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029"/>
  <workbookPr codeName="ThisWorkbook" defaultThemeVersion="124226"/>
  <mc:AlternateContent xmlns:mc="http://schemas.openxmlformats.org/markup-compatibility/2006">
    <mc:Choice Requires="x15">
      <x15ac:absPath xmlns:x15ac="http://schemas.microsoft.com/office/spreadsheetml/2010/11/ac" url="C:\Mickey\baseball\ABL\html\download\leaguefiles\"/>
    </mc:Choice>
  </mc:AlternateContent>
  <xr:revisionPtr revIDLastSave="0" documentId="8_{67EC8440-B7EA-4190-9D06-FA4AAD70D148}" xr6:coauthVersionLast="40" xr6:coauthVersionMax="40" xr10:uidLastSave="{00000000-0000-0000-0000-000000000000}"/>
  <bookViews>
    <workbookView xWindow="0" yWindow="0" windowWidth="24000" windowHeight="9525" tabRatio="906" xr2:uid="{00000000-000D-0000-FFFF-FFFF00000000}"/>
  </bookViews>
  <sheets>
    <sheet name="League Rosters" sheetId="3" r:id="rId1"/>
    <sheet name="League Hitters" sheetId="1" r:id="rId2"/>
    <sheet name="League Pitchers" sheetId="2" r:id="rId3"/>
    <sheet name="Hitters in Draft" sheetId="11" r:id="rId4"/>
    <sheet name="Pitchers in Draft" sheetId="12" r:id="rId5"/>
    <sheet name="2018 MLB Defense Range" sheetId="7" r:id="rId6"/>
    <sheet name="Champions" sheetId="10" r:id="rId7"/>
    <sheet name="Trade History" sheetId="4" r:id="rId8"/>
    <sheet name="Draft History" sheetId="5" r:id="rId9"/>
    <sheet name="Doggy Draft History" sheetId="6" r:id="rId10"/>
    <sheet name="ABL Constitution" sheetId="8" r:id="rId11"/>
  </sheets>
  <calcPr calcId="181029"/>
  <fileRecoveryPr autoRecover="0"/>
</workbook>
</file>

<file path=xl/calcChain.xml><?xml version="1.0" encoding="utf-8"?>
<calcChain xmlns="http://schemas.openxmlformats.org/spreadsheetml/2006/main">
  <c r="A299" i="5" l="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E298" i="5" s="1"/>
  <c r="E299" i="5" s="1"/>
  <c r="E300" i="5" s="1"/>
  <c r="E301" i="5" s="1"/>
  <c r="E302" i="5" s="1"/>
  <c r="E303" i="5" s="1"/>
  <c r="E304" i="5" s="1"/>
  <c r="E305" i="5" s="1"/>
  <c r="E306" i="5" s="1"/>
  <c r="E307" i="5" s="1"/>
  <c r="E308" i="5" s="1"/>
  <c r="E309" i="5" s="1"/>
  <c r="E310" i="5" s="1"/>
  <c r="E311" i="5" s="1"/>
  <c r="E312" i="5" s="1"/>
  <c r="E313" i="5" s="1"/>
  <c r="E314" i="5" s="1"/>
  <c r="E315" i="5" s="1"/>
  <c r="E316" i="5" s="1"/>
  <c r="E317" i="5" s="1"/>
  <c r="E318" i="5" s="1"/>
  <c r="E319" i="5" s="1"/>
  <c r="E320" i="5" s="1"/>
  <c r="E321" i="5" s="1"/>
  <c r="I298" i="5" s="1"/>
  <c r="I299" i="5" s="1"/>
  <c r="I300" i="5" s="1"/>
  <c r="I301" i="5" s="1"/>
  <c r="I302" i="5" s="1"/>
  <c r="I303" i="5" s="1"/>
  <c r="I304" i="5" s="1"/>
  <c r="I305" i="5" s="1"/>
  <c r="I306" i="5" s="1"/>
  <c r="I307" i="5" s="1"/>
  <c r="I308" i="5" s="1"/>
  <c r="I309" i="5" s="1"/>
  <c r="I310" i="5" s="1"/>
  <c r="I311" i="5" s="1"/>
  <c r="I312" i="5" s="1"/>
  <c r="I313" i="5" s="1"/>
  <c r="I314" i="5" s="1"/>
  <c r="I315" i="5" s="1"/>
  <c r="I316" i="5" s="1"/>
  <c r="I317" i="5" s="1"/>
  <c r="I318" i="5" s="1"/>
  <c r="I319" i="5" s="1"/>
  <c r="I320" i="5" s="1"/>
  <c r="I321" i="5" s="1"/>
  <c r="M298" i="5" s="1"/>
  <c r="M299" i="5" s="1"/>
  <c r="M300" i="5" s="1"/>
  <c r="M301" i="5" s="1"/>
  <c r="M302" i="5" s="1"/>
  <c r="M303" i="5" s="1"/>
  <c r="M304" i="5" s="1"/>
  <c r="M305" i="5" s="1"/>
  <c r="M306" i="5" s="1"/>
  <c r="M307" i="5" s="1"/>
  <c r="M308" i="5" s="1"/>
  <c r="M309" i="5" s="1"/>
  <c r="M310" i="5" s="1"/>
  <c r="M311" i="5" s="1"/>
  <c r="M312" i="5" s="1"/>
  <c r="M313" i="5" s="1"/>
  <c r="M314" i="5" s="1"/>
  <c r="M315" i="5" s="1"/>
  <c r="M316" i="5" s="1"/>
  <c r="M317" i="5" s="1"/>
  <c r="M318" i="5" s="1"/>
  <c r="M319" i="5" s="1"/>
  <c r="M320" i="5" s="1"/>
  <c r="M321"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E325" i="5" s="1"/>
  <c r="E326" i="5" s="1"/>
  <c r="E327" i="5" s="1"/>
  <c r="E328" i="5" s="1"/>
  <c r="E329" i="5" s="1"/>
  <c r="E330" i="5" s="1"/>
  <c r="E331" i="5" s="1"/>
  <c r="E332" i="5" s="1"/>
  <c r="E333" i="5" s="1"/>
  <c r="E334" i="5" s="1"/>
  <c r="E335" i="5" s="1"/>
  <c r="E336" i="5" s="1"/>
  <c r="E337" i="5" s="1"/>
  <c r="E338" i="5" s="1"/>
  <c r="E339" i="5" s="1"/>
  <c r="E340" i="5" s="1"/>
  <c r="E341" i="5" s="1"/>
  <c r="E342" i="5" s="1"/>
  <c r="E343" i="5" s="1"/>
  <c r="E344" i="5" s="1"/>
  <c r="E345" i="5" s="1"/>
  <c r="E346" i="5" s="1"/>
  <c r="E347" i="5" s="1"/>
  <c r="E348" i="5" s="1"/>
  <c r="I325" i="5" s="1"/>
  <c r="I326" i="5" s="1"/>
  <c r="I327" i="5" s="1"/>
  <c r="I328" i="5" s="1"/>
  <c r="I329" i="5" s="1"/>
  <c r="I330" i="5" s="1"/>
  <c r="I331" i="5" s="1"/>
  <c r="I332" i="5" s="1"/>
  <c r="I333" i="5" s="1"/>
  <c r="I334" i="5" s="1"/>
  <c r="I335" i="5" s="1"/>
  <c r="I336" i="5" s="1"/>
  <c r="I337" i="5" s="1"/>
  <c r="I338" i="5" s="1"/>
  <c r="I339" i="5" s="1"/>
  <c r="I340" i="5" s="1"/>
  <c r="I341" i="5" s="1"/>
  <c r="I342" i="5" s="1"/>
  <c r="I343" i="5" s="1"/>
  <c r="I344" i="5" s="1"/>
  <c r="I345" i="5" s="1"/>
  <c r="I346" i="5" s="1"/>
  <c r="I347" i="5" s="1"/>
  <c r="I348" i="5" s="1"/>
  <c r="A269" i="5"/>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E268" i="5" s="1"/>
  <c r="E269" i="5" s="1"/>
  <c r="E270" i="5" s="1"/>
  <c r="E271" i="5" s="1"/>
  <c r="E272" i="5" s="1"/>
  <c r="E273" i="5" s="1"/>
  <c r="E274" i="5" s="1"/>
  <c r="E275" i="5" s="1"/>
  <c r="E276" i="5" s="1"/>
  <c r="E277" i="5" s="1"/>
  <c r="E278" i="5" s="1"/>
  <c r="E279" i="5" s="1"/>
  <c r="E280" i="5" s="1"/>
  <c r="E281" i="5" s="1"/>
  <c r="E282" i="5" s="1"/>
  <c r="E283" i="5" s="1"/>
  <c r="E284" i="5" s="1"/>
  <c r="E285" i="5" s="1"/>
  <c r="E286" i="5" s="1"/>
  <c r="E287" i="5" s="1"/>
  <c r="E288" i="5" s="1"/>
  <c r="E289" i="5" s="1"/>
  <c r="E290" i="5" s="1"/>
  <c r="E291" i="5" s="1"/>
  <c r="I268" i="5" s="1"/>
  <c r="I269" i="5" s="1"/>
  <c r="I270" i="5" s="1"/>
  <c r="I271" i="5" s="1"/>
  <c r="I272" i="5" s="1"/>
  <c r="I273" i="5" s="1"/>
  <c r="I274" i="5" s="1"/>
  <c r="I275" i="5" s="1"/>
  <c r="I276" i="5" s="1"/>
  <c r="I277" i="5" s="1"/>
  <c r="I278" i="5" s="1"/>
  <c r="I279" i="5" s="1"/>
  <c r="I280" i="5" s="1"/>
  <c r="I281" i="5" s="1"/>
  <c r="I282" i="5" s="1"/>
  <c r="I283" i="5" s="1"/>
  <c r="I284" i="5" s="1"/>
  <c r="I285" i="5" s="1"/>
  <c r="I286" i="5" s="1"/>
  <c r="I287" i="5" s="1"/>
  <c r="I288" i="5" s="1"/>
  <c r="I289" i="5" s="1"/>
  <c r="I290" i="5" s="1"/>
  <c r="I291" i="5" s="1"/>
  <c r="E242" i="5"/>
  <c r="E243" i="5" s="1"/>
  <c r="E244" i="5" s="1"/>
  <c r="E245" i="5" s="1"/>
  <c r="E246" i="5" s="1"/>
  <c r="E247" i="5" s="1"/>
  <c r="E248" i="5" s="1"/>
  <c r="E249" i="5" s="1"/>
  <c r="E250" i="5" s="1"/>
  <c r="E251" i="5" s="1"/>
  <c r="E252" i="5" s="1"/>
  <c r="E253" i="5" s="1"/>
  <c r="E254" i="5" s="1"/>
  <c r="E255" i="5" s="1"/>
  <c r="E256" i="5" s="1"/>
  <c r="E257" i="5" s="1"/>
  <c r="E258" i="5" s="1"/>
  <c r="E259" i="5" s="1"/>
  <c r="E260" i="5" s="1"/>
  <c r="E261" i="5" s="1"/>
  <c r="E262" i="5" s="1"/>
  <c r="E263" i="5" s="1"/>
  <c r="E264" i="5" s="1"/>
  <c r="E265" i="5" s="1"/>
  <c r="I242" i="5" s="1"/>
  <c r="I243" i="5" s="1"/>
  <c r="I244" i="5" s="1"/>
  <c r="I245" i="5" s="1"/>
  <c r="I246" i="5" s="1"/>
  <c r="I247" i="5" s="1"/>
  <c r="I248" i="5" s="1"/>
  <c r="I249" i="5" s="1"/>
  <c r="I250" i="5" s="1"/>
  <c r="I251" i="5" s="1"/>
  <c r="I252" i="5" s="1"/>
  <c r="I253" i="5" s="1"/>
  <c r="I254" i="5" s="1"/>
  <c r="I255" i="5" s="1"/>
  <c r="I256" i="5" s="1"/>
  <c r="I257" i="5" s="1"/>
  <c r="I258" i="5" s="1"/>
  <c r="I259" i="5" s="1"/>
  <c r="I260" i="5" s="1"/>
  <c r="I261" i="5" s="1"/>
  <c r="I262" i="5" s="1"/>
  <c r="I263" i="5" s="1"/>
  <c r="I264" i="5" s="1"/>
  <c r="I265" i="5" s="1"/>
  <c r="M242" i="5" s="1"/>
  <c r="M243" i="5" s="1"/>
  <c r="M244" i="5" s="1"/>
  <c r="M245" i="5" s="1"/>
  <c r="M246" i="5" s="1"/>
  <c r="M247" i="5" s="1"/>
  <c r="M248" i="5" s="1"/>
  <c r="M249" i="5" s="1"/>
  <c r="M250" i="5" s="1"/>
  <c r="M251" i="5" s="1"/>
  <c r="M252" i="5" s="1"/>
  <c r="M253" i="5" s="1"/>
  <c r="M254" i="5" s="1"/>
  <c r="M255" i="5" s="1"/>
  <c r="M256" i="5" s="1"/>
  <c r="M257" i="5" s="1"/>
  <c r="M258" i="5" s="1"/>
  <c r="M259" i="5" s="1"/>
  <c r="M260" i="5" s="1"/>
  <c r="M261" i="5" s="1"/>
  <c r="M262" i="5" s="1"/>
  <c r="M263" i="5" s="1"/>
  <c r="M264" i="5" s="1"/>
  <c r="M265" i="5" s="1"/>
  <c r="Q137" i="3"/>
  <c r="L137" i="3"/>
  <c r="G137" i="3"/>
  <c r="B137" i="3"/>
  <c r="Q110" i="3"/>
  <c r="L110" i="3"/>
  <c r="G110" i="3"/>
  <c r="B110" i="3"/>
  <c r="Q84" i="3"/>
  <c r="L84" i="3"/>
  <c r="G84" i="3"/>
  <c r="B84" i="3"/>
  <c r="Q58" i="3"/>
  <c r="L58" i="3"/>
  <c r="G58" i="3"/>
  <c r="B58" i="3"/>
  <c r="Q32" i="3"/>
  <c r="L32" i="3"/>
  <c r="G32" i="3"/>
  <c r="B32" i="3"/>
  <c r="Q5" i="3"/>
  <c r="L5" i="3"/>
  <c r="G5" i="3"/>
  <c r="B5" i="3"/>
</calcChain>
</file>

<file path=xl/sharedStrings.xml><?xml version="1.0" encoding="utf-8"?>
<sst xmlns="http://schemas.openxmlformats.org/spreadsheetml/2006/main" count="34430" uniqueCount="11393">
  <si>
    <t>Age</t>
  </si>
  <si>
    <t>Tm</t>
  </si>
  <si>
    <t>Lg</t>
  </si>
  <si>
    <t>B</t>
  </si>
  <si>
    <t>G</t>
  </si>
  <si>
    <t>PA</t>
  </si>
  <si>
    <t>AB</t>
  </si>
  <si>
    <t>OBP</t>
  </si>
  <si>
    <t>SLG</t>
  </si>
  <si>
    <t>OPS</t>
  </si>
  <si>
    <t>R</t>
  </si>
  <si>
    <t>H</t>
  </si>
  <si>
    <t>2B</t>
  </si>
  <si>
    <t>3B</t>
  </si>
  <si>
    <t>HR</t>
  </si>
  <si>
    <t>RBI</t>
  </si>
  <si>
    <t>SB</t>
  </si>
  <si>
    <t>CS</t>
  </si>
  <si>
    <t>BB</t>
  </si>
  <si>
    <t>OPS+</t>
  </si>
  <si>
    <t>TB</t>
  </si>
  <si>
    <t>GDP</t>
  </si>
  <si>
    <t>SH</t>
  </si>
  <si>
    <t>SF</t>
  </si>
  <si>
    <t>IBB</t>
  </si>
  <si>
    <t xml:space="preserve"> </t>
  </si>
  <si>
    <t>C</t>
  </si>
  <si>
    <t>1B</t>
  </si>
  <si>
    <t>SS</t>
  </si>
  <si>
    <t>LF</t>
  </si>
  <si>
    <t>CF</t>
  </si>
  <si>
    <t>RF</t>
  </si>
  <si>
    <t>PH</t>
  </si>
  <si>
    <t>MIN</t>
  </si>
  <si>
    <t>AL</t>
  </si>
  <si>
    <t>L</t>
  </si>
  <si>
    <t>OAK</t>
  </si>
  <si>
    <t>S</t>
  </si>
  <si>
    <t>LAA</t>
  </si>
  <si>
    <t>Escobar, Alcides</t>
  </si>
  <si>
    <t>KCR</t>
  </si>
  <si>
    <t>Flores, Wilmer</t>
  </si>
  <si>
    <t>NYM</t>
  </si>
  <si>
    <t>NL</t>
  </si>
  <si>
    <t>TOR</t>
  </si>
  <si>
    <t>Hosmer, Eric</t>
  </si>
  <si>
    <t>PHI</t>
  </si>
  <si>
    <t>Owings, Chris</t>
  </si>
  <si>
    <t>ARI</t>
  </si>
  <si>
    <t>STL</t>
  </si>
  <si>
    <t>Prado, Martin</t>
  </si>
  <si>
    <t>TOT</t>
  </si>
  <si>
    <t>MLB</t>
  </si>
  <si>
    <t>BOS</t>
  </si>
  <si>
    <t>Saunders, Michael</t>
  </si>
  <si>
    <t>SEA</t>
  </si>
  <si>
    <t>ATL</t>
  </si>
  <si>
    <t>Chavez, Eric</t>
  </si>
  <si>
    <t>CHW</t>
  </si>
  <si>
    <t>Gordon, Alex</t>
  </si>
  <si>
    <t>BAL</t>
  </si>
  <si>
    <t>Hernandez, Cesar</t>
  </si>
  <si>
    <t>Howard, Ryan</t>
  </si>
  <si>
    <t>Longoria, Evan</t>
  </si>
  <si>
    <t>TBR</t>
  </si>
  <si>
    <t>Mauer, Joe</t>
  </si>
  <si>
    <t>SFG</t>
  </si>
  <si>
    <t>Span, Denard</t>
  </si>
  <si>
    <t>WSN</t>
  </si>
  <si>
    <t>LAD</t>
  </si>
  <si>
    <t>MIL</t>
  </si>
  <si>
    <t>Philadelphia</t>
  </si>
  <si>
    <t>Choo, Shin-Soo</t>
  </si>
  <si>
    <t>TEX</t>
  </si>
  <si>
    <t>Goldschmidt, Paul</t>
  </si>
  <si>
    <t>Hill, Aaron</t>
  </si>
  <si>
    <t>McCutchen, Andrew</t>
  </si>
  <si>
    <t>PIT</t>
  </si>
  <si>
    <t>Pence, Hunter</t>
  </si>
  <si>
    <t>Ramirez, Hanley</t>
  </si>
  <si>
    <t>Reyes, Jose</t>
  </si>
  <si>
    <t>Santana, Carlos</t>
  </si>
  <si>
    <t>CLE</t>
  </si>
  <si>
    <t>Walker, Neil</t>
  </si>
  <si>
    <t>Wieters, Matt</t>
  </si>
  <si>
    <t>Washington</t>
  </si>
  <si>
    <t>Cabrera, Asdrubal</t>
  </si>
  <si>
    <t>Cabrera, Miguel</t>
  </si>
  <si>
    <t>DET</t>
  </si>
  <si>
    <t>Davis, Khris</t>
  </si>
  <si>
    <t>Garcia, Avisail</t>
  </si>
  <si>
    <t>Hart, Corey</t>
  </si>
  <si>
    <t>Jones, Adam</t>
  </si>
  <si>
    <t>Martinez, J.D.</t>
  </si>
  <si>
    <t>Molina, Yadier</t>
  </si>
  <si>
    <t>Napoli, Mike</t>
  </si>
  <si>
    <t>Pagan, Angel</t>
  </si>
  <si>
    <t>CHC</t>
  </si>
  <si>
    <t>Beltre, Adrian</t>
  </si>
  <si>
    <t>Bruce, Jay</t>
  </si>
  <si>
    <t>CIN</t>
  </si>
  <si>
    <t>Cano, Robinson</t>
  </si>
  <si>
    <t>Escobar, Yunel</t>
  </si>
  <si>
    <t>Freeman, Freddie</t>
  </si>
  <si>
    <t>Kemp, Matt</t>
  </si>
  <si>
    <t>Upton, Justin</t>
  </si>
  <si>
    <t>Milwaukee</t>
  </si>
  <si>
    <t>Eaton, Adam</t>
  </si>
  <si>
    <t>Gomes, Yan</t>
  </si>
  <si>
    <t>Harper, Bryce</t>
  </si>
  <si>
    <t>Profar, Jurickson</t>
  </si>
  <si>
    <t>Puig, Yasiel</t>
  </si>
  <si>
    <t>Rizzo, Anthony</t>
  </si>
  <si>
    <t>COL</t>
  </si>
  <si>
    <t>Pittsburgh</t>
  </si>
  <si>
    <t>HOU</t>
  </si>
  <si>
    <t>Bradley, Jackie</t>
  </si>
  <si>
    <t>Cruz, Nelson</t>
  </si>
  <si>
    <t>Desmond, Ian</t>
  </si>
  <si>
    <t>Donaldson, Josh</t>
  </si>
  <si>
    <t>Ellis, A.J.</t>
  </si>
  <si>
    <t>Fowler, Dexter</t>
  </si>
  <si>
    <t>Gonzalez, Adrian</t>
  </si>
  <si>
    <t>Hechavarria, Adeiny</t>
  </si>
  <si>
    <t>MIA</t>
  </si>
  <si>
    <t>Keppinger, Jeff</t>
  </si>
  <si>
    <t>Martinez, Victor</t>
  </si>
  <si>
    <t>Mesoraco, Devin</t>
  </si>
  <si>
    <t>SDP</t>
  </si>
  <si>
    <t>St. Louis</t>
  </si>
  <si>
    <t>Avila, Alex</t>
  </si>
  <si>
    <t>Aybar, Erick</t>
  </si>
  <si>
    <t>Belt, Brandon</t>
  </si>
  <si>
    <t>Cervelli, Francisco</t>
  </si>
  <si>
    <t>NYY</t>
  </si>
  <si>
    <t>Ellsbury, Jacoby</t>
  </si>
  <si>
    <t>Pearce, Steve</t>
  </si>
  <si>
    <t>Phillips, Brandon</t>
  </si>
  <si>
    <t>Valencia, Danny</t>
  </si>
  <si>
    <t>Colorado</t>
  </si>
  <si>
    <t>Flowers, Tyler</t>
  </si>
  <si>
    <t>Headley, Chase</t>
  </si>
  <si>
    <t>Marte, Starling</t>
  </si>
  <si>
    <t>Morales, Kendrys</t>
  </si>
  <si>
    <t>Murphy, Donnie</t>
  </si>
  <si>
    <t>Pedroia, Dustin</t>
  </si>
  <si>
    <t>Segura, Jean</t>
  </si>
  <si>
    <t>Suzuki, Kurt</t>
  </si>
  <si>
    <t>Zunino, Mike</t>
  </si>
  <si>
    <t>Betancourt, Yuniesky</t>
  </si>
  <si>
    <t>Byrd, Marlon</t>
  </si>
  <si>
    <t>Carpenter, Matt</t>
  </si>
  <si>
    <t>Moss, Brandon</t>
  </si>
  <si>
    <t>Murphy, Daniel</t>
  </si>
  <si>
    <t>Pena, Ramiro</t>
  </si>
  <si>
    <t>Quintanilla, Omar</t>
  </si>
  <si>
    <t>Trout, Mike</t>
  </si>
  <si>
    <t>Young, Eric</t>
  </si>
  <si>
    <t>San Diego</t>
  </si>
  <si>
    <t>Calhoun, Kole</t>
  </si>
  <si>
    <t>Carp, Mike</t>
  </si>
  <si>
    <t>Gennett, Scooter</t>
  </si>
  <si>
    <t>Gregorius, Didi</t>
  </si>
  <si>
    <t>Hundley, Nick</t>
  </si>
  <si>
    <t>Lucroy, Jonathan</t>
  </si>
  <si>
    <t>Markakis, Nick</t>
  </si>
  <si>
    <t>Maybin, Cameron</t>
  </si>
  <si>
    <t>Votto, Joey</t>
  </si>
  <si>
    <t>Beltran, Carlos</t>
  </si>
  <si>
    <t>San Francisco</t>
  </si>
  <si>
    <t>Castillo, Welington</t>
  </si>
  <si>
    <t>Cespedes, Yoenis</t>
  </si>
  <si>
    <t>Encarnacion, Edwin</t>
  </si>
  <si>
    <t>Forsythe, Logan</t>
  </si>
  <si>
    <t>Gomez, Carlos</t>
  </si>
  <si>
    <t>Tulowitzki, Troy</t>
  </si>
  <si>
    <t>Utley, Chase</t>
  </si>
  <si>
    <t>Baltimore</t>
  </si>
  <si>
    <t>Altuve, Jose</t>
  </si>
  <si>
    <t>Blanco, Gregor</t>
  </si>
  <si>
    <t>Crawford, Brandon</t>
  </si>
  <si>
    <t>Gordon, Dee</t>
  </si>
  <si>
    <t>Hicks, Aaron</t>
  </si>
  <si>
    <t>Plouffe, Trevor</t>
  </si>
  <si>
    <t>Ramos, Wilson</t>
  </si>
  <si>
    <t>Detroit</t>
  </si>
  <si>
    <t>Castro, Jason</t>
  </si>
  <si>
    <t>Freese, David</t>
  </si>
  <si>
    <t>Morrison, Logan</t>
  </si>
  <si>
    <t>Ozuna, Marcell</t>
  </si>
  <si>
    <t>Stanton, Giancarlo</t>
  </si>
  <si>
    <t>New York</t>
  </si>
  <si>
    <t>Arenado, Nolan</t>
  </si>
  <si>
    <t>Fielder, Prince</t>
  </si>
  <si>
    <t>Granderson, Curtis</t>
  </si>
  <si>
    <t>Kinsler, Ian</t>
  </si>
  <si>
    <t>Marisnick, Jake</t>
  </si>
  <si>
    <t>McLouth, Nate</t>
  </si>
  <si>
    <t>Mercer, Jordy</t>
  </si>
  <si>
    <t>Miller, Brad</t>
  </si>
  <si>
    <t>Trumbo, Mark</t>
  </si>
  <si>
    <t>Boston</t>
  </si>
  <si>
    <t>Chisenhall, Lonnie</t>
  </si>
  <si>
    <t>Chavez, Endy</t>
  </si>
  <si>
    <t>Gyorko, Jedd</t>
  </si>
  <si>
    <t>Heyward, Jason</t>
  </si>
  <si>
    <t>Kendrick, Howie</t>
  </si>
  <si>
    <t>Martin, Russell</t>
  </si>
  <si>
    <t>Moreland, Mitch</t>
  </si>
  <si>
    <t>Moustakas, Mike</t>
  </si>
  <si>
    <t>Reddick, Josh</t>
  </si>
  <si>
    <t>Wong, Kolten</t>
  </si>
  <si>
    <t>Chicago</t>
  </si>
  <si>
    <t>Arias, Joaquin</t>
  </si>
  <si>
    <t>Cedeno, Ronny</t>
  </si>
  <si>
    <t>Doumit, Ryan</t>
  </si>
  <si>
    <t>Galvis, Freddy</t>
  </si>
  <si>
    <t>Goins, Ryan</t>
  </si>
  <si>
    <t>Myers, Wil</t>
  </si>
  <si>
    <t>Phegley, Josh</t>
  </si>
  <si>
    <t>Pollock, A.J.</t>
  </si>
  <si>
    <t>Smoak, Justin</t>
  </si>
  <si>
    <t>Suzuki, Ichiro</t>
  </si>
  <si>
    <t>Cleveland</t>
  </si>
  <si>
    <t>Amarista, Alexi</t>
  </si>
  <si>
    <t>Castro, Starlin</t>
  </si>
  <si>
    <t>LeMahieu, DJ</t>
  </si>
  <si>
    <t>Maldonado, Martin</t>
  </si>
  <si>
    <t>Reynolds, Mark</t>
  </si>
  <si>
    <t>Schumaker, Skip</t>
  </si>
  <si>
    <t>Seager, Kyle</t>
  </si>
  <si>
    <t>Turner, Justin</t>
  </si>
  <si>
    <t>Kansas City</t>
  </si>
  <si>
    <t>Bautista, Jose</t>
  </si>
  <si>
    <t>Cabrera, Melky</t>
  </si>
  <si>
    <t>Cozart, Zack</t>
  </si>
  <si>
    <t>Duda, Lucas</t>
  </si>
  <si>
    <t>Laird, Gerald</t>
  </si>
  <si>
    <t>Martin, Leonys</t>
  </si>
  <si>
    <t>Valbuena, Luis</t>
  </si>
  <si>
    <t>Minnesota</t>
  </si>
  <si>
    <t>Cain, Lorenzo</t>
  </si>
  <si>
    <t>Dietrich, Derek</t>
  </si>
  <si>
    <t>Hannahan, Jack</t>
  </si>
  <si>
    <t>Iglesias, Jose</t>
  </si>
  <si>
    <t>Jay, Jon</t>
  </si>
  <si>
    <t>Maxwell, Justin</t>
  </si>
  <si>
    <t>Pennington, Cliff</t>
  </si>
  <si>
    <t>Simmons, Andrelton</t>
  </si>
  <si>
    <t>Stewart, Chris</t>
  </si>
  <si>
    <t>Villar, Jonathan</t>
  </si>
  <si>
    <t>Zobrist, Ben</t>
  </si>
  <si>
    <t>Andrus, Elvis</t>
  </si>
  <si>
    <t>Blackmon, Charlie</t>
  </si>
  <si>
    <t>Braun, Ryan</t>
  </si>
  <si>
    <t>Dickerson, Corey</t>
  </si>
  <si>
    <t>Pujols, Albert</t>
  </si>
  <si>
    <t>Rendon, Anthony</t>
  </si>
  <si>
    <t>Zimmerman, Ryan</t>
  </si>
  <si>
    <t>d'Arnaud, Travis</t>
  </si>
  <si>
    <t>Dozier, Brian</t>
  </si>
  <si>
    <t>Gattis, Evan</t>
  </si>
  <si>
    <t>OAKLAND A'S</t>
  </si>
  <si>
    <t>Lagares, Juan</t>
  </si>
  <si>
    <t>Lind, Adam</t>
  </si>
  <si>
    <t>Morse, Mike</t>
  </si>
  <si>
    <t>Perez, Salvador</t>
  </si>
  <si>
    <t>Yelich, Christian</t>
  </si>
  <si>
    <t>Young, Chris</t>
  </si>
  <si>
    <t>Seattle</t>
  </si>
  <si>
    <t>Alonso, Yonder</t>
  </si>
  <si>
    <t>Chavez, Jesse</t>
  </si>
  <si>
    <t>Frazier, Todd</t>
  </si>
  <si>
    <t>Gonzalez, Carlos</t>
  </si>
  <si>
    <t>Holliday, Matt</t>
  </si>
  <si>
    <t>Johnson, Kelly</t>
  </si>
  <si>
    <t>McCann, Brian</t>
  </si>
  <si>
    <t>Navarro, Dioner</t>
  </si>
  <si>
    <t>Revere, Ben</t>
  </si>
  <si>
    <t>Texas</t>
  </si>
  <si>
    <t>Adams, Matt</t>
  </si>
  <si>
    <t>Brantley, Michael</t>
  </si>
  <si>
    <t>Davis, Chris</t>
  </si>
  <si>
    <t>Gardner, Brett</t>
  </si>
  <si>
    <t>Grandal, Yasmani</t>
  </si>
  <si>
    <t>Kipnis, Jason</t>
  </si>
  <si>
    <t>Parra, Gerardo</t>
  </si>
  <si>
    <t>Posey, Buster</t>
  </si>
  <si>
    <t>Semien, Marcus</t>
  </si>
  <si>
    <t>Th</t>
  </si>
  <si>
    <t>W</t>
  </si>
  <si>
    <t>W-L%</t>
  </si>
  <si>
    <t>WHIP</t>
  </si>
  <si>
    <t>ERA</t>
  </si>
  <si>
    <t>GS</t>
  </si>
  <si>
    <t>GF</t>
  </si>
  <si>
    <t>CG</t>
  </si>
  <si>
    <t>SHO</t>
  </si>
  <si>
    <t>SV</t>
  </si>
  <si>
    <t>IP</t>
  </si>
  <si>
    <t>ER</t>
  </si>
  <si>
    <t>BK</t>
  </si>
  <si>
    <t>WP</t>
  </si>
  <si>
    <t>BF</t>
  </si>
  <si>
    <t>ERA+</t>
  </si>
  <si>
    <t>FIP</t>
  </si>
  <si>
    <t>Colon, Bartolo</t>
  </si>
  <si>
    <t>Dickey, R.A.</t>
  </si>
  <si>
    <t>Happ, J.A.</t>
  </si>
  <si>
    <t>Maholm, Paul</t>
  </si>
  <si>
    <t>Skaggs, Tyler</t>
  </si>
  <si>
    <t>Watson, Tony</t>
  </si>
  <si>
    <t>Arrieta, Jake</t>
  </si>
  <si>
    <t>Lopez, Javier</t>
  </si>
  <si>
    <t>Rodney, Fernando</t>
  </si>
  <si>
    <t>Verlander, Justin</t>
  </si>
  <si>
    <t>Volquez, Edinson</t>
  </si>
  <si>
    <t>Darvish, Yu</t>
  </si>
  <si>
    <t>Doolittle, Sean</t>
  </si>
  <si>
    <t>Greinke, Zack</t>
  </si>
  <si>
    <t>Kimbrel, Craig</t>
  </si>
  <si>
    <t>Lester, Jon</t>
  </si>
  <si>
    <t>Peralta, Joel</t>
  </si>
  <si>
    <t>Cain, Matt</t>
  </si>
  <si>
    <t>De La Rosa, Jorge</t>
  </si>
  <si>
    <t>Jimenez, Ubaldo</t>
  </si>
  <si>
    <t>Tillman, Chris</t>
  </si>
  <si>
    <t>Warren, Adam</t>
  </si>
  <si>
    <t>Allen, Cody</t>
  </si>
  <si>
    <t>Kennedy, Ian</t>
  </si>
  <si>
    <t>Kershaw, Clayton</t>
  </si>
  <si>
    <t>Miller, Andrew</t>
  </si>
  <si>
    <t>Sale, Chris</t>
  </si>
  <si>
    <t>Street, Huston</t>
  </si>
  <si>
    <t>Zimmermann, Jordan</t>
  </si>
  <si>
    <t>Chapman, Aroldis</t>
  </si>
  <si>
    <t>Correia, Kevin</t>
  </si>
  <si>
    <t>Moore, Matt</t>
  </si>
  <si>
    <t>Price, David</t>
  </si>
  <si>
    <t>Strasburg, Stephen</t>
  </si>
  <si>
    <t>Wacha, Michael</t>
  </si>
  <si>
    <t>Hellickson, Jeremy</t>
  </si>
  <si>
    <t>Jansen, Kenley</t>
  </si>
  <si>
    <t>Ramirez, Erasmo</t>
  </si>
  <si>
    <t>Wood, Alex</t>
  </si>
  <si>
    <t>Ziegler, Brad</t>
  </si>
  <si>
    <t>Bumgarner, Madison</t>
  </si>
  <si>
    <t>Janssen, Casey</t>
  </si>
  <si>
    <t>Rosenthal, Trevor</t>
  </si>
  <si>
    <t>Santiago, Hector</t>
  </si>
  <si>
    <t>Torres, Carlos</t>
  </si>
  <si>
    <t>Vargas, Jason</t>
  </si>
  <si>
    <t>Estrada, Marco</t>
  </si>
  <si>
    <t>Farquhar, Danny</t>
  </si>
  <si>
    <t>Liriano, Francisco</t>
  </si>
  <si>
    <t>Lynn, Lance</t>
  </si>
  <si>
    <t>Melancon, Mark</t>
  </si>
  <si>
    <t>Norris, Bud</t>
  </si>
  <si>
    <t>Odorizzi, Jake</t>
  </si>
  <si>
    <t>Santana, Ervin</t>
  </si>
  <si>
    <t>Soria, Joakim</t>
  </si>
  <si>
    <t>Wainwright, Adam</t>
  </si>
  <si>
    <t>Blanton, Joe</t>
  </si>
  <si>
    <t>Capuano, Chris</t>
  </si>
  <si>
    <t>Farnsworth, Kyle</t>
  </si>
  <si>
    <t>Hernandez, Felix</t>
  </si>
  <si>
    <t>Jepsen, Kevin</t>
  </si>
  <si>
    <t>Lackey, John</t>
  </si>
  <si>
    <t>O'Day, Darren</t>
  </si>
  <si>
    <t>Chacin, Jhoulys</t>
  </si>
  <si>
    <t>Dyson, Jarrod</t>
  </si>
  <si>
    <t>Hunter, Tommy</t>
  </si>
  <si>
    <t>Keuchel, Dallas</t>
  </si>
  <si>
    <t>Leake, Mike</t>
  </si>
  <si>
    <t>Burton, Jared</t>
  </si>
  <si>
    <t>Gonzalez, Gio</t>
  </si>
  <si>
    <t>Iwakuma, Hisashi</t>
  </si>
  <si>
    <t>Straily, Dan</t>
  </si>
  <si>
    <t>Cahill, Trevor</t>
  </si>
  <si>
    <t>Carrasco, Carlos</t>
  </si>
  <si>
    <t>Garza, Matt</t>
  </si>
  <si>
    <t>Gibson, Kyle</t>
  </si>
  <si>
    <t>Pineda, Michael</t>
  </si>
  <si>
    <t>Porcello, Rick</t>
  </si>
  <si>
    <t>Stults, Eric</t>
  </si>
  <si>
    <t>Benoit, Joaquin</t>
  </si>
  <si>
    <t>Gregerson, Luke</t>
  </si>
  <si>
    <t>Holland, Derek</t>
  </si>
  <si>
    <t>McCarthy, Brandon</t>
  </si>
  <si>
    <t>Ross, Tyson</t>
  </si>
  <si>
    <t>Wood, Travis</t>
  </si>
  <si>
    <t>Cishek, Steve</t>
  </si>
  <si>
    <t>Clippard, Tyler</t>
  </si>
  <si>
    <t>Delgado, Randall</t>
  </si>
  <si>
    <t>Duffy, Danny</t>
  </si>
  <si>
    <t>McAllister, Zach</t>
  </si>
  <si>
    <t>Richards, Garrett</t>
  </si>
  <si>
    <t>Shields, James</t>
  </si>
  <si>
    <t>Perez, Martin</t>
  </si>
  <si>
    <t>Roark, Tanner</t>
  </si>
  <si>
    <t>Rondon, Hector</t>
  </si>
  <si>
    <t>Archer, Chris</t>
  </si>
  <si>
    <t>Corbin, Patrick</t>
  </si>
  <si>
    <t>Davis, Wade</t>
  </si>
  <si>
    <t>Martinez, Carlos</t>
  </si>
  <si>
    <t>Samardzija, Jeff</t>
  </si>
  <si>
    <t>Fister, Doug</t>
  </si>
  <si>
    <t>Guerrier, Matt</t>
  </si>
  <si>
    <t>Kluber, Corey</t>
  </si>
  <si>
    <t>Koehler, Tom</t>
  </si>
  <si>
    <t>Miley, Wade</t>
  </si>
  <si>
    <t>Belisle, Matt</t>
  </si>
  <si>
    <t>Cueto, Johnny</t>
  </si>
  <si>
    <t>Feldman, Scott</t>
  </si>
  <si>
    <t>Garcia, Jaime</t>
  </si>
  <si>
    <t>Grilli, Jason</t>
  </si>
  <si>
    <t>Herrera, Kelvin</t>
  </si>
  <si>
    <t>Quintana, Jose</t>
  </si>
  <si>
    <t>Stauffer, Tim</t>
  </si>
  <si>
    <t>Roenicke, Josh</t>
  </si>
  <si>
    <t>Scherzer, Max</t>
  </si>
  <si>
    <t>Simon, Alfredo</t>
  </si>
  <si>
    <t>Strop, Pedro</t>
  </si>
  <si>
    <t>Teheran, Julio</t>
  </si>
  <si>
    <t>Cobb, Alex</t>
  </si>
  <si>
    <t>Gallardo, Yovani</t>
  </si>
  <si>
    <t>Hamels, Cole</t>
  </si>
  <si>
    <t>Hammel, Jason</t>
  </si>
  <si>
    <t>Pomeranz, Drew</t>
  </si>
  <si>
    <t>Robertson, David</t>
  </si>
  <si>
    <t>Smith, Joe</t>
  </si>
  <si>
    <t>Bailey, Homer</t>
  </si>
  <si>
    <t>Blevins, Jerry</t>
  </si>
  <si>
    <t>Cole, Gerrit</t>
  </si>
  <si>
    <t>Harvey, Matt</t>
  </si>
  <si>
    <t>Perkins, Glen</t>
  </si>
  <si>
    <t>Reed, Addison</t>
  </si>
  <si>
    <t>Shaw, Bryan</t>
  </si>
  <si>
    <t>Wheeler, Zack</t>
  </si>
  <si>
    <t>Gray, Sonny</t>
  </si>
  <si>
    <t>Hernandez, Roberto</t>
  </si>
  <si>
    <t>Kelley, Shawn</t>
  </si>
  <si>
    <t>Miller, Shelby</t>
  </si>
  <si>
    <t>Ottavino, Adam</t>
  </si>
  <si>
    <t>Cashner, Andrew</t>
  </si>
  <si>
    <t>Gausman, Kevin</t>
  </si>
  <si>
    <t>Kelly, Joe</t>
  </si>
  <si>
    <t>Nova, Ivan</t>
  </si>
  <si>
    <t>Salazar, Danny</t>
  </si>
  <si>
    <t>Smith, Will</t>
  </si>
  <si>
    <t>Uehara, Koji</t>
  </si>
  <si>
    <t>Villanueva, Carlos</t>
  </si>
  <si>
    <t>ATLANTA BRAVES</t>
  </si>
  <si>
    <t xml:space="preserve">MIAMI MARLINS </t>
  </si>
  <si>
    <t xml:space="preserve">PHILADELPHIA PHILLIES  </t>
  </si>
  <si>
    <t xml:space="preserve">WASHINGTON NATIONALS </t>
  </si>
  <si>
    <t xml:space="preserve">CINCINNATI REDS  </t>
  </si>
  <si>
    <t xml:space="preserve">MILWAUKEE BREWERS </t>
  </si>
  <si>
    <t xml:space="preserve">PITTSBURGH PIRATES </t>
  </si>
  <si>
    <t xml:space="preserve">ST. LOUIS CARDINALS  </t>
  </si>
  <si>
    <t xml:space="preserve">COLORADO ROCKIES  </t>
  </si>
  <si>
    <t xml:space="preserve">LOS ANGELES DODGERS </t>
  </si>
  <si>
    <t xml:space="preserve">SAN DIEGO PADRES </t>
  </si>
  <si>
    <t xml:space="preserve">SAN FRANCISCO GIANTS </t>
  </si>
  <si>
    <t xml:space="preserve">BALTIMORE ORIOLES  </t>
  </si>
  <si>
    <t xml:space="preserve">DETROIT TIGERS  </t>
  </si>
  <si>
    <t xml:space="preserve">NEW YORK YANKEES  </t>
  </si>
  <si>
    <t xml:space="preserve">BOSTON RED SOX </t>
  </si>
  <si>
    <t xml:space="preserve">CHICAGO WHITE SOX </t>
  </si>
  <si>
    <t xml:space="preserve">CLEVELAND INDIANS  </t>
  </si>
  <si>
    <t xml:space="preserve">KANSAS CITY ROYALS </t>
  </si>
  <si>
    <t xml:space="preserve">MINNESOTA TWINS </t>
  </si>
  <si>
    <t xml:space="preserve">OAKLAND A'S </t>
  </si>
  <si>
    <t xml:space="preserve">SEATTLE MARINERS  </t>
  </si>
  <si>
    <t>National League East</t>
  </si>
  <si>
    <t>National League Central</t>
  </si>
  <si>
    <t>National League West</t>
  </si>
  <si>
    <t>Hitters</t>
  </si>
  <si>
    <t>Games Played by Position</t>
  </si>
  <si>
    <t>Atlanta Braves</t>
  </si>
  <si>
    <t>American League East</t>
  </si>
  <si>
    <t>American League Central</t>
  </si>
  <si>
    <t xml:space="preserve">L.A. ANGELS OF ANAHEIM  </t>
  </si>
  <si>
    <t>American League West</t>
  </si>
  <si>
    <t xml:space="preserve">TEXAS RANGERS  </t>
  </si>
  <si>
    <t>Pitchers</t>
  </si>
  <si>
    <t>NATIONAL LEAGUE EAST</t>
  </si>
  <si>
    <t>Choo, Shin Soo</t>
  </si>
  <si>
    <t>Dickey, RA</t>
  </si>
  <si>
    <t>Hardy, JJ</t>
  </si>
  <si>
    <t>Flores, Wilmar</t>
  </si>
  <si>
    <t>Happ, JA</t>
  </si>
  <si>
    <t>Howell, JP</t>
  </si>
  <si>
    <t>Martinez, JD</t>
  </si>
  <si>
    <t>NATIONAL LEAGUE CENTRAL</t>
  </si>
  <si>
    <t>Bradley Jr., Jackie</t>
  </si>
  <si>
    <t>Gonzalez, Miguel</t>
  </si>
  <si>
    <t>Ellis, AJ</t>
  </si>
  <si>
    <t>Ramos, AJ</t>
  </si>
  <si>
    <t>Hechavarria, Adieny</t>
  </si>
  <si>
    <t>Zimmerman, Jordan</t>
  </si>
  <si>
    <t>NATIONAL LEAGUE WEST</t>
  </si>
  <si>
    <t>Pierzynski, AJ</t>
  </si>
  <si>
    <t>LuCroy, Jonathan</t>
  </si>
  <si>
    <t>AMERICAN LEAGUE EAST</t>
  </si>
  <si>
    <t>Mcallister, Zach</t>
  </si>
  <si>
    <t>Roark, tanner</t>
  </si>
  <si>
    <t>Was 7</t>
  </si>
  <si>
    <t>AMERICAN LEAGUE CENTRAL</t>
  </si>
  <si>
    <t>Jay, John</t>
  </si>
  <si>
    <t>Pollock, AJ</t>
  </si>
  <si>
    <t>SD 7</t>
  </si>
  <si>
    <t>AMERICAN LEAGUE WEST</t>
  </si>
  <si>
    <t>Cole, Garrett</t>
  </si>
  <si>
    <t>Parra, Geraldo</t>
  </si>
  <si>
    <t>Wheeler, Zach</t>
  </si>
  <si>
    <t>Bal 4</t>
  </si>
  <si>
    <t>2014  "Post Season" Trades</t>
  </si>
  <si>
    <t>#</t>
  </si>
  <si>
    <t>Team 1</t>
  </si>
  <si>
    <t>Players/Picks Acquired</t>
  </si>
  <si>
    <t>Team 2</t>
  </si>
  <si>
    <t>Players/Pickes Acquired</t>
  </si>
  <si>
    <t>Confirmed</t>
  </si>
  <si>
    <t>Orioles</t>
  </si>
  <si>
    <t>Khris Davis</t>
  </si>
  <si>
    <t>Nationals</t>
  </si>
  <si>
    <t>Cle 2, Bal 4 (15)</t>
  </si>
  <si>
    <t>Y</t>
  </si>
  <si>
    <t>A's</t>
  </si>
  <si>
    <t>Maicer Izturis</t>
  </si>
  <si>
    <t>Oak 7</t>
  </si>
  <si>
    <t>Rangers</t>
  </si>
  <si>
    <t>Marcus Semien, Pit 4  drops Vernon Wells</t>
  </si>
  <si>
    <t>Pirates</t>
  </si>
  <si>
    <t>Tex 3 &amp; 7</t>
  </si>
  <si>
    <t>Twins</t>
  </si>
  <si>
    <t>Jordan Pacheco, Tyler Moore Pit 7</t>
  </si>
  <si>
    <t>Min 4</t>
  </si>
  <si>
    <t>Padres</t>
  </si>
  <si>
    <t>Derek Jeter</t>
  </si>
  <si>
    <t>Indians</t>
  </si>
  <si>
    <t>Craig Stammen</t>
  </si>
  <si>
    <t xml:space="preserve">Oakland </t>
  </si>
  <si>
    <t>Freddie Garcia, Min 5</t>
  </si>
  <si>
    <t>Yusemero Petit</t>
  </si>
  <si>
    <t>Rockies</t>
  </si>
  <si>
    <t>Rafael Betancourt, Min 6</t>
  </si>
  <si>
    <t>Taylor Jordan, drops Wandy Rodriguez</t>
  </si>
  <si>
    <t>2013  "Post Season" Trades</t>
  </si>
  <si>
    <t>Red Sox</t>
  </si>
  <si>
    <t>Greg Holland, Tex 3, Phi 1(14)</t>
  </si>
  <si>
    <t>Phillies</t>
  </si>
  <si>
    <t>Neil Walker, Rick Porcello, Bos 5 (14)</t>
  </si>
  <si>
    <t>Reds</t>
  </si>
  <si>
    <t>Ian Kennedy, Was 4</t>
  </si>
  <si>
    <t>Mike Napoli</t>
  </si>
  <si>
    <t>y</t>
  </si>
  <si>
    <t>Brett Lawrie, Bal 1, Phi1</t>
  </si>
  <si>
    <t>Buster Posey, Andrew Cashner, Phi5</t>
  </si>
  <si>
    <t>Starlin Castro</t>
  </si>
  <si>
    <t>Cle 1</t>
  </si>
  <si>
    <t>Howie Kendrick</t>
  </si>
  <si>
    <t>Adam Lind</t>
  </si>
  <si>
    <t>Josh Johnson, Bal 1, Cle 1, Phi1</t>
  </si>
  <si>
    <t>Carlos Santana, Jon Lester</t>
  </si>
  <si>
    <t>Cin 5</t>
  </si>
  <si>
    <t>Burke Badenhop</t>
  </si>
  <si>
    <t>Mitch Moreland, Bos  1, Cin 1</t>
  </si>
  <si>
    <t>Chris Davis</t>
  </si>
  <si>
    <t>Hunter Pence, Justin Masterson</t>
  </si>
  <si>
    <t>Jason Heyward, Carlos Carrasco</t>
  </si>
  <si>
    <t>Tex 3</t>
  </si>
  <si>
    <t>Alex White, Tex 2 (14)</t>
  </si>
  <si>
    <t>Jake Peavy</t>
  </si>
  <si>
    <t>Tyler Colvin, Sd 2</t>
  </si>
  <si>
    <t>Tigers</t>
  </si>
  <si>
    <t>Logan Morrison, Atl 2</t>
  </si>
  <si>
    <t>Braves</t>
  </si>
  <si>
    <t>Det 3, Det 1 &amp; 6 (14)</t>
  </si>
  <si>
    <t>SD 2, Tanner Sheppers, J.D. Martinez</t>
  </si>
  <si>
    <t>David Ortiz</t>
  </si>
  <si>
    <t>Giants</t>
  </si>
  <si>
    <t>Edwin Encarnacion</t>
  </si>
  <si>
    <t>SF 1, 2</t>
  </si>
  <si>
    <t>Jed Lowrie, Drew Stubbs, Bos 2</t>
  </si>
  <si>
    <t>Austin Jackson, Alexei Ramirez, Det 4 (14)</t>
  </si>
  <si>
    <t>Cle 2 (14)</t>
  </si>
  <si>
    <t>Kyle Kendrick</t>
  </si>
  <si>
    <t>Cardinals</t>
  </si>
  <si>
    <t>Jayson Werth</t>
  </si>
  <si>
    <t>Sea 2, Craig Gentry</t>
  </si>
  <si>
    <t>Min 3, Min 3 (14)</t>
  </si>
  <si>
    <t>Adam Laroche</t>
  </si>
  <si>
    <t>Rafael Soriano, Joaquin Benoit</t>
  </si>
  <si>
    <t>White Sox</t>
  </si>
  <si>
    <t>Min 3</t>
  </si>
  <si>
    <t>SF 1</t>
  </si>
  <si>
    <t>Bos 2, Atl 2, Det 2 (14)</t>
  </si>
  <si>
    <t>Dee Gordon, Dan Haren, SF 5, SF 1&amp;2 (14)</t>
  </si>
  <si>
    <t>Craig Breslow, Hisashi Iwakuma</t>
  </si>
  <si>
    <t>Eric Stults</t>
  </si>
  <si>
    <t>Brandon Crawford, Atl 2, Det 2 (14), Phi 2 (14)</t>
  </si>
  <si>
    <t>Jose Reyes</t>
  </si>
  <si>
    <t>Rafael Soriano, Det 5 (14)</t>
  </si>
  <si>
    <t>Col 2</t>
  </si>
  <si>
    <t>Adam Jones, Bal 3</t>
  </si>
  <si>
    <t>Jose Tabata, David Phelps, SD 2, Was 1 (14)</t>
  </si>
  <si>
    <t>Madison Bumgarner, Casey Jansen</t>
  </si>
  <si>
    <t>Dayan Viciedo, Mil 2, Stl 1&amp;2 (14)</t>
  </si>
  <si>
    <t>Col 2, Cle 2 (14) Det 3 (14)</t>
  </si>
  <si>
    <t>Cin 1</t>
  </si>
  <si>
    <t>Michael Cuddyer</t>
  </si>
  <si>
    <t>Jose Altuve, Oak 3</t>
  </si>
  <si>
    <t>Mariners</t>
  </si>
  <si>
    <t>Todd Frazier, Pit 4</t>
  </si>
  <si>
    <t>Brett Cecil, Laa 2</t>
  </si>
  <si>
    <t>Luke Gregerson</t>
  </si>
  <si>
    <t>Angels</t>
  </si>
  <si>
    <t>JP Arencibia, Min 3 (14)</t>
  </si>
  <si>
    <t>Yankees</t>
  </si>
  <si>
    <t>SD 2</t>
  </si>
  <si>
    <t>Ny 2, Ny 3(14)</t>
  </si>
  <si>
    <t>Eduardo Escobar, Tyler Green, Jordan Norberto</t>
  </si>
  <si>
    <t>KC 7</t>
  </si>
  <si>
    <t>Mil 2, Bal 5 (14)</t>
  </si>
  <si>
    <t>Tex 3, Tex 1(14)</t>
  </si>
  <si>
    <t>Addison Reed</t>
  </si>
  <si>
    <t>Michael Pineda</t>
  </si>
  <si>
    <t>Cin 2 (14)</t>
  </si>
  <si>
    <t>Aaron Harang</t>
  </si>
  <si>
    <t>Justin Masterson</t>
  </si>
  <si>
    <t>Det 2, Laa 2, Pit3, Pit 3(14)</t>
  </si>
  <si>
    <t>Jacoby Ellsbury</t>
  </si>
  <si>
    <t>Patrick Corbin, Stl 6</t>
  </si>
  <si>
    <t>Brewers</t>
  </si>
  <si>
    <t>Mil 2,3,5 (14)</t>
  </si>
  <si>
    <t>Bal 3, Was 2 (14)</t>
  </si>
  <si>
    <t>Phi 2</t>
  </si>
  <si>
    <t>Oak 3</t>
  </si>
  <si>
    <t>Oak 7, Cin 2(14)</t>
  </si>
  <si>
    <t>Pit 3, Phi 3(14)</t>
  </si>
  <si>
    <t>Mil 4</t>
  </si>
  <si>
    <t>Bal 5, Ny 3(14)</t>
  </si>
  <si>
    <t>Reed Johnson, Ezequiel Carrerra</t>
  </si>
  <si>
    <t>Royals</t>
  </si>
  <si>
    <t>Jordan Schafer</t>
  </si>
  <si>
    <t>Mil 5</t>
  </si>
  <si>
    <t>Phi 5, Tex 4(14)</t>
  </si>
  <si>
    <t>Bal 5</t>
  </si>
  <si>
    <t>Bal 6, Bal 4 (14)</t>
  </si>
  <si>
    <t>Marlins</t>
  </si>
  <si>
    <t>Edison Volquez, Pit 6 &amp; 7, Det 7</t>
  </si>
  <si>
    <t>Mia 5, Mia 2 (14)</t>
  </si>
  <si>
    <t>Didi Gregorius, Scooter Gennett, Kohl Calhoun Pit 3(14)</t>
  </si>
  <si>
    <t>Hanley Ramirez, Jeanmar Gomez, Sd 5 (14)</t>
  </si>
  <si>
    <t>Luis Cruz</t>
  </si>
  <si>
    <t>Jeff Mathis</t>
  </si>
  <si>
    <t>Post Draft</t>
  </si>
  <si>
    <t>Alfonzo Soriano</t>
  </si>
  <si>
    <t>Jake Arrieta, SD 4</t>
  </si>
  <si>
    <t>Louis Coleman</t>
  </si>
  <si>
    <t>Was 6</t>
  </si>
  <si>
    <t>Bal 7</t>
  </si>
  <si>
    <t>Reuben Tejada</t>
  </si>
  <si>
    <t>Jake Marisnick, Danny Duffy, Phi 6</t>
  </si>
  <si>
    <t>Hiroki Kuroda, JP Howell</t>
  </si>
  <si>
    <t>Ryan Ludwick, Phi 2</t>
  </si>
  <si>
    <t>Carl Crawford</t>
  </si>
  <si>
    <t>Mike Moustakas, Kolten Wong, Was 6</t>
  </si>
  <si>
    <t>Seth Smith, Phi 1, Cle 2</t>
  </si>
  <si>
    <t>2013  "In Season" Trades</t>
  </si>
  <si>
    <t>Casey Kelly, Tex 3</t>
  </si>
  <si>
    <t>Tommy Hanson, Phi 6</t>
  </si>
  <si>
    <t>Louis Mendoza  droped Carlos Lee</t>
  </si>
  <si>
    <t>Cle 5</t>
  </si>
  <si>
    <t>Javy Guerra</t>
  </si>
  <si>
    <t>Heath Bell, KC 7</t>
  </si>
  <si>
    <t>Vernon Wells</t>
  </si>
  <si>
    <t>Fernando Martinez, Mia 3</t>
  </si>
  <si>
    <t>2012 /  Post-Season Trades  (Draft /Post-Draft)</t>
  </si>
  <si>
    <t>JD Martinez, Cin 2 (#45)</t>
  </si>
  <si>
    <t>Phi 2 (#29)</t>
  </si>
  <si>
    <t>Stl 2</t>
  </si>
  <si>
    <t>Andrew Cashner, Bal 5, Mia 5</t>
  </si>
  <si>
    <t>Kelly Shoppack</t>
  </si>
  <si>
    <t>Jeff Francis</t>
  </si>
  <si>
    <t>Bos 5 (#98), Min 5 (#108)</t>
  </si>
  <si>
    <t>Cws 4 (#78)</t>
  </si>
  <si>
    <t>SF 4 (13)</t>
  </si>
  <si>
    <t>Sea 4 (#90)</t>
  </si>
  <si>
    <t>SF 5 (104)</t>
  </si>
  <si>
    <t>Det 5 (13) Pit 5 (13) Det 6 (13)</t>
  </si>
  <si>
    <t>Was 5 (105), Was 7 (13)</t>
  </si>
  <si>
    <t>Phi 4 (13)</t>
  </si>
  <si>
    <t>Min 7 (13)</t>
  </si>
  <si>
    <t>Chris Snyder</t>
  </si>
  <si>
    <t xml:space="preserve">Reds </t>
  </si>
  <si>
    <t>Nyy 5, Cin 5</t>
  </si>
  <si>
    <t>Tex 4 (13)</t>
  </si>
  <si>
    <t>Stl 6  (#127)</t>
  </si>
  <si>
    <t>Ana 7 (#155) Mil 5 (13)</t>
  </si>
  <si>
    <t>Nyy 6</t>
  </si>
  <si>
    <t>Ramon Hernandez</t>
  </si>
  <si>
    <t>John Buck</t>
  </si>
  <si>
    <t>Cle 7</t>
  </si>
  <si>
    <t>Shawn Camp, Laa 6 (13)</t>
  </si>
  <si>
    <t>Ryan Mattheus</t>
  </si>
  <si>
    <t>Trades after draft</t>
  </si>
  <si>
    <t xml:space="preserve">SD 5 </t>
  </si>
  <si>
    <t>Tommy Hunter</t>
  </si>
  <si>
    <t>George Kottaras, Laa 7</t>
  </si>
  <si>
    <t>SD 6</t>
  </si>
  <si>
    <t>Jed Lowrie, JD Martinez</t>
  </si>
  <si>
    <t>Kendry Morales</t>
  </si>
  <si>
    <t>Tommy Hanson, Brandon Crawford</t>
  </si>
  <si>
    <t>Jed Lowrie, Juan Nicasio, Phi 2</t>
  </si>
  <si>
    <t>SD1, Sea 2</t>
  </si>
  <si>
    <t>Ian Kennedy</t>
  </si>
  <si>
    <t>Jarrod Dyson</t>
  </si>
  <si>
    <t>SD 3</t>
  </si>
  <si>
    <t>Fernando Rodney</t>
  </si>
  <si>
    <t>Mia 2, Kameron Loe, Manny Parra</t>
  </si>
  <si>
    <t>Laa 1, Det 1, Mat Gamel</t>
  </si>
  <si>
    <t>Albert Pujols</t>
  </si>
  <si>
    <t>Shin-Soo Choo, Andrew Cashner</t>
  </si>
  <si>
    <t>Sd 1, Sea 2</t>
  </si>
  <si>
    <t>Paul Konerko</t>
  </si>
  <si>
    <t>Mia 1, Jesus Guzman</t>
  </si>
  <si>
    <t>Stl 1, Sd 1, Jesus Flores</t>
  </si>
  <si>
    <t>Mike Minor, Brandon Belt, Alex Avila, Mil 2 &amp; 4</t>
  </si>
  <si>
    <t>Grant Balfour, Luke Gregerson, Joe Smith</t>
  </si>
  <si>
    <t>Jose Arredondo, LAA2, LAA4</t>
  </si>
  <si>
    <t>Jordan Walden, Luis Ayala</t>
  </si>
  <si>
    <t>Mil 5, Stl 7</t>
  </si>
  <si>
    <t>2012 Post-Season Trades  (Pre-Draft)</t>
  </si>
  <si>
    <t>Bos 4, Phil 1&amp;3 (2013)</t>
  </si>
  <si>
    <t>Aaron Hill , Ricky Nolasko</t>
  </si>
  <si>
    <t xml:space="preserve">Phil #1 </t>
  </si>
  <si>
    <t>Wilin Rosario</t>
  </si>
  <si>
    <t>Wilson Ramos, Bos #2</t>
  </si>
  <si>
    <t>Josh Reddick</t>
  </si>
  <si>
    <t>Chris Sale, Alexis Casilla</t>
  </si>
  <si>
    <t>Ian Kennedy, Jonathan Niese</t>
  </si>
  <si>
    <t>Josh Johnson</t>
  </si>
  <si>
    <t>Phi #1, Alex White, Anthony Swarzak</t>
  </si>
  <si>
    <t>Jason Castro</t>
  </si>
  <si>
    <t>Jordan Schafer, Det 5</t>
  </si>
  <si>
    <t>Jake Peavy, Peter Bourjos</t>
  </si>
  <si>
    <t>James McDonald, Justin Smoak, Bos # 2</t>
  </si>
  <si>
    <t>Bos 1, Andrew Miller, Kyle Drabek, Bos 1 (2013)</t>
  </si>
  <si>
    <t xml:space="preserve">Tommy Hanson, Justin Masterson, Tommy Milone, </t>
  </si>
  <si>
    <t>Hunter Pence, Russell Martin, Reds 4 &amp;5 (2013)</t>
  </si>
  <si>
    <t>Derek Holland</t>
  </si>
  <si>
    <t>Rick Porcello, Rex Brothers</t>
  </si>
  <si>
    <t>Kyle Seagar, Det 4</t>
  </si>
  <si>
    <t>Brad Zeigler, AJ Ellis, Was 1 (13), Tex 2</t>
  </si>
  <si>
    <t>Asdrubal Cabrera, Pitt 4, Stl 5</t>
  </si>
  <si>
    <t>Dillon Gee, Chris Carter, Sd 1, Mia 1</t>
  </si>
  <si>
    <t>Pablo Sandoval, Drew Storen, Pitt 3, Was 4, Laa7</t>
  </si>
  <si>
    <t>Ryan Ludwick, AJ Burnett</t>
  </si>
  <si>
    <t>Lonnie Chisenhall, Rick Porcello</t>
  </si>
  <si>
    <t>Aaron Crow, Tex #2 (13)</t>
  </si>
  <si>
    <t>Michael Brantley</t>
  </si>
  <si>
    <t>Kyle Blanks, Phi 3</t>
  </si>
  <si>
    <t>Alfredo Aceves</t>
  </si>
  <si>
    <t>Jose Mijares, Bal 1, Bal 1 (13)</t>
  </si>
  <si>
    <t>Adam Jones</t>
  </si>
  <si>
    <t>Neftali Feliz, Gerardo Parra</t>
  </si>
  <si>
    <t>Ricky Nolasco, SD 5</t>
  </si>
  <si>
    <t>Matt Belisle</t>
  </si>
  <si>
    <t>Laa 6, Cin 4</t>
  </si>
  <si>
    <t>Chris Volstad, Jake Arrieta</t>
  </si>
  <si>
    <t>Matt Capps, Sd 4 &amp; 7</t>
  </si>
  <si>
    <t xml:space="preserve">Dodgers </t>
  </si>
  <si>
    <t>Bos 4, Cin 6 (13)</t>
  </si>
  <si>
    <t>Brett Anderson</t>
  </si>
  <si>
    <t>Juan Francisco</t>
  </si>
  <si>
    <t>Phi 3 &amp; 6</t>
  </si>
  <si>
    <t>Clayton Kershaw, Justin Upton, Emilio Bonifacio, Tex 4&amp;5</t>
  </si>
  <si>
    <t>Bos 1, Bos 1 (13), Phi 1 (13), Cin 1 (13), Alex Rios</t>
  </si>
  <si>
    <t>Kendrys Morales</t>
  </si>
  <si>
    <t>Phi 5, Tex 2 (13)</t>
  </si>
  <si>
    <t>Ryan Dempster</t>
  </si>
  <si>
    <t>Dodgers</t>
  </si>
  <si>
    <t>Sd 2, Mia 7</t>
  </si>
  <si>
    <t>Zack Greinke</t>
  </si>
  <si>
    <t>Jon Niese, Randall Delgado, Peter Bourjos</t>
  </si>
  <si>
    <t>Houston Street</t>
  </si>
  <si>
    <t>Fernando Martinez, Phi 3</t>
  </si>
  <si>
    <t>Marco Scutaro</t>
  </si>
  <si>
    <t>Mike Aviles, Mia 3 (13)</t>
  </si>
  <si>
    <t>Jon Lester, Was 1</t>
  </si>
  <si>
    <t>Oak 1</t>
  </si>
  <si>
    <t>Jose Valverde</t>
  </si>
  <si>
    <t>Phi 3</t>
  </si>
  <si>
    <t>Jonathan Papelbon</t>
  </si>
  <si>
    <t>James Loney, Det 2 (13)</t>
  </si>
  <si>
    <t>Mia 3, Anthony Bass</t>
  </si>
  <si>
    <t>Bonson Arroyo</t>
  </si>
  <si>
    <t>Was 3 (13)</t>
  </si>
  <si>
    <t>Matthew Joyce</t>
  </si>
  <si>
    <t>Barry Zito</t>
  </si>
  <si>
    <t>Alfonso Soriano</t>
  </si>
  <si>
    <t>Andre Ethier</t>
  </si>
  <si>
    <t>Det 6, Det 1 (13), Det 4 (13)</t>
  </si>
  <si>
    <t>Cws 1, Carlos Carrasco, Joel Peralta</t>
  </si>
  <si>
    <t>Dustin Ackley, Juan Francisco, Wade Davis, Oak 5</t>
  </si>
  <si>
    <t>Chipper Jones</t>
  </si>
  <si>
    <t>Ty Wigginton, Laa 4</t>
  </si>
  <si>
    <t>Juan Rivera</t>
  </si>
  <si>
    <t>Mia 6</t>
  </si>
  <si>
    <t>Hanley Ramirez, Tim Lincecum, Was 2 (13)</t>
  </si>
  <si>
    <t>Corey Hart, Chris Tillman, Sd 1 (13)</t>
  </si>
  <si>
    <t>Lou Marson</t>
  </si>
  <si>
    <t>Jesus Guzman</t>
  </si>
  <si>
    <t>Tex 5, Phil 5</t>
  </si>
  <si>
    <t>Bal 5, Pit 5 (13) Josh Thole</t>
  </si>
  <si>
    <t>Will Venable, Det 7 (13)</t>
  </si>
  <si>
    <t>Alex Rios</t>
  </si>
  <si>
    <t>Raul Ibanez, Bos 5, Min 5</t>
  </si>
  <si>
    <t>Jesus Guzman, Tex 6</t>
  </si>
  <si>
    <t>Kyle Lohse, Andrew Jones, Sea 6</t>
  </si>
  <si>
    <t>Bronson Arroyo, Ben Revere, Juan Rivera</t>
  </si>
  <si>
    <t>Carlos Marmol, Josh Lindblom, Cin 3</t>
  </si>
  <si>
    <t>Det 2 (13)</t>
  </si>
  <si>
    <t>Kevin Youkilis</t>
  </si>
  <si>
    <t>Sea 2 (13) Sea 5</t>
  </si>
  <si>
    <t>2012 Season "In Season" trades</t>
  </si>
  <si>
    <t>Eric Thames</t>
  </si>
  <si>
    <t>Anthony Swarzak</t>
  </si>
  <si>
    <t>Kevin Gregg and Chris Nelson</t>
  </si>
  <si>
    <t>Frank Francisco and Trevor Bell</t>
  </si>
  <si>
    <t>Casey McGehee</t>
  </si>
  <si>
    <t>Andrew Bailey &amp; Cin 5</t>
  </si>
  <si>
    <t>Seth Smith</t>
  </si>
  <si>
    <t>Wade Davis, Bos 4</t>
  </si>
  <si>
    <t xml:space="preserve">Wash 6 </t>
  </si>
  <si>
    <t xml:space="preserve">Washington </t>
  </si>
  <si>
    <t>Tony Gwynn Jr.    (drop Drew Sutton)</t>
  </si>
  <si>
    <t>Zach Britton</t>
  </si>
  <si>
    <t>Aramis Ramirez</t>
  </si>
  <si>
    <t>2011  Post-Season Trades  (Post-Draft)</t>
  </si>
  <si>
    <t>Will Ohman</t>
  </si>
  <si>
    <t>Anthony Bass, Mark Kotsay, Tsuyoshi Nishioka, Bobby Cassevah</t>
  </si>
  <si>
    <t>Min 5 (12)</t>
  </si>
  <si>
    <t>Bobby Cassevah</t>
  </si>
  <si>
    <t>Ryan Vogelsong</t>
  </si>
  <si>
    <t>FLA 2 (12), Matt Reynolds</t>
  </si>
  <si>
    <t>Yorvit Torrealba, Eric Thames</t>
  </si>
  <si>
    <t>Blake Wood, Phi 2 (12)</t>
  </si>
  <si>
    <t>Jose Tabata</t>
  </si>
  <si>
    <t>Dustin Moseley, Logan Forsythe, Alex White, WSH 2</t>
  </si>
  <si>
    <t>Rod Barajas, Bos 5 (12)</t>
  </si>
  <si>
    <t>Tyler Chatwood</t>
  </si>
  <si>
    <t>Renee Tosini, Brad Hand</t>
  </si>
  <si>
    <t>Jordan Pacheco</t>
  </si>
  <si>
    <t>Fla 3</t>
  </si>
  <si>
    <t>Det</t>
  </si>
  <si>
    <t>Todd Frazier</t>
  </si>
  <si>
    <t>Luke Hughes, Mike Dunn</t>
  </si>
  <si>
    <t xml:space="preserve">Yorvit Torrealba, </t>
  </si>
  <si>
    <t>Rod Barajas, Joe Benson</t>
  </si>
  <si>
    <t>Andrew Bailey, Josh Lindblom, Pit 5</t>
  </si>
  <si>
    <t>Kenley Jensen, Bos 3</t>
  </si>
  <si>
    <t>Eric Surkamp</t>
  </si>
  <si>
    <t>Clayton Mortenson, Bos 6</t>
  </si>
  <si>
    <t>Cin 5, Cin 6</t>
  </si>
  <si>
    <t>Kerry Wood</t>
  </si>
  <si>
    <t>SD 5</t>
  </si>
  <si>
    <t>Travis Wood</t>
  </si>
  <si>
    <t>Det 3</t>
  </si>
  <si>
    <t xml:space="preserve">Josh Linblom, </t>
  </si>
  <si>
    <t>Diasuke Matsuzuaka</t>
  </si>
  <si>
    <t>Rick Ankiel</t>
  </si>
  <si>
    <t>Aaron Crow</t>
  </si>
  <si>
    <t>Cin 3 (12) and Rubby De La Rosa</t>
  </si>
  <si>
    <t>Jason Donald</t>
  </si>
  <si>
    <t>Kyle Davies, Trevor Bell</t>
  </si>
  <si>
    <t>Col 4</t>
  </si>
  <si>
    <t>Rafael Perez</t>
  </si>
  <si>
    <t>Livan Hernandez</t>
  </si>
  <si>
    <t>Travis Snider, Cin 4</t>
  </si>
  <si>
    <t>Sean Marshall, Tyson Ross</t>
  </si>
  <si>
    <t>Mark Buehrle, Henry Blanco</t>
  </si>
  <si>
    <t>SD#2</t>
  </si>
  <si>
    <t>Phil Coke</t>
  </si>
  <si>
    <t>Vlad Guerrero</t>
  </si>
  <si>
    <t>Jordan Zimmermann</t>
  </si>
  <si>
    <t>Wash 1, Cin 2</t>
  </si>
  <si>
    <t>Kyle Lohse, Luke Gregerson, Carlos Gonzalez Phi 4</t>
  </si>
  <si>
    <t>Jason Heyward, Derek Holland, David Hernandez</t>
  </si>
  <si>
    <t>Jeremy Guthrie</t>
  </si>
  <si>
    <t>Alfredo Aceves, Kevin Slowey, Was 4</t>
  </si>
  <si>
    <t>Jeff Niemann</t>
  </si>
  <si>
    <t>Ryan Ludwick, St. Louis 3 &amp; 5</t>
  </si>
  <si>
    <t>Daniel Bard</t>
  </si>
  <si>
    <t>Chris Davis, Cin 3&amp;7</t>
  </si>
  <si>
    <t>Alex Rios, SD 1</t>
  </si>
  <si>
    <t>Cameron Maybin, Jeanmar Gomez</t>
  </si>
  <si>
    <t>Red</t>
  </si>
  <si>
    <t>Freddie Freeman, Ian Kennedy</t>
  </si>
  <si>
    <t>Fla 1, SD 1, PHI 1</t>
  </si>
  <si>
    <t>Don Kelly</t>
  </si>
  <si>
    <t>Col 7</t>
  </si>
  <si>
    <t>Adam Kennedy</t>
  </si>
  <si>
    <t>Chris Tillman</t>
  </si>
  <si>
    <t>Tyler Green</t>
  </si>
  <si>
    <t>Magglio Ordonez</t>
  </si>
  <si>
    <t>Octavio Dotel</t>
  </si>
  <si>
    <t>Orlando Cabrera</t>
  </si>
  <si>
    <t>David DeJesus</t>
  </si>
  <si>
    <t>Tex 1, Kendrys Morales, Tyson Ross</t>
  </si>
  <si>
    <t>Adrian Beltre</t>
  </si>
  <si>
    <t>Tony Gwynn Jr.</t>
  </si>
  <si>
    <t>St. Louis #7</t>
  </si>
  <si>
    <t>Ryan Webb</t>
  </si>
  <si>
    <t>Oak #6</t>
  </si>
  <si>
    <t>Col 4, Was 4, Cin 4</t>
  </si>
  <si>
    <t>Oak 6, Pitt 7</t>
  </si>
  <si>
    <t>Cin 3, Stl 5</t>
  </si>
  <si>
    <t>A J Burnett, Pitt 6</t>
  </si>
  <si>
    <t>Chase Headley, Cin 1</t>
  </si>
  <si>
    <t>Mike Napoli, Col 6 &amp; 7</t>
  </si>
  <si>
    <t>Travis Snider, Phil Coke</t>
  </si>
  <si>
    <t>Greg Holland, Milw #3</t>
  </si>
  <si>
    <t>Hideki Matsui</t>
  </si>
  <si>
    <t>Ana 6 &amp; 7</t>
  </si>
  <si>
    <t>Miguel Batista</t>
  </si>
  <si>
    <t>James McDonald</t>
  </si>
  <si>
    <t>Milwaukee #3</t>
  </si>
  <si>
    <t>Oak #5</t>
  </si>
  <si>
    <t>Kevin Slowey</t>
  </si>
  <si>
    <t>David Freese</t>
  </si>
  <si>
    <t>Phi 2, Fla 2, Eduardo Nunez</t>
  </si>
  <si>
    <t>2011 Post-Season Trades  (Pre-Draft)</t>
  </si>
  <si>
    <t>Matt Cain, Milw #5, Tex (12) #'s 2 &amp; 4</t>
  </si>
  <si>
    <t>Scott Baker, Brett Gardner, Was #5, Was (12)#1</t>
  </si>
  <si>
    <t>Jay Bruce</t>
  </si>
  <si>
    <t>Ivan Nova, Bos #1, Fla #6</t>
  </si>
  <si>
    <t>Gavin Floyd, Edwin Encarnacion</t>
  </si>
  <si>
    <t>Bronson Arroyo, Phil (12) #1, Phil (12) #3</t>
  </si>
  <si>
    <t>Det (12) #1, Phil (12) #1, Det #2</t>
  </si>
  <si>
    <t>Det #1, Bos #3, Tex #3</t>
  </si>
  <si>
    <t xml:space="preserve">Lance Berkman, Ryan Spilborghs, Tex # 4, Milw # 6 </t>
  </si>
  <si>
    <t>Colby Rasmus, Fla #2</t>
  </si>
  <si>
    <t>Phi (12) #1</t>
  </si>
  <si>
    <t>Oakland #1, Philly #1</t>
  </si>
  <si>
    <t>Reds #1, Jeff Francis</t>
  </si>
  <si>
    <t>Texas #1 (12), Wash #1 (12)</t>
  </si>
  <si>
    <t>Angels #1, Reds #3 (12)</t>
  </si>
  <si>
    <t>Mil #1, StL #1, Mil #4</t>
  </si>
  <si>
    <t>Bos #1, Ana #1, Joel Pineiro, Aburey Huff</t>
  </si>
  <si>
    <t>Fla#3</t>
  </si>
  <si>
    <t>Cody Ross</t>
  </si>
  <si>
    <t>Robinson Cano, Takashi Saito</t>
  </si>
  <si>
    <t>Justin Smoak, Alexis Casilla, A's #1</t>
  </si>
  <si>
    <t>Nick Markakis</t>
  </si>
  <si>
    <t>SD #1</t>
  </si>
  <si>
    <t>Josh Reddick, Tyson Ross, Ana #2</t>
  </si>
  <si>
    <t>Backe, Brandon</t>
  </si>
  <si>
    <t>Jered Weaver</t>
  </si>
  <si>
    <t>Jeremy Guthrie, CIN #4, PHI (12) #1, FLA (12) #1</t>
  </si>
  <si>
    <t>Tommy Hanson, Cin 4,  PHI 1 (12) Fl 1 (12)</t>
  </si>
  <si>
    <t>Randy Wells FLA 1, WSH 1, PHI 1</t>
  </si>
  <si>
    <t>Jeff Niemann, Franklin Morales</t>
  </si>
  <si>
    <t>Livan Hernandez, Bos 2</t>
  </si>
  <si>
    <t>Ricky Romero</t>
  </si>
  <si>
    <t>CWS 1,2,6</t>
  </si>
  <si>
    <t>Paul Janish</t>
  </si>
  <si>
    <t>Oak 6</t>
  </si>
  <si>
    <t>Cards</t>
  </si>
  <si>
    <t>Gavin Floyd, Oak 6, Cin 7</t>
  </si>
  <si>
    <t>David Pauley, KC 1</t>
  </si>
  <si>
    <t>JJ Hardy, JJ Putz, Ted Lilly,  Denard Span</t>
  </si>
  <si>
    <t>Cory Hart, Jon Lucroy, Yuniesky Betancourt</t>
  </si>
  <si>
    <t>Henry Blanco, SD 2nd, SD 3rd</t>
  </si>
  <si>
    <t>Mike Leake, Kevin Gregg, Mil 6th</t>
  </si>
  <si>
    <t>Boston 1, Fla 2, Wade Davis</t>
  </si>
  <si>
    <t>David Price</t>
  </si>
  <si>
    <t>Stl 1, Mil 4, Tex 3</t>
  </si>
  <si>
    <t>Jon Papelbon, Emilio Bonafacio</t>
  </si>
  <si>
    <t>Edgar Renteria</t>
  </si>
  <si>
    <t>Luke Scott</t>
  </si>
  <si>
    <t>2011 In-Season Trades</t>
  </si>
  <si>
    <t>Taylor Teagarden, Phil #5</t>
  </si>
  <si>
    <t>Mike Aviles</t>
  </si>
  <si>
    <t>Cristian Guzman</t>
  </si>
  <si>
    <t>Jake Fox</t>
  </si>
  <si>
    <t>Blaine Boyer</t>
  </si>
  <si>
    <t>2010 Post Season Trades (Post-Draft)</t>
  </si>
  <si>
    <t>confirmed</t>
  </si>
  <si>
    <t>Madison Bumgarner, Reed Johnson</t>
  </si>
  <si>
    <t>Jason Vargas, Corey Patterson</t>
  </si>
  <si>
    <t>Matt Holliday</t>
  </si>
  <si>
    <t>Ervin Santana, Matt LaPorta</t>
  </si>
  <si>
    <t>Domonic Brown</t>
  </si>
  <si>
    <t>Jose Tabata, Alexis Casilla, Alex Avila</t>
  </si>
  <si>
    <t>Austin Jackson, Chris V Carter, Tex #4</t>
  </si>
  <si>
    <t>Austin Jackson</t>
  </si>
  <si>
    <t xml:space="preserve">Det #1 </t>
  </si>
  <si>
    <t xml:space="preserve">Ian Kennedy, Bos #3 </t>
  </si>
  <si>
    <t>Eduardo Nunez</t>
  </si>
  <si>
    <t>Mike Fontenot</t>
  </si>
  <si>
    <t>Colby Lewis, Joel Peralta</t>
  </si>
  <si>
    <t>Ike Davis, Dan Runzler</t>
  </si>
  <si>
    <t>AJ Burnett</t>
  </si>
  <si>
    <t>Dayan Viciedo, Josh Fields, Emilio Bonafacio</t>
  </si>
  <si>
    <t>Tom Gorzelanny, Bos #1</t>
  </si>
  <si>
    <t>Adam Lind, Shelley Duncan</t>
  </si>
  <si>
    <t>Fla #1 and Fla #3</t>
  </si>
  <si>
    <t xml:space="preserve">Marlins </t>
  </si>
  <si>
    <t>Alex Gordon, Mike Leake</t>
  </si>
  <si>
    <t>StL 1, Adam Rosales, Bruce Chen</t>
  </si>
  <si>
    <t>Chris Johnson, Jonny Gomes</t>
  </si>
  <si>
    <t>Jenrry Mejia</t>
  </si>
  <si>
    <t>Ivan Nova</t>
  </si>
  <si>
    <t>Fred Lewis</t>
  </si>
  <si>
    <t>Mitch Moreland</t>
  </si>
  <si>
    <t>Juan Francisco, Miguel Cairo</t>
  </si>
  <si>
    <t>Mike Morse, Ana #6</t>
  </si>
  <si>
    <t>Billy Wagner, Pit #2</t>
  </si>
  <si>
    <t>Edison Volquez, Tex #5, Ana #5</t>
  </si>
  <si>
    <t>Ivan Nova, Felix Doubront</t>
  </si>
  <si>
    <t>Phi #3, Phi #4</t>
  </si>
  <si>
    <t xml:space="preserve">Jeanmar Gomez, Wash #1 </t>
  </si>
  <si>
    <t>Kevin Slowey, Cin #5</t>
  </si>
  <si>
    <t>Bill Bray</t>
  </si>
  <si>
    <t xml:space="preserve">Min 7 </t>
  </si>
  <si>
    <t>Tim Wakefield</t>
  </si>
  <si>
    <t>Jason Varitek</t>
  </si>
  <si>
    <t>Cin 2, Cin 4</t>
  </si>
  <si>
    <t>Livan Hernandez, Andy Pettitte</t>
  </si>
  <si>
    <t>Kevin Millwood</t>
  </si>
  <si>
    <t>SD 4</t>
  </si>
  <si>
    <t xml:space="preserve">A's </t>
  </si>
  <si>
    <t>Troy Glaus</t>
  </si>
  <si>
    <t>Rich Harden, Fla 7</t>
  </si>
  <si>
    <t>Javier Lopez, Oak 5</t>
  </si>
  <si>
    <t>Macier Izturis</t>
  </si>
  <si>
    <t>Was #3, Was #4</t>
  </si>
  <si>
    <t>Chad Billingsley, Brent Morel, Fla #1, Ana #1</t>
  </si>
  <si>
    <t>Ryan Zimmerman, Cin #3, Cin #6</t>
  </si>
  <si>
    <t>Jeff Francis, Fla #6</t>
  </si>
  <si>
    <t>Cin #4</t>
  </si>
  <si>
    <t xml:space="preserve">Chase Headley, Sean Marshall </t>
  </si>
  <si>
    <t>Edwin Encarnacion, Wade LeBlanc, Cin #2</t>
  </si>
  <si>
    <t>Alex Gonzalez</t>
  </si>
  <si>
    <t>Kevin Kouzmanoff</t>
  </si>
  <si>
    <t>Pedro Feliz</t>
  </si>
  <si>
    <t>Bos #5</t>
  </si>
  <si>
    <t>Ivan Rodriguez</t>
  </si>
  <si>
    <t>Felix Doubront</t>
  </si>
  <si>
    <t>Bronson Arroyo, Manny Ramirez, Takashi Saito</t>
  </si>
  <si>
    <t>Wade Davis, Nolan Reimold, Dillon Gee</t>
  </si>
  <si>
    <t>Pit #2</t>
  </si>
  <si>
    <t>Sean Marshall, Cin 7</t>
  </si>
  <si>
    <t>Ivan Nova, Kris Medlen</t>
  </si>
  <si>
    <t>Joba Chamberlain, Bal 6</t>
  </si>
  <si>
    <t>Matt Lindstrom, Tex 2</t>
  </si>
  <si>
    <t>Mil #7</t>
  </si>
  <si>
    <t>Manny Parra</t>
  </si>
  <si>
    <t>Bos #7</t>
  </si>
  <si>
    <t>Andrew Miller</t>
  </si>
  <si>
    <t>Vicente Padilla</t>
  </si>
  <si>
    <t>Col #5</t>
  </si>
  <si>
    <t>Justin Smoak</t>
  </si>
  <si>
    <t>Brian Wilson</t>
  </si>
  <si>
    <t>Brian Roberts, Mil 5</t>
  </si>
  <si>
    <t>Jose Lopez, Tex 3</t>
  </si>
  <si>
    <t>2010 Post Season Trades (Pre-Draft)</t>
  </si>
  <si>
    <t>Raul Ibanez</t>
  </si>
  <si>
    <t>Miguel Olivo</t>
  </si>
  <si>
    <t>Yes</t>
  </si>
  <si>
    <t>Ana #2, Tex #2 (11)</t>
  </si>
  <si>
    <t xml:space="preserve">Tex #1, Ana #5(11) </t>
  </si>
  <si>
    <t>StL 1, Col 1</t>
  </si>
  <si>
    <t>Ana 1, Cliff Pennington</t>
  </si>
  <si>
    <t>Det 1</t>
  </si>
  <si>
    <t>Ana 1, Bos 4, Pitt 5</t>
  </si>
  <si>
    <t>Brad Bergesen, Phil #1(11)</t>
  </si>
  <si>
    <t>Brandon Wood</t>
  </si>
  <si>
    <t>Cin 4, Tex 5, Cin 4(11)</t>
  </si>
  <si>
    <t>LAD #1, Det #2</t>
  </si>
  <si>
    <t>Phi 4, Was 2(11)</t>
  </si>
  <si>
    <t>Brian Matusz, Fla 1</t>
  </si>
  <si>
    <t>Roy Halladay</t>
  </si>
  <si>
    <t>Cin 7</t>
  </si>
  <si>
    <t>Robinson Cano, Jonathan Papelbon, JD Martin</t>
  </si>
  <si>
    <t>Howie Kendrick, Homer Bailey, Phi 1, Phi 2(11)</t>
  </si>
  <si>
    <t>Jered Weaver, Blake Hawksworth</t>
  </si>
  <si>
    <t>Travis Snider, Cameron Maybin, Wade LeBlanc</t>
  </si>
  <si>
    <t>Bos #3</t>
  </si>
  <si>
    <t>Casey Kotchman, Felipe Lopez</t>
  </si>
  <si>
    <t>Russell Martin</t>
  </si>
  <si>
    <t>Sean Marshall, Oak 4, Cin 2(11)</t>
  </si>
  <si>
    <t>Bobby Jenks</t>
  </si>
  <si>
    <t>SF 2, Tex 4, SF 6</t>
  </si>
  <si>
    <t>Vladimir Guerrero, Tex #5</t>
  </si>
  <si>
    <t>Was #2, Bos #3</t>
  </si>
  <si>
    <t>Was #2</t>
  </si>
  <si>
    <t>Rod Barajas</t>
  </si>
  <si>
    <t>Minn 1, Ryan Perry, Rafael Perez</t>
  </si>
  <si>
    <t>Daric Barton, Cliff Pennington, Geraldo Parra</t>
  </si>
  <si>
    <t>James Loney, Jason Berken</t>
  </si>
  <si>
    <t>Fla #3, Mil #6, SF #6, Cin #2(11)</t>
  </si>
  <si>
    <t>2010 In-Season Trades</t>
  </si>
  <si>
    <t>Marco Scutaro, LAA #2</t>
  </si>
  <si>
    <t xml:space="preserve">Tex #1 </t>
  </si>
  <si>
    <t>Ricky Nolasco</t>
  </si>
  <si>
    <t>Scott Olsen, Wash #1</t>
  </si>
  <si>
    <t>Brian Bruney, SD 5, Bos 6</t>
  </si>
  <si>
    <t xml:space="preserve">Jeff Niemann, Howie Kendrick, Bobby Crosby, Paul </t>
  </si>
  <si>
    <t xml:space="preserve">Brandon Phillips, Erick Aybar, Hong-Chih Kuo, Shawn </t>
  </si>
  <si>
    <t>Janish, StL #1</t>
  </si>
  <si>
    <t>Kelley</t>
  </si>
  <si>
    <t>Tim Redding</t>
  </si>
  <si>
    <t>Det #7</t>
  </si>
  <si>
    <t>2009 Post Season Trades (Post-Draft)</t>
  </si>
  <si>
    <t>Matt Wieters</t>
  </si>
  <si>
    <t>Gordon Beckham and Lou Marson</t>
  </si>
  <si>
    <t>Kelly Johnson</t>
  </si>
  <si>
    <t>Luis Castillo</t>
  </si>
  <si>
    <t>Julio Borbon</t>
  </si>
  <si>
    <t>Yorvit Torrealba and Tony Gwynn, Jr.</t>
  </si>
  <si>
    <t>AJ Pierzynski</t>
  </si>
  <si>
    <t xml:space="preserve">LAD #2 </t>
  </si>
  <si>
    <t xml:space="preserve">Phillies </t>
  </si>
  <si>
    <t xml:space="preserve">Det #2 </t>
  </si>
  <si>
    <t xml:space="preserve">Bos #3 </t>
  </si>
  <si>
    <t>Mariano Rivera</t>
  </si>
  <si>
    <t>Garret Anderson, Russ Springer, Daniel Bard</t>
  </si>
  <si>
    <t>Jose Contreras</t>
  </si>
  <si>
    <t>Luis Rodriguez</t>
  </si>
  <si>
    <t>Hank Blalock</t>
  </si>
  <si>
    <t xml:space="preserve">Jake Fox and Bos 4 </t>
  </si>
  <si>
    <t>JR Towles</t>
  </si>
  <si>
    <t xml:space="preserve">Bos #7 </t>
  </si>
  <si>
    <t>Brian Matusz</t>
  </si>
  <si>
    <t>Derek Holland and Tony Sipp</t>
  </si>
  <si>
    <t>Tom Gorzelanny</t>
  </si>
  <si>
    <t>Randy Choate</t>
  </si>
  <si>
    <t>Scott Podsednik</t>
  </si>
  <si>
    <t xml:space="preserve">Jason Jaramillo, Lucas French, Tex 4 </t>
  </si>
  <si>
    <t>Lucas French</t>
  </si>
  <si>
    <t xml:space="preserve">Cin 6 </t>
  </si>
  <si>
    <t>Jesse Crain</t>
  </si>
  <si>
    <t xml:space="preserve">Fla 7 </t>
  </si>
  <si>
    <t>Brandon Phillips, Carlos Gonzalez, Casey Kotchman</t>
  </si>
  <si>
    <t>Kendry Morales, Randy Wells, Wash #1, Sea #3</t>
  </si>
  <si>
    <t>Bos #4</t>
  </si>
  <si>
    <t>Wash #6</t>
  </si>
  <si>
    <t>Jered Weaver, Chris Perez</t>
  </si>
  <si>
    <t>Alcides Escobar, Sea #3</t>
  </si>
  <si>
    <t>Bos #6</t>
  </si>
  <si>
    <t>Kenji Johjima</t>
  </si>
  <si>
    <t>Kyle Lohse</t>
  </si>
  <si>
    <t>Will Venable, Jeremy Sowers</t>
  </si>
  <si>
    <t>Justin Masterson, Trevor Hoffman</t>
  </si>
  <si>
    <t>Francisco Liriano, Cin #5</t>
  </si>
  <si>
    <t>SD #7</t>
  </si>
  <si>
    <t>Travis Ishikawa</t>
  </si>
  <si>
    <t>Nick Swisher, Wash #2</t>
  </si>
  <si>
    <t>Ryan Sweeney, Phil #4</t>
  </si>
  <si>
    <t>Kerry Wood, CWS #6</t>
  </si>
  <si>
    <t>Cin #3</t>
  </si>
  <si>
    <t>Oak #7</t>
  </si>
  <si>
    <t>Fla #3</t>
  </si>
  <si>
    <t>Geraldo Parra, Col #1</t>
  </si>
  <si>
    <t>Nick Swisher, Phi #3</t>
  </si>
  <si>
    <t>StL #7</t>
  </si>
  <si>
    <t>Chris Snyder, Wesley Wright</t>
  </si>
  <si>
    <t>Glen Perkins</t>
  </si>
  <si>
    <t>Phil #6</t>
  </si>
  <si>
    <t>Pedro Martinez</t>
  </si>
  <si>
    <t>Tex #7</t>
  </si>
  <si>
    <t>Andy Pettitte, Bos #6, Pitt #6</t>
  </si>
  <si>
    <t>Todd Wellemeyer, Phi #2</t>
  </si>
  <si>
    <t>Bobby Parnell</t>
  </si>
  <si>
    <t>Johnny Damon</t>
  </si>
  <si>
    <t>LAD #3</t>
  </si>
  <si>
    <t>Jeremy Sowers, Franklin Morales, Wash #1, Oak #1 &amp; Phi #2</t>
  </si>
  <si>
    <t>Matt Cain, Jake Peavy &amp; Phi #5</t>
  </si>
  <si>
    <t>Chase Utley</t>
  </si>
  <si>
    <t>Travis Snyder, SF #1 &amp; Phi #3</t>
  </si>
  <si>
    <t>Anibal Sanchez</t>
  </si>
  <si>
    <t>Ching-Lung Hu</t>
  </si>
  <si>
    <t>Alexis Rios</t>
  </si>
  <si>
    <t>Will Venable, SD #1 &amp; SD #4</t>
  </si>
  <si>
    <t>Corey Hart &amp; Phi # 5 (10)</t>
  </si>
  <si>
    <t>Homer Bailey &amp; Fla #2</t>
  </si>
  <si>
    <t>Felipe Lopez</t>
  </si>
  <si>
    <t>2009 Post Season Trades (Pre-Draft)</t>
  </si>
  <si>
    <t>Tex #1 &amp; Fla #4</t>
  </si>
  <si>
    <t>LAD # 2, Wash # 2 &amp; Wash #1 (10)</t>
  </si>
  <si>
    <t>Ubaldo Jimenez</t>
  </si>
  <si>
    <t>Clint Barmes</t>
  </si>
  <si>
    <t>Tex #3 (10) and # 6 (10)</t>
  </si>
  <si>
    <t>LAA #3 &amp; Was #3</t>
  </si>
  <si>
    <t>Erick Aybar</t>
  </si>
  <si>
    <t>Zack Duke &amp; Phi #7</t>
  </si>
  <si>
    <t>Ian Stewart</t>
  </si>
  <si>
    <t>Rick Ankiel &amp; LAD #2</t>
  </si>
  <si>
    <t>Scott Kazmir</t>
  </si>
  <si>
    <t>Col # 1, 5 &amp; 7</t>
  </si>
  <si>
    <t>Derrick Lee</t>
  </si>
  <si>
    <t>LAD # 5 &amp; LAD # 1 (10)</t>
  </si>
  <si>
    <t>Ryan Zimmerman, Tex 5(10)</t>
  </si>
  <si>
    <t>Matt Cain, Adrian Beltre &amp; Cin # 1 (10)</t>
  </si>
  <si>
    <t>Oliver Perez, CJ Wilson &amp; Tex # 2 (10)</t>
  </si>
  <si>
    <t>Joel Piniero &amp; Pit # 5 (10)</t>
  </si>
  <si>
    <t>Kendry Morales, Fla # 1 &amp; CWS 6</t>
  </si>
  <si>
    <t>Was # 1, SF # 1, Fla # 2 &amp; SD # 4</t>
  </si>
  <si>
    <t>Sea 5, 6, 7</t>
  </si>
  <si>
    <t>Sea 3 (10)</t>
  </si>
  <si>
    <t>Fausto Carmona</t>
  </si>
  <si>
    <t>Pitt 5 (10)</t>
  </si>
  <si>
    <t>Aaron Heilman</t>
  </si>
  <si>
    <t>Kevin Gregg, Cin 6 (10)</t>
  </si>
  <si>
    <t>Clev 1 &amp; Clev 3 (10)</t>
  </si>
  <si>
    <t>Huston Street</t>
  </si>
  <si>
    <t>Mil #3 and Mil #6 (10)</t>
  </si>
  <si>
    <t>Juan Uribe</t>
  </si>
  <si>
    <t>Brandon Moss, SF #1</t>
  </si>
  <si>
    <t>Mark Buehrle</t>
  </si>
  <si>
    <t>Carlos Ruiz</t>
  </si>
  <si>
    <t>CWS 4</t>
  </si>
  <si>
    <t>Adam Dunn, Jake Peavy, Joe Beimel</t>
  </si>
  <si>
    <t>Carlos Gonzalez, Francisco Liriano, Cin 1, CWS 5</t>
  </si>
  <si>
    <t>StL 4</t>
  </si>
  <si>
    <t>2008 Pre-Season Trades</t>
  </si>
  <si>
    <t>David DeJesus, Wandy Rodriguez, Kameron Loe &amp; Cin #4</t>
  </si>
  <si>
    <t>Matt Cain &amp; Was # 2</t>
  </si>
  <si>
    <t>Felix Hernandez, Kevin Slowey &amp; KC # 5</t>
  </si>
  <si>
    <t>Matt Cain, Det # 3 &amp; Cin # 6</t>
  </si>
  <si>
    <t>Kip Wells</t>
  </si>
  <si>
    <t>Sea # 6</t>
  </si>
  <si>
    <t>Brian Tallet</t>
  </si>
  <si>
    <t>Det # 3</t>
  </si>
  <si>
    <t>Jason Kubel</t>
  </si>
  <si>
    <t>LAA # 4 &amp; 6</t>
  </si>
  <si>
    <t>Milton Bradley and Kevin Gregg</t>
  </si>
  <si>
    <t>Was # 2, Det # 4 &amp; NYY # 7</t>
  </si>
  <si>
    <t>Zach Grienke</t>
  </si>
  <si>
    <t>Cin # 2</t>
  </si>
  <si>
    <t>Alex Gordon</t>
  </si>
  <si>
    <t>LAA # 1 &amp; 3</t>
  </si>
  <si>
    <t>Travis Metcalf</t>
  </si>
  <si>
    <t>Oak # 7</t>
  </si>
  <si>
    <t>Scott Hatteberg</t>
  </si>
  <si>
    <t>NYY # 4 &amp; Mil # 7</t>
  </si>
  <si>
    <t>Matt Murton &amp; Tex # 2</t>
  </si>
  <si>
    <t>2008 In-Season Trades</t>
  </si>
  <si>
    <t>Tex # 1</t>
  </si>
  <si>
    <t>Tex # 1 &amp; 2 (Both in 09)</t>
  </si>
  <si>
    <t>Yunel Escobar, Pat Burrell &amp; Sean Marshall</t>
  </si>
  <si>
    <t>Felix Hernandex &amp; Julio Lugo</t>
  </si>
  <si>
    <t>Jose Guillen &amp; Jonathan Sanchez</t>
  </si>
  <si>
    <t>Pat Burrell, Justin Hampson &amp; Cin # 5</t>
  </si>
  <si>
    <t>Nick Swisher</t>
  </si>
  <si>
    <t>Rich Hardin</t>
  </si>
  <si>
    <t>Casey Kotchman &amp; Ryan Ludwick</t>
  </si>
  <si>
    <t>Barry Bonds &amp; Oak # 4</t>
  </si>
  <si>
    <t>Scott Moore &amp; NYY # 3</t>
  </si>
  <si>
    <t>Jeff Keppinger, Mil # 1 &amp; 3, &amp; Mil # 1 (09)</t>
  </si>
  <si>
    <t>Lance Berkman</t>
  </si>
  <si>
    <t>Rich Hardin &amp; KC # 5</t>
  </si>
  <si>
    <t>Edwin Encarnacion &amp; Fla # 2</t>
  </si>
  <si>
    <t>2008 Post Season Trades (Pre-Draft)</t>
  </si>
  <si>
    <t>Zach Duke</t>
  </si>
  <si>
    <t>Miguel Cabrera &amp; Sea # 3 (09)</t>
  </si>
  <si>
    <t>David DeJesus &amp; Wash # 1</t>
  </si>
  <si>
    <t>Miguel Batista, Wash # 5, LAA #6</t>
  </si>
  <si>
    <t>LAA # 3 (09)</t>
  </si>
  <si>
    <t>Juan Cruz &amp; Wash # 1</t>
  </si>
  <si>
    <t>Grady Sizemore &amp; Tex # 3</t>
  </si>
  <si>
    <t>CC Sabathia</t>
  </si>
  <si>
    <t>Jacoby Ellsbury &amp; Jeremy Sowers</t>
  </si>
  <si>
    <t>Zach Greinke &amp; Cin # 7 (09)</t>
  </si>
  <si>
    <t>Jesus Flores, Brian Bruney &amp; Wash 3 &amp; 4 (09)</t>
  </si>
  <si>
    <t>Pedro Feliz, Fred Lewis &amp; Carlos Ruiz</t>
  </si>
  <si>
    <t>Jhonny Peralta</t>
  </si>
  <si>
    <t>Franklin Morales, Det # 3 &amp; Oak # 1 (09)</t>
  </si>
  <si>
    <t>Scott Baker &amp; Was # 3 (09)</t>
  </si>
  <si>
    <t>Scott Olsen &amp; Was #1 (09)</t>
  </si>
  <si>
    <t>2008 Post Season Trades (Post-Draft)</t>
  </si>
  <si>
    <t>Omar Vizquel</t>
  </si>
  <si>
    <t>Josh Outman</t>
  </si>
  <si>
    <t>Greg Smith</t>
  </si>
  <si>
    <t>NY #'s 1 &amp; 2</t>
  </si>
  <si>
    <t>Josh Geer</t>
  </si>
  <si>
    <t>Cin # 5</t>
  </si>
  <si>
    <t>Casey Kotchman &amp; StL # 4</t>
  </si>
  <si>
    <t>Milton Bradley &amp; Cin # 3</t>
  </si>
  <si>
    <t>Phi # 1</t>
  </si>
  <si>
    <t>Travis Ishikawa &amp; Aaron Cunningham</t>
  </si>
  <si>
    <t>Phi # 3</t>
  </si>
  <si>
    <t>Dontrelle Willis</t>
  </si>
  <si>
    <t>Toby Hall &amp; Fla # 4</t>
  </si>
  <si>
    <t>Jason Bergmann</t>
  </si>
  <si>
    <t>Sea # 3</t>
  </si>
  <si>
    <t>Salomon Torres</t>
  </si>
  <si>
    <t>Tex # 5</t>
  </si>
  <si>
    <t>Kenji Johjima, CWS # 1 &amp; 2</t>
  </si>
  <si>
    <t>Garrett Atkins, Kerry Wood, Pit # 5</t>
  </si>
  <si>
    <t>Jorge Cantu &amp; Andre Ethier</t>
  </si>
  <si>
    <t>Ryan Howard, John Grabow &amp; Willie Harris</t>
  </si>
  <si>
    <t>Ryan Sweeney, Yusimero Petit &amp; Cin # 3 (2010)</t>
  </si>
  <si>
    <t>Adam Dunn, Brian Wilson, Phi # 2 &amp; Phi # 2 (2010)</t>
  </si>
  <si>
    <t>Daric Barton, Tex # 3</t>
  </si>
  <si>
    <t>Pat Burrell &amp; Phi # 6</t>
  </si>
  <si>
    <t>Jose Guillen</t>
  </si>
  <si>
    <t>Fla # 3, Fla # 6 (2010)</t>
  </si>
  <si>
    <t>Det # 5</t>
  </si>
  <si>
    <t>Rajai Davis, Richie Sexson &amp; Adam Kennedy</t>
  </si>
  <si>
    <t>Sea # 5, 6 &amp; 7</t>
  </si>
  <si>
    <t>Jayson Werth &amp; LAD # 2</t>
  </si>
  <si>
    <t>Akinori Iwamura &amp; Luke Scott</t>
  </si>
  <si>
    <t>Joey Gathright</t>
  </si>
  <si>
    <t>Fla # 6</t>
  </si>
  <si>
    <t>Casey Blake &amp; Tex # 1</t>
  </si>
  <si>
    <t>Doug Mientkiewicz</t>
  </si>
  <si>
    <t>CWS # 6</t>
  </si>
  <si>
    <t>Brandon Phillips</t>
  </si>
  <si>
    <t>Johnathan Sanchez, Cin # 1 &amp; Was # 4</t>
  </si>
  <si>
    <t>Dustin McGowan, Joe Beimel &amp; Oak 4 (2010)</t>
  </si>
  <si>
    <t>Cin # 2, StL # 4 &amp; Cin # 2 (2010)</t>
  </si>
  <si>
    <t>Blue Jays</t>
  </si>
  <si>
    <t>Kevin Millar</t>
  </si>
  <si>
    <t>Tor # 6</t>
  </si>
  <si>
    <t>Steven Pearce</t>
  </si>
  <si>
    <t>WAS # 7</t>
  </si>
  <si>
    <t>Andy Pettitte</t>
  </si>
  <si>
    <t>Pit # 3</t>
  </si>
  <si>
    <t>2007 In Season Trades</t>
  </si>
  <si>
    <t>Jermaine Dye</t>
  </si>
  <si>
    <t>Min # 1</t>
  </si>
  <si>
    <t>Chris Ray &amp; Tex # 2</t>
  </si>
  <si>
    <t>Austin Kearns &amp; Khalil Greene</t>
  </si>
  <si>
    <t>BJ Ryan</t>
  </si>
  <si>
    <t>2007 Post Season Trades (Pre-Draft)</t>
  </si>
  <si>
    <t>Chad Billingsley &amp; Edwin Jackson</t>
  </si>
  <si>
    <t>Chris Britton &amp; NYY # 6</t>
  </si>
  <si>
    <t>Clay Hensley</t>
  </si>
  <si>
    <t>Matt Diaz</t>
  </si>
  <si>
    <t>Tex # 3</t>
  </si>
  <si>
    <t>Mil #'s 6 &amp; 7</t>
  </si>
  <si>
    <t>Jose Lopez, Col # 4, StL # 4</t>
  </si>
  <si>
    <t>Chris Young</t>
  </si>
  <si>
    <t>Ben Sheets &amp; Ervin Santana</t>
  </si>
  <si>
    <t>Chris Iannetta, Scott Baker &amp; Col #'s 1 &amp;3</t>
  </si>
  <si>
    <t>CC Sabathia, Jose Valverde &amp; Bal # 4</t>
  </si>
  <si>
    <t>Dontrelle Willis, Adam Lowen, Phi # 1 &amp; Phi # 1 (08)</t>
  </si>
  <si>
    <t>Ryan Church &amp; NYY # 7</t>
  </si>
  <si>
    <t>Matt Herges &amp; Det # 3</t>
  </si>
  <si>
    <t>Joel Piniero</t>
  </si>
  <si>
    <t>Jorge Julio</t>
  </si>
  <si>
    <t>Cesar Izturis</t>
  </si>
  <si>
    <t>Corey Hart, Jessie Crain &amp; NYY # 6</t>
  </si>
  <si>
    <t>Francisco Rodriguez, Pit # 3, Tex # 3 &amp; Phi # 2 (08)</t>
  </si>
  <si>
    <t>Johnny Gomes</t>
  </si>
  <si>
    <t>Min # 3</t>
  </si>
  <si>
    <t>Adam Dunn</t>
  </si>
  <si>
    <t>Matt Kemp &amp; Carlos Ruiz</t>
  </si>
  <si>
    <t>Richie Sexon &amp; Zach Minor</t>
  </si>
  <si>
    <t>Kevin Millar, Corey Sullivan &amp; Fla # 4</t>
  </si>
  <si>
    <t>Aaron Hill, Nick Swisher, Cin 2, CWS 5 (07) 4&amp;7 (08)</t>
  </si>
  <si>
    <t>Damien Easley, Corey Sullivan, Cin # 1 &amp; 5</t>
  </si>
  <si>
    <t>Carl Crawford &amp; Brandon Lyon</t>
  </si>
  <si>
    <t>Shawn Green &amp; Cin # 1</t>
  </si>
  <si>
    <t>Brad Halsey, Cin # 1 &amp; LAA # 2</t>
  </si>
  <si>
    <t>Pit # 1 &amp; 7 &amp; Sea # 2</t>
  </si>
  <si>
    <t>LAA # 6</t>
  </si>
  <si>
    <t>David Wells</t>
  </si>
  <si>
    <t>2007 Post Season Trades (Post-Draft)</t>
  </si>
  <si>
    <t>Ryan Theriot &amp; Moises Alou</t>
  </si>
  <si>
    <t>Manny Parra, Norris Hopper &amp; Tor # 2</t>
  </si>
  <si>
    <t>Justin Miller, Brandon Wolfe, &amp; Tex #'s 4 &amp; 6</t>
  </si>
  <si>
    <t>LAD # 2</t>
  </si>
  <si>
    <t>Brian Giles</t>
  </si>
  <si>
    <t>Sea #'s 3 &amp; 5</t>
  </si>
  <si>
    <t>Xavier Nady</t>
  </si>
  <si>
    <t>Kevin Slowey, Brian Wilson &amp; Fred Lewis</t>
  </si>
  <si>
    <t>NYY # 6</t>
  </si>
  <si>
    <t>Aaron Fultz</t>
  </si>
  <si>
    <t>Jason Bartlett</t>
  </si>
  <si>
    <t>Aaron Heilman &amp; KC # 5</t>
  </si>
  <si>
    <t>DJ Houlton &amp; Phi # 3</t>
  </si>
  <si>
    <t>Ryan Ludwick &amp; Tor # 7</t>
  </si>
  <si>
    <t>Yuniesky Betancourt &amp; Tony Pena Jr</t>
  </si>
  <si>
    <t>Jacque Jones &amp; Miguel Batista</t>
  </si>
  <si>
    <t>Brandon Inge</t>
  </si>
  <si>
    <t>CWS # 5</t>
  </si>
  <si>
    <t>Lenny DiNardo &amp; Eric Munson</t>
  </si>
  <si>
    <t>Jason Kendall &amp; Gabe Gross</t>
  </si>
  <si>
    <t>Pedro Feliz &amp; NYY # 7</t>
  </si>
  <si>
    <t>Jon Rauch &amp; Cin # 3</t>
  </si>
  <si>
    <t>Hunter Pence, Det #'s 3 &amp; 4</t>
  </si>
  <si>
    <t>Josh Fields, Jerry Owens &amp; Cin # 1</t>
  </si>
  <si>
    <t>Andy Sonnestine, Kevin Cameron &amp; Manny Acosta</t>
  </si>
  <si>
    <t>CWS</t>
  </si>
  <si>
    <t>Manny Corpas</t>
  </si>
  <si>
    <t>Kevin Cameron &amp; CWS # 4</t>
  </si>
  <si>
    <t>Jo-Jo Reyes &amp; LAD # 3</t>
  </si>
  <si>
    <t>Nyjer Morgan &amp; Ryan Klesko</t>
  </si>
  <si>
    <t>Jeremy Reed</t>
  </si>
  <si>
    <t>Phi # 7</t>
  </si>
  <si>
    <t>2006 Pre-Season Trades</t>
  </si>
  <si>
    <t>Grady Sizemore &amp; Scott Hairston</t>
  </si>
  <si>
    <t>Francisco Liriano &amp; Bal # 1</t>
  </si>
  <si>
    <t>Kevin Millwood, Vernon Wells, Phi #'s 2 &amp; 3</t>
  </si>
  <si>
    <t>Grady Sizemore &amp; Scott Kazmir</t>
  </si>
  <si>
    <t>Orlando Hernandez &amp; Cubs # 4</t>
  </si>
  <si>
    <t>Cubs</t>
  </si>
  <si>
    <t>Kenny Lofton</t>
  </si>
  <si>
    <t>Todd Greene</t>
  </si>
  <si>
    <t>Pit # 6</t>
  </si>
  <si>
    <t>Cubs # 7</t>
  </si>
  <si>
    <t>Luis Terrero</t>
  </si>
  <si>
    <t>Blane Boyer</t>
  </si>
  <si>
    <t>Kent Merker</t>
  </si>
  <si>
    <t>David Dellucci &amp; NYY # 3</t>
  </si>
  <si>
    <t>Carlos Silva &amp; Bal # 2</t>
  </si>
  <si>
    <t>Jose Contreras &amp; Tyler Walker</t>
  </si>
  <si>
    <t>Joel Pineiro &amp; Andy Sisco</t>
  </si>
  <si>
    <t>Cle # 5</t>
  </si>
  <si>
    <t>Eric Byrnes</t>
  </si>
  <si>
    <t>Orlando Hudson</t>
  </si>
  <si>
    <t>Jason Lane</t>
  </si>
  <si>
    <t>Marlon Byrd</t>
  </si>
  <si>
    <t>Jerry Hairston Jr</t>
  </si>
  <si>
    <t>Victor Diaz &amp; Josh Phelps</t>
  </si>
  <si>
    <t>Nick Green</t>
  </si>
  <si>
    <t>Mike Gonzalez</t>
  </si>
  <si>
    <t>Gerald Laird &amp; Phi # 2</t>
  </si>
  <si>
    <t>Mike Lamb</t>
  </si>
  <si>
    <t>NYY # 7</t>
  </si>
  <si>
    <t>Ben Broussard, Gary Bennett &amp; Tex #4</t>
  </si>
  <si>
    <t>Cin #'s 2 &amp; 6</t>
  </si>
  <si>
    <t>SD # 7</t>
  </si>
  <si>
    <t>Nick Punto</t>
  </si>
  <si>
    <t>Sammy Sosa</t>
  </si>
  <si>
    <t>Jon Rauch</t>
  </si>
  <si>
    <t>Juan Encarnacion</t>
  </si>
  <si>
    <t>Juan Domingez, Nate McLouth, Phi # 3</t>
  </si>
  <si>
    <t>Josh Phelps &amp; Jeff Harris</t>
  </si>
  <si>
    <t>Woody Williams</t>
  </si>
  <si>
    <t>Joe Randa</t>
  </si>
  <si>
    <t>2006 In Season Trades</t>
  </si>
  <si>
    <t>Koyie Hill &amp; Det # 7</t>
  </si>
  <si>
    <t>Gary Bennett</t>
  </si>
  <si>
    <t>Edwin Encarnacion, Corey Hart &amp; Sea #2</t>
  </si>
  <si>
    <t>Troy Glaus &amp; Jose Macias</t>
  </si>
  <si>
    <t>Eude Brito &amp; KC # 1</t>
  </si>
  <si>
    <t>Jason Marquis</t>
  </si>
  <si>
    <t>C.C. Sabathia</t>
  </si>
  <si>
    <t>Eude Brito, KC # 1, Oak #4</t>
  </si>
  <si>
    <t>Cliff Politte</t>
  </si>
  <si>
    <t>Josh Phelps &amp; Bal # 4</t>
  </si>
  <si>
    <t>Jessie Crain</t>
  </si>
  <si>
    <t>Chris Reitsma</t>
  </si>
  <si>
    <t>Alex S. Gonzalez (TB) &amp; Mil # 7</t>
  </si>
  <si>
    <t>Ted Lilly</t>
  </si>
  <si>
    <t>Todd Hollandsworth &amp; SD # 2</t>
  </si>
  <si>
    <t>2006 Post Season Trades (Pre-Draft)</t>
  </si>
  <si>
    <t>Miguel Cabrera &amp; Det #3</t>
  </si>
  <si>
    <t>Felix Hernandez &amp; CWS #2</t>
  </si>
  <si>
    <t>Jake Peavy, Gerald Laird, Casey Kotchman, Phi #2 &amp; Tex #3</t>
  </si>
  <si>
    <t>Grady Sizemore, Nick Johnson &amp; Phi #5</t>
  </si>
  <si>
    <t>Dave Roberts &amp; Bal #2</t>
  </si>
  <si>
    <t>John Maine &amp; Jessie Crain</t>
  </si>
  <si>
    <t>NYY #1</t>
  </si>
  <si>
    <t>Erik Bedard, SF #1 &amp; Det #2</t>
  </si>
  <si>
    <t>David Ross</t>
  </si>
  <si>
    <t>Ryan Church &amp; Atl #3</t>
  </si>
  <si>
    <t>Bill Hall &amp; NYY #6</t>
  </si>
  <si>
    <t>Corey Hart, Jose Valentin, Sea #2, LAD #5</t>
  </si>
  <si>
    <t>Jonny Gomes</t>
  </si>
  <si>
    <t>Cory Lidle</t>
  </si>
  <si>
    <t>Ronny Cedeno</t>
  </si>
  <si>
    <t>Chris Young &amp; Cin #4</t>
  </si>
  <si>
    <t>Orlando Cabrera, Sea #1 &amp; #6</t>
  </si>
  <si>
    <t>Brad Penny and Sea #1 (07)</t>
  </si>
  <si>
    <t>Brian McCann</t>
  </si>
  <si>
    <t>Kyle Davies, Scott Hatteburg, Mike Lamb &amp; SF # 1</t>
  </si>
  <si>
    <t>Neifi Perez &amp; Det # 1</t>
  </si>
  <si>
    <t>Sea # 5</t>
  </si>
  <si>
    <t>Rondell White</t>
  </si>
  <si>
    <t>Mark Mulder, Brandon McCarthy &amp; Phi # 2 (07)</t>
  </si>
  <si>
    <t>Rocco Baldelli, Oak # 4, Det # 4 &amp; Balt # 4</t>
  </si>
  <si>
    <t>Bronson Arroyo</t>
  </si>
  <si>
    <t>Julio Mateo &amp; Oak # 5</t>
  </si>
  <si>
    <t>Russell Branyan</t>
  </si>
  <si>
    <t>Brewers franchise changed to Twins</t>
  </si>
  <si>
    <t>2006 Post Season Trades (Post-Draft)</t>
  </si>
  <si>
    <t>Joe Nelson</t>
  </si>
  <si>
    <t>Manny Delcarman &amp; Brandon Lyon</t>
  </si>
  <si>
    <t>Balt # 6</t>
  </si>
  <si>
    <t>Howie Kendrick &amp; Shawn Marcum</t>
  </si>
  <si>
    <t>Troy Tulowitzki &amp; Jason Hirsh</t>
  </si>
  <si>
    <t>Cha-Seung Baek, Edgar Gonzalez &amp; Phi # 3</t>
  </si>
  <si>
    <t>Hong-Chih Kuo</t>
  </si>
  <si>
    <t>Mike Pelfrey</t>
  </si>
  <si>
    <t>Zach Jackson &amp; Phi # 4</t>
  </si>
  <si>
    <t>Felipe Lopez &amp; Derrick Turnbow</t>
  </si>
  <si>
    <t>Kenji Johjima &amp; Cin # 2</t>
  </si>
  <si>
    <t>Royce Clayton &amp; LA # 2</t>
  </si>
  <si>
    <t>Shawn Marshall, Pat Neshek, Brian Bannister, Rick Bauer &amp; Josh Rupe</t>
  </si>
  <si>
    <t>Dave Bush &amp; Takashi Saito</t>
  </si>
  <si>
    <t>Darrin Oliver, Bruce Chen, Mil #'s 1 &amp; 2</t>
  </si>
  <si>
    <t>Kip Wells &amp; NYY # 6</t>
  </si>
  <si>
    <t>Yorvit Torrealba</t>
  </si>
  <si>
    <t>Darrin Oliver &amp; Wandy Rodriguez</t>
  </si>
  <si>
    <t>Cin # 4</t>
  </si>
  <si>
    <t>Andruw Jones</t>
  </si>
  <si>
    <t>Johnny Damon &amp; Sea # 2</t>
  </si>
  <si>
    <t>Brian N Anderson &amp; Phi # 4</t>
  </si>
  <si>
    <t>Kevin Correia</t>
  </si>
  <si>
    <t>Mil # 5</t>
  </si>
  <si>
    <t>Mike Sweeney &amp; Odalis Perez</t>
  </si>
  <si>
    <t>StL # 4</t>
  </si>
  <si>
    <t>CC Sabathia, Juan Rincon &amp; Phi # 5</t>
  </si>
  <si>
    <t>Dontrelle Willis &amp; Mike Pelfrey</t>
  </si>
  <si>
    <t>Dave Roberts</t>
  </si>
  <si>
    <t>Mike Pelfrey &amp; Lastings Milledge</t>
  </si>
  <si>
    <t>Luis Gonzalez &amp; Tex # 5</t>
  </si>
  <si>
    <t>Jason Repko &amp; Oak # 3</t>
  </si>
  <si>
    <t>Solomon Torres</t>
  </si>
  <si>
    <t>Bobby Kielty</t>
  </si>
  <si>
    <t>Mil # 7</t>
  </si>
  <si>
    <t>Dennys Reyes &amp; Scott Spezio</t>
  </si>
  <si>
    <t>Oak # 3</t>
  </si>
  <si>
    <t>Mark Ellis</t>
  </si>
  <si>
    <t>Ana # 4</t>
  </si>
  <si>
    <t>Francisco Liriano</t>
  </si>
  <si>
    <t>Chi # 1</t>
  </si>
  <si>
    <t>Aaron Boone</t>
  </si>
  <si>
    <t>Matt Stairs</t>
  </si>
  <si>
    <t>2014  "In Season" Trades</t>
  </si>
  <si>
    <t>Round 1</t>
  </si>
  <si>
    <t>Player</t>
  </si>
  <si>
    <t>Round 2</t>
  </si>
  <si>
    <t>Round 3</t>
  </si>
  <si>
    <t>Round 4</t>
  </si>
  <si>
    <t>Round 5</t>
  </si>
  <si>
    <t>Round 6</t>
  </si>
  <si>
    <t>Round 7</t>
  </si>
  <si>
    <t>Official Draft Order</t>
  </si>
  <si>
    <t>Tex</t>
  </si>
  <si>
    <t>Jose Fernandez</t>
  </si>
  <si>
    <t>Danny Salazar</t>
  </si>
  <si>
    <t>Bal</t>
  </si>
  <si>
    <t>Tyler Thornburg</t>
  </si>
  <si>
    <t>Cody Asche</t>
  </si>
  <si>
    <t>Cin</t>
  </si>
  <si>
    <t>Jason Giambi</t>
  </si>
  <si>
    <t>Tony Sanchez</t>
  </si>
  <si>
    <t>Brandon Workman</t>
  </si>
  <si>
    <t>Mil</t>
  </si>
  <si>
    <t>Yasiel Puig</t>
  </si>
  <si>
    <t>NY</t>
  </si>
  <si>
    <t>Brad Miller</t>
  </si>
  <si>
    <t>Col</t>
  </si>
  <si>
    <t>Danny Farquhar</t>
  </si>
  <si>
    <t>SD</t>
  </si>
  <si>
    <t>Brandon Barnes</t>
  </si>
  <si>
    <t>Stl</t>
  </si>
  <si>
    <t>Abraham Almonte</t>
  </si>
  <si>
    <t>Vin Mazzaro</t>
  </si>
  <si>
    <t>Munenori Kawasaki</t>
  </si>
  <si>
    <t>Jurickson Profar</t>
  </si>
  <si>
    <t>Kevin Gausman</t>
  </si>
  <si>
    <t>Nick Franklin</t>
  </si>
  <si>
    <t>Erik Johnson</t>
  </si>
  <si>
    <t>Robbie Erlin</t>
  </si>
  <si>
    <t>AJ Ramos</t>
  </si>
  <si>
    <t>Jean Machi</t>
  </si>
  <si>
    <t>Chi</t>
  </si>
  <si>
    <t>Wil Myers</t>
  </si>
  <si>
    <t>Carlos Martinez</t>
  </si>
  <si>
    <t>Charlie Morton</t>
  </si>
  <si>
    <t>Brandon Maurer</t>
  </si>
  <si>
    <t>Josh Phegley</t>
  </si>
  <si>
    <t>Ryan Goins</t>
  </si>
  <si>
    <t>Oak</t>
  </si>
  <si>
    <t>Christian Yelich</t>
  </si>
  <si>
    <t>Travis d'Arnaud</t>
  </si>
  <si>
    <t>Juan Lagares</t>
  </si>
  <si>
    <t>Justin Wilson</t>
  </si>
  <si>
    <t>Yoervis Medina</t>
  </si>
  <si>
    <t>Mark DeRosa</t>
  </si>
  <si>
    <t>Taylor Jordan</t>
  </si>
  <si>
    <t>Sea</t>
  </si>
  <si>
    <t>Shelby Miller</t>
  </si>
  <si>
    <t>Was</t>
  </si>
  <si>
    <t>Dioner Navarro</t>
  </si>
  <si>
    <t>Eric Sogard</t>
  </si>
  <si>
    <t>Kyle Gibson</t>
  </si>
  <si>
    <t>Shawn Kelley</t>
  </si>
  <si>
    <t>Will Harris</t>
  </si>
  <si>
    <t>Min</t>
  </si>
  <si>
    <t>Julio Teheran</t>
  </si>
  <si>
    <t>Jonathan Villar</t>
  </si>
  <si>
    <t>Phi</t>
  </si>
  <si>
    <t>Jake Marisnick</t>
  </si>
  <si>
    <t>Johnathan Pettibone</t>
  </si>
  <si>
    <t>Andrew Albers</t>
  </si>
  <si>
    <t>Derek Dietrich</t>
  </si>
  <si>
    <t>Garrett Cole</t>
  </si>
  <si>
    <t>Cle</t>
  </si>
  <si>
    <t>Corey Kluber</t>
  </si>
  <si>
    <t>Junior Lake</t>
  </si>
  <si>
    <t>Darin Ruf</t>
  </si>
  <si>
    <t>Carlos Torres</t>
  </si>
  <si>
    <t>Tom Koehler</t>
  </si>
  <si>
    <t>Chris Herrmann</t>
  </si>
  <si>
    <t>Nolan Arenado</t>
  </si>
  <si>
    <t>Kolten Wong</t>
  </si>
  <si>
    <t>Jordy Mercer</t>
  </si>
  <si>
    <t>Andre Rienzo</t>
  </si>
  <si>
    <t>Caleb Gindl</t>
  </si>
  <si>
    <t>TimFederowicz</t>
  </si>
  <si>
    <t>Johnny Hellweg</t>
  </si>
  <si>
    <t>Zach Wheeler</t>
  </si>
  <si>
    <t>Aaron Hicks</t>
  </si>
  <si>
    <t>Bos</t>
  </si>
  <si>
    <t>Tanner Roark</t>
  </si>
  <si>
    <t>Caleb Thielbar</t>
  </si>
  <si>
    <t>Chris Withrow</t>
  </si>
  <si>
    <t>Jesse Chavez</t>
  </si>
  <si>
    <t>Austin Romine</t>
  </si>
  <si>
    <t>Michael Wacha</t>
  </si>
  <si>
    <t>Trevor Rosenthal</t>
  </si>
  <si>
    <t>Kevin Siegrist</t>
  </si>
  <si>
    <t>Ed Lucas</t>
  </si>
  <si>
    <t>Danny Valencia</t>
  </si>
  <si>
    <t>Matt Magill</t>
  </si>
  <si>
    <t>Chad Qualls</t>
  </si>
  <si>
    <t>Jedd Gyorko</t>
  </si>
  <si>
    <t>Kole Calhoun</t>
  </si>
  <si>
    <t>Robbie Grossman</t>
  </si>
  <si>
    <t>Paco Rodriguez</t>
  </si>
  <si>
    <t>Bruce Smith</t>
  </si>
  <si>
    <t>Chris Rusin</t>
  </si>
  <si>
    <t>Hector Rondon</t>
  </si>
  <si>
    <t>Anthony Rendon</t>
  </si>
  <si>
    <t>Jake Odorizzi</t>
  </si>
  <si>
    <t>Brad Peacock</t>
  </si>
  <si>
    <t>Mia</t>
  </si>
  <si>
    <t>Scott Van Slyke</t>
  </si>
  <si>
    <t>Pit</t>
  </si>
  <si>
    <t>Marcus Semien</t>
  </si>
  <si>
    <t>Ryan Pressly</t>
  </si>
  <si>
    <t>Ceasar Herndez</t>
  </si>
  <si>
    <t>Hyun-jin Ryu</t>
  </si>
  <si>
    <t>Didi Gregorius</t>
  </si>
  <si>
    <t>Atl</t>
  </si>
  <si>
    <t>Chris Owings</t>
  </si>
  <si>
    <t>Allen Webster</t>
  </si>
  <si>
    <t>Brandon Cumpton</t>
  </si>
  <si>
    <t>Charlie Culberson</t>
  </si>
  <si>
    <t>Tylor Lyons</t>
  </si>
  <si>
    <t>Oswaldo Arcia</t>
  </si>
  <si>
    <t>Matt Davidson</t>
  </si>
  <si>
    <t>Wilmar Flores</t>
  </si>
  <si>
    <t>Dane de la Rosa</t>
  </si>
  <si>
    <t>Bruce Rondon</t>
  </si>
  <si>
    <t>Jake Deikman</t>
  </si>
  <si>
    <t>Kevin Gregg</t>
  </si>
  <si>
    <t>Jackie Bradley Jr.</t>
  </si>
  <si>
    <t>Conor Gillaspie</t>
  </si>
  <si>
    <t>Josh Satin</t>
  </si>
  <si>
    <t>Joe Ortiz</t>
  </si>
  <si>
    <t>Dan Otero</t>
  </si>
  <si>
    <t>Adam Warren</t>
  </si>
  <si>
    <t>Ethan Martin</t>
  </si>
  <si>
    <t>Jarred Cosart</t>
  </si>
  <si>
    <t>Alex Wood</t>
  </si>
  <si>
    <t>L J Hoes</t>
  </si>
  <si>
    <t>Mike Dunn</t>
  </si>
  <si>
    <t>Jeff Baker</t>
  </si>
  <si>
    <t>Leury Garcia</t>
  </si>
  <si>
    <t>Jake Dunning</t>
  </si>
  <si>
    <t>KC</t>
  </si>
  <si>
    <t>Leonys Martin</t>
  </si>
  <si>
    <t>Brett Oberholtzer</t>
  </si>
  <si>
    <t>Luis Valbuena</t>
  </si>
  <si>
    <t>Chad Gaudin</t>
  </si>
  <si>
    <t>Tim stauffer</t>
  </si>
  <si>
    <t>Mark Rzepczynski</t>
  </si>
  <si>
    <t>Mike Zunino</t>
  </si>
  <si>
    <t>Yan Gomes</t>
  </si>
  <si>
    <t>Mark Melancon</t>
  </si>
  <si>
    <t>Donny Murphy</t>
  </si>
  <si>
    <t>Matt Tuiasosopo</t>
  </si>
  <si>
    <t>TJ McFarland</t>
  </si>
  <si>
    <t>Tony Cingrani</t>
  </si>
  <si>
    <t>PHi</t>
  </si>
  <si>
    <t>Scooter Gennett</t>
  </si>
  <si>
    <t>David Carpenter</t>
  </si>
  <si>
    <t>Blake Parker</t>
  </si>
  <si>
    <t>Justin Grimm</t>
  </si>
  <si>
    <t>Tommy Medica</t>
  </si>
  <si>
    <t>Ross Ohlendorf</t>
  </si>
  <si>
    <t>Sonny Gray</t>
  </si>
  <si>
    <t>Josmil Pinto</t>
  </si>
  <si>
    <t>Corey Dickerson</t>
  </si>
  <si>
    <t>Preston Claiborne</t>
  </si>
  <si>
    <t>Henry Urrutia</t>
  </si>
  <si>
    <t>Anthony Varvaro</t>
  </si>
  <si>
    <t>David Lough</t>
  </si>
  <si>
    <t>Marcell Ozuna</t>
  </si>
  <si>
    <t>Jose Lobaton</t>
  </si>
  <si>
    <t>Brandon Kintzler</t>
  </si>
  <si>
    <t>Seth Maness</t>
  </si>
  <si>
    <t>Nate Freiman</t>
  </si>
  <si>
    <t>Nick Tepesch</t>
  </si>
  <si>
    <t>Logan Schafer</t>
  </si>
  <si>
    <t>Evan Gattis</t>
  </si>
  <si>
    <t>Avasail Garcia</t>
  </si>
  <si>
    <t>Alex Torres</t>
  </si>
  <si>
    <t>Neal Cotts</t>
  </si>
  <si>
    <t>J B Shuck</t>
  </si>
  <si>
    <t>Grant Green</t>
  </si>
  <si>
    <t>Dan Jennings</t>
  </si>
  <si>
    <t>John Lackey</t>
  </si>
  <si>
    <t>Ryan Raburn</t>
  </si>
  <si>
    <t>Yuniesky Betancourt</t>
  </si>
  <si>
    <t>Omar Quintanilla</t>
  </si>
  <si>
    <t>ROUND 1</t>
  </si>
  <si>
    <t>ROUND 2</t>
  </si>
  <si>
    <t>ROUND 3</t>
  </si>
  <si>
    <t>ROUND 4</t>
  </si>
  <si>
    <t>Bryce Harper</t>
  </si>
  <si>
    <t>Adam Eaton</t>
  </si>
  <si>
    <t>Logan Forsythe</t>
  </si>
  <si>
    <t>Junichi Tazawa</t>
  </si>
  <si>
    <t>Manny Machado</t>
  </si>
  <si>
    <t>Chris Archer</t>
  </si>
  <si>
    <t>Erasmo Ramirez</t>
  </si>
  <si>
    <t>Steve Delabar</t>
  </si>
  <si>
    <t>Sf</t>
  </si>
  <si>
    <t>Yoenis Cespedes</t>
  </si>
  <si>
    <t>Wie-Yin Chen</t>
  </si>
  <si>
    <t>Brian Dozier</t>
  </si>
  <si>
    <t>Matt Moore</t>
  </si>
  <si>
    <t>AJ Griffin</t>
  </si>
  <si>
    <t>Alexi Amarista</t>
  </si>
  <si>
    <t>Jarrod Parker</t>
  </si>
  <si>
    <t>Dan Straily</t>
  </si>
  <si>
    <t>David Phelps</t>
  </si>
  <si>
    <t>Ronald Belisario</t>
  </si>
  <si>
    <t>Yu Darvish</t>
  </si>
  <si>
    <t>Drew Smyly</t>
  </si>
  <si>
    <t>Brett Jackson</t>
  </si>
  <si>
    <t>Matt Adams</t>
  </si>
  <si>
    <t>StL</t>
  </si>
  <si>
    <t>Will Middlebrooks</t>
  </si>
  <si>
    <t>Donovan Solano</t>
  </si>
  <si>
    <t>Peter Kozma</t>
  </si>
  <si>
    <t>Miguel Gonzalez</t>
  </si>
  <si>
    <t>Kris Medlen</t>
  </si>
  <si>
    <t>Wellington Castillo</t>
  </si>
  <si>
    <t>Justin Ruggiano</t>
  </si>
  <si>
    <t>Ryan Wheeler</t>
  </si>
  <si>
    <t>Matt Harvey</t>
  </si>
  <si>
    <t>Martin Perez</t>
  </si>
  <si>
    <t>Hector Sanchez</t>
  </si>
  <si>
    <t>Pedro Ciriaco</t>
  </si>
  <si>
    <t>Yasmani Grandal</t>
  </si>
  <si>
    <t>Lucas Harrell</t>
  </si>
  <si>
    <t>Rob Brantly</t>
  </si>
  <si>
    <t>Hisashi Iwakuma</t>
  </si>
  <si>
    <t>Starling Marte</t>
  </si>
  <si>
    <t>Ana</t>
  </si>
  <si>
    <t>Drew Pomeranz</t>
  </si>
  <si>
    <t>Steve Lobardozzi</t>
  </si>
  <si>
    <t>Adam Ottavino</t>
  </si>
  <si>
    <t>Andrelton Simmons</t>
  </si>
  <si>
    <t>Mike Fiers</t>
  </si>
  <si>
    <t>Evereth Cabrera</t>
  </si>
  <si>
    <t>Jose Iglesias</t>
  </si>
  <si>
    <t>Jean Segura</t>
  </si>
  <si>
    <t>Norichika Aoki</t>
  </si>
  <si>
    <t>Wesley Wright</t>
  </si>
  <si>
    <t>Zack Cozart</t>
  </si>
  <si>
    <t>Kevin Herrera</t>
  </si>
  <si>
    <t>Jose Quintana</t>
  </si>
  <si>
    <t>Jacob Turner</t>
  </si>
  <si>
    <t>Ryan Cook</t>
  </si>
  <si>
    <t>Patrick Corbin</t>
  </si>
  <si>
    <t>Josh Vitters</t>
  </si>
  <si>
    <t>Wade Miley</t>
  </si>
  <si>
    <t>Martin Maldonado</t>
  </si>
  <si>
    <t>DJ LeMahieu</t>
  </si>
  <si>
    <t>Jared Hughes</t>
  </si>
  <si>
    <t>Josh Rutledge</t>
  </si>
  <si>
    <t>Lad</t>
  </si>
  <si>
    <t>Matt Carpenter</t>
  </si>
  <si>
    <t>Kirk Nieuwenuis</t>
  </si>
  <si>
    <t>Scott Hairston</t>
  </si>
  <si>
    <t>Scott Diamond</t>
  </si>
  <si>
    <t>Ryan Lavarnway</t>
  </si>
  <si>
    <t>Alex Liddi</t>
  </si>
  <si>
    <t>Jarod Burton</t>
  </si>
  <si>
    <t>Tyler Skaggs</t>
  </si>
  <si>
    <t>Anthony Gose</t>
  </si>
  <si>
    <t>Mark Rogers</t>
  </si>
  <si>
    <t>Casey Kelly</t>
  </si>
  <si>
    <t>Josh Donaldson</t>
  </si>
  <si>
    <t>Hector Santiago</t>
  </si>
  <si>
    <t>Derek Norris</t>
  </si>
  <si>
    <t>Joe Kelly</t>
  </si>
  <si>
    <t>Gregor Blanco</t>
  </si>
  <si>
    <t>Brandon Moss</t>
  </si>
  <si>
    <t>Matt Dominguez</t>
  </si>
  <si>
    <t>O'Day,Darren</t>
  </si>
  <si>
    <t>Kevin Jepsen</t>
  </si>
  <si>
    <t>Wily Peralta</t>
  </si>
  <si>
    <t>Zach Mcallister</t>
  </si>
  <si>
    <t>Garrett Richards</t>
  </si>
  <si>
    <t>Chad Jenkins</t>
  </si>
  <si>
    <t>Adieny Hechavarria</t>
  </si>
  <si>
    <t>Tyler Moore</t>
  </si>
  <si>
    <t>Robbie Ross</t>
  </si>
  <si>
    <t>George Kontos</t>
  </si>
  <si>
    <t>ROUND 5</t>
  </si>
  <si>
    <t>ROUND 6</t>
  </si>
  <si>
    <t>ROUND 7</t>
  </si>
  <si>
    <t>2012 Draft Order</t>
  </si>
  <si>
    <t>Draft points</t>
  </si>
  <si>
    <t>Matt Albers</t>
  </si>
  <si>
    <t>Tyler Pastornicky</t>
  </si>
  <si>
    <t>Nick Vincent</t>
  </si>
  <si>
    <t>1. Milwaukee</t>
  </si>
  <si>
    <t>Cws</t>
  </si>
  <si>
    <t>Andy Parrino</t>
  </si>
  <si>
    <t>Moses Sierra</t>
  </si>
  <si>
    <t>Jeff Locke</t>
  </si>
  <si>
    <t>2. Boston</t>
  </si>
  <si>
    <t>Liam Hendricks</t>
  </si>
  <si>
    <t>Tyler Cloyd</t>
  </si>
  <si>
    <t>3. Oakland</t>
  </si>
  <si>
    <t>Jerry Blevins</t>
  </si>
  <si>
    <t>Steve Johnson</t>
  </si>
  <si>
    <t>Kevin Frandsen</t>
  </si>
  <si>
    <t>4. Detroit</t>
  </si>
  <si>
    <t>Christian Friedrich</t>
  </si>
  <si>
    <t>Mike Baxter</t>
  </si>
  <si>
    <t>Jim Henderson</t>
  </si>
  <si>
    <t>5. Philadelphia</t>
  </si>
  <si>
    <t>AJ Pollack</t>
  </si>
  <si>
    <t>Carter Capps</t>
  </si>
  <si>
    <t>Pedro Florimon</t>
  </si>
  <si>
    <t>6. Chicago</t>
  </si>
  <si>
    <t>Luis Avilan</t>
  </si>
  <si>
    <t>JJ Hoover</t>
  </si>
  <si>
    <t>Nate Jones</t>
  </si>
  <si>
    <t>7. St Louis</t>
  </si>
  <si>
    <t>Quintin Berry</t>
  </si>
  <si>
    <t>Raul Valdes</t>
  </si>
  <si>
    <t>Casey Fien</t>
  </si>
  <si>
    <t>8. San Francisco</t>
  </si>
  <si>
    <t>Sean Doolittle</t>
  </si>
  <si>
    <t>Mauro Gomez</t>
  </si>
  <si>
    <t>Dewayne Wise</t>
  </si>
  <si>
    <t>9. Washington</t>
  </si>
  <si>
    <t>Darin Mastroianni</t>
  </si>
  <si>
    <t>Craig Breslow</t>
  </si>
  <si>
    <t>Jordan Norberto</t>
  </si>
  <si>
    <t>10. Baltimore</t>
  </si>
  <si>
    <t>Brad Brach</t>
  </si>
  <si>
    <t>Luis Mendoza</t>
  </si>
  <si>
    <t>11. Anaheim</t>
  </si>
  <si>
    <t>Joaquin Arias</t>
  </si>
  <si>
    <t>Travis Blackley</t>
  </si>
  <si>
    <t>Pedro Strop</t>
  </si>
  <si>
    <t>12. Minnesota</t>
  </si>
  <si>
    <t>Scott Atchison</t>
  </si>
  <si>
    <t>Xavier Avery</t>
  </si>
  <si>
    <t>Mike Bowden</t>
  </si>
  <si>
    <t>13. Colorado</t>
  </si>
  <si>
    <t>Brayan Villarreal</t>
  </si>
  <si>
    <t>Jason Grilli</t>
  </si>
  <si>
    <t>Bobby Wilson</t>
  </si>
  <si>
    <t>14. Kansas City</t>
  </si>
  <si>
    <t>Eric Chavez</t>
  </si>
  <si>
    <t>Clay Rapada</t>
  </si>
  <si>
    <t>Brock Holt</t>
  </si>
  <si>
    <t>15. Miami</t>
  </si>
  <si>
    <t>Cole DeVries</t>
  </si>
  <si>
    <t>Jeremy Hefner</t>
  </si>
  <si>
    <t>Aaron Loup</t>
  </si>
  <si>
    <t>16. Cleveland</t>
  </si>
  <si>
    <t>Justin Maxwell</t>
  </si>
  <si>
    <t>Tanner Scheppers</t>
  </si>
  <si>
    <t>Fernando Rodriguez</t>
  </si>
  <si>
    <t>17. San Diego</t>
  </si>
  <si>
    <t>Jeremy Horst</t>
  </si>
  <si>
    <t>Alex Burnett</t>
  </si>
  <si>
    <t>Sam Deduno</t>
  </si>
  <si>
    <t>18. Seattle</t>
  </si>
  <si>
    <t>Wil Nieves</t>
  </si>
  <si>
    <t>Joe Wieland</t>
  </si>
  <si>
    <t>Cody Allen</t>
  </si>
  <si>
    <t>19. Atlanta</t>
  </si>
  <si>
    <t>Freddy Galvis</t>
  </si>
  <si>
    <t>Jordan Danks</t>
  </si>
  <si>
    <t>Will Smith</t>
  </si>
  <si>
    <t>20. Texas</t>
  </si>
  <si>
    <t>Kyle McPherson</t>
  </si>
  <si>
    <t>Dale Thayer</t>
  </si>
  <si>
    <t>Dallas Keuchel</t>
  </si>
  <si>
    <t>21. Cincinnati</t>
  </si>
  <si>
    <t>Cody Ransom</t>
  </si>
  <si>
    <t>John McDonald</t>
  </si>
  <si>
    <t>Jayson Nix</t>
  </si>
  <si>
    <t>22. Los Angeles</t>
  </si>
  <si>
    <t>Jordanny Valdespin</t>
  </si>
  <si>
    <t>Laa</t>
  </si>
  <si>
    <t>Shawn Camp</t>
  </si>
  <si>
    <t>JP Howell</t>
  </si>
  <si>
    <t>23. New York</t>
  </si>
  <si>
    <t>Elliot Johnson</t>
  </si>
  <si>
    <t>Scott Moore</t>
  </si>
  <si>
    <t>Aaron Laffey</t>
  </si>
  <si>
    <t>24. Pittsburgh</t>
  </si>
  <si>
    <t>Brett Lawrie</t>
  </si>
  <si>
    <t>Brandon Belt</t>
  </si>
  <si>
    <t>Greg Holland</t>
  </si>
  <si>
    <t>Matt Downs</t>
  </si>
  <si>
    <t>Desmond Jennings</t>
  </si>
  <si>
    <t>Aroldis Champman</t>
  </si>
  <si>
    <t>Guillermo Moscoso</t>
  </si>
  <si>
    <t>Kyle Seager</t>
  </si>
  <si>
    <t>Mike Trout</t>
  </si>
  <si>
    <t>Alex Presley</t>
  </si>
  <si>
    <t>Daniel Murphy</t>
  </si>
  <si>
    <t>Al Alberquerqe</t>
  </si>
  <si>
    <t>JP Arencibia</t>
  </si>
  <si>
    <t xml:space="preserve">Ana </t>
  </si>
  <si>
    <t>Jordon Walden</t>
  </si>
  <si>
    <t>Eric Hosmer</t>
  </si>
  <si>
    <t>Jordon Lyles</t>
  </si>
  <si>
    <t>Nathan Eovaldi</t>
  </si>
  <si>
    <t>Hank Conger</t>
  </si>
  <si>
    <t>Josh Collmentor</t>
  </si>
  <si>
    <t>Blake Beaven</t>
  </si>
  <si>
    <t>Bryan Peterson</t>
  </si>
  <si>
    <t>Justin Turner</t>
  </si>
  <si>
    <t>Jesus Monterro</t>
  </si>
  <si>
    <t>Fla</t>
  </si>
  <si>
    <t>Ryan Volgelsong</t>
  </si>
  <si>
    <t>Mike Moustakas</t>
  </si>
  <si>
    <t>Vance Worley</t>
  </si>
  <si>
    <t>Fernando Salas</t>
  </si>
  <si>
    <t>Johnny Giovatella</t>
  </si>
  <si>
    <t>Dustin Ackley</t>
  </si>
  <si>
    <t>Salvador Perez</t>
  </si>
  <si>
    <t xml:space="preserve">Oak </t>
  </si>
  <si>
    <t>Glenn Perkins</t>
  </si>
  <si>
    <t>Brandon Beachy</t>
  </si>
  <si>
    <t>Jimmy Paredes</t>
  </si>
  <si>
    <t>Daniel Descalso</t>
  </si>
  <si>
    <t>Travon Robinson</t>
  </si>
  <si>
    <t>Devin Mesoraco</t>
  </si>
  <si>
    <t>Jerry Sands</t>
  </si>
  <si>
    <t>Pitt</t>
  </si>
  <si>
    <t>Vinnie Pestano</t>
  </si>
  <si>
    <t>Freddie Freeman</t>
  </si>
  <si>
    <t>Danny Duffy</t>
  </si>
  <si>
    <t>Mike Carp</t>
  </si>
  <si>
    <t>Eduardo Sanchez</t>
  </si>
  <si>
    <t>San</t>
  </si>
  <si>
    <t>Dee Gordon</t>
  </si>
  <si>
    <t>J.D. Martinez</t>
  </si>
  <si>
    <t>Jason Bourgeois</t>
  </si>
  <si>
    <t>Sam Fuld</t>
  </si>
  <si>
    <t>Chris Sale</t>
  </si>
  <si>
    <t>Ben Revere</t>
  </si>
  <si>
    <t>Jason Kipnis</t>
  </si>
  <si>
    <t>John Mayberry</t>
  </si>
  <si>
    <t>Joe Benson</t>
  </si>
  <si>
    <t>Lonnie Chisenhall</t>
  </si>
  <si>
    <t>Lucas Duda</t>
  </si>
  <si>
    <t>Antonio Bastardo</t>
  </si>
  <si>
    <t>Robert Andino</t>
  </si>
  <si>
    <t>Cory Luebke</t>
  </si>
  <si>
    <t>Henderson Alvarez</t>
  </si>
  <si>
    <t>Alejandra de Aza</t>
  </si>
  <si>
    <t>Christhian Martinez</t>
  </si>
  <si>
    <t>Kyle Drabek</t>
  </si>
  <si>
    <t>Marco Estrada</t>
  </si>
  <si>
    <t>Jamile Weeks</t>
  </si>
  <si>
    <t>Jake McKee</t>
  </si>
  <si>
    <t>Lance Lynn</t>
  </si>
  <si>
    <t>Tyler Flowers</t>
  </si>
  <si>
    <t>Mark Trumbo</t>
  </si>
  <si>
    <t>Nyy</t>
  </si>
  <si>
    <t>Ryan Roberts</t>
  </si>
  <si>
    <t>Steven Cishek</t>
  </si>
  <si>
    <t>Andy Dirks</t>
  </si>
  <si>
    <t>Paul Goldschmidt</t>
  </si>
  <si>
    <t>Juan Nicasio</t>
  </si>
  <si>
    <t>Brent Lillebridge</t>
  </si>
  <si>
    <t>Yonder Alonso</t>
  </si>
  <si>
    <t>Phil Humber</t>
  </si>
  <si>
    <t>Chris Parmelee</t>
  </si>
  <si>
    <t>Joe Smith</t>
  </si>
  <si>
    <t>Randall Delgado</t>
  </si>
  <si>
    <t>Anthony Rizzo</t>
  </si>
  <si>
    <t>Dustin Mosely</t>
  </si>
  <si>
    <t>Graig Kimbrel</t>
  </si>
  <si>
    <t>Jose Atuve</t>
  </si>
  <si>
    <t>Brandon Crawford</t>
  </si>
  <si>
    <t>Daniel Schlereth</t>
  </si>
  <si>
    <t>Endy Chavez</t>
  </si>
  <si>
    <t>Matt Reynolds</t>
  </si>
  <si>
    <t>Jose Constanza</t>
  </si>
  <si>
    <t>Zack Stewart</t>
  </si>
  <si>
    <t>Michael Stutes</t>
  </si>
  <si>
    <t>Anuery Rodriguez</t>
  </si>
  <si>
    <t>Jack Hannahan</t>
  </si>
  <si>
    <t>Jason Isringhausen</t>
  </si>
  <si>
    <t>Yoshinori Tateyama</t>
  </si>
  <si>
    <t>Josh Spence</t>
  </si>
  <si>
    <t>Alex Cobb</t>
  </si>
  <si>
    <t>Ezequiel Carrera</t>
  </si>
  <si>
    <t>Bartolo Colon</t>
  </si>
  <si>
    <t>Collin Cowgill</t>
  </si>
  <si>
    <t>Joe Paterson</t>
  </si>
  <si>
    <t>Michael Mckenry</t>
  </si>
  <si>
    <t>Clayton Mortenson</t>
  </si>
  <si>
    <t>David Huff</t>
  </si>
  <si>
    <t>Alex White</t>
  </si>
  <si>
    <t>Anthony Bass</t>
  </si>
  <si>
    <t>Latroy Hawkins</t>
  </si>
  <si>
    <t>Trevor Plouffe</t>
  </si>
  <si>
    <t>Charlie Balckmon</t>
  </si>
  <si>
    <t>Brian Bogusevic</t>
  </si>
  <si>
    <t>Aaron Miles</t>
  </si>
  <si>
    <t>Scott Elbert</t>
  </si>
  <si>
    <t>Mark Kotsay</t>
  </si>
  <si>
    <t>Chris Stewart</t>
  </si>
  <si>
    <t>Renee Tosini</t>
  </si>
  <si>
    <t>Michael Dunn</t>
  </si>
  <si>
    <t>Josh Linblom</t>
  </si>
  <si>
    <t>Brad Hand</t>
  </si>
  <si>
    <t>Brian LaHair</t>
  </si>
  <si>
    <t>Louis Ayala</t>
  </si>
  <si>
    <t>Gregg Dobbs</t>
  </si>
  <si>
    <t>Willie Harris</t>
  </si>
  <si>
    <t>Charlie Furbush</t>
  </si>
  <si>
    <t>Chris Nelson</t>
  </si>
  <si>
    <t>Brett Hayes</t>
  </si>
  <si>
    <t>Luke Hughes</t>
  </si>
  <si>
    <t>Tony Campana</t>
  </si>
  <si>
    <t>Brett Pill</t>
  </si>
  <si>
    <t>Rich Thompson</t>
  </si>
  <si>
    <t>Micah Owings</t>
  </si>
  <si>
    <t>Tim Dillard</t>
  </si>
  <si>
    <t>Craig Gentry</t>
  </si>
  <si>
    <t>Hector Noesi</t>
  </si>
  <si>
    <t>Michael Kirkman</t>
  </si>
  <si>
    <t>Tim Collins</t>
  </si>
  <si>
    <t>Tsuyoshi Nishioka</t>
  </si>
  <si>
    <t>Josh Harrison</t>
  </si>
  <si>
    <t>Chris Resop</t>
  </si>
  <si>
    <t>David Cooper</t>
  </si>
  <si>
    <t>Tony Cruz</t>
  </si>
  <si>
    <t>Everett Teaford</t>
  </si>
  <si>
    <t>Fautino de Los Santos</t>
  </si>
  <si>
    <t>Alfredo Simon</t>
  </si>
  <si>
    <t>CHw</t>
  </si>
  <si>
    <t>Ryan Adams</t>
  </si>
  <si>
    <t>Reed Johnson</t>
  </si>
  <si>
    <t>Eli Whiteside</t>
  </si>
  <si>
    <t xml:space="preserve"> Henry Sosa</t>
  </si>
  <si>
    <t>Ruby de LaRosa</t>
  </si>
  <si>
    <t>Troy Patton</t>
  </si>
  <si>
    <t>Edgmar Escalona</t>
  </si>
  <si>
    <t>Rex Brothers</t>
  </si>
  <si>
    <t>Jerome Williams</t>
  </si>
  <si>
    <t>Yamaico Navarro</t>
  </si>
  <si>
    <t>Buster Posey</t>
  </si>
  <si>
    <t>Wilson Ramos</t>
  </si>
  <si>
    <t>Andrew Cashner</t>
  </si>
  <si>
    <t>Sergio Santos</t>
  </si>
  <si>
    <t>Jason Heyward</t>
  </si>
  <si>
    <t>RA Dickey</t>
  </si>
  <si>
    <t>Santiago Casilla</t>
  </si>
  <si>
    <t>Pedro Alvarez</t>
  </si>
  <si>
    <t>Chris Johnson</t>
  </si>
  <si>
    <t>Alexi Casilla</t>
  </si>
  <si>
    <t>Brad Lincoln</t>
  </si>
  <si>
    <t>Mike Stanton</t>
  </si>
  <si>
    <t>Mike Leake</t>
  </si>
  <si>
    <t>Brent Morel</t>
  </si>
  <si>
    <t>Mike Morse</t>
  </si>
  <si>
    <t>Carlos Santana</t>
  </si>
  <si>
    <t>Zach Braddock</t>
  </si>
  <si>
    <t>Stephen Strasburg</t>
  </si>
  <si>
    <t>Jonathan LuCroy</t>
  </si>
  <si>
    <t>Kameron Loe</t>
  </si>
  <si>
    <t>Jake Arrieta</t>
  </si>
  <si>
    <t>Chris Heisey</t>
  </si>
  <si>
    <t>Madison Bumgarner</t>
  </si>
  <si>
    <t>Lorenzo Cain</t>
  </si>
  <si>
    <t>Casper Wells</t>
  </si>
  <si>
    <t>John Jay</t>
  </si>
  <si>
    <t>Jhoulys Chacin</t>
  </si>
  <si>
    <t>Tyler Colvin</t>
  </si>
  <si>
    <t>Wilton Lopez</t>
  </si>
  <si>
    <t>Rodrigo Lopez</t>
  </si>
  <si>
    <t>Brennan Boesch</t>
  </si>
  <si>
    <t>Mike Minor</t>
  </si>
  <si>
    <t>Ernesto Frieri</t>
  </si>
  <si>
    <t>Jeremy Hellickson</t>
  </si>
  <si>
    <t>Danny Espinosa</t>
  </si>
  <si>
    <t>Dayan Viciedo</t>
  </si>
  <si>
    <t>Daniel Hudson</t>
  </si>
  <si>
    <t>Jonny Venters</t>
  </si>
  <si>
    <t>Hisanori Takahashi</t>
  </si>
  <si>
    <t>Logan Morrison</t>
  </si>
  <si>
    <t>John Jaso</t>
  </si>
  <si>
    <t>Carlos Silva</t>
  </si>
  <si>
    <t>Adam Moore</t>
  </si>
  <si>
    <t>Jaime Garcia</t>
  </si>
  <si>
    <t>Bobby Enright</t>
  </si>
  <si>
    <t>Austin Kearns</t>
  </si>
  <si>
    <t>David Pauley</t>
  </si>
  <si>
    <t>Drew Storen</t>
  </si>
  <si>
    <t>Ryan Kalish</t>
  </si>
  <si>
    <t>Esmil Rogers</t>
  </si>
  <si>
    <t>Josh Bell</t>
  </si>
  <si>
    <t>Alexi Ogando</t>
  </si>
  <si>
    <t>Chris Capuano</t>
  </si>
  <si>
    <t>Ike Davis</t>
  </si>
  <si>
    <t>Carlos Carrasco</t>
  </si>
  <si>
    <t>Peter  Bourjos</t>
  </si>
  <si>
    <t>Colby Lewis</t>
  </si>
  <si>
    <t>Brooks Conrad</t>
  </si>
  <si>
    <t>Brett Wallace</t>
  </si>
  <si>
    <t>Mitch Talbot</t>
  </si>
  <si>
    <t>Scott Sizemore</t>
  </si>
  <si>
    <t>George Kottaras</t>
  </si>
  <si>
    <t>John Axford</t>
  </si>
  <si>
    <t>Roger Bernadina</t>
  </si>
  <si>
    <t>Logan Ondrusek</t>
  </si>
  <si>
    <t>Chris V Carter</t>
  </si>
  <si>
    <t>Joaquin Benoit</t>
  </si>
  <si>
    <t>Kila Ka'aihue</t>
  </si>
  <si>
    <t>Neil Walker</t>
  </si>
  <si>
    <t>Alex Sanabia</t>
  </si>
  <si>
    <t>Kenley Jansen</t>
  </si>
  <si>
    <t>John Ely</t>
  </si>
  <si>
    <t>Wilson Betemit</t>
  </si>
  <si>
    <t>Jonathan Herrera</t>
  </si>
  <si>
    <t>Gaby Sanchez</t>
  </si>
  <si>
    <t>Ruben Tejada</t>
  </si>
  <si>
    <t>Xavier Paul</t>
  </si>
  <si>
    <t>Josh Tomlin</t>
  </si>
  <si>
    <t>Jordan Smith</t>
  </si>
  <si>
    <t>Trevor Bell</t>
  </si>
  <si>
    <t>A.J. Ellis</t>
  </si>
  <si>
    <t>Jim Edmonds</t>
  </si>
  <si>
    <t>Will Rhymes</t>
  </si>
  <si>
    <t>Manny Acosta</t>
  </si>
  <si>
    <t>Casey Coleman</t>
  </si>
  <si>
    <t>Javier Lopez</t>
  </si>
  <si>
    <t>Dan Johnson</t>
  </si>
  <si>
    <t>Joel Peralta</t>
  </si>
  <si>
    <t>Max Ramirez</t>
  </si>
  <si>
    <t>Corey Patterson</t>
  </si>
  <si>
    <t>Boone Logan</t>
  </si>
  <si>
    <t>Steven Tolleson</t>
  </si>
  <si>
    <t>Darnell McDonald</t>
  </si>
  <si>
    <t>Pat Misch</t>
  </si>
  <si>
    <t>Blake Wood</t>
  </si>
  <si>
    <t>Casey Janssen</t>
  </si>
  <si>
    <t>Wilson Valdez</t>
  </si>
  <si>
    <t>Sergio Mitre</t>
  </si>
  <si>
    <t>Elmer Dessens</t>
  </si>
  <si>
    <t>Bruce Chen</t>
  </si>
  <si>
    <t>Danny Worth</t>
  </si>
  <si>
    <t>Henry Rodriguez</t>
  </si>
  <si>
    <t>Doug Slaten</t>
  </si>
  <si>
    <t>Shelley Duncan</t>
  </si>
  <si>
    <t>Josh Fields</t>
  </si>
  <si>
    <t>Adam Rosales</t>
  </si>
  <si>
    <t>Justin Germano</t>
  </si>
  <si>
    <t>Carlos Montasterios</t>
  </si>
  <si>
    <t>Brad Thomas</t>
  </si>
  <si>
    <t>Luis Atilano</t>
  </si>
  <si>
    <t>Jose Veras</t>
  </si>
  <si>
    <t>Robbie Weinhardt</t>
  </si>
  <si>
    <t>Sam Demel</t>
  </si>
  <si>
    <t>Dillon Gee</t>
  </si>
  <si>
    <t>John Hester</t>
  </si>
  <si>
    <t>Kyle Farnsworth</t>
  </si>
  <si>
    <t>Jason Michaels</t>
  </si>
  <si>
    <t>James Russell</t>
  </si>
  <si>
    <t>Dan Runzler</t>
  </si>
  <si>
    <t>Joe Inglett</t>
  </si>
  <si>
    <t>Thomas Diamond</t>
  </si>
  <si>
    <t>Cole Gillespie</t>
  </si>
  <si>
    <t>Josh Wilson</t>
  </si>
  <si>
    <t>Daniel Nava</t>
  </si>
  <si>
    <t>Frank Herrmann</t>
  </si>
  <si>
    <t>Angel Sanchez</t>
  </si>
  <si>
    <t>Nick Stavinoha</t>
  </si>
  <si>
    <t>Chris Denorfia</t>
  </si>
  <si>
    <t>Tyson Ross</t>
  </si>
  <si>
    <t>Andres Blanco</t>
  </si>
  <si>
    <t>Miguel Cairo</t>
  </si>
  <si>
    <t>Juan Miranda</t>
  </si>
  <si>
    <t>Matt Treanor</t>
  </si>
  <si>
    <t>Jeanmar Gomez</t>
  </si>
  <si>
    <t>Jesse Litsch</t>
  </si>
  <si>
    <t>Jay Gibbons</t>
  </si>
  <si>
    <t>Aaron Cunningham</t>
  </si>
  <si>
    <t>Kyle Banks</t>
  </si>
  <si>
    <t>Ross Detwiler</t>
  </si>
  <si>
    <t>Andrew McCutchen</t>
  </si>
  <si>
    <t>Randy Wells</t>
  </si>
  <si>
    <t>Tim Stauffer</t>
  </si>
  <si>
    <t>Gordan Beckham</t>
  </si>
  <si>
    <t>David Aardsma</t>
  </si>
  <si>
    <t>Elvis Andrus</t>
  </si>
  <si>
    <t>Matt Gamel</t>
  </si>
  <si>
    <t>Taylor Teagarden</t>
  </si>
  <si>
    <t>Tommy Hanson</t>
  </si>
  <si>
    <t>Fernando Martinez</t>
  </si>
  <si>
    <t>LA</t>
  </si>
  <si>
    <t>Sean West</t>
  </si>
  <si>
    <t>Nick Masset</t>
  </si>
  <si>
    <t>Todd Coffee</t>
  </si>
  <si>
    <t>Chris Coghlan</t>
  </si>
  <si>
    <t>Andrew Bailey</t>
  </si>
  <si>
    <t>Tor</t>
  </si>
  <si>
    <t>Drew Stubbs</t>
  </si>
  <si>
    <t>Carl Pavanno</t>
  </si>
  <si>
    <t>Jason Berken</t>
  </si>
  <si>
    <t>Dexter Fowler</t>
  </si>
  <si>
    <t>Marc Rzepczynski</t>
  </si>
  <si>
    <t>Jeff Fulchino</t>
  </si>
  <si>
    <t>Colby Rasmus</t>
  </si>
  <si>
    <t>Angel Guzman</t>
  </si>
  <si>
    <t>Rick Porcello</t>
  </si>
  <si>
    <t>Jordan Zimmerman</t>
  </si>
  <si>
    <t>tex</t>
  </si>
  <si>
    <t>Neftali Feliz</t>
  </si>
  <si>
    <t>Everth Cabrera</t>
  </si>
  <si>
    <t>Ryan Perry</t>
  </si>
  <si>
    <t>Cameron Maybin</t>
  </si>
  <si>
    <t>Louis Valbuena</t>
  </si>
  <si>
    <t>Trevor Cahill</t>
  </si>
  <si>
    <t>Edward Mujica</t>
  </si>
  <si>
    <t>Darren O Day</t>
  </si>
  <si>
    <t>Alberto Gonzalez</t>
  </si>
  <si>
    <t>Garrett Jones</t>
  </si>
  <si>
    <t>Chris Getz</t>
  </si>
  <si>
    <t>Mark Lowe</t>
  </si>
  <si>
    <t>Nolan Riemold</t>
  </si>
  <si>
    <t>Gerardo Parra</t>
  </si>
  <si>
    <t>Bud Norris</t>
  </si>
  <si>
    <t>Felipe Paulino</t>
  </si>
  <si>
    <t>Alcides Escobar</t>
  </si>
  <si>
    <t>Alex Avila</t>
  </si>
  <si>
    <t>Jonathon Niese</t>
  </si>
  <si>
    <t>Michael Saunders</t>
  </si>
  <si>
    <t>Reid Brignac</t>
  </si>
  <si>
    <t>Brandon Allen</t>
  </si>
  <si>
    <t>Brad Bergesen</t>
  </si>
  <si>
    <t>Phil Gregorson</t>
  </si>
  <si>
    <t>Wade LeBlanc</t>
  </si>
  <si>
    <t>Brian Duensing</t>
  </si>
  <si>
    <t>Daniel McCutchen</t>
  </si>
  <si>
    <t>Ian Desmond</t>
  </si>
  <si>
    <t>Rajai Davis</t>
  </si>
  <si>
    <t>Scott Richmond</t>
  </si>
  <si>
    <t>Wade Davis</t>
  </si>
  <si>
    <t>Kenshin Kawakami</t>
  </si>
  <si>
    <t>Mitch Maier</t>
  </si>
  <si>
    <t>Matt LaPorta</t>
  </si>
  <si>
    <t>Brett Cecil</t>
  </si>
  <si>
    <t>Tyler Clippard</t>
  </si>
  <si>
    <t>David Hernandez</t>
  </si>
  <si>
    <t>Matt Latos</t>
  </si>
  <si>
    <t>Brandan Ryan</t>
  </si>
  <si>
    <t>Kiko Calero</t>
  </si>
  <si>
    <t>Lance Nix</t>
  </si>
  <si>
    <t>Kevin Hart</t>
  </si>
  <si>
    <t>Josh Roenicke</t>
  </si>
  <si>
    <t>Sean White</t>
  </si>
  <si>
    <t>Fu-Te Ni</t>
  </si>
  <si>
    <t>Jose Mijares</t>
  </si>
  <si>
    <t>Rob Johnson</t>
  </si>
  <si>
    <t>Jason Bulger</t>
  </si>
  <si>
    <t>Jason Vargas</t>
  </si>
  <si>
    <t>jason Jaramillo</t>
  </si>
  <si>
    <t>Tony Sipp</t>
  </si>
  <si>
    <t>Matt Palmer</t>
  </si>
  <si>
    <t>Eric Young</t>
  </si>
  <si>
    <t>Peter Moylan</t>
  </si>
  <si>
    <t>Danys Baez</t>
  </si>
  <si>
    <t>Josh Thole</t>
  </si>
  <si>
    <t>Danny Herrera</t>
  </si>
  <si>
    <t>cin</t>
  </si>
  <si>
    <t>Blake Hawksworth</t>
  </si>
  <si>
    <t>Jessie Chavez</t>
  </si>
  <si>
    <t>Eric O' Flaherty</t>
  </si>
  <si>
    <t>Dustin Nippert</t>
  </si>
  <si>
    <t>Delwyn Young</t>
  </si>
  <si>
    <t>Sean O Sullivan</t>
  </si>
  <si>
    <t>Juan Castro</t>
  </si>
  <si>
    <t>Trever Crowe</t>
  </si>
  <si>
    <t>Chris Narveson</t>
  </si>
  <si>
    <t>Matt Daley</t>
  </si>
  <si>
    <t>JD Martin</t>
  </si>
  <si>
    <t>Brian Sanches</t>
  </si>
  <si>
    <t>Doug Fister</t>
  </si>
  <si>
    <t>Francisco Cervelli</t>
  </si>
  <si>
    <t>Andres Torres</t>
  </si>
  <si>
    <t>Arthur Rhodes</t>
  </si>
  <si>
    <t>Claudio Vargas</t>
  </si>
  <si>
    <t>Doug Mathis</t>
  </si>
  <si>
    <t>Juan Gutierrez</t>
  </si>
  <si>
    <t>Jose Morales</t>
  </si>
  <si>
    <t>Rick VandenHurk</t>
  </si>
  <si>
    <t>Randy Ruiz</t>
  </si>
  <si>
    <t>Omir Santos</t>
  </si>
  <si>
    <t>Brandon Medders</t>
  </si>
  <si>
    <t>Stephen Jackson</t>
  </si>
  <si>
    <t>Shairon Martis</t>
  </si>
  <si>
    <t>Evan Meek</t>
  </si>
  <si>
    <t>Brayan Penya</t>
  </si>
  <si>
    <t>Trever Miller</t>
  </si>
  <si>
    <t>Leo Rosales</t>
  </si>
  <si>
    <t>Scott Eyre</t>
  </si>
  <si>
    <t>Clay Zavada</t>
  </si>
  <si>
    <t>Jeff Weaver</t>
  </si>
  <si>
    <t>Nelson Figueroa</t>
  </si>
  <si>
    <t>Koyie Hill</t>
  </si>
  <si>
    <t>Esmerling Vasquez</t>
  </si>
  <si>
    <t>Ramiro Pena</t>
  </si>
  <si>
    <t>Freddie Garcia</t>
  </si>
  <si>
    <t>Tim Byrdak</t>
  </si>
  <si>
    <t>Evan Longoria</t>
  </si>
  <si>
    <t>Ryan Sweeney</t>
  </si>
  <si>
    <t>Sean Gallagher</t>
  </si>
  <si>
    <t>Ramon A. Ramirez</t>
  </si>
  <si>
    <t>Sergio Romo</t>
  </si>
  <si>
    <t>Clayton Kershaw</t>
  </si>
  <si>
    <t>Denard Span</t>
  </si>
  <si>
    <t>Matt Thornton</t>
  </si>
  <si>
    <t>Willy Aybar</t>
  </si>
  <si>
    <t>Travis Snider</t>
  </si>
  <si>
    <t>Jose Arredondo</t>
  </si>
  <si>
    <t>Joel Hanrahan</t>
  </si>
  <si>
    <t>Brad Ziegler</t>
  </si>
  <si>
    <t>Alexi Ramirez</t>
  </si>
  <si>
    <t>Shin Soo-Choo</t>
  </si>
  <si>
    <t>Jim Johnson</t>
  </si>
  <si>
    <t>Edwar Ramirez</t>
  </si>
  <si>
    <t>Armando Galarraga</t>
  </si>
  <si>
    <t>Corey Wade</t>
  </si>
  <si>
    <t>Jody Gerut</t>
  </si>
  <si>
    <t>Brandon Boggs</t>
  </si>
  <si>
    <t>Grant Balfour</t>
  </si>
  <si>
    <t>Anderson Hernandez</t>
  </si>
  <si>
    <t>Johnny Cueto</t>
  </si>
  <si>
    <t>John Baker</t>
  </si>
  <si>
    <t>Emmanuel Burris</t>
  </si>
  <si>
    <t>Scott Feldman</t>
  </si>
  <si>
    <t>Dana Eveland</t>
  </si>
  <si>
    <t>Ramon S. Ramirez</t>
  </si>
  <si>
    <t>Chris Volstad</t>
  </si>
  <si>
    <t>Collin Balester</t>
  </si>
  <si>
    <t>David Purcey</t>
  </si>
  <si>
    <t>Chase Headley</t>
  </si>
  <si>
    <t>Joey Devine</t>
  </si>
  <si>
    <t>Matt Harrison</t>
  </si>
  <si>
    <t>Fernando Tatis</t>
  </si>
  <si>
    <t>Max Scherzer</t>
  </si>
  <si>
    <t>Blake DeWitt</t>
  </si>
  <si>
    <t>Ben Zobrist</t>
  </si>
  <si>
    <t>Jorge Campillo</t>
  </si>
  <si>
    <t>Jeff Karstens</t>
  </si>
  <si>
    <t>Chris Dickerson</t>
  </si>
  <si>
    <t>Jeff Clement</t>
  </si>
  <si>
    <t>Chris Perez</t>
  </si>
  <si>
    <t>Wladimir Balentin</t>
  </si>
  <si>
    <t>JA Happ</t>
  </si>
  <si>
    <t>Gio Gonzalez</t>
  </si>
  <si>
    <t>Matt Antonelli</t>
  </si>
  <si>
    <t>Eugenio Velez</t>
  </si>
  <si>
    <t>Clayton Richard</t>
  </si>
  <si>
    <t>Jed Lowrie</t>
  </si>
  <si>
    <t>Ben Francisco</t>
  </si>
  <si>
    <t>Frank Francisco</t>
  </si>
  <si>
    <t>Carlos Gonzalez</t>
  </si>
  <si>
    <t>Jeff Samadzija</t>
  </si>
  <si>
    <t>Jessie Carlson</t>
  </si>
  <si>
    <t>Brent Lillibridge</t>
  </si>
  <si>
    <t>Pablo Sandoval</t>
  </si>
  <si>
    <t>Matt Joyce</t>
  </si>
  <si>
    <t>Greg Reynolds</t>
  </si>
  <si>
    <t>Kosuke Fukudome</t>
  </si>
  <si>
    <t>Mike Adams</t>
  </si>
  <si>
    <t>Brian Buscher</t>
  </si>
  <si>
    <t>Steven Shell</t>
  </si>
  <si>
    <t>Brian Barton</t>
  </si>
  <si>
    <t>Ryan Tucker</t>
  </si>
  <si>
    <t>Luke Hochevar</t>
  </si>
  <si>
    <t>Gabe Kapler</t>
  </si>
  <si>
    <t>Emilio Bonifacio</t>
  </si>
  <si>
    <t>Nick Blackburn</t>
  </si>
  <si>
    <t>Jeff Bennett</t>
  </si>
  <si>
    <t>Kyle McClellan</t>
  </si>
  <si>
    <t>Hiroki Kuroda</t>
  </si>
  <si>
    <t>Nick Hundley</t>
  </si>
  <si>
    <t>John Bowker</t>
  </si>
  <si>
    <t>Sean Burnett</t>
  </si>
  <si>
    <t>Josh Banks</t>
  </si>
  <si>
    <t>David Robertson</t>
  </si>
  <si>
    <t>Brett Gardner</t>
  </si>
  <si>
    <t>Clete Thomas</t>
  </si>
  <si>
    <t>Fernando Perez</t>
  </si>
  <si>
    <t>Logan Kensing</t>
  </si>
  <si>
    <t>Nick Evans</t>
  </si>
  <si>
    <t>Chan Ho Park</t>
  </si>
  <si>
    <t>Brian N. Anderson</t>
  </si>
  <si>
    <t>Brandon Jones</t>
  </si>
  <si>
    <t>Jeff Larish</t>
  </si>
  <si>
    <t>Dennis Sarfate</t>
  </si>
  <si>
    <t>Phil Dumatrait</t>
  </si>
  <si>
    <t>Glendon Rusch</t>
  </si>
  <si>
    <t>Luis Montanez</t>
  </si>
  <si>
    <t>Cesar Jimenez</t>
  </si>
  <si>
    <t>Bryan LaHair</t>
  </si>
  <si>
    <t>Roy Corcoran</t>
  </si>
  <si>
    <t>Edgar Gonzalez</t>
  </si>
  <si>
    <t>Mike Lincoln</t>
  </si>
  <si>
    <t>Garrett Mock</t>
  </si>
  <si>
    <t>Doug Waechter</t>
  </si>
  <si>
    <t>Aquilino Lopez</t>
  </si>
  <si>
    <t>Billy Sadler</t>
  </si>
  <si>
    <t>Joe Mather</t>
  </si>
  <si>
    <t>Matt Tolbert</t>
  </si>
  <si>
    <t>Chin-Lung Hu</t>
  </si>
  <si>
    <t>Zach Jackson</t>
  </si>
  <si>
    <t>Ryan Hanigan</t>
  </si>
  <si>
    <t>Greg Norton</t>
  </si>
  <si>
    <t>Ramon Santiago</t>
  </si>
  <si>
    <t>Keiichi Yabu</t>
  </si>
  <si>
    <t>Mitchell Boggs</t>
  </si>
  <si>
    <t>Dennys Reyes</t>
  </si>
  <si>
    <t>Brandon League</t>
  </si>
  <si>
    <t>Mitch Stetter</t>
  </si>
  <si>
    <t>Dan Meyer</t>
  </si>
  <si>
    <t>Brian Moehler</t>
  </si>
  <si>
    <t>Freddie Dolsi</t>
  </si>
  <si>
    <t>Warner Madrigal</t>
  </si>
  <si>
    <t>Sean Rodriguez</t>
  </si>
  <si>
    <t>Mike Hampton</t>
  </si>
  <si>
    <t>Brian Bixler</t>
  </si>
  <si>
    <t>Ramon Troncosco</t>
  </si>
  <si>
    <t>Toby Hall</t>
  </si>
  <si>
    <t>Kevin Cash</t>
  </si>
  <si>
    <t>Dan Giese</t>
  </si>
  <si>
    <t>German Duran</t>
  </si>
  <si>
    <t>Kory Casto</t>
  </si>
  <si>
    <t>Henry Blanco</t>
  </si>
  <si>
    <t>Will Venable</t>
  </si>
  <si>
    <t>Micah Hoffpauir</t>
  </si>
  <si>
    <t>Clay Condrey</t>
  </si>
  <si>
    <t>Team</t>
  </si>
  <si>
    <t>Ryan Braun</t>
  </si>
  <si>
    <t>Asdrubal Cabrera</t>
  </si>
  <si>
    <t>Michael Bourn</t>
  </si>
  <si>
    <t>Brendan Ryan</t>
  </si>
  <si>
    <t>Yovani Gallardo</t>
  </si>
  <si>
    <t>Josh Hamilton</t>
  </si>
  <si>
    <t>Mike Rabelo</t>
  </si>
  <si>
    <t>Daisuke Matsuzaka</t>
  </si>
  <si>
    <t>Billy Butler</t>
  </si>
  <si>
    <t>Phillip Hughes</t>
  </si>
  <si>
    <t>John Danks</t>
  </si>
  <si>
    <t>Matt Lindstrom</t>
  </si>
  <si>
    <t>Carlos Pena</t>
  </si>
  <si>
    <t>Troy Percival</t>
  </si>
  <si>
    <t>Al Reyes</t>
  </si>
  <si>
    <t>Hunter Pence</t>
  </si>
  <si>
    <t>Ruben Gotay</t>
  </si>
  <si>
    <t>Andy LaRoche</t>
  </si>
  <si>
    <t>Nyjer Morgan</t>
  </si>
  <si>
    <t>Tim Lincecum</t>
  </si>
  <si>
    <t>Akinori Iwamura</t>
  </si>
  <si>
    <t>Jesus Flores</t>
  </si>
  <si>
    <t>FLA</t>
  </si>
  <si>
    <t>Tony Pena Jr</t>
  </si>
  <si>
    <t>Mark Reynolds</t>
  </si>
  <si>
    <t>Jessie Litsch</t>
  </si>
  <si>
    <t>Greg Dobbs</t>
  </si>
  <si>
    <t>Justin Upton</t>
  </si>
  <si>
    <t>Carlos Gomez</t>
  </si>
  <si>
    <t>Justin Miller</t>
  </si>
  <si>
    <t>Clay Buchholz</t>
  </si>
  <si>
    <t>Jair Jurrjens</t>
  </si>
  <si>
    <t>Nate Schierholz</t>
  </si>
  <si>
    <t>Jarrod Saltalamaccia</t>
  </si>
  <si>
    <t>Travis Buck</t>
  </si>
  <si>
    <t>Andrew Sonnestine</t>
  </si>
  <si>
    <t>Joakim Soria</t>
  </si>
  <si>
    <t>Jerry Owens</t>
  </si>
  <si>
    <t>Brian Wolfe</t>
  </si>
  <si>
    <t>Heath Bell</t>
  </si>
  <si>
    <t>Chris Schroder</t>
  </si>
  <si>
    <t>Jay Bergmann</t>
  </si>
  <si>
    <t>Miguel Montero</t>
  </si>
  <si>
    <t>Homer Bailey</t>
  </si>
  <si>
    <t>Reggie Willits</t>
  </si>
  <si>
    <t>Justin Hampson</t>
  </si>
  <si>
    <t>Joba Chamberlain</t>
  </si>
  <si>
    <t>Brendan Harris</t>
  </si>
  <si>
    <t>Eric O'Flaherty</t>
  </si>
  <si>
    <t>Daric Barton</t>
  </si>
  <si>
    <t>David Murphy</t>
  </si>
  <si>
    <t>Jack Cust</t>
  </si>
  <si>
    <t>Norris Hopper</t>
  </si>
  <si>
    <t>Ryan Ludwick</t>
  </si>
  <si>
    <t>Kurt Suzuki</t>
  </si>
  <si>
    <t>Geovany Soto</t>
  </si>
  <si>
    <t>Josh Anderson</t>
  </si>
  <si>
    <t>Yunel Escobar</t>
  </si>
  <si>
    <t>Brandon Morrow</t>
  </si>
  <si>
    <t>Josh Phelps</t>
  </si>
  <si>
    <t>Joey Votto</t>
  </si>
  <si>
    <t>Matt Chico</t>
  </si>
  <si>
    <t>Lee Gardner</t>
  </si>
  <si>
    <t>Lenny DiNardo</t>
  </si>
  <si>
    <t>Felix Pie</t>
  </si>
  <si>
    <t>Hideki Okajima</t>
  </si>
  <si>
    <t>Elijah Dukes</t>
  </si>
  <si>
    <t>Franklin Morales</t>
  </si>
  <si>
    <t>Jeff Keppinger</t>
  </si>
  <si>
    <t>Skip Schumaker</t>
  </si>
  <si>
    <t>Luis Hernandez</t>
  </si>
  <si>
    <t>Jensen Lewis</t>
  </si>
  <si>
    <t>Donnie Murphy</t>
  </si>
  <si>
    <t>Jared Burton</t>
  </si>
  <si>
    <t>Billy Buckner</t>
  </si>
  <si>
    <t>Danny Richar</t>
  </si>
  <si>
    <t>Jesus Colome</t>
  </si>
  <si>
    <t>Kyle Snyder</t>
  </si>
  <si>
    <t>Dustin Mosley</t>
  </si>
  <si>
    <t>Tike Redman</t>
  </si>
  <si>
    <t>Timo Perez</t>
  </si>
  <si>
    <t>Shelly Duncan</t>
  </si>
  <si>
    <t>Ehren Wassermann</t>
  </si>
  <si>
    <t>Tony Abreu</t>
  </si>
  <si>
    <t>Ryan Klesko</t>
  </si>
  <si>
    <t>Ryan Feierabend</t>
  </si>
  <si>
    <t>Yorman Bazardo</t>
  </si>
  <si>
    <t>Jorge de la Rosa</t>
  </si>
  <si>
    <t>Dan Ortmeier</t>
  </si>
  <si>
    <t>Joe Dillon</t>
  </si>
  <si>
    <t>Gary Glover</t>
  </si>
  <si>
    <t>Buddy Carlyle</t>
  </si>
  <si>
    <t>Jamie Burke</t>
  </si>
  <si>
    <t>Alberto Callapso</t>
  </si>
  <si>
    <t>Martin Prado</t>
  </si>
  <si>
    <t>Kevin Cameron</t>
  </si>
  <si>
    <t>Billy Traber</t>
  </si>
  <si>
    <t>Leo Nunez</t>
  </si>
  <si>
    <t>Radhames Liz</t>
  </si>
  <si>
    <t>Raul Casanova</t>
  </si>
  <si>
    <t>Bobby Seay</t>
  </si>
  <si>
    <t>Tony Clark</t>
  </si>
  <si>
    <t>Ryan Roland-Smith</t>
  </si>
  <si>
    <t>Curtis Thigpen</t>
  </si>
  <si>
    <t>Victor Diaz</t>
  </si>
  <si>
    <t>JD Durbin</t>
  </si>
  <si>
    <t>Randy Messinger</t>
  </si>
  <si>
    <t>Garrett Olson</t>
  </si>
  <si>
    <t>DJ Houlton</t>
  </si>
  <si>
    <t>Joel Hannahan</t>
  </si>
  <si>
    <t>Andrew Brown</t>
  </si>
  <si>
    <t>Doug Brocail</t>
  </si>
  <si>
    <t>Paul Bako</t>
  </si>
  <si>
    <t>Chin-hui Tsao</t>
  </si>
  <si>
    <t>Chad Durbin</t>
  </si>
  <si>
    <t>Jeff Salazar</t>
  </si>
  <si>
    <t>Kei Igawa</t>
  </si>
  <si>
    <t>Jo-Jo Reyes</t>
  </si>
  <si>
    <t>Joe Thatcher</t>
  </si>
  <si>
    <t>Chris Bootcheck</t>
  </si>
  <si>
    <t>Jason Phillips</t>
  </si>
  <si>
    <t>Eric Munson</t>
  </si>
  <si>
    <t>Luis Ayala</t>
  </si>
  <si>
    <t>Dallas Braden</t>
  </si>
  <si>
    <t>Alejandro De Aza</t>
  </si>
  <si>
    <t>2014 Doggie  Draft</t>
  </si>
  <si>
    <t>Add</t>
  </si>
  <si>
    <t>Drop</t>
  </si>
  <si>
    <t>Branden Morrow</t>
  </si>
  <si>
    <t>Horst, Jeremy</t>
  </si>
  <si>
    <t>Kontos, George</t>
  </si>
  <si>
    <t>Patton, Troy</t>
  </si>
  <si>
    <t>Mark Rzepcznski</t>
  </si>
  <si>
    <t>Johan Santana</t>
  </si>
  <si>
    <t>Tom Wilhelmsen</t>
  </si>
  <si>
    <t>Downs, Scott</t>
  </si>
  <si>
    <t>Fernando Marinez</t>
  </si>
  <si>
    <t>Todd redmond</t>
  </si>
  <si>
    <t>Travis Hafner</t>
  </si>
  <si>
    <t>Trayvon Robinson</t>
  </si>
  <si>
    <t>Scott Rolen</t>
  </si>
  <si>
    <t>none</t>
  </si>
  <si>
    <t>Johnny Giavotella</t>
  </si>
  <si>
    <t>Brian Roberts</t>
  </si>
  <si>
    <t>Chicago White Sox</t>
  </si>
  <si>
    <t>Oakland</t>
  </si>
  <si>
    <t>Drew Butera</t>
  </si>
  <si>
    <t>Brayan Villareal</t>
  </si>
  <si>
    <t>Sean Camp</t>
  </si>
  <si>
    <t>Zach Stewart</t>
  </si>
  <si>
    <t>Jeremy Affeldt</t>
  </si>
  <si>
    <t>Erik Bedard</t>
  </si>
  <si>
    <t>Jordan Lyles</t>
  </si>
  <si>
    <t>Kyle Blanks</t>
  </si>
  <si>
    <t>Brandon Lyon</t>
  </si>
  <si>
    <t>Pass</t>
  </si>
  <si>
    <t>Jonathan Sanchez</t>
  </si>
  <si>
    <t>Brett Myers</t>
  </si>
  <si>
    <t>Tyler Greene</t>
  </si>
  <si>
    <t>Pass for entire draft</t>
  </si>
  <si>
    <t>Atlanta</t>
  </si>
  <si>
    <t>Kelly Shoppach</t>
  </si>
  <si>
    <t>Scott Baker</t>
  </si>
  <si>
    <t>Cesar Ramos</t>
  </si>
  <si>
    <t>Josh Lindblom</t>
  </si>
  <si>
    <t>Ryan Madson</t>
  </si>
  <si>
    <t>Tyler Lyons</t>
  </si>
  <si>
    <t>Carlos Marmol</t>
  </si>
  <si>
    <t>Casey Kotchman</t>
  </si>
  <si>
    <t>Jeff Bianchi</t>
  </si>
  <si>
    <t>Steve Pearce</t>
  </si>
  <si>
    <t>Shawn Marcum</t>
  </si>
  <si>
    <t>Nolan Reimold</t>
  </si>
  <si>
    <t>Skip Schumacher</t>
  </si>
  <si>
    <t>Alfredo Figaro</t>
  </si>
  <si>
    <t>Joe Weiland</t>
  </si>
  <si>
    <t>None</t>
  </si>
  <si>
    <t>Miami</t>
  </si>
  <si>
    <t>George Kottares</t>
  </si>
  <si>
    <t>Elian Herrera</t>
  </si>
  <si>
    <t>Kirk Niewhaus</t>
  </si>
  <si>
    <t>Ian Krol</t>
  </si>
  <si>
    <t>Jason Bay</t>
  </si>
  <si>
    <t>Carlos Zambrano</t>
  </si>
  <si>
    <t>Christian Martinez</t>
  </si>
  <si>
    <t>Mark Derosa</t>
  </si>
  <si>
    <t>Randy Wolf</t>
  </si>
  <si>
    <t>Cole De Vries</t>
  </si>
  <si>
    <t>Johnny Venters</t>
  </si>
  <si>
    <t>Los Angeles Angels</t>
  </si>
  <si>
    <t>Ryan Theriot</t>
  </si>
  <si>
    <t>Mike MacDougal</t>
  </si>
  <si>
    <t>Dan Hudson</t>
  </si>
  <si>
    <t>Dylan Axelrod</t>
  </si>
  <si>
    <t>Pete Kozma</t>
  </si>
  <si>
    <t>Fafael Furcal</t>
  </si>
  <si>
    <t>Los Angeles Dodgers</t>
  </si>
  <si>
    <t>Marwin Gonzalez</t>
  </si>
  <si>
    <t>Cincinnati</t>
  </si>
  <si>
    <t>Jason Motte</t>
  </si>
  <si>
    <t>Yoshi Tateyama</t>
  </si>
  <si>
    <t>Chone Figgins</t>
  </si>
  <si>
    <t>John Mcdonald</t>
  </si>
  <si>
    <t>Jack Hanahan</t>
  </si>
  <si>
    <t>Jordany Valdespin</t>
  </si>
  <si>
    <t>Ty Wigginton</t>
  </si>
  <si>
    <t>Placido Polanco</t>
  </si>
  <si>
    <t>Phillip Humber</t>
  </si>
  <si>
    <t>Jose Arrendondo</t>
  </si>
  <si>
    <t>Tonny Sipp</t>
  </si>
  <si>
    <t>Doggie Draft Cuts 2013</t>
  </si>
  <si>
    <t>Selected</t>
  </si>
  <si>
    <t>Dropped</t>
  </si>
  <si>
    <t>Henry Rodiguez</t>
  </si>
  <si>
    <t>Kasas City</t>
  </si>
  <si>
    <t>Brian Fuentes</t>
  </si>
  <si>
    <t>Jim Thome</t>
  </si>
  <si>
    <t>n/a</t>
  </si>
  <si>
    <t>Henry Sosa</t>
  </si>
  <si>
    <t>Wil Ohman</t>
  </si>
  <si>
    <t>Pass for draft</t>
  </si>
  <si>
    <t>Dan Wheeler</t>
  </si>
  <si>
    <t>Chase D. Arnaud</t>
  </si>
  <si>
    <t>St Louis</t>
  </si>
  <si>
    <t>Conor Jackson</t>
  </si>
  <si>
    <t>Aaron Rowand</t>
  </si>
  <si>
    <t>Fautino De Santos</t>
  </si>
  <si>
    <t>Anaheim</t>
  </si>
  <si>
    <t>L.A. Dodgers</t>
  </si>
  <si>
    <t>Francisco Cordero</t>
  </si>
  <si>
    <t>Derrek Lee</t>
  </si>
  <si>
    <t>Javier Vazquez</t>
  </si>
  <si>
    <t>Edgmer Escalona</t>
  </si>
  <si>
    <t>Scott Cousins</t>
  </si>
  <si>
    <t xml:space="preserve">Daniel Nava </t>
  </si>
  <si>
    <t>Tsuyoski Nishioka</t>
  </si>
  <si>
    <t>Eric Hinske</t>
  </si>
  <si>
    <t>Todd Coffey</t>
  </si>
  <si>
    <t>Kyle McClellon</t>
  </si>
  <si>
    <t>Los Angeles</t>
  </si>
  <si>
    <t>Aubrey Huff</t>
  </si>
  <si>
    <t>Joel Pineiro</t>
  </si>
  <si>
    <t>Jose Lopez</t>
  </si>
  <si>
    <t>Rene Tosini</t>
  </si>
  <si>
    <t>Rod Brignac</t>
  </si>
  <si>
    <t>pass</t>
  </si>
  <si>
    <t>Guillermo Mota</t>
  </si>
  <si>
    <t>Carlos Guillen</t>
  </si>
  <si>
    <t>Chien-Ming Wang</t>
  </si>
  <si>
    <t>Brad Penny</t>
  </si>
  <si>
    <t>Edwardo Escobar</t>
  </si>
  <si>
    <t>Jamie Moyer</t>
  </si>
  <si>
    <t>Takashi Saito</t>
  </si>
  <si>
    <t>Cory Wade</t>
  </si>
  <si>
    <t>Roy Oswalt</t>
  </si>
  <si>
    <t>Chris Carpenter</t>
  </si>
  <si>
    <t>Jorge Posada</t>
  </si>
  <si>
    <t xml:space="preserve">Anaheim </t>
  </si>
  <si>
    <t>Dan McCutcheon</t>
  </si>
  <si>
    <t>Justin Sellers</t>
  </si>
  <si>
    <t>Matt Capps</t>
  </si>
  <si>
    <t>Freddie Sanchez</t>
  </si>
  <si>
    <t>Pedro Beato</t>
  </si>
  <si>
    <t>Jordan Walden</t>
  </si>
  <si>
    <t>Derek Lowe</t>
  </si>
  <si>
    <t>Carlos Peguero</t>
  </si>
  <si>
    <t>Kusoke Fukudome</t>
  </si>
  <si>
    <t>Ronnie Paulino</t>
  </si>
  <si>
    <t>Hector, Noesi</t>
  </si>
  <si>
    <t>Rick ankiel</t>
  </si>
  <si>
    <t>Casey Blake</t>
  </si>
  <si>
    <t>Ryan Flaherty</t>
  </si>
  <si>
    <t>Bryan Shaw</t>
  </si>
  <si>
    <t>Ramon Ramirez</t>
  </si>
  <si>
    <t>Grady Sizemore</t>
  </si>
  <si>
    <t>Juan Cruz</t>
  </si>
  <si>
    <t>Dustin Moseley</t>
  </si>
  <si>
    <t>David Herndon</t>
  </si>
  <si>
    <t>Freddy Garcia</t>
  </si>
  <si>
    <t>Marcus Thames</t>
  </si>
  <si>
    <t>Sean O'Sullivan</t>
  </si>
  <si>
    <t>Bobby Abreu</t>
  </si>
  <si>
    <t>Scott Linebrink</t>
  </si>
  <si>
    <t>Andy La Roche</t>
  </si>
  <si>
    <t>Mat Gamel</t>
  </si>
  <si>
    <t>JB Shuck</t>
  </si>
  <si>
    <t>Nathan Adcock</t>
  </si>
  <si>
    <t>Jack Wilson</t>
  </si>
  <si>
    <t>Erik Kratz</t>
  </si>
  <si>
    <t>Humberto Quintero</t>
  </si>
  <si>
    <t>Pass for the draft</t>
  </si>
  <si>
    <t>Manny Burriss</t>
  </si>
  <si>
    <t>Brian Bugusevic</t>
  </si>
  <si>
    <t>Shane Robinson</t>
  </si>
  <si>
    <t>Louis Castillo</t>
  </si>
  <si>
    <t>Yamico Navarro</t>
  </si>
  <si>
    <t>Tony Pena</t>
  </si>
  <si>
    <t>Broam Tallet</t>
  </si>
  <si>
    <t>Wes Helms</t>
  </si>
  <si>
    <t>Jeremy Hermida</t>
  </si>
  <si>
    <t>Tom Milone</t>
  </si>
  <si>
    <t>Tony Watson</t>
  </si>
  <si>
    <t>Randy Winn</t>
  </si>
  <si>
    <t>Trevor Crowe</t>
  </si>
  <si>
    <t>Frank Herman</t>
  </si>
  <si>
    <t>Pedro Feliciano</t>
  </si>
  <si>
    <t>Kila ka'aihue</t>
  </si>
  <si>
    <t>Chris Ray</t>
  </si>
  <si>
    <t>Andy Petite</t>
  </si>
  <si>
    <t>Manny Delcarmen</t>
  </si>
  <si>
    <t>J D Drew</t>
  </si>
  <si>
    <t>Scott Olsen</t>
  </si>
  <si>
    <t>Brian Burress</t>
  </si>
  <si>
    <t>Taylor Buchholz</t>
  </si>
  <si>
    <t>Darren O'Day</t>
  </si>
  <si>
    <t>Ross Ohlendorff</t>
  </si>
  <si>
    <t>Dioner navarro</t>
  </si>
  <si>
    <t>Ross Gload</t>
  </si>
  <si>
    <t>Ramon Castro</t>
  </si>
  <si>
    <t>Aaron Cook</t>
  </si>
  <si>
    <t>Armondo Galaraga</t>
  </si>
  <si>
    <t>Brad Hawpe</t>
  </si>
  <si>
    <t>Mike Kirkman</t>
  </si>
  <si>
    <t>Cesar izturis</t>
  </si>
  <si>
    <t>Florida</t>
  </si>
  <si>
    <t>Billy Hall</t>
  </si>
  <si>
    <t>Dave Bush</t>
  </si>
  <si>
    <t>Michael Wuertz</t>
  </si>
  <si>
    <t>Bengie Molina</t>
  </si>
  <si>
    <t>Geoff Blum</t>
  </si>
  <si>
    <t>John Garland</t>
  </si>
  <si>
    <t>Nelson Figureroa</t>
  </si>
  <si>
    <t>Rodrogo Lopez</t>
  </si>
  <si>
    <t>Craig Counsell</t>
  </si>
  <si>
    <t>Brandon Webb</t>
  </si>
  <si>
    <t>Ryan Langerhans</t>
  </si>
  <si>
    <t>Robinson Tejeda</t>
  </si>
  <si>
    <t>Gabe Gross</t>
  </si>
  <si>
    <t>Jeremy Bonderman</t>
  </si>
  <si>
    <t>Yunieski Maya</t>
  </si>
  <si>
    <t>Melvin Mora</t>
  </si>
  <si>
    <t>Dany worth</t>
  </si>
  <si>
    <t>Jason Kendell</t>
  </si>
  <si>
    <t>Mark Hendrickson</t>
  </si>
  <si>
    <t xml:space="preserve">Cory Wade </t>
  </si>
  <si>
    <t>Brian Schneider</t>
  </si>
  <si>
    <t>Joel Zumaya</t>
  </si>
  <si>
    <t>Justin Duchsherer</t>
  </si>
  <si>
    <t>Vin Mazzsaro</t>
  </si>
  <si>
    <t>Mike Cameron</t>
  </si>
  <si>
    <t>Joe Inglet</t>
  </si>
  <si>
    <t>Many Acosta</t>
  </si>
  <si>
    <t>Brad Lidge</t>
  </si>
  <si>
    <t>Adres Blanco</t>
  </si>
  <si>
    <t>Joe Beimel</t>
  </si>
  <si>
    <t>Andy Sonnanstine</t>
  </si>
  <si>
    <t>Chase D' Arnaud</t>
  </si>
  <si>
    <t>Ryan Franklin</t>
  </si>
  <si>
    <t>Jose Gontreras</t>
  </si>
  <si>
    <t>Kyle Davis</t>
  </si>
  <si>
    <t>Joes Guillen</t>
  </si>
  <si>
    <t>L.A. Angels</t>
  </si>
  <si>
    <t>na</t>
  </si>
  <si>
    <t>Mark Teahan</t>
  </si>
  <si>
    <t>Ryan Spilborghs</t>
  </si>
  <si>
    <t>Billy Wagner</t>
  </si>
  <si>
    <t>Feliepe Lopez</t>
  </si>
  <si>
    <t>Willie Aybar</t>
  </si>
  <si>
    <t>Andy Marte</t>
  </si>
  <si>
    <t>Drew Sutton</t>
  </si>
  <si>
    <t>Pat Burrell</t>
  </si>
  <si>
    <t>Jorge Cantu</t>
  </si>
  <si>
    <t>Nick Johnson</t>
  </si>
  <si>
    <t>David Eckstein</t>
  </si>
  <si>
    <t>Lastings Milledge</t>
  </si>
  <si>
    <t>Fu Te Ni</t>
  </si>
  <si>
    <t>Phladelphia</t>
  </si>
  <si>
    <t>Brian Bannister</t>
  </si>
  <si>
    <t>Manny Ramirez</t>
  </si>
  <si>
    <t>Ron Mahay</t>
  </si>
  <si>
    <t>Cristian Guzeman</t>
  </si>
  <si>
    <t>DJ Carrasco</t>
  </si>
  <si>
    <t>Ben Sheets</t>
  </si>
  <si>
    <t>Julio Lugo</t>
  </si>
  <si>
    <t>Player Selected</t>
  </si>
  <si>
    <t>Player Dropped</t>
  </si>
  <si>
    <t>Balentin, Wladimir</t>
  </si>
  <si>
    <t>Harris, Willie</t>
  </si>
  <si>
    <t>Crosby, Bobby</t>
  </si>
  <si>
    <t>Bergmann, Jason</t>
  </si>
  <si>
    <t>Coste, Chris</t>
  </si>
  <si>
    <t>Miner, Zach</t>
  </si>
  <si>
    <t>Moeller, Chad</t>
  </si>
  <si>
    <t>Fernando  Salas</t>
  </si>
  <si>
    <t>Davis, Doug</t>
  </si>
  <si>
    <t>Taveras, Willy</t>
  </si>
  <si>
    <t>Martin, JD</t>
  </si>
  <si>
    <t>Nippert, Dustin</t>
  </si>
  <si>
    <t>London Powell</t>
  </si>
  <si>
    <t>Sam LeCure</t>
  </si>
  <si>
    <t>Tracy, Chad</t>
  </si>
  <si>
    <t>Mathis, Doug</t>
  </si>
  <si>
    <t>Vasquez Esmerling</t>
  </si>
  <si>
    <t>Jackson, Stephen</t>
  </si>
  <si>
    <t>McCutchen, Daniel</t>
  </si>
  <si>
    <t>John Grabow</t>
  </si>
  <si>
    <t>Jacobs, Mike</t>
  </si>
  <si>
    <t>Palmer, Matt</t>
  </si>
  <si>
    <t>D Purcey</t>
  </si>
  <si>
    <t>Johnson, Randy</t>
  </si>
  <si>
    <t>Medders, Brandon</t>
  </si>
  <si>
    <t>Eyre, Scott</t>
  </si>
  <si>
    <t>Moehler, Brian</t>
  </si>
  <si>
    <t>Kapler, Gabe</t>
  </si>
  <si>
    <t>Oscar Salazar</t>
  </si>
  <si>
    <t>Santos, Omir</t>
  </si>
  <si>
    <t>Miller, Trever</t>
  </si>
  <si>
    <t xml:space="preserve">Pittsburgh  </t>
  </si>
  <si>
    <t>Redmond, Mike</t>
  </si>
  <si>
    <t>Ausmus, Brad</t>
  </si>
  <si>
    <t>Justin Duchscherer</t>
  </si>
  <si>
    <t>Milton Bradley</t>
  </si>
  <si>
    <t>Reyes, Jo-Jo</t>
  </si>
  <si>
    <t>Bruney, Brian</t>
  </si>
  <si>
    <t xml:space="preserve">Atlanta  </t>
  </si>
  <si>
    <t>Chieng Ming Wang</t>
  </si>
  <si>
    <t>Carlos Delgado</t>
  </si>
  <si>
    <t>Rosales, Leo</t>
  </si>
  <si>
    <t>Hawkins, Latroy</t>
  </si>
  <si>
    <t>Green, Nick</t>
  </si>
  <si>
    <t>Gerald Laird</t>
  </si>
  <si>
    <t>Sheffield, Gary</t>
  </si>
  <si>
    <t>Herrara, Danny</t>
  </si>
  <si>
    <t>Fox, Jake</t>
  </si>
  <si>
    <t>Sherrill, George</t>
  </si>
  <si>
    <t>Hester, John</t>
  </si>
  <si>
    <t>Kotsay, Mark</t>
  </si>
  <si>
    <t xml:space="preserve">Los Angeles  </t>
  </si>
  <si>
    <t>Hoffman, Trevor</t>
  </si>
  <si>
    <t>Smoltz, John</t>
  </si>
  <si>
    <t>Perez, Oliver</t>
  </si>
  <si>
    <t>Lowell, Mike</t>
  </si>
  <si>
    <t>Martis, Shairon</t>
  </si>
  <si>
    <t>Weathers, Dave</t>
  </si>
  <si>
    <t>Reynolds, Greg</t>
  </si>
  <si>
    <t>Ojeda, Augie</t>
  </si>
  <si>
    <t>PASS</t>
  </si>
  <si>
    <t>VandenHurk, Rick</t>
  </si>
  <si>
    <t>Snell, Ian</t>
  </si>
  <si>
    <t>Shields, Scot</t>
  </si>
  <si>
    <t>Wellemeyer, Todd</t>
  </si>
  <si>
    <t>Stokes, Brian</t>
  </si>
  <si>
    <t>Allen Craig</t>
  </si>
  <si>
    <t>Sweeney, Mike</t>
  </si>
  <si>
    <t>Yunesky Maya</t>
  </si>
  <si>
    <t>Dustin McGowan</t>
  </si>
  <si>
    <t>Dickerson, Chris</t>
  </si>
  <si>
    <t>Condrey, Clay</t>
  </si>
  <si>
    <t>Fogg, Josh</t>
  </si>
  <si>
    <t>Manny Corpus</t>
  </si>
  <si>
    <t>Darwin Barney</t>
  </si>
  <si>
    <t>Tyler Walker</t>
  </si>
  <si>
    <t>DeRosa, Mark</t>
  </si>
  <si>
    <t>Howry, Bobby</t>
  </si>
  <si>
    <t>Diamond, Thomas</t>
  </si>
  <si>
    <t>Norton, Greg</t>
  </si>
  <si>
    <t>Affeldt, Jeremy</t>
  </si>
  <si>
    <t>Duchscherer, Justin</t>
  </si>
  <si>
    <t>Belliard, Ron</t>
  </si>
  <si>
    <t>Gallagher, Sean</t>
  </si>
  <si>
    <t>DiFelice, Mark</t>
  </si>
  <si>
    <t>Jaramillo, Jason</t>
  </si>
  <si>
    <t>Gillespie, Cole</t>
  </si>
  <si>
    <t>Kawakami, Kenshin</t>
  </si>
  <si>
    <t>Meche, Gil</t>
  </si>
  <si>
    <t>Anderson, Garret</t>
  </si>
  <si>
    <t>Matsui, Kazuo</t>
  </si>
  <si>
    <t>Meyer, Dan</t>
  </si>
  <si>
    <t>Shouse, Brian</t>
  </si>
  <si>
    <t>Bass, Brian</t>
  </si>
  <si>
    <t>Matthews, Gary</t>
  </si>
  <si>
    <t>Tatis, Fernando</t>
  </si>
  <si>
    <t>Blalock, Hank</t>
  </si>
  <si>
    <t>Robertson, Nate</t>
  </si>
  <si>
    <t>Thompson, Brad</t>
  </si>
  <si>
    <t>Buscher, Brian</t>
  </si>
  <si>
    <t>Weaver, Jeff</t>
  </si>
  <si>
    <t>Stetter, Mitch</t>
  </si>
  <si>
    <t>White, Sean</t>
  </si>
  <si>
    <t>Hampton, Mike</t>
  </si>
  <si>
    <t>Velez, Eugenio</t>
  </si>
  <si>
    <t>Hernandez, Anderson</t>
  </si>
  <si>
    <t>Johjima, Kenji</t>
  </si>
  <si>
    <t>Dukes, Elijah</t>
  </si>
  <si>
    <t>Springer, Russ</t>
  </si>
  <si>
    <t>Johnson, Reed</t>
  </si>
  <si>
    <t>Towles, JR</t>
  </si>
  <si>
    <t>Johnson, Rob</t>
  </si>
  <si>
    <t>Byrdak, Tim</t>
  </si>
  <si>
    <t>Miles, Aaron</t>
  </si>
  <si>
    <t>Hoffpauir, Micah</t>
  </si>
  <si>
    <t>Neshak, Pat</t>
  </si>
  <si>
    <t>Buckner, Billy</t>
  </si>
  <si>
    <t>Maine, John</t>
  </si>
  <si>
    <t>Okajima, Hideki</t>
  </si>
  <si>
    <t>Byrnes, Eric</t>
  </si>
  <si>
    <t>Church, Ryan</t>
  </si>
  <si>
    <t>Nelson, Joe</t>
  </si>
  <si>
    <t>Dobbs, Greg</t>
  </si>
  <si>
    <t>Hart, Kevin</t>
  </si>
  <si>
    <t>Rowland-Smith, Ryan</t>
  </si>
  <si>
    <t>Treanor, Matt</t>
  </si>
  <si>
    <t>Gerut, Jody</t>
  </si>
  <si>
    <t>Harris, Brendan</t>
  </si>
  <si>
    <t>Ruiz, Randy</t>
  </si>
  <si>
    <t>Vazquez, Ramon</t>
  </si>
  <si>
    <t>Jakubauskas, Chris</t>
  </si>
  <si>
    <t>Hill, Rich</t>
  </si>
  <si>
    <t>Tomko, Brett</t>
  </si>
  <si>
    <t>Young, Delwyn</t>
  </si>
  <si>
    <t>Wade, Corey</t>
  </si>
  <si>
    <t>Kotchman, Casey</t>
  </si>
  <si>
    <t>Washburn, Jarrod</t>
  </si>
  <si>
    <t>Olsen, Garrett</t>
  </si>
  <si>
    <t>Redding, Tim</t>
  </si>
  <si>
    <t>Cormier, Lance</t>
  </si>
  <si>
    <t>Richmond, Scott</t>
  </si>
  <si>
    <t>Diaz, Robinson</t>
  </si>
  <si>
    <t>Atkins, Garrett</t>
  </si>
  <si>
    <t>Garko, Ryan</t>
  </si>
  <si>
    <t>Sowers, Jeremy</t>
  </si>
  <si>
    <t>Carlson, Jessie</t>
  </si>
  <si>
    <t>Mock, Garrett</t>
  </si>
  <si>
    <t>Pinto, Renyel</t>
  </si>
  <si>
    <t>Tolbert, Matt</t>
  </si>
  <si>
    <t>Crede, Joe</t>
  </si>
  <si>
    <t>Roberts, Ryan</t>
  </si>
  <si>
    <t>Daley, Matt</t>
  </si>
  <si>
    <t>Guzman, Angel</t>
  </si>
  <si>
    <t>West, Sean</t>
  </si>
  <si>
    <t>Catalanotto, Frank</t>
  </si>
  <si>
    <t>Dye, Jermaine</t>
  </si>
  <si>
    <t>Looper, Braden</t>
  </si>
  <si>
    <t>Cora, Alex</t>
  </si>
  <si>
    <t>Griffey, Ken</t>
  </si>
  <si>
    <t>Suppan, Jeff</t>
  </si>
  <si>
    <t>Lowe, Mark</t>
  </si>
  <si>
    <t>Geer, Josh</t>
  </si>
  <si>
    <t>Owings, Micah</t>
  </si>
  <si>
    <t>Meredith, Cla</t>
  </si>
  <si>
    <t>Ryal, Rusty</t>
  </si>
  <si>
    <t>Petit, Yusmerio</t>
  </si>
  <si>
    <t>Vasquez, Esmerling</t>
  </si>
  <si>
    <t>Seay, Bobby</t>
  </si>
  <si>
    <t>Wang, Chien-Ming</t>
  </si>
  <si>
    <t>Vargas, Claudio</t>
  </si>
  <si>
    <t>Bulger, Jason</t>
  </si>
  <si>
    <t>Green, Sean</t>
  </si>
  <si>
    <t>Zaun, Gregg</t>
  </si>
  <si>
    <t>Cruz, Juan</t>
  </si>
  <si>
    <t>Martinez, Pedro</t>
  </si>
  <si>
    <t>Benson, Kris</t>
  </si>
  <si>
    <t>Banks, Josh</t>
  </si>
  <si>
    <t>Baldelli, Rocco</t>
  </si>
  <si>
    <t>Cabrera, Daniel</t>
  </si>
  <si>
    <t>Burke, Jamie</t>
  </si>
  <si>
    <t>Bowker, John</t>
  </si>
  <si>
    <t>Bixler, Brian</t>
  </si>
  <si>
    <t>Duncan, Chris</t>
  </si>
  <si>
    <t>Clement, Jeff</t>
  </si>
  <si>
    <t>Corcoran, Ray</t>
  </si>
  <si>
    <t>Cunningham, Aaron</t>
  </si>
  <si>
    <t>Grudzielanek, Mark</t>
  </si>
  <si>
    <t>Cintron, Alex</t>
  </si>
  <si>
    <t>Jones, Brandon</t>
  </si>
  <si>
    <t>Reyes, Anthony</t>
  </si>
  <si>
    <t>Gathright, Joey</t>
  </si>
  <si>
    <t>Hampson, Justin</t>
  </si>
  <si>
    <t>Pearce, Stephen</t>
  </si>
  <si>
    <t>Rivera, Saul</t>
  </si>
  <si>
    <t>Schoenweiss, Scott</t>
  </si>
  <si>
    <t>Larish, Jeff</t>
  </si>
  <si>
    <t>Willis, Dontrelle</t>
  </si>
  <si>
    <t>Petit, Yusimero</t>
  </si>
  <si>
    <t>Shell, Steven</t>
  </si>
  <si>
    <t>Byrd, Paul</t>
  </si>
  <si>
    <t>Tallet, Brian</t>
  </si>
  <si>
    <t>Hu, Ching-Lung</t>
  </si>
  <si>
    <t>Clement, Matt</t>
  </si>
  <si>
    <t>Castillo, Jose</t>
  </si>
  <si>
    <t>Madrigal, Warner</t>
  </si>
  <si>
    <t>Duran, German</t>
  </si>
  <si>
    <t>Dumatrait, Phil</t>
  </si>
  <si>
    <t>Sonnanstine, Andy</t>
  </si>
  <si>
    <t>Durham, Ray</t>
  </si>
  <si>
    <t>Freel, Ryan</t>
  </si>
  <si>
    <t>Edmonds, Jim</t>
  </si>
  <si>
    <t>Bruntlett, Eric</t>
  </si>
  <si>
    <t>Lo Duca, Paul</t>
  </si>
  <si>
    <t>Young, Dmitri</t>
  </si>
  <si>
    <t>Escobar, Kelvim</t>
  </si>
  <si>
    <t>Moseley, Dustin</t>
  </si>
  <si>
    <t>Gabbard, Kason</t>
  </si>
  <si>
    <t>Percival, Troy</t>
  </si>
  <si>
    <t>Rusch, Glendon</t>
  </si>
  <si>
    <t>Boone, Aaron</t>
  </si>
  <si>
    <t>Bootcheck, Chris</t>
  </si>
  <si>
    <t>Ponson, Sidney</t>
  </si>
  <si>
    <t>Sarfate, Dennis</t>
  </si>
  <si>
    <t>Burke, Chris</t>
  </si>
  <si>
    <t>Speier, Justin</t>
  </si>
  <si>
    <t>DaVanon, Jeff</t>
  </si>
  <si>
    <t>Jenkins, Geoff</t>
  </si>
  <si>
    <t>Klesko, Ryan</t>
  </si>
  <si>
    <t>Neshek, Pat</t>
  </si>
  <si>
    <t>Bennett, Jeff</t>
  </si>
  <si>
    <t>Proctor, Scott</t>
  </si>
  <si>
    <t>Wolfe, Brian</t>
  </si>
  <si>
    <t>Antonelli, Matt</t>
  </si>
  <si>
    <t>Yabu, Keiichi</t>
  </si>
  <si>
    <t>Bradford, Chad</t>
  </si>
  <si>
    <t>Hirsh, Jason</t>
  </si>
  <si>
    <t>Floyd, Cliff</t>
  </si>
  <si>
    <t>Casey, Sean</t>
  </si>
  <si>
    <t>Lopez, Aquilino</t>
  </si>
  <si>
    <t>Chico, Matt</t>
  </si>
  <si>
    <t>Rupe, Josh</t>
  </si>
  <si>
    <t>Sanchez, Duaner</t>
  </si>
  <si>
    <t>Sadler, Billy</t>
  </si>
  <si>
    <t>Baek, Cha Seung</t>
  </si>
  <si>
    <t>Vizcaino, Luis</t>
  </si>
  <si>
    <t>Waechter, Doug</t>
  </si>
  <si>
    <t>Bako, Paul</t>
  </si>
  <si>
    <t>Acosta, Manny</t>
  </si>
  <si>
    <t>Erstad, Darin</t>
  </si>
  <si>
    <t>Bray, Bill</t>
  </si>
  <si>
    <t>Easley, Damion</t>
  </si>
  <si>
    <t>Gonzalez, Edgar</t>
  </si>
  <si>
    <t>Casto, Kory</t>
  </si>
  <si>
    <t>Hansen, Craig</t>
  </si>
  <si>
    <t>Corpas, Manuel</t>
  </si>
  <si>
    <t>Jones, Todd</t>
  </si>
  <si>
    <t>Gonzalez, Luis E</t>
  </si>
  <si>
    <t>Inglett, Joe</t>
  </si>
  <si>
    <t>Mientkiewicz, Doug</t>
  </si>
  <si>
    <t>Kent, Jeff</t>
  </si>
  <si>
    <t>Gotay, Ruben</t>
  </si>
  <si>
    <t>Monroe, Craig</t>
  </si>
  <si>
    <t>Sampson, Chris</t>
  </si>
  <si>
    <t>LaHair, Bryan</t>
  </si>
  <si>
    <t>Lamb, Mike</t>
  </si>
  <si>
    <t>Silva, Carlos</t>
  </si>
  <si>
    <t>Maddux, Greg</t>
  </si>
  <si>
    <t>Mather, Joe</t>
  </si>
  <si>
    <t>Smith, Greg</t>
  </si>
  <si>
    <t>Millar, Kevin</t>
  </si>
  <si>
    <t>Owens, Jerry</t>
  </si>
  <si>
    <t>Thomas, Frank</t>
  </si>
  <si>
    <t>Rasner, Darrell</t>
  </si>
  <si>
    <t>Tankersley, Taylor</t>
  </si>
  <si>
    <t>Anderson, Brian N</t>
  </si>
  <si>
    <t>Aurilia, Rich</t>
  </si>
  <si>
    <t>Brown, Andrew</t>
  </si>
  <si>
    <t>Jamie Walker</t>
  </si>
  <si>
    <t>Ramon Ortiz</t>
  </si>
  <si>
    <t>Player picked up</t>
  </si>
  <si>
    <t>Batista, Miguel</t>
  </si>
  <si>
    <t>Barfield, Josh</t>
  </si>
  <si>
    <t>Brown, Emil</t>
  </si>
  <si>
    <t>German, Esteban</t>
  </si>
  <si>
    <t>Henry Owens</t>
  </si>
  <si>
    <t>Brian Burres</t>
  </si>
  <si>
    <t>Boggs, Brandon</t>
  </si>
  <si>
    <t>LaRue, Jason</t>
  </si>
  <si>
    <t>Embree, Alan</t>
  </si>
  <si>
    <t>Clark, Tony</t>
  </si>
  <si>
    <t>Isringhausen, Jason</t>
  </si>
  <si>
    <t>Damion Easley</t>
  </si>
  <si>
    <t>Craig Biggio</t>
  </si>
  <si>
    <t>Rich Hill</t>
  </si>
  <si>
    <t>Oscar Villarreal</t>
  </si>
  <si>
    <t>Nieve, Fernando</t>
  </si>
  <si>
    <t>Geary, Geoff</t>
  </si>
  <si>
    <t>Gonzalez, Edgar V</t>
  </si>
  <si>
    <t>Jackson, Zach</t>
  </si>
  <si>
    <t>Freddy Dolsi</t>
  </si>
  <si>
    <t>Shawn Green</t>
  </si>
  <si>
    <t>Sean Green</t>
  </si>
  <si>
    <t>Javier Valentin</t>
  </si>
  <si>
    <t>Yates, Tyler</t>
  </si>
  <si>
    <t>Jimenez, Cesar</t>
  </si>
  <si>
    <t>Lincoln, Mike</t>
  </si>
  <si>
    <t>Romero, JC</t>
  </si>
  <si>
    <t>Jose Castillo</t>
  </si>
  <si>
    <t>Tahahito Iguchi</t>
  </si>
  <si>
    <t>Marte, Damaso</t>
  </si>
  <si>
    <t>Rogers, Kenny</t>
  </si>
  <si>
    <t>Wilkerson, Brad</t>
  </si>
  <si>
    <t>Oakland A's</t>
  </si>
  <si>
    <t>Jose Vidro</t>
  </si>
  <si>
    <t>Payton, Jay</t>
  </si>
  <si>
    <t>Cleveland Indians</t>
  </si>
  <si>
    <t>Josh Rupe</t>
  </si>
  <si>
    <t>Juan Rincon</t>
  </si>
  <si>
    <t>Kris Benson</t>
  </si>
  <si>
    <t>Julian Tavarez</t>
  </si>
  <si>
    <t>Horacio Ramirez</t>
  </si>
  <si>
    <t>Barton, Brian</t>
  </si>
  <si>
    <t>Boof Bonser</t>
  </si>
  <si>
    <t>Matt Wise</t>
  </si>
  <si>
    <t>Jason LaRue</t>
  </si>
  <si>
    <t>Jacque Jones</t>
  </si>
  <si>
    <t>Cairo, Miguel</t>
  </si>
  <si>
    <t>Dave Borkowski</t>
  </si>
  <si>
    <t>Brad Hennessey</t>
  </si>
  <si>
    <t>Wily Mo Pena</t>
  </si>
  <si>
    <t>Tony Gwynn Jr</t>
  </si>
  <si>
    <t>Colome, Jesus</t>
  </si>
  <si>
    <t>Steve Holm</t>
  </si>
  <si>
    <t>Vinnie Chulk</t>
  </si>
  <si>
    <t>Sidney Ponson</t>
  </si>
  <si>
    <t>Rudy Seanez</t>
  </si>
  <si>
    <t>Mike Piazza</t>
  </si>
  <si>
    <t>Eveland, Dana</t>
  </si>
  <si>
    <t>Greene, Khalil</t>
  </si>
  <si>
    <t>Alex Cora</t>
  </si>
  <si>
    <t>Langerhans, Ryan</t>
  </si>
  <si>
    <t>Mike Mussina</t>
  </si>
  <si>
    <t>Seattle Mariners</t>
  </si>
  <si>
    <t>Eddie Guardado</t>
  </si>
  <si>
    <t>Kevin Mench</t>
  </si>
  <si>
    <t>Ledezma, Wilfredo</t>
  </si>
  <si>
    <t>Odalis Perez</t>
  </si>
  <si>
    <t>Tom Gordon</t>
  </si>
  <si>
    <t>Lillibridge, Brent</t>
  </si>
  <si>
    <t>Kansas City Royals</t>
  </si>
  <si>
    <t>Liz, Radhames</t>
  </si>
  <si>
    <t>Richie Sexson</t>
  </si>
  <si>
    <t>Jeremy Accardo</t>
  </si>
  <si>
    <t>Jason Schmidt</t>
  </si>
  <si>
    <t>San Francisco Giants</t>
  </si>
  <si>
    <t>Toronto Blue Jays</t>
  </si>
  <si>
    <t>Nook Logan</t>
  </si>
  <si>
    <t>Cliff Pennington</t>
  </si>
  <si>
    <t>Ambriorix Burgos</t>
  </si>
  <si>
    <t>Roger Clemens</t>
  </si>
  <si>
    <t>Johnny Estrada</t>
  </si>
  <si>
    <t>Justin Speier</t>
  </si>
  <si>
    <t>DJ Houlten</t>
  </si>
  <si>
    <t>Tony Armas</t>
  </si>
  <si>
    <t>D'Angelo Jimenez</t>
  </si>
  <si>
    <t>Craig Hansen</t>
  </si>
  <si>
    <t>Noah Lowry</t>
  </si>
  <si>
    <t>Rob Bowen</t>
  </si>
  <si>
    <t>Doug Mirabelli</t>
  </si>
  <si>
    <t>Wilfredo Ledezma</t>
  </si>
  <si>
    <t>Curt Schilling</t>
  </si>
  <si>
    <t>Darrell Rasner</t>
  </si>
  <si>
    <t>Casey Fossum</t>
  </si>
  <si>
    <t>Jason Jennings</t>
  </si>
  <si>
    <t>Ron Villone</t>
  </si>
  <si>
    <t>Chin-Hui Tsao</t>
  </si>
  <si>
    <t>Mike Timlin</t>
  </si>
  <si>
    <t>Matt Morris</t>
  </si>
  <si>
    <t>Minnesota Twins</t>
  </si>
  <si>
    <t>Texas Rangers</t>
  </si>
  <si>
    <t>Matt Herges</t>
  </si>
  <si>
    <t>Steve Trachsel</t>
  </si>
  <si>
    <t>Akinori Otsuka</t>
  </si>
  <si>
    <t>Joe Borowski</t>
  </si>
  <si>
    <t>Bob Wickman</t>
  </si>
  <si>
    <t>Rick Vanden Hurk</t>
  </si>
  <si>
    <t>Gustavo Chacin</t>
  </si>
  <si>
    <t>Shannon Stewart</t>
  </si>
  <si>
    <t>Eliezer Alfonzo</t>
  </si>
  <si>
    <t>Byung-Huyn Kim</t>
  </si>
  <si>
    <t>Chris Duffy</t>
  </si>
  <si>
    <t>Jon Lieber</t>
  </si>
  <si>
    <t>Chris Gomez</t>
  </si>
  <si>
    <t>Ryan Shealy</t>
  </si>
  <si>
    <t>Craig Monroe</t>
  </si>
  <si>
    <t>Guillermo Rodriguez</t>
  </si>
  <si>
    <t>ROUND 4 &amp; beyond</t>
  </si>
  <si>
    <t>Lance Cormier</t>
  </si>
  <si>
    <t>Pablo Ozuna</t>
  </si>
  <si>
    <t>Moises Alou</t>
  </si>
  <si>
    <t>Brian Bass</t>
  </si>
  <si>
    <t>Marlon Anderson</t>
  </si>
  <si>
    <t>Florida Marlins</t>
  </si>
  <si>
    <t>St Louis Cardinals</t>
  </si>
  <si>
    <t>Luke Hudson</t>
  </si>
  <si>
    <t>Brendan Donnelly</t>
  </si>
  <si>
    <t>Dan Kolb</t>
  </si>
  <si>
    <t>Lance Niekro</t>
  </si>
  <si>
    <t>Shea Hillenbrand</t>
  </si>
  <si>
    <t>Brandon Claussen</t>
  </si>
  <si>
    <t>Victor Santos</t>
  </si>
  <si>
    <t>Fernando Cabrera</t>
  </si>
  <si>
    <t>Phil Nevin</t>
  </si>
  <si>
    <t>Tony Graffanino</t>
  </si>
  <si>
    <t>Wade Miller</t>
  </si>
  <si>
    <t>Kirk Saarloos</t>
  </si>
  <si>
    <t>Lew Ford</t>
  </si>
  <si>
    <t>Vinnie Castilla</t>
  </si>
  <si>
    <t>Chad Paronto</t>
  </si>
  <si>
    <t>Jaret Wright</t>
  </si>
  <si>
    <t>Eric Milton</t>
  </si>
  <si>
    <t>Tim Corcoran</t>
  </si>
  <si>
    <t>Choo Freeman</t>
  </si>
  <si>
    <t>Josh Kroger</t>
  </si>
  <si>
    <t>Tyler Yates</t>
  </si>
  <si>
    <t>Rob Mackowiak</t>
  </si>
  <si>
    <t>Neifi Perez</t>
  </si>
  <si>
    <t>Scott Mathieson</t>
  </si>
  <si>
    <t>Ramon Martinez</t>
  </si>
  <si>
    <t>Cory Sullivan</t>
  </si>
  <si>
    <t>Ben Johnson</t>
  </si>
  <si>
    <t>Abraham Nunez</t>
  </si>
  <si>
    <t>Brandon Backe</t>
  </si>
  <si>
    <t>Termell Sledge</t>
  </si>
  <si>
    <t>Orlando Palmiero</t>
  </si>
  <si>
    <t>Jason Botts</t>
  </si>
  <si>
    <t>Steve Finley</t>
  </si>
  <si>
    <t>Brad Thompson</t>
  </si>
  <si>
    <t>Enrique Gonzalez</t>
  </si>
  <si>
    <t>Jeromy Burnitz</t>
  </si>
  <si>
    <t>Chris Woodward</t>
  </si>
  <si>
    <t>Joe Borchard</t>
  </si>
  <si>
    <t>Augie Ojeda</t>
  </si>
  <si>
    <t>Todd Walker</t>
  </si>
  <si>
    <t>John Koronka</t>
  </si>
  <si>
    <t>John Lannan</t>
  </si>
  <si>
    <t>Jae Weong Seo</t>
  </si>
  <si>
    <t>New York Yankees</t>
  </si>
  <si>
    <t>Detroit Tigers</t>
  </si>
  <si>
    <t>Philadelphia Phillies</t>
  </si>
  <si>
    <t>Pedro Astacio</t>
  </si>
  <si>
    <t>Steve Kline</t>
  </si>
  <si>
    <t>Pittsburgh Pirates</t>
  </si>
  <si>
    <t>Joe Kennedy</t>
  </si>
  <si>
    <t>Brian Sweeney</t>
  </si>
  <si>
    <t>Macay McBride</t>
  </si>
  <si>
    <t>Runelvys Hernandez</t>
  </si>
  <si>
    <t>Mark Redman</t>
  </si>
  <si>
    <t>Ken Ray</t>
  </si>
  <si>
    <t>John Patterson</t>
  </si>
  <si>
    <t>Carl Pavano</t>
  </si>
  <si>
    <t>Rick White</t>
  </si>
  <si>
    <t>Jose Valentin</t>
  </si>
  <si>
    <t>Russ Adams</t>
  </si>
  <si>
    <t>Brian N Anderson</t>
  </si>
  <si>
    <t>Andy Sisco</t>
  </si>
  <si>
    <t>Brad Halsey</t>
  </si>
  <si>
    <t>Brady Clark</t>
  </si>
  <si>
    <t>Mike Matheny</t>
  </si>
  <si>
    <t>Wily Aybar</t>
  </si>
  <si>
    <t>Shin-Soo Choo</t>
  </si>
  <si>
    <t>Roberto Novoa</t>
  </si>
  <si>
    <t>Mike Lieberthal</t>
  </si>
  <si>
    <t>Jeff Conine</t>
  </si>
  <si>
    <t>Hector Luna</t>
  </si>
  <si>
    <t>Olmedo Saenz</t>
  </si>
  <si>
    <t>Javy Lopez</t>
  </si>
  <si>
    <t>Tyler Johnson</t>
  </si>
  <si>
    <t>Erubel Durazo</t>
  </si>
  <si>
    <t>Shane Costa</t>
  </si>
  <si>
    <t>Craig Wilson</t>
  </si>
  <si>
    <t>Freddy Bynum</t>
  </si>
  <si>
    <t>Ramon Vazquez</t>
  </si>
  <si>
    <t>Scott Spezio</t>
  </si>
  <si>
    <t>Robert Fick</t>
  </si>
  <si>
    <t>Jeffrey Karstens</t>
  </si>
  <si>
    <t>Scott Elarton</t>
  </si>
  <si>
    <t>Angel Berroa</t>
  </si>
  <si>
    <t>Damon Hollins</t>
  </si>
  <si>
    <t>Scott Thorman</t>
  </si>
  <si>
    <t>Milwaukee Brewers</t>
  </si>
  <si>
    <t>Alex Sanchez</t>
  </si>
  <si>
    <t>Willie Bloomquist</t>
  </si>
  <si>
    <t>Jason Tyner</t>
  </si>
  <si>
    <t>Washington Nationals</t>
  </si>
  <si>
    <t>Baltimore Orioles</t>
  </si>
  <si>
    <t>Hideo Nomo</t>
  </si>
  <si>
    <t>Tomo Ohka</t>
  </si>
  <si>
    <t>Hector Carrasco</t>
  </si>
  <si>
    <t>San Diego Padres</t>
  </si>
  <si>
    <t>Josh Kinney</t>
  </si>
  <si>
    <t>Bernie Williams</t>
  </si>
  <si>
    <t>Julio Mateo</t>
  </si>
  <si>
    <t>Josh Hancock</t>
  </si>
  <si>
    <t>Preston Wilson</t>
  </si>
  <si>
    <t>Mike Bacsik</t>
  </si>
  <si>
    <t>John Thompson</t>
  </si>
  <si>
    <t>David Bell</t>
  </si>
  <si>
    <t>Mike Rivera</t>
  </si>
  <si>
    <t>Yusimero Petit</t>
  </si>
  <si>
    <t>Royce Clayton</t>
  </si>
  <si>
    <t>Cincinnati Reds</t>
  </si>
  <si>
    <t>Eduardo Perez</t>
  </si>
  <si>
    <t>Fabio Castro</t>
  </si>
  <si>
    <t>Jason Repko</t>
  </si>
  <si>
    <t>Armando Benitez</t>
  </si>
  <si>
    <t>Ryan Drese</t>
  </si>
  <si>
    <t>Jose Cruz Jr</t>
  </si>
  <si>
    <t>Matt Lawton</t>
  </si>
  <si>
    <t>Trot Nixon</t>
  </si>
  <si>
    <t>Jose Capellan</t>
  </si>
  <si>
    <t>Tim Salmon</t>
  </si>
  <si>
    <t>Jeremi Gonzalez</t>
  </si>
  <si>
    <t>Corey Koskie</t>
  </si>
  <si>
    <t>Mike Thompson</t>
  </si>
  <si>
    <t>Aaron Sele</t>
  </si>
  <si>
    <t>Wes Littleton</t>
  </si>
  <si>
    <t>Jeff Cirillo</t>
  </si>
  <si>
    <t>Ruddy Lugo</t>
  </si>
  <si>
    <t>Brad Radke</t>
  </si>
  <si>
    <t>Gary Majewski</t>
  </si>
  <si>
    <t>Julio Franco</t>
  </si>
  <si>
    <t>Chris Shelton</t>
  </si>
  <si>
    <t>Luis Matos</t>
  </si>
  <si>
    <t>Jose Mesa</t>
  </si>
  <si>
    <t>Brian Meadows</t>
  </si>
  <si>
    <t>Guilliermo Rodriguez</t>
  </si>
  <si>
    <t>Ryan Rupe</t>
  </si>
  <si>
    <t>Todd Linden</t>
  </si>
  <si>
    <t>Jose Hernandez</t>
  </si>
  <si>
    <t>Elizardo Ramirez</t>
  </si>
  <si>
    <t>Mike O'Connor</t>
  </si>
  <si>
    <t>Estaban Loiza</t>
  </si>
  <si>
    <t>Juan Mateo</t>
  </si>
  <si>
    <t>Hayden Penn</t>
  </si>
  <si>
    <t>Brad Eldred</t>
  </si>
  <si>
    <t>Jason Davis</t>
  </si>
  <si>
    <t>Ryan Wagner</t>
  </si>
  <si>
    <t>Josh Paul</t>
  </si>
  <si>
    <t>Colorado Rockies</t>
  </si>
  <si>
    <t>Alex Escobar</t>
  </si>
  <si>
    <t>John Rodriguez</t>
  </si>
  <si>
    <t>Chris Snelling</t>
  </si>
  <si>
    <t>Reggie Sanders</t>
  </si>
  <si>
    <t>Ben Davis</t>
  </si>
  <si>
    <t>Jake Woods</t>
  </si>
  <si>
    <t>Pete Orr</t>
  </si>
  <si>
    <t>Vance Wilson</t>
  </si>
  <si>
    <t>Chris Britton</t>
  </si>
  <si>
    <t>Jimmy Gobble</t>
  </si>
  <si>
    <t>Adam Melhuse</t>
  </si>
  <si>
    <t>And Beyond</t>
  </si>
  <si>
    <t>Dannys Baez</t>
  </si>
  <si>
    <t>Mike Maroth</t>
  </si>
  <si>
    <t>Dallas McPherson</t>
  </si>
  <si>
    <t>Rob Quinlan</t>
  </si>
  <si>
    <t>DOGGIE DRAFT CUTS AND ELIGIBLE UNDRAFTED PLAYERS - Feb 2007</t>
  </si>
  <si>
    <t>Players Cut</t>
  </si>
  <si>
    <t>Undrafted Hitters</t>
  </si>
  <si>
    <t>Undrafted Pitchers</t>
  </si>
  <si>
    <t>Doggie Draft Round 1</t>
  </si>
  <si>
    <t>Ruben Sierra</t>
  </si>
  <si>
    <t>Jorge De la Rosa</t>
  </si>
  <si>
    <t>Marquis Grissom</t>
  </si>
  <si>
    <t>Abercrombie, Reggie</t>
  </si>
  <si>
    <t>Adkins, Jon</t>
  </si>
  <si>
    <t>Player Picked</t>
  </si>
  <si>
    <t>Chris Hammond</t>
  </si>
  <si>
    <t>Jason Ellison</t>
  </si>
  <si>
    <t>Barry, Kevin</t>
  </si>
  <si>
    <t>Matt Ginter</t>
  </si>
  <si>
    <t>Carl Everett</t>
  </si>
  <si>
    <t>Michael Tucker</t>
  </si>
  <si>
    <t>Batista, Tony</t>
  </si>
  <si>
    <t>Mike Wood</t>
  </si>
  <si>
    <t>Jeff Bagwell</t>
  </si>
  <si>
    <t>Lanyce Nix</t>
  </si>
  <si>
    <t>Birkins, Kurt</t>
  </si>
  <si>
    <t>Brooke Fordyce</t>
  </si>
  <si>
    <t>Brian Shackelford</t>
  </si>
  <si>
    <t>Bynum, Freddy</t>
  </si>
  <si>
    <t>Brocail, Doug</t>
  </si>
  <si>
    <t>Franlyn Gutierrez</t>
  </si>
  <si>
    <t>Kaz Ishii</t>
  </si>
  <si>
    <t>Chris Widger</t>
  </si>
  <si>
    <t>Jay Witasick</t>
  </si>
  <si>
    <t>Castro, Bernie</t>
  </si>
  <si>
    <t>Brower, Jim</t>
  </si>
  <si>
    <t>WAS</t>
  </si>
  <si>
    <t>Angel Pagan</t>
  </si>
  <si>
    <t>Adam Bernero</t>
  </si>
  <si>
    <t>Raul Chavez</t>
  </si>
  <si>
    <t>Giovanni Carrera</t>
  </si>
  <si>
    <t>Victor Zambrano</t>
  </si>
  <si>
    <t>Crosby, Bubba</t>
  </si>
  <si>
    <t>Burns, Mike</t>
  </si>
  <si>
    <t>Tanyon Sturtze</t>
  </si>
  <si>
    <t>Shigetoshi Hasegawa</t>
  </si>
  <si>
    <t>Fahey, Brandon</t>
  </si>
  <si>
    <t>Camp, Shawn</t>
  </si>
  <si>
    <t>ANA</t>
  </si>
  <si>
    <t>Juan Padilla</t>
  </si>
  <si>
    <t>Terry Mullholland</t>
  </si>
  <si>
    <t>Gomez, Alexis</t>
  </si>
  <si>
    <t>Cassidy, Scott</t>
  </si>
  <si>
    <t>Jerry Hairston</t>
  </si>
  <si>
    <t>Scott Munter</t>
  </si>
  <si>
    <t>Kelly Stinnett</t>
  </si>
  <si>
    <t>Green, Andy</t>
  </si>
  <si>
    <t>Brian Shouse</t>
  </si>
  <si>
    <t>Wilson Delgado</t>
  </si>
  <si>
    <t>Luis A Gonzalez (Col)</t>
  </si>
  <si>
    <t>Guiel, Aaron</t>
  </si>
  <si>
    <t>Corey, Bryan</t>
  </si>
  <si>
    <t>Julio Gotay</t>
  </si>
  <si>
    <t>David Newhan</t>
  </si>
  <si>
    <t>Sandy Alomar, Jr</t>
  </si>
  <si>
    <t>Jimenez, D'Angelo</t>
  </si>
  <si>
    <t>Cormier, Rheal</t>
  </si>
  <si>
    <t>Eric Bruntlett</t>
  </si>
  <si>
    <t>Mike DeJean</t>
  </si>
  <si>
    <t>Jordan, Brian</t>
  </si>
  <si>
    <t>Corpas, Manny</t>
  </si>
  <si>
    <t>Chad Moeller</t>
  </si>
  <si>
    <t>Mark Bellhorn</t>
  </si>
  <si>
    <t>Day, Zach</t>
  </si>
  <si>
    <t>Chris Truby</t>
  </si>
  <si>
    <t>Lance Carter</t>
  </si>
  <si>
    <t>Marrero, Eli</t>
  </si>
  <si>
    <t>DiNardo, Lenny</t>
  </si>
  <si>
    <t>Franquelis Osoria</t>
  </si>
  <si>
    <t>Chad Orvella</t>
  </si>
  <si>
    <t>McCracken, Quinton</t>
  </si>
  <si>
    <t>Dohmann, Scott</t>
  </si>
  <si>
    <t>Doggie Draft Round 2</t>
  </si>
  <si>
    <t>Ezequiel Astacio</t>
  </si>
  <si>
    <t>Bret Prinz</t>
  </si>
  <si>
    <t>Jose Macias</t>
  </si>
  <si>
    <t>McDonald, John</t>
  </si>
  <si>
    <t>Duckworth, Brandon</t>
  </si>
  <si>
    <t>Tony Womak</t>
  </si>
  <si>
    <t>Murphy, Tommy</t>
  </si>
  <si>
    <t>Eyre, Willie</t>
  </si>
  <si>
    <t>Matt Miller</t>
  </si>
  <si>
    <t>Ojeda, Miguel</t>
  </si>
  <si>
    <t>Flores, Ron</t>
  </si>
  <si>
    <t>Keith Foulke</t>
  </si>
  <si>
    <t>Steve Sparks</t>
  </si>
  <si>
    <t>Denny Bautista</t>
  </si>
  <si>
    <t>Fruto, Emiliano</t>
  </si>
  <si>
    <t>Ramon E Martinez</t>
  </si>
  <si>
    <t>BJ Surhoff</t>
  </si>
  <si>
    <t>Scott Williamson</t>
  </si>
  <si>
    <t>Chris Spurling</t>
  </si>
  <si>
    <t>Perez, Tomas</t>
  </si>
  <si>
    <t>Green, Steve</t>
  </si>
  <si>
    <t>Sean Burroughs</t>
  </si>
  <si>
    <t>Jason Dubois</t>
  </si>
  <si>
    <t>Ben Weber</t>
  </si>
  <si>
    <t>Ismail Valdez</t>
  </si>
  <si>
    <t>Phillips, Andy</t>
  </si>
  <si>
    <t>Grimsley, Jason</t>
  </si>
  <si>
    <t>Russ Ortiz</t>
  </si>
  <si>
    <t>Jeff Fassero</t>
  </si>
  <si>
    <t>Phillips, Paul</t>
  </si>
  <si>
    <t>Halama, John</t>
  </si>
  <si>
    <t>Mark Sweeney</t>
  </si>
  <si>
    <t>Ramiro Mendoza</t>
  </si>
  <si>
    <t>Jessie Foppert</t>
  </si>
  <si>
    <t>Rivera, Rene</t>
  </si>
  <si>
    <t>Hamulack, Tim</t>
  </si>
  <si>
    <t>Todd Wellemyer</t>
  </si>
  <si>
    <t>Todd Williams</t>
  </si>
  <si>
    <t>Matt LeCroy</t>
  </si>
  <si>
    <t>John Foster</t>
  </si>
  <si>
    <t>Franklyn German</t>
  </si>
  <si>
    <t>Robinson, Kerry</t>
  </si>
  <si>
    <t>Harper, Travis</t>
  </si>
  <si>
    <t>Dustin Mohr</t>
  </si>
  <si>
    <t>Ricky Ledee</t>
  </si>
  <si>
    <t>Rodriguez, Luis</t>
  </si>
  <si>
    <t>Harville, Chad</t>
  </si>
  <si>
    <t>Todd Pratt</t>
  </si>
  <si>
    <t>Salazar, Jeff</t>
  </si>
  <si>
    <t>Herges, Matt</t>
  </si>
  <si>
    <t>Doggie Draft Round 3</t>
  </si>
  <si>
    <t>Yhency Brazoban</t>
  </si>
  <si>
    <t>Greg Aquino</t>
  </si>
  <si>
    <t>Santiago, Ramon</t>
  </si>
  <si>
    <t>Jarvis, Kevin</t>
  </si>
  <si>
    <t>Danny Ardoin</t>
  </si>
  <si>
    <t>Kevin Brown</t>
  </si>
  <si>
    <t>Johnson, Tyler</t>
  </si>
  <si>
    <t>Rick Helling</t>
  </si>
  <si>
    <t>Smith, Jason</t>
  </si>
  <si>
    <t>Keppel, Bobby</t>
  </si>
  <si>
    <t>King, Ray</t>
  </si>
  <si>
    <t>Brian Lawrence</t>
  </si>
  <si>
    <t>Jacob Cruz</t>
  </si>
  <si>
    <t>Thorman, Scott</t>
  </si>
  <si>
    <t>Manon, Julio</t>
  </si>
  <si>
    <t>Tim Worrell</t>
  </si>
  <si>
    <t>Jim Mecir</t>
  </si>
  <si>
    <t>David Cortes</t>
  </si>
  <si>
    <t>Travis Lee</t>
  </si>
  <si>
    <t>Witt, Kevin</t>
  </si>
  <si>
    <t>Martin, Tom</t>
  </si>
  <si>
    <t>Ken Harvey</t>
  </si>
  <si>
    <t>Aaron Small</t>
  </si>
  <si>
    <t>Chris Rietsma</t>
  </si>
  <si>
    <t>Oscar Robles</t>
  </si>
  <si>
    <t>Mateo, Juan</t>
  </si>
  <si>
    <t>Ugeth Urbina</t>
  </si>
  <si>
    <t>Jason Johnson</t>
  </si>
  <si>
    <t>Larry Walker</t>
  </si>
  <si>
    <t>Messenger, Randy</t>
  </si>
  <si>
    <t>Doggie Draft Round 4</t>
  </si>
  <si>
    <t>Miceli, Dan</t>
  </si>
  <si>
    <t>Roman Colon</t>
  </si>
  <si>
    <t>Michalak, Chris</t>
  </si>
  <si>
    <t>JD Closser</t>
  </si>
  <si>
    <t>Frank Menechino</t>
  </si>
  <si>
    <t>Juan Dominguez</t>
  </si>
  <si>
    <t>Joey Eischen</t>
  </si>
  <si>
    <t>Myers, Mike</t>
  </si>
  <si>
    <t>Mike Restovich</t>
  </si>
  <si>
    <t>Shawn Estes</t>
  </si>
  <si>
    <t>Pena, Tony</t>
  </si>
  <si>
    <t>Sun Woo-Kim</t>
  </si>
  <si>
    <t>Perez, Beltran</t>
  </si>
  <si>
    <t>Doggie Draft - The Leftovers</t>
  </si>
  <si>
    <t>Joe Mays</t>
  </si>
  <si>
    <t>Sal Fasano</t>
  </si>
  <si>
    <t>Ray, Ken</t>
  </si>
  <si>
    <t>Remlinger, Mike</t>
  </si>
  <si>
    <t>Jack Taschner</t>
  </si>
  <si>
    <t>Chris Aguila</t>
  </si>
  <si>
    <t>Franklyn Gutierrez</t>
  </si>
  <si>
    <t>Resop, Chris</t>
  </si>
  <si>
    <t>John vanBenschoten</t>
  </si>
  <si>
    <t>Deivi Cruz</t>
  </si>
  <si>
    <t>Chip Ambres</t>
  </si>
  <si>
    <t>Bill Mueller</t>
  </si>
  <si>
    <t>Rheinecker, John</t>
  </si>
  <si>
    <t>Dewon Brazleton</t>
  </si>
  <si>
    <t>Humberto Cota</t>
  </si>
  <si>
    <t>Mike Edwards</t>
  </si>
  <si>
    <t>Rafael Palmiero</t>
  </si>
  <si>
    <t>Rleal, Sendy</t>
  </si>
  <si>
    <t>John Olerud</t>
  </si>
  <si>
    <t>Alex S. Gonzalez (Phi)</t>
  </si>
  <si>
    <t>Rodriguez, Felix</t>
  </si>
  <si>
    <t>Wilson Alvarez</t>
  </si>
  <si>
    <t>Rosario, Francisco</t>
  </si>
  <si>
    <t>Guilliermo Quiroz</t>
  </si>
  <si>
    <t>Danny Graves</t>
  </si>
  <si>
    <t>Sanches, Brian</t>
  </si>
  <si>
    <t>Dave Williams</t>
  </si>
  <si>
    <t>Jose Acevedo</t>
  </si>
  <si>
    <t>Sauerbeck, Scott</t>
  </si>
  <si>
    <t>Randy Flores</t>
  </si>
  <si>
    <t>Schroder, Chris</t>
  </si>
  <si>
    <t>Antonio Perez</t>
  </si>
  <si>
    <t>Ramon Vasquez</t>
  </si>
  <si>
    <t>Sikorski, Brian</t>
  </si>
  <si>
    <t>Junior Spivey</t>
  </si>
  <si>
    <t>Edgar Alfonzo</t>
  </si>
  <si>
    <t>John Mabry</t>
  </si>
  <si>
    <t>Snyder, Kyle</t>
  </si>
  <si>
    <t>Richard Hidalgo</t>
  </si>
  <si>
    <t>Larry Bigbie</t>
  </si>
  <si>
    <t>Soler, Alay</t>
  </si>
  <si>
    <t>Chin Hui Tsao</t>
  </si>
  <si>
    <t>Joe McEwing</t>
  </si>
  <si>
    <t>Pete Walker</t>
  </si>
  <si>
    <t>John Wasdin</t>
  </si>
  <si>
    <t>Switzer, Jon</t>
  </si>
  <si>
    <t>Shane Youman</t>
  </si>
  <si>
    <t>Freddy Guzman</t>
  </si>
  <si>
    <t>Julio Santana</t>
  </si>
  <si>
    <t>Dustin Hermanson</t>
  </si>
  <si>
    <t>Taubenheim, Ty</t>
  </si>
  <si>
    <t>Hee Seop Choi</t>
  </si>
  <si>
    <t>Clint Nagoette</t>
  </si>
  <si>
    <t>Traber, Billy</t>
  </si>
  <si>
    <t>JT Snow</t>
  </si>
  <si>
    <t>Todd Hollandsworth</t>
  </si>
  <si>
    <t>Walker, Tyler</t>
  </si>
  <si>
    <t>Estaban Yan</t>
  </si>
  <si>
    <t>Eude Brito</t>
  </si>
  <si>
    <t>Wilson, Brian</t>
  </si>
  <si>
    <t>Jorge Piedra</t>
  </si>
  <si>
    <t>Ramon E. Martinez</t>
  </si>
  <si>
    <t>Luis Rivas</t>
  </si>
  <si>
    <t>Terrance Long</t>
  </si>
  <si>
    <t>TM</t>
  </si>
  <si>
    <t>USE</t>
  </si>
  <si>
    <t>Wilson</t>
  </si>
  <si>
    <t>BO</t>
  </si>
  <si>
    <t>BAT</t>
  </si>
  <si>
    <t>COMP</t>
  </si>
  <si>
    <t>REG</t>
  </si>
  <si>
    <t>Steve</t>
  </si>
  <si>
    <t>Chris</t>
  </si>
  <si>
    <t>ADD</t>
  </si>
  <si>
    <t>Ryan</t>
  </si>
  <si>
    <t>3(B2)</t>
  </si>
  <si>
    <t>J.J.</t>
  </si>
  <si>
    <t>Adam</t>
  </si>
  <si>
    <t>Nick</t>
  </si>
  <si>
    <t>5(B4)</t>
  </si>
  <si>
    <t>Jason</t>
  </si>
  <si>
    <t>Brian</t>
  </si>
  <si>
    <t>Matt</t>
  </si>
  <si>
    <t>Luis</t>
  </si>
  <si>
    <t>Mike</t>
  </si>
  <si>
    <t>Alex</t>
  </si>
  <si>
    <t>Chen</t>
  </si>
  <si>
    <t>Clark</t>
  </si>
  <si>
    <t>Scott</t>
  </si>
  <si>
    <t>Jim</t>
  </si>
  <si>
    <t>T.J.</t>
  </si>
  <si>
    <t>Bud</t>
  </si>
  <si>
    <t>Darren</t>
  </si>
  <si>
    <t>Josh</t>
  </si>
  <si>
    <t>Pedro</t>
  </si>
  <si>
    <t>BR</t>
  </si>
  <si>
    <t>4(B3)</t>
  </si>
  <si>
    <t>Brandon</t>
  </si>
  <si>
    <t>Jose</t>
  </si>
  <si>
    <t>Franklin</t>
  </si>
  <si>
    <t>Anderson</t>
  </si>
  <si>
    <t>CH</t>
  </si>
  <si>
    <t>2(B3)</t>
  </si>
  <si>
    <t>3(B4)</t>
  </si>
  <si>
    <t>CI</t>
  </si>
  <si>
    <t>Rich</t>
  </si>
  <si>
    <t>Corey</t>
  </si>
  <si>
    <t>Joe</t>
  </si>
  <si>
    <t>Perez</t>
  </si>
  <si>
    <t>Smith</t>
  </si>
  <si>
    <t>DT</t>
  </si>
  <si>
    <t>Andy</t>
  </si>
  <si>
    <t>Jeremy</t>
  </si>
  <si>
    <t>Phil</t>
  </si>
  <si>
    <t>Doug</t>
  </si>
  <si>
    <t>Rick</t>
  </si>
  <si>
    <t>Bruce</t>
  </si>
  <si>
    <t>HA</t>
  </si>
  <si>
    <t>MIX</t>
  </si>
  <si>
    <t>J.D.</t>
  </si>
  <si>
    <t>KR</t>
  </si>
  <si>
    <t>Greg</t>
  </si>
  <si>
    <t>Mark</t>
  </si>
  <si>
    <t>Sean</t>
  </si>
  <si>
    <t>Lowe</t>
  </si>
  <si>
    <t>C.J.</t>
  </si>
  <si>
    <t>MT</t>
  </si>
  <si>
    <t>Eduardo</t>
  </si>
  <si>
    <t>Jared</t>
  </si>
  <si>
    <t>Neal</t>
  </si>
  <si>
    <t>Jayson</t>
  </si>
  <si>
    <t>1(B2)</t>
  </si>
  <si>
    <t>CC</t>
  </si>
  <si>
    <t>OA</t>
  </si>
  <si>
    <t>Chavez</t>
  </si>
  <si>
    <t>A.J.</t>
  </si>
  <si>
    <t>SM</t>
  </si>
  <si>
    <t>Endy</t>
  </si>
  <si>
    <t>Jesus</t>
  </si>
  <si>
    <t>Bobby</t>
  </si>
  <si>
    <t>Oliver</t>
  </si>
  <si>
    <t>Tom</t>
  </si>
  <si>
    <t>Molina</t>
  </si>
  <si>
    <t>Colome</t>
  </si>
  <si>
    <t>Torres</t>
  </si>
  <si>
    <t>TE</t>
  </si>
  <si>
    <t>Julio</t>
  </si>
  <si>
    <t>Rios</t>
  </si>
  <si>
    <t>Feliz</t>
  </si>
  <si>
    <t>J.P.</t>
  </si>
  <si>
    <t>TO</t>
  </si>
  <si>
    <t>Reyes</t>
  </si>
  <si>
    <t>Sierra</t>
  </si>
  <si>
    <t>J.A.</t>
  </si>
  <si>
    <t>Chad</t>
  </si>
  <si>
    <t>AR</t>
  </si>
  <si>
    <t>Tony</t>
  </si>
  <si>
    <t>Bell</t>
  </si>
  <si>
    <t>AT</t>
  </si>
  <si>
    <t>Kris</t>
  </si>
  <si>
    <t>Jay</t>
  </si>
  <si>
    <t>CN</t>
  </si>
  <si>
    <t>Jack</t>
  </si>
  <si>
    <t>CO</t>
  </si>
  <si>
    <t>Rob</t>
  </si>
  <si>
    <t>LD</t>
  </si>
  <si>
    <t>Dee</t>
  </si>
  <si>
    <t>MI</t>
  </si>
  <si>
    <t>Brown</t>
  </si>
  <si>
    <t>4(B5)</t>
  </si>
  <si>
    <t>Fernandez</t>
  </si>
  <si>
    <t>ML</t>
  </si>
  <si>
    <t>NM</t>
  </si>
  <si>
    <t>SC</t>
  </si>
  <si>
    <t>Randy</t>
  </si>
  <si>
    <t>Andres</t>
  </si>
  <si>
    <t>WN</t>
  </si>
  <si>
    <t>Luke Lewitzke</t>
  </si>
  <si>
    <t>Mike McMullen</t>
  </si>
  <si>
    <t>Tyler McMullen</t>
  </si>
  <si>
    <t>Lee McMullen</t>
  </si>
  <si>
    <t>Adam Lewitzke</t>
  </si>
  <si>
    <t>Jeff Pettke</t>
  </si>
  <si>
    <t>Mark Pettke</t>
  </si>
  <si>
    <t>Todd Bernhardt</t>
  </si>
  <si>
    <t>8120 W. Center Street</t>
  </si>
  <si>
    <t>Dan McDaniel</t>
  </si>
  <si>
    <t>Mike Clemens</t>
  </si>
  <si>
    <t>11808 Marnelan Place</t>
  </si>
  <si>
    <t>Machado, Manny</t>
  </si>
  <si>
    <t>Hardy, J.J.</t>
  </si>
  <si>
    <t>LAA 3</t>
  </si>
  <si>
    <t>Det 6 (15)</t>
  </si>
  <si>
    <t xml:space="preserve">Rangers </t>
  </si>
  <si>
    <t>Hanley Ramirez, Phi 5 (15)</t>
  </si>
  <si>
    <t>Tex 1 (15)</t>
  </si>
  <si>
    <t>Yu Darvish, Carlos Santana</t>
  </si>
  <si>
    <t>Buster Posey, Joe Kelly, Tex 2 (15)</t>
  </si>
  <si>
    <t>Joaquin Benoit, Det 5 (15)</t>
  </si>
  <si>
    <t>Edison Volquez</t>
  </si>
  <si>
    <t>Francisco Rodriguez</t>
  </si>
  <si>
    <t>James Loney</t>
  </si>
  <si>
    <t>Jedd Gyorko, Mil 2, Bos 2</t>
  </si>
  <si>
    <t>Tyson Ross, Det 4 (15)</t>
  </si>
  <si>
    <t>Bal 3</t>
  </si>
  <si>
    <t>Andrew McCutchen, Neil Walker</t>
  </si>
  <si>
    <t>Laa 1, Laa2, Laa 1 (15)</t>
  </si>
  <si>
    <t>Jon Lester</t>
  </si>
  <si>
    <t>Bos 2, Det 1 (15)</t>
  </si>
  <si>
    <t>Cle 2, Oak 7</t>
  </si>
  <si>
    <t>Sd 4</t>
  </si>
  <si>
    <t>Jake Odorizzi, Laa 3</t>
  </si>
  <si>
    <t>Bos 1, Bos 2 (15), Juan Nicasio</t>
  </si>
  <si>
    <t>Mil 1, Mil 1 (15)</t>
  </si>
  <si>
    <t>Robbie Erlin, Brandon Workman</t>
  </si>
  <si>
    <t>Sf 2, SL 2</t>
  </si>
  <si>
    <t>Was 1 (15)</t>
  </si>
  <si>
    <t>Hunter Pence, David Ortiz</t>
  </si>
  <si>
    <t>alex Sanabia</t>
  </si>
  <si>
    <t>Trevor Plouffe, Det 2, Bal 6, Bal 3 (15)</t>
  </si>
  <si>
    <t>Joel Peralta, Phi 5</t>
  </si>
  <si>
    <t>Craig Kimbrel</t>
  </si>
  <si>
    <t>Bos 1, Philadelphia 1 (15), Ana 1 (15)</t>
  </si>
  <si>
    <t>Bal 1, Cin 2</t>
  </si>
  <si>
    <t>Carl Crawford, JP Howell</t>
  </si>
  <si>
    <t>Will Middlebrooks, Stl 3</t>
  </si>
  <si>
    <t>Dan Haren</t>
  </si>
  <si>
    <t>Was 3(15), Bal 4 (15)</t>
  </si>
  <si>
    <t>Det 2(15)</t>
  </si>
  <si>
    <t>Aramis Ramirez, Bos 2(15)</t>
  </si>
  <si>
    <t>Mike Moustakas, Bos 4(15)</t>
  </si>
  <si>
    <t>Was 4(15)</t>
  </si>
  <si>
    <t>Cle 2, Stl 3, Mil 1(15), Tex 1(15)</t>
  </si>
  <si>
    <t>Adeiny Hechavarria, Pit 1</t>
  </si>
  <si>
    <t>Sean Doolittle, Shin Soo-Choo</t>
  </si>
  <si>
    <t>Abraham Almonte, NY 3, Stl 4</t>
  </si>
  <si>
    <t>Det 1(15), Phi 4(15)</t>
  </si>
  <si>
    <t>Drew Stubbs, Tony Cingrani</t>
  </si>
  <si>
    <t>Bal 2, Phi 5, Was 3(15)</t>
  </si>
  <si>
    <t>Bogaerts, Xander</t>
  </si>
  <si>
    <t>Soler, Jorge</t>
  </si>
  <si>
    <t>Abreu, Jose</t>
  </si>
  <si>
    <t>Springer, George</t>
  </si>
  <si>
    <t>Polanco, Gregory</t>
  </si>
  <si>
    <t>Hamilton, Billy</t>
  </si>
  <si>
    <t>Harrison, Josh</t>
  </si>
  <si>
    <t>Baez, Javier</t>
  </si>
  <si>
    <t>McHugh, Collin</t>
  </si>
  <si>
    <t>Stroman, Marcus</t>
  </si>
  <si>
    <t>Betts, Mookie</t>
  </si>
  <si>
    <t>Odor, Rougned</t>
  </si>
  <si>
    <t>deGrom, Jacob</t>
  </si>
  <si>
    <t>Walker, Taijuan</t>
  </si>
  <si>
    <t>Tanaka, Masahiro</t>
  </si>
  <si>
    <t>Castellanos, Nick</t>
  </si>
  <si>
    <t>Bauer, Trevor</t>
  </si>
  <si>
    <t>Shoemaker, Matt</t>
  </si>
  <si>
    <t>Sanchez, Aaron</t>
  </si>
  <si>
    <t>Heaney, Andrew</t>
  </si>
  <si>
    <t>Franco, Maikel</t>
  </si>
  <si>
    <t>Stl 2, SF 2</t>
  </si>
  <si>
    <t>Yangervis Solarte</t>
  </si>
  <si>
    <t>Solarte, Yangervis</t>
  </si>
  <si>
    <t>Cron, C.J.</t>
  </si>
  <si>
    <t>Cron, CJ</t>
  </si>
  <si>
    <t>Kiermaier, Kevin</t>
  </si>
  <si>
    <t>Hendricks, Kyle</t>
  </si>
  <si>
    <t>Panik, Joe</t>
  </si>
  <si>
    <t>Schoop, Jonathan</t>
  </si>
  <si>
    <t>Escobar, Eduardo</t>
  </si>
  <si>
    <t>Pit 2, Mia 2</t>
  </si>
  <si>
    <t>Lad 1 (15), Lad 3</t>
  </si>
  <si>
    <t>Betances, Dellin</t>
  </si>
  <si>
    <t>Betances, Delin</t>
  </si>
  <si>
    <t>Britton, Zach</t>
  </si>
  <si>
    <t>Grichuk, Randal</t>
  </si>
  <si>
    <t>Vazquez, Christian</t>
  </si>
  <si>
    <t>Ramirez, Jose</t>
  </si>
  <si>
    <t>Nelson, Jimmy</t>
  </si>
  <si>
    <t>Paxton, James</t>
  </si>
  <si>
    <t>Peralta, David</t>
  </si>
  <si>
    <t>Was 4, Was 2(15)</t>
  </si>
  <si>
    <t>Sf 2</t>
  </si>
  <si>
    <t>Phi 5, Det 3(15), Was 3 (15)</t>
  </si>
  <si>
    <t>Lamb, Jake</t>
  </si>
  <si>
    <t>Inciarte, Ender</t>
  </si>
  <si>
    <t>Fiers, Mike</t>
  </si>
  <si>
    <t>Chirinos, Robinson</t>
  </si>
  <si>
    <t>Giles, Ken</t>
  </si>
  <si>
    <t>Greene, Shane</t>
  </si>
  <si>
    <t>Boxberger, Brad</t>
  </si>
  <si>
    <t>Familia, Jeurys</t>
  </si>
  <si>
    <t>Anderson, Chase</t>
  </si>
  <si>
    <t>Gonzalez, Marwin</t>
  </si>
  <si>
    <t>Mark Texeira, Yoenis Cespedes, SF 7</t>
  </si>
  <si>
    <t>Tyson Ross, Det 3, Bos 3</t>
  </si>
  <si>
    <t>Tex 3, Stl 3</t>
  </si>
  <si>
    <t>Casilla, Santiago</t>
  </si>
  <si>
    <t>Vogt, Stephen</t>
  </si>
  <si>
    <t>Pit 4, Tex 5</t>
  </si>
  <si>
    <t>SF 6</t>
  </si>
  <si>
    <t>Seth Manes</t>
  </si>
  <si>
    <t>Hughes, Jared</t>
  </si>
  <si>
    <t>Hand, Brad</t>
  </si>
  <si>
    <t>Duke, Zach</t>
  </si>
  <si>
    <t>John Danks, Min 5</t>
  </si>
  <si>
    <t>Carlos Carrasco, Matt Wieters, Bos 4(15)</t>
  </si>
  <si>
    <t>Jason Heyward, Andrew Susac</t>
  </si>
  <si>
    <t>DeSclafani, Anthony</t>
  </si>
  <si>
    <t>Desclafini, Anthony</t>
  </si>
  <si>
    <t>Brach, Brad</t>
  </si>
  <si>
    <t>Matt Garza, Bal 5(15)</t>
  </si>
  <si>
    <t>Anthony Desclafini, Tex 2(15)</t>
  </si>
  <si>
    <t>Duffy, Matt</t>
  </si>
  <si>
    <t>Suarez, Eugenio</t>
  </si>
  <si>
    <t>Mia 5</t>
  </si>
  <si>
    <t>Was 5, Was 5(15)</t>
  </si>
  <si>
    <t>Phi 5, Chi 6, Chi 7</t>
  </si>
  <si>
    <t>Lad 4(15), Lad 7 (15)</t>
  </si>
  <si>
    <t>Joseph, Caleb</t>
  </si>
  <si>
    <t>Bour, Justin</t>
  </si>
  <si>
    <t>Ray, Robbie</t>
  </si>
  <si>
    <t>Tomlin, Josh</t>
  </si>
  <si>
    <t>Baker, Scott</t>
  </si>
  <si>
    <t>Duvall, Adam</t>
  </si>
  <si>
    <t>Oak 7(15)</t>
  </si>
  <si>
    <t>Spangenberg, Cory</t>
  </si>
  <si>
    <t>Treinen, Blake</t>
  </si>
  <si>
    <t>Jeffress, Jeremy</t>
  </si>
  <si>
    <t xml:space="preserve">St. Louis </t>
  </si>
  <si>
    <t>Year</t>
  </si>
  <si>
    <t>Champion</t>
  </si>
  <si>
    <t>Manager</t>
  </si>
  <si>
    <t>Runner up</t>
  </si>
  <si>
    <t>7 games</t>
  </si>
  <si>
    <t>4 games</t>
  </si>
  <si>
    <t>Scott Campbell</t>
  </si>
  <si>
    <t>Draft Order</t>
  </si>
  <si>
    <t>Xander Bogaerts</t>
  </si>
  <si>
    <t>Jonathan Singleton</t>
  </si>
  <si>
    <t>Jake Lamb</t>
  </si>
  <si>
    <t>Phillip Gosselin</t>
  </si>
  <si>
    <t>Blaine Hardy</t>
  </si>
  <si>
    <t>Carlos Corporan</t>
  </si>
  <si>
    <t>Jorge Soler</t>
  </si>
  <si>
    <t>CJ Cron</t>
  </si>
  <si>
    <t>Nick Martinez</t>
  </si>
  <si>
    <t>Zach Putnam</t>
  </si>
  <si>
    <t>Tsuyoshi Wada</t>
  </si>
  <si>
    <t>Bryan Holaday</t>
  </si>
  <si>
    <t>Brandon Guyer</t>
  </si>
  <si>
    <t>Jose Abreu</t>
  </si>
  <si>
    <t>Kennys Vargas</t>
  </si>
  <si>
    <t>Ender Inciarte</t>
  </si>
  <si>
    <t>Neil Ramirez</t>
  </si>
  <si>
    <t>Mike Morin</t>
  </si>
  <si>
    <t>JR Murphy</t>
  </si>
  <si>
    <t>George Springer</t>
  </si>
  <si>
    <t>Kevin Kiermaier</t>
  </si>
  <si>
    <t>TJ House</t>
  </si>
  <si>
    <t>Adrian Nieto</t>
  </si>
  <si>
    <t>Tyler Holt</t>
  </si>
  <si>
    <t>Mike Olt</t>
  </si>
  <si>
    <t>Mario Hollands</t>
  </si>
  <si>
    <t>Gregory Polanco</t>
  </si>
  <si>
    <t>Kyle Hendricks</t>
  </si>
  <si>
    <t>Anthony Ranaudo</t>
  </si>
  <si>
    <t>Kyle Lobstein</t>
  </si>
  <si>
    <t>Tommy La Stella</t>
  </si>
  <si>
    <t>Billy Hamilton</t>
  </si>
  <si>
    <t>Jesse Hahn</t>
  </si>
  <si>
    <t>Robinson Chirinos</t>
  </si>
  <si>
    <t>Shawn Tollefson</t>
  </si>
  <si>
    <t>James Jones</t>
  </si>
  <si>
    <t>Tommy Kahnle</t>
  </si>
  <si>
    <t>Roenis Elias</t>
  </si>
  <si>
    <t>Ken Giles</t>
  </si>
  <si>
    <t>Jake Smolinski</t>
  </si>
  <si>
    <t>Jake Petricka</t>
  </si>
  <si>
    <t>Scott Carroll</t>
  </si>
  <si>
    <t>Zach Walters</t>
  </si>
  <si>
    <t>Yordano Ventura</t>
  </si>
  <si>
    <t>Joe Panik</t>
  </si>
  <si>
    <t>David Hale</t>
  </si>
  <si>
    <t>Kevin Quackenbush</t>
  </si>
  <si>
    <t>Anthony Desclafini</t>
  </si>
  <si>
    <t>JC Gutierrez</t>
  </si>
  <si>
    <t>Dan Robertson</t>
  </si>
  <si>
    <t>Javier Baez</t>
  </si>
  <si>
    <t>Arismendy Alcantara</t>
  </si>
  <si>
    <t>Shane Greene</t>
  </si>
  <si>
    <t>Rymer Liriano</t>
  </si>
  <si>
    <t>Ryan Rua</t>
  </si>
  <si>
    <t>Trevor May</t>
  </si>
  <si>
    <t>Danny Santana</t>
  </si>
  <si>
    <t>Jonathan Schoop</t>
  </si>
  <si>
    <t>Brad Boxberger</t>
  </si>
  <si>
    <t>Oliver Perez</t>
  </si>
  <si>
    <t>Aaron Barrett</t>
  </si>
  <si>
    <t>Collin McHugh</t>
  </si>
  <si>
    <t>Rene Rivera</t>
  </si>
  <si>
    <t>Pat Neshek</t>
  </si>
  <si>
    <t>Chris Taylor</t>
  </si>
  <si>
    <t>Kristopher Negron</t>
  </si>
  <si>
    <t>Roman Mendez</t>
  </si>
  <si>
    <t>Marcus Stroman</t>
  </si>
  <si>
    <t>Eduardo Escobar</t>
  </si>
  <si>
    <t>Jeurys Familia</t>
  </si>
  <si>
    <t>Nick Ahmed</t>
  </si>
  <si>
    <t>Adam Duvall</t>
  </si>
  <si>
    <t>Mookie Betts</t>
  </si>
  <si>
    <t>Delin Betances</t>
  </si>
  <si>
    <t>Casey McGee</t>
  </si>
  <si>
    <t>Luis Sardinas</t>
  </si>
  <si>
    <t>Matt Duffy</t>
  </si>
  <si>
    <t>Evan Marshall</t>
  </si>
  <si>
    <t>Rougned Odor</t>
  </si>
  <si>
    <t>Dominic Leone</t>
  </si>
  <si>
    <t>was</t>
  </si>
  <si>
    <t>Nick Greenwood</t>
  </si>
  <si>
    <t>Jacob deGrom</t>
  </si>
  <si>
    <t>Randal Grichuk</t>
  </si>
  <si>
    <t>Hector noesi</t>
  </si>
  <si>
    <t>Robbie Ray</t>
  </si>
  <si>
    <t>Gregorio Petit</t>
  </si>
  <si>
    <t>Tiajuan Walker</t>
  </si>
  <si>
    <t>Christian Vazquez</t>
  </si>
  <si>
    <t>Rafael Montero</t>
  </si>
  <si>
    <t>Marco Gonzalez</t>
  </si>
  <si>
    <t>Carlos Sanchez</t>
  </si>
  <si>
    <t>Vic Black</t>
  </si>
  <si>
    <t>Masahiro Tanaka</t>
  </si>
  <si>
    <t>Jose Ramirez</t>
  </si>
  <si>
    <t>Chase Anderson</t>
  </si>
  <si>
    <t>Michael Choice</t>
  </si>
  <si>
    <t>Bryan Morris</t>
  </si>
  <si>
    <t>Nick Castellanos</t>
  </si>
  <si>
    <t>Jimmy Nelson</t>
  </si>
  <si>
    <t>Fernando Abad</t>
  </si>
  <si>
    <t>Kirk Neuinweis</t>
  </si>
  <si>
    <t>Josh Edgin</t>
  </si>
  <si>
    <t>Trevor Bauer</t>
  </si>
  <si>
    <t>Andrew Susac</t>
  </si>
  <si>
    <t>Tyler Matzek</t>
  </si>
  <si>
    <t>Dilson Herrera</t>
  </si>
  <si>
    <t>Enrique Hernandez</t>
  </si>
  <si>
    <t>Chris Hatcher</t>
  </si>
  <si>
    <t>Matt Schoemaker</t>
  </si>
  <si>
    <t>James Paxton</t>
  </si>
  <si>
    <t>Marwin Gonzales</t>
  </si>
  <si>
    <t>Caleb Joseph</t>
  </si>
  <si>
    <t>Kyle Crockett</t>
  </si>
  <si>
    <t>David Homberg</t>
  </si>
  <si>
    <t>Aaron Sanchez</t>
  </si>
  <si>
    <t>David Peralta</t>
  </si>
  <si>
    <t>Santiago Castilla</t>
  </si>
  <si>
    <t>Cory Rasmus</t>
  </si>
  <si>
    <t>Justin De Fratus</t>
  </si>
  <si>
    <t>Cory Spangenberg</t>
  </si>
  <si>
    <t>Andrew Heaney</t>
  </si>
  <si>
    <t>Christian Bethancourt</t>
  </si>
  <si>
    <t>Jace Peterson</t>
  </si>
  <si>
    <t>Ben Paulson</t>
  </si>
  <si>
    <t>Rafael Ynoa</t>
  </si>
  <si>
    <t>Blake Treinen</t>
  </si>
  <si>
    <t>Maikel Franco</t>
  </si>
  <si>
    <t>Odrisamer Despaigne</t>
  </si>
  <si>
    <t>David Buchanan</t>
  </si>
  <si>
    <t>Justin Bour</t>
  </si>
  <si>
    <t>Eric Campbell</t>
  </si>
  <si>
    <t>Vidal Nuno</t>
  </si>
  <si>
    <t>Stephen Vogt</t>
  </si>
  <si>
    <t>LAd</t>
  </si>
  <si>
    <t>Daniel Webb</t>
  </si>
  <si>
    <t>LG</t>
  </si>
  <si>
    <t>Last</t>
  </si>
  <si>
    <t>First</t>
  </si>
  <si>
    <t>B/P</t>
  </si>
  <si>
    <t>Thompson</t>
  </si>
  <si>
    <t>Blaine</t>
  </si>
  <si>
    <t>Enrique</t>
  </si>
  <si>
    <t>Dean</t>
  </si>
  <si>
    <t>J.T.</t>
  </si>
  <si>
    <t>PI</t>
  </si>
  <si>
    <t>Garces</t>
  </si>
  <si>
    <t>ABL World Series Champions</t>
  </si>
  <si>
    <t>6 games</t>
  </si>
  <si>
    <t>Did not finish playoffs</t>
  </si>
  <si>
    <t>Chris Bassitt</t>
  </si>
  <si>
    <t>Jeremy Jeffress</t>
  </si>
  <si>
    <t>Aaron Hill</t>
  </si>
  <si>
    <t>Nelson Cruz, Pit 4</t>
  </si>
  <si>
    <t>SD 1,2</t>
  </si>
  <si>
    <t>Lad 2(15), Lad 4</t>
  </si>
  <si>
    <t>Yonder Alonso, Sea 2</t>
  </si>
  <si>
    <t>Justin Morneau, Bal 5</t>
  </si>
  <si>
    <t>Brett Lawrie, Carlos Sanchez</t>
  </si>
  <si>
    <t>Lorenzo, Cain</t>
  </si>
  <si>
    <t>Gregory Polanco, Phi 2</t>
  </si>
  <si>
    <t>Jose Altuve</t>
  </si>
  <si>
    <t>Laa 2</t>
  </si>
  <si>
    <t>RA Dickey, Atl 5</t>
  </si>
  <si>
    <t xml:space="preserve"> Rd 1</t>
  </si>
  <si>
    <t xml:space="preserve"> Rd 2</t>
  </si>
  <si>
    <t xml:space="preserve"> Rd 3</t>
  </si>
  <si>
    <t xml:space="preserve"> Rd 4</t>
  </si>
  <si>
    <t xml:space="preserve"> Rd 5</t>
  </si>
  <si>
    <t xml:space="preserve"> Rd 6</t>
  </si>
  <si>
    <t xml:space="preserve"> Rd 7</t>
  </si>
  <si>
    <t>Jesus Sanchez</t>
  </si>
  <si>
    <t>Chad Fox</t>
  </si>
  <si>
    <t>Scott Service</t>
  </si>
  <si>
    <t>Pat Watkins</t>
  </si>
  <si>
    <t>Brent Gates</t>
  </si>
  <si>
    <t>Rich Butler</t>
  </si>
  <si>
    <t>Balt</t>
  </si>
  <si>
    <t>Vic Daronsbourg</t>
  </si>
  <si>
    <t>Dave Berg</t>
  </si>
  <si>
    <t>John Snyder</t>
  </si>
  <si>
    <t>Danny Klassen</t>
  </si>
  <si>
    <t>Rich Rodriequez</t>
  </si>
  <si>
    <t>Carlos Beltran</t>
  </si>
  <si>
    <t>Jim Parque</t>
  </si>
  <si>
    <t>PEN</t>
  </si>
  <si>
    <t>Chris Latham</t>
  </si>
  <si>
    <t>Matt Whisenant</t>
  </si>
  <si>
    <t>Blake Stien</t>
  </si>
  <si>
    <t>Orlando Hernandez</t>
  </si>
  <si>
    <t>Shane Andrews</t>
  </si>
  <si>
    <t>Bill Simas</t>
  </si>
  <si>
    <t>Trinidad Hubbard</t>
  </si>
  <si>
    <t>Bryan Rekar</t>
  </si>
  <si>
    <t>Mike Maddux</t>
  </si>
  <si>
    <t>Andy Fox</t>
  </si>
  <si>
    <t>Geoff Jenkins</t>
  </si>
  <si>
    <t>Mark Portugal</t>
  </si>
  <si>
    <t>Doug Henry</t>
  </si>
  <si>
    <t>John Halama</t>
  </si>
  <si>
    <t>Brian Rose</t>
  </si>
  <si>
    <t>Mike Caruso</t>
  </si>
  <si>
    <t>Matt Anderson</t>
  </si>
  <si>
    <t>Mon</t>
  </si>
  <si>
    <t>Enrique Wilson</t>
  </si>
  <si>
    <t>Mike Benjamin</t>
  </si>
  <si>
    <t>Wayne Gomes</t>
  </si>
  <si>
    <t>C.J.Nitkowski</t>
  </si>
  <si>
    <t>Antonio Alfonseca</t>
  </si>
  <si>
    <t>Rolando Arrojo</t>
  </si>
  <si>
    <t>Jarrod Washburn</t>
  </si>
  <si>
    <t>Mike Thurman</t>
  </si>
  <si>
    <t>Jeff Tabaka</t>
  </si>
  <si>
    <t>Brian Edmondson</t>
  </si>
  <si>
    <t>Sean Casey</t>
  </si>
  <si>
    <t>John Johnstone</t>
  </si>
  <si>
    <t>Matt Luke</t>
  </si>
  <si>
    <t>Sean Runyan</t>
  </si>
  <si>
    <t>Rick Croushore</t>
  </si>
  <si>
    <t>Cinn</t>
  </si>
  <si>
    <t>Jason Christenson</t>
  </si>
  <si>
    <t>Esteban Yan</t>
  </si>
  <si>
    <t>Felipe Crespo</t>
  </si>
  <si>
    <t>Carlos Reyes</t>
  </si>
  <si>
    <t>Seth Griesenger</t>
  </si>
  <si>
    <t>Carlton Loewer</t>
  </si>
  <si>
    <t>Donnie Sadler</t>
  </si>
  <si>
    <t>Bob Henly</t>
  </si>
  <si>
    <t>St.L</t>
  </si>
  <si>
    <t>A.J.Hinch</t>
  </si>
  <si>
    <t>Mike Simms</t>
  </si>
  <si>
    <t>Albie Lopez</t>
  </si>
  <si>
    <t>Yorkis Perez</t>
  </si>
  <si>
    <t>Justin Baughman</t>
  </si>
  <si>
    <t>Midre Cummings</t>
  </si>
  <si>
    <t>Homer Bush</t>
  </si>
  <si>
    <t>V.De Los Santos</t>
  </si>
  <si>
    <t>Lance Painter</t>
  </si>
  <si>
    <t>Dave Stieb</t>
  </si>
  <si>
    <t>Brad Woodall</t>
  </si>
  <si>
    <t>Bobby Jones</t>
  </si>
  <si>
    <t>Larry Sutton</t>
  </si>
  <si>
    <t>Greg Caderet</t>
  </si>
  <si>
    <t>Masato Yoshii</t>
  </si>
  <si>
    <t>Alan Mills</t>
  </si>
  <si>
    <t>Bobby Hughes</t>
  </si>
  <si>
    <t>Tim Crabtree</t>
  </si>
  <si>
    <t>John Hudek</t>
  </si>
  <si>
    <t>Mike Redmond</t>
  </si>
  <si>
    <t>Kerry Lightenberg</t>
  </si>
  <si>
    <t>Jeremy Giambi</t>
  </si>
  <si>
    <t>Joe Fontenot</t>
  </si>
  <si>
    <t>Gabe Alvarez</t>
  </si>
  <si>
    <t>Andy Sheets</t>
  </si>
  <si>
    <t>Wendell Magee</t>
  </si>
  <si>
    <t>Bobby Smith</t>
  </si>
  <si>
    <t>Steve Parris</t>
  </si>
  <si>
    <t>Matt Mantei</t>
  </si>
  <si>
    <t>F.Cattalanatto</t>
  </si>
  <si>
    <t>Ryan Jackson</t>
  </si>
  <si>
    <t>Jose Jimenez</t>
  </si>
  <si>
    <t>Lou Merloni</t>
  </si>
  <si>
    <t>John Rocker</t>
  </si>
  <si>
    <t>Randy Velarde</t>
  </si>
  <si>
    <t>Terry Jones</t>
  </si>
  <si>
    <t>Mendy Lopez</t>
  </si>
  <si>
    <t>J.Vanderwal</t>
  </si>
  <si>
    <t>Gil Heredia</t>
  </si>
  <si>
    <t>Stan Spencer</t>
  </si>
  <si>
    <t>Donnie Wall</t>
  </si>
  <si>
    <t>Bobby Estalla</t>
  </si>
  <si>
    <t>Jeremy Powell</t>
  </si>
  <si>
    <t>Rafael Medina</t>
  </si>
  <si>
    <t>Shane Monahan</t>
  </si>
  <si>
    <t>Oscar Henriquez</t>
  </si>
  <si>
    <t>Kevin Jordan</t>
  </si>
  <si>
    <t>Ryan Christenson</t>
  </si>
  <si>
    <t>Marvin Benard</t>
  </si>
  <si>
    <t>Miquel Batista</t>
  </si>
  <si>
    <t>Mike Williams</t>
  </si>
  <si>
    <t>Luis Rivera</t>
  </si>
  <si>
    <t>Paul Abbott</t>
  </si>
  <si>
    <t>Chad Bradford</t>
  </si>
  <si>
    <t>Mike Dejean</t>
  </si>
  <si>
    <t>Mike Busby</t>
  </si>
  <si>
    <t>Shane Spencer</t>
  </si>
  <si>
    <t>Gregg Olson</t>
  </si>
  <si>
    <t>Luis Ordaz</t>
  </si>
  <si>
    <t>Mont</t>
  </si>
  <si>
    <t>Xavier Hernandez</t>
  </si>
  <si>
    <t>Carlos Alamanzer</t>
  </si>
  <si>
    <t>Bobby Howry</t>
  </si>
  <si>
    <t>Lou Collier</t>
  </si>
  <si>
    <t>Dave Dellucci</t>
  </si>
  <si>
    <t>Brian Barber</t>
  </si>
  <si>
    <t>David Howard</t>
  </si>
  <si>
    <t>2005 ABL DRAFT</t>
  </si>
  <si>
    <t>BY TEAM</t>
  </si>
  <si>
    <t>Chacin, Gustavo</t>
  </si>
  <si>
    <t>Betemit, Wilson</t>
  </si>
  <si>
    <t>Burgos, Ambrioix</t>
  </si>
  <si>
    <t>Weeks, Ricky</t>
  </si>
  <si>
    <t>Tavares, Willy</t>
  </si>
  <si>
    <t>Sullivan, Corey</t>
  </si>
  <si>
    <t>Sisco, Andy</t>
  </si>
  <si>
    <t>Halsey, Brad</t>
  </si>
  <si>
    <t>Francouer, Jeff</t>
  </si>
  <si>
    <t>Cota, Humberto</t>
  </si>
  <si>
    <t>Chulk, Vinnie</t>
  </si>
  <si>
    <t>Turnbow, Derrick</t>
  </si>
  <si>
    <t>Hollins, Damon</t>
  </si>
  <si>
    <t>Davies, Kyle</t>
  </si>
  <si>
    <t>Hensley, Clay</t>
  </si>
  <si>
    <t>Astacio, Pedro</t>
  </si>
  <si>
    <t>Padilla, Juan</t>
  </si>
  <si>
    <t>Widger, Chris</t>
  </si>
  <si>
    <t>Jackson, Connor</t>
  </si>
  <si>
    <t>Penn, Hayden</t>
  </si>
  <si>
    <t>Fick, Robert</t>
  </si>
  <si>
    <t>Olsen, Scott</t>
  </si>
  <si>
    <t>Carrasco, Hector</t>
  </si>
  <si>
    <t>McPherson, Dallas</t>
  </si>
  <si>
    <t>Gomes, Johnny</t>
  </si>
  <si>
    <t>Loe, Kameron</t>
  </si>
  <si>
    <t>Majewski, Gary</t>
  </si>
  <si>
    <t>Rodriguez, John</t>
  </si>
  <si>
    <t>McGowen, Dustin</t>
  </si>
  <si>
    <t>Shealy, Ryan</t>
  </si>
  <si>
    <t>Wang, Chein-Ming</t>
  </si>
  <si>
    <t>Murton, Matt</t>
  </si>
  <si>
    <t>MacDougal, Mike</t>
  </si>
  <si>
    <t>Woodward, Chris</t>
  </si>
  <si>
    <t>Sanchez, Freddy</t>
  </si>
  <si>
    <t>Munter, Scott</t>
  </si>
  <si>
    <t>Heilman, Aaron</t>
  </si>
  <si>
    <t>Tejada, Robinson</t>
  </si>
  <si>
    <t>Rhodes, Arthur</t>
  </si>
  <si>
    <t>Palmiero, Orlando</t>
  </si>
  <si>
    <t>Jenks, Bobby</t>
  </si>
  <si>
    <t>Teahan, Mark</t>
  </si>
  <si>
    <t>Orr, Pete</t>
  </si>
  <si>
    <t>Iguchi, Tadahito</t>
  </si>
  <si>
    <t>Reyes, Al</t>
  </si>
  <si>
    <t>Saarloos, Kirk</t>
  </si>
  <si>
    <t>Helling, Rick</t>
  </si>
  <si>
    <t>Toronto</t>
  </si>
  <si>
    <t>Marte, Andy</t>
  </si>
  <si>
    <t>Niekro, Lance</t>
  </si>
  <si>
    <t>Johnson, Ben</t>
  </si>
  <si>
    <t>Cirillo, Jeff</t>
  </si>
  <si>
    <t>Astacio, Ezequiel</t>
  </si>
  <si>
    <t>Shelton, Chris</t>
  </si>
  <si>
    <t>Huber, Justin</t>
  </si>
  <si>
    <t>Dubois, Jason</t>
  </si>
  <si>
    <t>Cabrera, Fernando</t>
  </si>
  <si>
    <t>Eldred, Brad</t>
  </si>
  <si>
    <t>Small, Aaron</t>
  </si>
  <si>
    <t>Ellison, Jason</t>
  </si>
  <si>
    <t>Johnson, Dan</t>
  </si>
  <si>
    <t>Duffy, Chris</t>
  </si>
  <si>
    <t>Aybar, Willie</t>
  </si>
  <si>
    <t>Papelbon, Jon</t>
  </si>
  <si>
    <t>Ray, Chris</t>
  </si>
  <si>
    <t>Cub</t>
  </si>
  <si>
    <t>Orvella, Chad</t>
  </si>
  <si>
    <t>Wasdin, John</t>
  </si>
  <si>
    <t>Lyon, Brandon</t>
  </si>
  <si>
    <t>Rodriguez, Wandy</t>
  </si>
  <si>
    <t>Ohman, Will</t>
  </si>
  <si>
    <t>Edwards, Mike</t>
  </si>
  <si>
    <t>Carrasco, DJ</t>
  </si>
  <si>
    <t>Houlten, DJ</t>
  </si>
  <si>
    <t>Fasano Sal</t>
  </si>
  <si>
    <t>Grabow, John</t>
  </si>
  <si>
    <t>Bartlett, Jason</t>
  </si>
  <si>
    <t>McCracken, Quentin</t>
  </si>
  <si>
    <t>Flores, Randy</t>
  </si>
  <si>
    <t>Ozuna, Pablo</t>
  </si>
  <si>
    <t>Garabito, Eddy</t>
  </si>
  <si>
    <t>Fernando, Rodney</t>
  </si>
  <si>
    <t>Repko, Jason</t>
  </si>
  <si>
    <t>Harris, Jeff</t>
  </si>
  <si>
    <t>Cortes, David</t>
  </si>
  <si>
    <t>Boyer, Blane</t>
  </si>
  <si>
    <t>Jackson, Damion</t>
  </si>
  <si>
    <t>Perez, Eduardo</t>
  </si>
  <si>
    <t>League, Brandon</t>
  </si>
  <si>
    <t>Accardo, Jeremy</t>
  </si>
  <si>
    <t>Brito, Eude</t>
  </si>
  <si>
    <t>Diaz, Matt</t>
  </si>
  <si>
    <t>Carvajal, Marcus</t>
  </si>
  <si>
    <t>Robles, Oscar</t>
  </si>
  <si>
    <t>Linden, Todd</t>
  </si>
  <si>
    <t>Shackelford, Brian</t>
  </si>
  <si>
    <t>Santana, Julio</t>
  </si>
  <si>
    <t>Tyner, Jason</t>
  </si>
  <si>
    <t>Cruz, Jacob</t>
  </si>
  <si>
    <t>Walker, Pete</t>
  </si>
  <si>
    <t>Foster, John</t>
  </si>
  <si>
    <t>Ramirez, Elizardo</t>
  </si>
  <si>
    <t>Ardoin, Danny</t>
  </si>
  <si>
    <t>Hill, Koyie</t>
  </si>
  <si>
    <t>Osoria, Franquelis</t>
  </si>
  <si>
    <t>Draft order</t>
  </si>
  <si>
    <t>Clev</t>
  </si>
  <si>
    <t>Chi Sox</t>
  </si>
  <si>
    <t>Chi Cub</t>
  </si>
  <si>
    <t>2004 ABL Rookie Draft Grid</t>
  </si>
  <si>
    <t>Mark Tiexiera</t>
  </si>
  <si>
    <t>Cliff Lee</t>
  </si>
  <si>
    <t>Danny Haren</t>
  </si>
  <si>
    <t>Miguel Cabrera</t>
  </si>
  <si>
    <t>Victor Martinez</t>
  </si>
  <si>
    <t>Tom Martin</t>
  </si>
  <si>
    <t>Rocco Baldelli</t>
  </si>
  <si>
    <t>Matt Kata</t>
  </si>
  <si>
    <t>Ron Calloway</t>
  </si>
  <si>
    <t>Wsox</t>
  </si>
  <si>
    <t>Jason Kershner</t>
  </si>
  <si>
    <t>Andrew Good</t>
  </si>
  <si>
    <t>Damian Rolls</t>
  </si>
  <si>
    <t>Jolbert Cabrera</t>
  </si>
  <si>
    <t>Lyle Overbay</t>
  </si>
  <si>
    <t>Ryan Freel</t>
  </si>
  <si>
    <t>Hidecki Matsui</t>
  </si>
  <si>
    <t>Laynce Nix</t>
  </si>
  <si>
    <t>Bill Hall</t>
  </si>
  <si>
    <t>Alex Cintron</t>
  </si>
  <si>
    <t>Oscar Villareal</t>
  </si>
  <si>
    <t>Bo Hart</t>
  </si>
  <si>
    <t>Jung Bong</t>
  </si>
  <si>
    <t>Eric Dubose</t>
  </si>
  <si>
    <t>Montreal</t>
  </si>
  <si>
    <t>Jesse Foppert</t>
  </si>
  <si>
    <t>Aguilino Lopez</t>
  </si>
  <si>
    <t>Edwin Jackson</t>
  </si>
  <si>
    <t>David Riske</t>
  </si>
  <si>
    <t>Garret Atkins</t>
  </si>
  <si>
    <t>Robbie Hammock</t>
  </si>
  <si>
    <t>Joe Nathan</t>
  </si>
  <si>
    <t>Dave Ross</t>
  </si>
  <si>
    <t>Jae Weong Soo</t>
  </si>
  <si>
    <t>Jeromie Robertson</t>
  </si>
  <si>
    <t>Darren Oliver</t>
  </si>
  <si>
    <t>Rafael Betancourt</t>
  </si>
  <si>
    <t>Josh Towers</t>
  </si>
  <si>
    <t>Rich Harden</t>
  </si>
  <si>
    <t>Mike Ryan</t>
  </si>
  <si>
    <t>Jeff DaVannon</t>
  </si>
  <si>
    <t>Keith Osik</t>
  </si>
  <si>
    <t>Khalil Greene</t>
  </si>
  <si>
    <t>Rene Reyes</t>
  </si>
  <si>
    <t>Alfredo Amezga</t>
  </si>
  <si>
    <t>Ben Howard</t>
  </si>
  <si>
    <t>Jake Westbrook</t>
  </si>
  <si>
    <t>Justin Morneau</t>
  </si>
  <si>
    <t>Rheal Cormier</t>
  </si>
  <si>
    <t>Ray Olmedo</t>
  </si>
  <si>
    <t>Danny Kolb</t>
  </si>
  <si>
    <t>Matt Ford</t>
  </si>
  <si>
    <t>Jason Young</t>
  </si>
  <si>
    <t>Johnny Peralta</t>
  </si>
  <si>
    <t>Mike DiFelice</t>
  </si>
  <si>
    <t>Henry Mateo</t>
  </si>
  <si>
    <t>Ramon Nivar</t>
  </si>
  <si>
    <t>Kevin Witt</t>
  </si>
  <si>
    <t>Julian Matos</t>
  </si>
  <si>
    <t>Stephen Randolph</t>
  </si>
  <si>
    <t>Brian Reith</t>
  </si>
  <si>
    <t>Jason Boyd</t>
  </si>
  <si>
    <t>Jeremy Griffths</t>
  </si>
  <si>
    <t>Turk Wendell</t>
  </si>
  <si>
    <t>Terry Mulholland</t>
  </si>
  <si>
    <t>Rod Beck</t>
  </si>
  <si>
    <t>Josh Hall</t>
  </si>
  <si>
    <t>Wes Obermueller</t>
  </si>
  <si>
    <t>Jose Lima</t>
  </si>
  <si>
    <t>Jamie Cerda</t>
  </si>
  <si>
    <t>Cal Eldred</t>
  </si>
  <si>
    <t>TJ Tucker</t>
  </si>
  <si>
    <t>Jason Stanford</t>
  </si>
  <si>
    <t>Miguel Ojeda</t>
  </si>
  <si>
    <t>Gary Knotts</t>
  </si>
  <si>
    <t>Kent Mercker</t>
  </si>
  <si>
    <t>Erik Almonte</t>
  </si>
  <si>
    <t>Tommy Phelps</t>
  </si>
  <si>
    <t>Jack Cressend</t>
  </si>
  <si>
    <t>Josh Bale</t>
  </si>
  <si>
    <t>Joe Vitiello</t>
  </si>
  <si>
    <t>Seth McClung</t>
  </si>
  <si>
    <t>Todd Wellmeyer</t>
  </si>
  <si>
    <t>Greg Jones</t>
  </si>
  <si>
    <t>Tim Hummel</t>
  </si>
  <si>
    <t>Matt Roney</t>
  </si>
  <si>
    <t>Carlos Rivera</t>
  </si>
  <si>
    <t>Warren Morris</t>
  </si>
  <si>
    <t>Robb Quinlan</t>
  </si>
  <si>
    <t>Josh Stewart</t>
  </si>
  <si>
    <t>Nate Robertson</t>
  </si>
  <si>
    <t>Enrique Cruz</t>
  </si>
  <si>
    <t>R1</t>
  </si>
  <si>
    <t>R2</t>
  </si>
  <si>
    <t>R3</t>
  </si>
  <si>
    <t>R4</t>
  </si>
  <si>
    <t>R5</t>
  </si>
  <si>
    <t>R6</t>
  </si>
  <si>
    <t>R7</t>
  </si>
  <si>
    <t xml:space="preserve">Mark Prior  </t>
  </si>
  <si>
    <t>Q. McCracken</t>
  </si>
  <si>
    <t xml:space="preserve">Jason Lane </t>
  </si>
  <si>
    <t xml:space="preserve">Ken Huckaby </t>
  </si>
  <si>
    <t xml:space="preserve">Scott Erickson </t>
  </si>
  <si>
    <t xml:space="preserve">Eric Byrnes </t>
  </si>
  <si>
    <t xml:space="preserve">Cloby Lewis </t>
  </si>
  <si>
    <t xml:space="preserve">Austin Kearns </t>
  </si>
  <si>
    <t>Kurt Ainsworth</t>
  </si>
  <si>
    <t>R. Rodriquez</t>
  </si>
  <si>
    <t xml:space="preserve">Ramon Santiago </t>
  </si>
  <si>
    <t xml:space="preserve">Jeremey Affeldt </t>
  </si>
  <si>
    <t xml:space="preserve">Aaron Guiel </t>
  </si>
  <si>
    <t xml:space="preserve">Jason Phillips </t>
  </si>
  <si>
    <t xml:space="preserve">Eric Hinske </t>
  </si>
  <si>
    <t xml:space="preserve">T. Spooneybarger </t>
  </si>
  <si>
    <t xml:space="preserve">Lenny Harris </t>
  </si>
  <si>
    <t xml:space="preserve">Mike Rivera </t>
  </si>
  <si>
    <t xml:space="preserve">Scott Eyre </t>
  </si>
  <si>
    <t xml:space="preserve">Keith Lockhart </t>
  </si>
  <si>
    <t xml:space="preserve">Rodrigo Lopez </t>
  </si>
  <si>
    <t>Jayson Durocher</t>
  </si>
  <si>
    <t xml:space="preserve">Chris Hammond </t>
  </si>
  <si>
    <t xml:space="preserve">Jamie Walker </t>
  </si>
  <si>
    <t xml:space="preserve">Travis Driskill </t>
  </si>
  <si>
    <t xml:space="preserve">Yorvit Torrealba </t>
  </si>
  <si>
    <t xml:space="preserve">Olmeda Saenz </t>
  </si>
  <si>
    <t xml:space="preserve">Damian Moss </t>
  </si>
  <si>
    <t xml:space="preserve">Wendell Magee </t>
  </si>
  <si>
    <t xml:space="preserve">John McDonald </t>
  </si>
  <si>
    <t xml:space="preserve">AJ Hinch </t>
  </si>
  <si>
    <t xml:space="preserve">Todd Greene </t>
  </si>
  <si>
    <t xml:space="preserve">Eddie Perez </t>
  </si>
  <si>
    <t xml:space="preserve">Carl Crawford </t>
  </si>
  <si>
    <t>Hee Sop Choi</t>
  </si>
  <si>
    <t xml:space="preserve">John Patterson </t>
  </si>
  <si>
    <t>De Los Santos</t>
  </si>
  <si>
    <t xml:space="preserve">A. Almanza </t>
  </si>
  <si>
    <t xml:space="preserve">Dan Smith </t>
  </si>
  <si>
    <t xml:space="preserve">Scott Cassiday </t>
  </si>
  <si>
    <t xml:space="preserve">J. Simontacchi </t>
  </si>
  <si>
    <t xml:space="preserve">Tom Wilson </t>
  </si>
  <si>
    <t xml:space="preserve">Matt Franco </t>
  </si>
  <si>
    <t xml:space="preserve">John Valentin </t>
  </si>
  <si>
    <t xml:space="preserve">Chad Moeller </t>
  </si>
  <si>
    <t xml:space="preserve">Lance Carter </t>
  </si>
  <si>
    <t xml:space="preserve">Josh Phelps </t>
  </si>
  <si>
    <t>Carlos Hernandez</t>
  </si>
  <si>
    <t xml:space="preserve">Nick Nuegebauer </t>
  </si>
  <si>
    <t xml:space="preserve">Brian Moehler </t>
  </si>
  <si>
    <t xml:space="preserve">Mike Crudale </t>
  </si>
  <si>
    <t xml:space="preserve">Ben Broussard </t>
  </si>
  <si>
    <t xml:space="preserve">Ryan Ludwick </t>
  </si>
  <si>
    <t xml:space="preserve">Jacob Peavy </t>
  </si>
  <si>
    <t xml:space="preserve">Juan Acevedo </t>
  </si>
  <si>
    <t xml:space="preserve">Willie Harris </t>
  </si>
  <si>
    <t xml:space="preserve">Joe Roa </t>
  </si>
  <si>
    <t xml:space="preserve">Adam Everett </t>
  </si>
  <si>
    <t xml:space="preserve">Dave Mlicki </t>
  </si>
  <si>
    <t xml:space="preserve">Josh Fogg </t>
  </si>
  <si>
    <t>Denny Stark</t>
  </si>
  <si>
    <t xml:space="preserve">Joey Eischen </t>
  </si>
  <si>
    <t xml:space="preserve">Brandon Larson </t>
  </si>
  <si>
    <t xml:space="preserve">Andy Sheets </t>
  </si>
  <si>
    <t xml:space="preserve">Adam Hyzdu </t>
  </si>
  <si>
    <t xml:space="preserve">Felix Escalona </t>
  </si>
  <si>
    <t xml:space="preserve">Brett Myers </t>
  </si>
  <si>
    <t xml:space="preserve">Scott Sauerbeck </t>
  </si>
  <si>
    <t xml:space="preserve">Gregg Colbrunn </t>
  </si>
  <si>
    <t xml:space="preserve">Josg Bard </t>
  </si>
  <si>
    <t xml:space="preserve">Jason Middlebrook </t>
  </si>
  <si>
    <t xml:space="preserve">Mike Bynum </t>
  </si>
  <si>
    <t xml:space="preserve">Joaquin Benoit </t>
  </si>
  <si>
    <t xml:space="preserve">Mil </t>
  </si>
  <si>
    <t>Ru. Hernandez</t>
  </si>
  <si>
    <t xml:space="preserve">MIl </t>
  </si>
  <si>
    <t>B. Villafuerte</t>
  </si>
  <si>
    <t xml:space="preserve">Soloman Torres </t>
  </si>
  <si>
    <t xml:space="preserve">Dave Roberts </t>
  </si>
  <si>
    <t xml:space="preserve">Mark Ellis </t>
  </si>
  <si>
    <t xml:space="preserve">Michael Tejera </t>
  </si>
  <si>
    <t xml:space="preserve">Miquel Asencio </t>
  </si>
  <si>
    <t xml:space="preserve">Darren Bragg </t>
  </si>
  <si>
    <t xml:space="preserve">Orlando Merced </t>
  </si>
  <si>
    <t xml:space="preserve">Brian Powell </t>
  </si>
  <si>
    <t xml:space="preserve">Brian Schnieder </t>
  </si>
  <si>
    <t xml:space="preserve">Peter Munro </t>
  </si>
  <si>
    <t xml:space="preserve">Eugene Kingsale </t>
  </si>
  <si>
    <t xml:space="preserve">Antonio Osuna </t>
  </si>
  <si>
    <t xml:space="preserve">Vance Wilson </t>
  </si>
  <si>
    <t xml:space="preserve">Hector Mercado </t>
  </si>
  <si>
    <t>Jared Fernandez</t>
  </si>
  <si>
    <t xml:space="preserve">John Lackey </t>
  </si>
  <si>
    <t xml:space="preserve">Brendan Donnelly </t>
  </si>
  <si>
    <t xml:space="preserve">Scott Shields </t>
  </si>
  <si>
    <t xml:space="preserve">Carlos Silva </t>
  </si>
  <si>
    <t xml:space="preserve">Jason Michaels </t>
  </si>
  <si>
    <t xml:space="preserve">Mickey Callaway </t>
  </si>
  <si>
    <t xml:space="preserve">Alan Benes </t>
  </si>
  <si>
    <t xml:space="preserve">Orlando Hudson </t>
  </si>
  <si>
    <t xml:space="preserve">Bobby Hill  </t>
  </si>
  <si>
    <t xml:space="preserve">Kirk Saarloos </t>
  </si>
  <si>
    <t xml:space="preserve">John Stephens </t>
  </si>
  <si>
    <t xml:space="preserve">Jack Cust </t>
  </si>
  <si>
    <t xml:space="preserve">Matt Kinney </t>
  </si>
  <si>
    <t xml:space="preserve">Travis Harper </t>
  </si>
  <si>
    <t xml:space="preserve">Oliver Perez </t>
  </si>
  <si>
    <t xml:space="preserve">Omar Infante </t>
  </si>
  <si>
    <t xml:space="preserve">Karim Garcia </t>
  </si>
  <si>
    <t xml:space="preserve">Mike Koplove </t>
  </si>
  <si>
    <t>passes</t>
  </si>
  <si>
    <t xml:space="preserve">Jorge Julio </t>
  </si>
  <si>
    <t xml:space="preserve">Kevin Mench </t>
  </si>
  <si>
    <t xml:space="preserve">Chad Zerbe </t>
  </si>
  <si>
    <t xml:space="preserve">Justin Miller </t>
  </si>
  <si>
    <t xml:space="preserve">Darrell May </t>
  </si>
  <si>
    <t xml:space="preserve">Reggie Taylor </t>
  </si>
  <si>
    <t xml:space="preserve">Chris Magruder </t>
  </si>
  <si>
    <t xml:space="preserve">Jason Conti </t>
  </si>
  <si>
    <t xml:space="preserve">Raul Gonzalez </t>
  </si>
  <si>
    <t xml:space="preserve">Covelli Crisp </t>
  </si>
  <si>
    <t xml:space="preserve">Ramon Vazquez </t>
  </si>
  <si>
    <t>Darren Holmes</t>
  </si>
  <si>
    <t xml:space="preserve">Travis Haefner </t>
  </si>
  <si>
    <t xml:space="preserve">John Mabry </t>
  </si>
  <si>
    <t xml:space="preserve">Ricky Stone </t>
  </si>
  <si>
    <t xml:space="preserve">Damon Minor </t>
  </si>
  <si>
    <t xml:space="preserve">Kelly Wunsch </t>
  </si>
  <si>
    <t xml:space="preserve">Rafael Soriano </t>
  </si>
  <si>
    <t xml:space="preserve">Tony Fiore </t>
  </si>
  <si>
    <t xml:space="preserve">Jorge Sosa </t>
  </si>
  <si>
    <t xml:space="preserve">Keith Ginter </t>
  </si>
  <si>
    <t xml:space="preserve">Zach Day </t>
  </si>
  <si>
    <t xml:space="preserve">Jamey Carro </t>
  </si>
  <si>
    <t xml:space="preserve">Mike Maroth </t>
  </si>
  <si>
    <t>Aaron Hurang</t>
  </si>
  <si>
    <t xml:space="preserve">Brian Meadows </t>
  </si>
  <si>
    <t xml:space="preserve">Corky Miller </t>
  </si>
  <si>
    <t xml:space="preserve">Joey Hamilton </t>
  </si>
  <si>
    <t xml:space="preserve">Carlos Baerga </t>
  </si>
  <si>
    <t xml:space="preserve">Adam Bernero </t>
  </si>
  <si>
    <t xml:space="preserve">Hank Blalock </t>
  </si>
  <si>
    <t xml:space="preserve">Joe Borowski </t>
  </si>
  <si>
    <t xml:space="preserve">Aaron Cook </t>
  </si>
  <si>
    <t xml:space="preserve">George Lombard </t>
  </si>
  <si>
    <t xml:space="preserve">Julio Santana </t>
  </si>
  <si>
    <t xml:space="preserve">Steve Smyth </t>
  </si>
  <si>
    <t xml:space="preserve">Mark Bellhorn </t>
  </si>
  <si>
    <t xml:space="preserve">LA </t>
  </si>
  <si>
    <t>Morgan Ensberg</t>
  </si>
  <si>
    <t xml:space="preserve">Dennis Tankersley </t>
  </si>
  <si>
    <t xml:space="preserve">Sea </t>
  </si>
  <si>
    <t xml:space="preserve">Ty Wigginton </t>
  </si>
  <si>
    <t xml:space="preserve">Andres Torres </t>
  </si>
  <si>
    <t xml:space="preserve">Eduardo Perez </t>
  </si>
  <si>
    <t>2003 ABL Rookie Draft</t>
  </si>
  <si>
    <t>PLAYER</t>
  </si>
  <si>
    <t>Edwards Guzman</t>
  </si>
  <si>
    <t>John Thomson</t>
  </si>
  <si>
    <t>Alex Arias</t>
  </si>
  <si>
    <t>Adam Pettyjohn</t>
  </si>
  <si>
    <t>Shawn Chacon</t>
  </si>
  <si>
    <t>Giovanni Carrara</t>
  </si>
  <si>
    <t>Kris Wilson</t>
  </si>
  <si>
    <t>Ichiro Suzuki</t>
  </si>
  <si>
    <t>Kevin Jarvis</t>
  </si>
  <si>
    <t>Jeff Liefer</t>
  </si>
  <si>
    <t>Norm Charlton</t>
  </si>
  <si>
    <t>Willis Roberts</t>
  </si>
  <si>
    <t>Penalty</t>
  </si>
  <si>
    <t>Brad Wilkerson</t>
  </si>
  <si>
    <t>Jay Powell</t>
  </si>
  <si>
    <t>Allen Levrault</t>
  </si>
  <si>
    <t>C.C.Sabathia</t>
  </si>
  <si>
    <t>Javier Cardona</t>
  </si>
  <si>
    <t>Dan Wright</t>
  </si>
  <si>
    <t>Gary Matthews</t>
  </si>
  <si>
    <t>Shawon Dunston</t>
  </si>
  <si>
    <t>Brian Buchannon</t>
  </si>
  <si>
    <t>Cesar Crespo</t>
  </si>
  <si>
    <t>Josh Beckett</t>
  </si>
  <si>
    <t>Lance Davis</t>
  </si>
  <si>
    <t>Hiram Bocachia</t>
  </si>
  <si>
    <t>Marcus Giles</t>
  </si>
  <si>
    <t>Mike Young</t>
  </si>
  <si>
    <t>Sean Douglass</t>
  </si>
  <si>
    <t>Grahme Lloyd</t>
  </si>
  <si>
    <t>Brent Abernathy</t>
  </si>
  <si>
    <t>John Riedling</t>
  </si>
  <si>
    <t>Pedro Borbon</t>
  </si>
  <si>
    <t>Mike Matthews</t>
  </si>
  <si>
    <t>Jason Grimsley</t>
  </si>
  <si>
    <t>Dicky Gonzalez</t>
  </si>
  <si>
    <t>Mario Encarnacion</t>
  </si>
  <si>
    <t>Angel Echevarria</t>
  </si>
  <si>
    <t>Bud Smith</t>
  </si>
  <si>
    <t>Rueben Sierra</t>
  </si>
  <si>
    <t>Vladamir Nunez</t>
  </si>
  <si>
    <t>Kerry Robinson</t>
  </si>
  <si>
    <t>Jeff Austin</t>
  </si>
  <si>
    <t>Jeremy Fikac</t>
  </si>
  <si>
    <t>Chris George</t>
  </si>
  <si>
    <t>Shawn Wooten</t>
  </si>
  <si>
    <t>Scott Stewart</t>
  </si>
  <si>
    <t>Jorge Fabregas</t>
  </si>
  <si>
    <t>Brandon Duckworth</t>
  </si>
  <si>
    <t>Joe Crede</t>
  </si>
  <si>
    <t>Grant Roberts</t>
  </si>
  <si>
    <t>Greg Myers</t>
  </si>
  <si>
    <t>Jim Brower</t>
  </si>
  <si>
    <t>Tomas Perez</t>
  </si>
  <si>
    <t>Juan Moreno</t>
  </si>
  <si>
    <t>Ray King</t>
  </si>
  <si>
    <t>Brian Boehringer</t>
  </si>
  <si>
    <t>David Williams</t>
  </si>
  <si>
    <t>Travis Phelps</t>
  </si>
  <si>
    <t>Geronimo Gil</t>
  </si>
  <si>
    <t>Tom Prince</t>
  </si>
  <si>
    <t>Joel Pinero</t>
  </si>
  <si>
    <t>Chris Michalak</t>
  </si>
  <si>
    <t>Brent Butler</t>
  </si>
  <si>
    <t>Russ Davis</t>
  </si>
  <si>
    <t>Jose Ortiz</t>
  </si>
  <si>
    <t>Jared Sandberg</t>
  </si>
  <si>
    <t>Orlando Merced</t>
  </si>
  <si>
    <t>David Coggin</t>
  </si>
  <si>
    <t>Gene Stechschulte</t>
  </si>
  <si>
    <t>Bob File</t>
  </si>
  <si>
    <t>Robert Machado</t>
  </si>
  <si>
    <t>Rocky Biddle</t>
  </si>
  <si>
    <t>Luther Hackman</t>
  </si>
  <si>
    <t>Damaso Marte</t>
  </si>
  <si>
    <t>Erik Hiljus</t>
  </si>
  <si>
    <t>Danny Patterson</t>
  </si>
  <si>
    <t>Mark Little</t>
  </si>
  <si>
    <t>David Delucci</t>
  </si>
  <si>
    <t>Ryan Jensen</t>
  </si>
  <si>
    <t>Jeff Reboulet</t>
  </si>
  <si>
    <t>Tim Drews</t>
  </si>
  <si>
    <t>Dee Brown</t>
  </si>
  <si>
    <t>Randall Simon</t>
  </si>
  <si>
    <t>Nick Bierbrodt</t>
  </si>
  <si>
    <t>Adrian Hernandez</t>
  </si>
  <si>
    <t>Calvin Maduro</t>
  </si>
  <si>
    <t>Cory Bailey</t>
  </si>
  <si>
    <t>Mike Kinkade</t>
  </si>
  <si>
    <t>Tsuyoshi Shinjo</t>
  </si>
  <si>
    <t>Adam Johnson</t>
  </si>
  <si>
    <t>Aaron Myette</t>
  </si>
  <si>
    <t>Dave Mlicki</t>
  </si>
  <si>
    <t>2002 ABL Rookie Draft</t>
  </si>
  <si>
    <t>Rnd 1</t>
  </si>
  <si>
    <t>Rnd 2</t>
  </si>
  <si>
    <t>Rnd 3</t>
  </si>
  <si>
    <t>Rnd 4</t>
  </si>
  <si>
    <t>Rnd 5</t>
  </si>
  <si>
    <t>Rnd 6</t>
  </si>
  <si>
    <t>Rnd 7</t>
  </si>
  <si>
    <t>R. Furcal</t>
  </si>
  <si>
    <t>M. Suzuki</t>
  </si>
  <si>
    <t>J. Taveras</t>
  </si>
  <si>
    <t>A. Soriano</t>
  </si>
  <si>
    <t>D. Serafini</t>
  </si>
  <si>
    <t>D. Garibay</t>
  </si>
  <si>
    <t>T. Moore</t>
  </si>
  <si>
    <t>J. D'Amico</t>
  </si>
  <si>
    <t>K. Wunsch</t>
  </si>
  <si>
    <t>M. Herges</t>
  </si>
  <si>
    <t>C. Murray</t>
  </si>
  <si>
    <t>M. Kinney</t>
  </si>
  <si>
    <t>T. Houston</t>
  </si>
  <si>
    <t>B. Gil</t>
  </si>
  <si>
    <t>P. Burrell</t>
  </si>
  <si>
    <t>J. Lugo</t>
  </si>
  <si>
    <t>D. Bautista</t>
  </si>
  <si>
    <t>H. Pichardo</t>
  </si>
  <si>
    <t>W. Blair</t>
  </si>
  <si>
    <t>D. Hansen</t>
  </si>
  <si>
    <t>C. Hayes</t>
  </si>
  <si>
    <t>B. Zito</t>
  </si>
  <si>
    <t>T. Ohka</t>
  </si>
  <si>
    <t>R. Cornelius</t>
  </si>
  <si>
    <t>A. Tracy</t>
  </si>
  <si>
    <t>C. Grebeck</t>
  </si>
  <si>
    <t>A. Fultz</t>
  </si>
  <si>
    <t>H. Morris</t>
  </si>
  <si>
    <t>B. Penny</t>
  </si>
  <si>
    <t>K. Lightenberg</t>
  </si>
  <si>
    <t>L. Rivas</t>
  </si>
  <si>
    <t>J. Paul</t>
  </si>
  <si>
    <t>C. Almanzar</t>
  </si>
  <si>
    <t>M. Holtz</t>
  </si>
  <si>
    <t>K. DeHaan</t>
  </si>
  <si>
    <t>T. Long</t>
  </si>
  <si>
    <t>P. Polanco</t>
  </si>
  <si>
    <t>F. Martinez</t>
  </si>
  <si>
    <t>A. Osuna</t>
  </si>
  <si>
    <t>G. Mota</t>
  </si>
  <si>
    <t>D. Davis</t>
  </si>
  <si>
    <t>Ju. Santana</t>
  </si>
  <si>
    <t>B. Molina</t>
  </si>
  <si>
    <t>A. Huff</t>
  </si>
  <si>
    <t>L. Matos</t>
  </si>
  <si>
    <t>L. Prokopec</t>
  </si>
  <si>
    <t>M. Cummings</t>
  </si>
  <si>
    <t>W. Cunnane</t>
  </si>
  <si>
    <t>G. Blum</t>
  </si>
  <si>
    <t>S. Strickland</t>
  </si>
  <si>
    <t>B. Reames</t>
  </si>
  <si>
    <t>R. Casanova</t>
  </si>
  <si>
    <t>JC Romero</t>
  </si>
  <si>
    <t>K. Osik</t>
  </si>
  <si>
    <t>R. Ramsay</t>
  </si>
  <si>
    <t>J. Payton</t>
  </si>
  <si>
    <t>B. Tollberg</t>
  </si>
  <si>
    <t>K. Walker</t>
  </si>
  <si>
    <t>J. Cabrera</t>
  </si>
  <si>
    <t>F. Lunar</t>
  </si>
  <si>
    <t>A. Almanza</t>
  </si>
  <si>
    <t>J. Mouton</t>
  </si>
  <si>
    <t>A. Cora</t>
  </si>
  <si>
    <t>M. Mora</t>
  </si>
  <si>
    <t>C. Eldred</t>
  </si>
  <si>
    <t>M. LeCroy</t>
  </si>
  <si>
    <t>J. Manzanillo</t>
  </si>
  <si>
    <t>L. Pote</t>
  </si>
  <si>
    <t>B. McMillion</t>
  </si>
  <si>
    <t>A. Eaton</t>
  </si>
  <si>
    <t>C. Truby</t>
  </si>
  <si>
    <t>F. Cordero</t>
  </si>
  <si>
    <t>L. Barcelo</t>
  </si>
  <si>
    <t>S. Etherton</t>
  </si>
  <si>
    <t>A. Bernero</t>
  </si>
  <si>
    <t>Jo. Santana</t>
  </si>
  <si>
    <t>A. Piatt</t>
  </si>
  <si>
    <t>J. Rollins</t>
  </si>
  <si>
    <t>V. Padilla</t>
  </si>
  <si>
    <t>J. Speier</t>
  </si>
  <si>
    <t>T. Van Poppel</t>
  </si>
  <si>
    <t>B. Bonilla</t>
  </si>
  <si>
    <t>R. Bones</t>
  </si>
  <si>
    <t>W. Miller</t>
  </si>
  <si>
    <t>E. Dessens</t>
  </si>
  <si>
    <t>R. Quvedo</t>
  </si>
  <si>
    <t>M. James</t>
  </si>
  <si>
    <t>L. Lopez</t>
  </si>
  <si>
    <t>J. Macias</t>
  </si>
  <si>
    <t>H. Ortiz</t>
  </si>
  <si>
    <t>K. Sasaki</t>
  </si>
  <si>
    <t>H. Perry</t>
  </si>
  <si>
    <t>D. Buford</t>
  </si>
  <si>
    <t>S. Downs</t>
  </si>
  <si>
    <t>C. Pollitte</t>
  </si>
  <si>
    <t>D. Creek</t>
  </si>
  <si>
    <t>K. Jarvis</t>
  </si>
  <si>
    <t>T. Armas Jr.</t>
  </si>
  <si>
    <t>M. Bradley</t>
  </si>
  <si>
    <t>SL</t>
  </si>
  <si>
    <t>O. Fernandez</t>
  </si>
  <si>
    <t>K. Elster</t>
  </si>
  <si>
    <t>R. Brown</t>
  </si>
  <si>
    <t>J. Zuletta</t>
  </si>
  <si>
    <t>C. Bellinger</t>
  </si>
  <si>
    <t>R. Bell</t>
  </si>
  <si>
    <t>J. Nelson</t>
  </si>
  <si>
    <t>T. McKnight</t>
  </si>
  <si>
    <t>D. Henry</t>
  </si>
  <si>
    <t>J. Marquis</t>
  </si>
  <si>
    <t>M. Mordecai</t>
  </si>
  <si>
    <t>J. Oliver</t>
  </si>
  <si>
    <t>M. Mulder</t>
  </si>
  <si>
    <t>M. Lamb</t>
  </si>
  <si>
    <t>J. Canizaro</t>
  </si>
  <si>
    <t>J. Tam</t>
  </si>
  <si>
    <t>T. De La Rosa</t>
  </si>
  <si>
    <t>M. Wohlers</t>
  </si>
  <si>
    <t>A. Nunez</t>
  </si>
  <si>
    <t>F. Castillo</t>
  </si>
  <si>
    <t>J. Pierre</t>
  </si>
  <si>
    <t>L. Sojo</t>
  </si>
  <si>
    <t>J. Slusarski</t>
  </si>
  <si>
    <t>G. Zaun</t>
  </si>
  <si>
    <t>J. Santiago</t>
  </si>
  <si>
    <t>J. Spurgeon</t>
  </si>
  <si>
    <t>G. Rusch</t>
  </si>
  <si>
    <t>P. Wilson</t>
  </si>
  <si>
    <t>M. Fetters</t>
  </si>
  <si>
    <t>F. Crespo</t>
  </si>
  <si>
    <t>D. Magadan</t>
  </si>
  <si>
    <t>Sc. Green</t>
  </si>
  <si>
    <t>P. LoDuca</t>
  </si>
  <si>
    <t>B. Rekar</t>
  </si>
  <si>
    <t>S. Sheldon</t>
  </si>
  <si>
    <t>D. McCarty</t>
  </si>
  <si>
    <t>R. King</t>
  </si>
  <si>
    <t>J. Castro</t>
  </si>
  <si>
    <t>B. Ward</t>
  </si>
  <si>
    <t>M. Burkhart</t>
  </si>
  <si>
    <t>J. Garland</t>
  </si>
  <si>
    <t>R. Kohlmeier</t>
  </si>
  <si>
    <t>S. Schoenweis</t>
  </si>
  <si>
    <t>P. Crawford</t>
  </si>
  <si>
    <t>G. Guzman</t>
  </si>
  <si>
    <t>L. Merloni</t>
  </si>
  <si>
    <t>J. Tyner</t>
  </si>
  <si>
    <t>S. Cox</t>
  </si>
  <si>
    <t>C. Richard</t>
  </si>
  <si>
    <t>C. Durbin</t>
  </si>
  <si>
    <t>F. Meninchino</t>
  </si>
  <si>
    <t>C. Lidle</t>
  </si>
  <si>
    <t>M. Fyhrie</t>
  </si>
  <si>
    <t>H. Slocumb</t>
  </si>
  <si>
    <t>C. Smith</t>
  </si>
  <si>
    <t>M. Buehrle</t>
  </si>
  <si>
    <t>P. Rigdon</t>
  </si>
  <si>
    <t>V. De Los Santos</t>
  </si>
  <si>
    <t>V. Darensbourg</t>
  </si>
  <si>
    <t>D. Patterson</t>
  </si>
  <si>
    <t>Ed. Perez</t>
  </si>
  <si>
    <t>M. Redman</t>
  </si>
  <si>
    <t>N. Cruz</t>
  </si>
  <si>
    <t>C. Counsell</t>
  </si>
  <si>
    <t>C. Hernandez</t>
  </si>
  <si>
    <t>J. Abbott</t>
  </si>
  <si>
    <t>D. Gooden</t>
  </si>
  <si>
    <t>J. Fabregas</t>
  </si>
  <si>
    <t>2001 ABL Rookie Draft</t>
  </si>
  <si>
    <t>Brandon Looper</t>
  </si>
  <si>
    <t>Bob Wells</t>
  </si>
  <si>
    <t>Andrew Lorraine</t>
  </si>
  <si>
    <t>Mark Quinn</t>
  </si>
  <si>
    <t>Tim Hudson</t>
  </si>
  <si>
    <t>Ben Petrick</t>
  </si>
  <si>
    <t>Byung-Hyun Kim</t>
  </si>
  <si>
    <t>Bobby Ayala</t>
  </si>
  <si>
    <t>Kevin McGlinchey</t>
  </si>
  <si>
    <t>Jay Whitasick</t>
  </si>
  <si>
    <t>Brad Clontz</t>
  </si>
  <si>
    <t>Bobby Witt</t>
  </si>
  <si>
    <t>Erubiel Durazo</t>
  </si>
  <si>
    <t>Eric Gagne</t>
  </si>
  <si>
    <t>David Weathers</t>
  </si>
  <si>
    <t>Ron Belliard</t>
  </si>
  <si>
    <t>Brian Daubach</t>
  </si>
  <si>
    <t>Rich Garces</t>
  </si>
  <si>
    <t>Matt Clement</t>
  </si>
  <si>
    <t>Cory Koskie</t>
  </si>
  <si>
    <t>Brook Fordyce</t>
  </si>
  <si>
    <t>Alex Ramirez</t>
  </si>
  <si>
    <t>Olmeda Seanez</t>
  </si>
  <si>
    <t>Jeff Barry</t>
  </si>
  <si>
    <t>Carlos Febles</t>
  </si>
  <si>
    <t>Robert Person</t>
  </si>
  <si>
    <t>Einar Diaz</t>
  </si>
  <si>
    <t>Steve Montgomery</t>
  </si>
  <si>
    <t>Jaime Navarro</t>
  </si>
  <si>
    <t>B.J.Ryan</t>
  </si>
  <si>
    <t>Ruben Mateo</t>
  </si>
  <si>
    <t>Armando Rios</t>
  </si>
  <si>
    <t>Brian Simmons</t>
  </si>
  <si>
    <t>Wiki Gonzalez</t>
  </si>
  <si>
    <t>Michael Barrett</t>
  </si>
  <si>
    <t>Ryan Glynn</t>
  </si>
  <si>
    <t>Daryle Ward</t>
  </si>
  <si>
    <t>Jimmy Anderson</t>
  </si>
  <si>
    <t>Micah Bowie</t>
  </si>
  <si>
    <t>Carlos Lee</t>
  </si>
  <si>
    <t>Kyle Peterson</t>
  </si>
  <si>
    <t>Chris Brock</t>
  </si>
  <si>
    <t>Terry Shumpert</t>
  </si>
  <si>
    <t>Christian Guzman</t>
  </si>
  <si>
    <t>Garrett Stephenson</t>
  </si>
  <si>
    <t>Chris Singleton</t>
  </si>
  <si>
    <t>Torri Hunter</t>
  </si>
  <si>
    <t>Edgard Clemente</t>
  </si>
  <si>
    <t>Onan Masaoka</t>
  </si>
  <si>
    <t>Dan Smith</t>
  </si>
  <si>
    <t>A.J.Burnett</t>
  </si>
  <si>
    <t>Scott Sauerbeck</t>
  </si>
  <si>
    <t>Kevin Barker</t>
  </si>
  <si>
    <t>Sean Lowe</t>
  </si>
  <si>
    <t>Alberto Castillo</t>
  </si>
  <si>
    <t>Bruce Aven</t>
  </si>
  <si>
    <t>Luis Polonia</t>
  </si>
  <si>
    <t>Chad Myers</t>
  </si>
  <si>
    <t>Jin Ho Cho</t>
  </si>
  <si>
    <t>Peter Munro</t>
  </si>
  <si>
    <t>Todd Ritchie</t>
  </si>
  <si>
    <t>Russ Springer</t>
  </si>
  <si>
    <t>Scott Sullivan</t>
  </si>
  <si>
    <t>Ramon E.Martinez</t>
  </si>
  <si>
    <t>Craig Paquette</t>
  </si>
  <si>
    <t>Chad Hermanson</t>
  </si>
  <si>
    <t>Benny Agbayani</t>
  </si>
  <si>
    <t>Pat Mahomes</t>
  </si>
  <si>
    <t>McKay Christenson</t>
  </si>
  <si>
    <t>Dan Reichert</t>
  </si>
  <si>
    <t>Mike Lowell</t>
  </si>
  <si>
    <t>Angel Pena</t>
  </si>
  <si>
    <t>Bobby Chouinard</t>
  </si>
  <si>
    <t>Jason Larue</t>
  </si>
  <si>
    <t>Tim Bogar</t>
  </si>
  <si>
    <t>Jeff Zimmerman</t>
  </si>
  <si>
    <t>Denny Hocking</t>
  </si>
  <si>
    <t>Jose Cabrera</t>
  </si>
  <si>
    <t>Herbert Perry</t>
  </si>
  <si>
    <t>Mike Mordaicai</t>
  </si>
  <si>
    <t>Eric Owens</t>
  </si>
  <si>
    <t>Chad Allen</t>
  </si>
  <si>
    <t>Hanley Frias</t>
  </si>
  <si>
    <t>Al Levine</t>
  </si>
  <si>
    <t>Octaviel Dotel</t>
  </si>
  <si>
    <t>Wilton Veras</t>
  </si>
  <si>
    <t>Mike Venafro</t>
  </si>
  <si>
    <t>Mike Judd</t>
  </si>
  <si>
    <t>Russ Johnson</t>
  </si>
  <si>
    <t>Billy Koch</t>
  </si>
  <si>
    <t>Gil Meche</t>
  </si>
  <si>
    <t>Doug Johns</t>
  </si>
  <si>
    <t>Jose Nieves</t>
  </si>
  <si>
    <t>Alvin Morman</t>
  </si>
  <si>
    <t>Manny Martinez</t>
  </si>
  <si>
    <t>Brian Banks</t>
  </si>
  <si>
    <t>Jose Panaguia</t>
  </si>
  <si>
    <t>Jeff Wallace</t>
  </si>
  <si>
    <t>Eugene Kingsale</t>
  </si>
  <si>
    <t>Ryan Minor</t>
  </si>
  <si>
    <t>Jeff Huson</t>
  </si>
  <si>
    <t>Rob Ducey</t>
  </si>
  <si>
    <t>Felix Rodriquez</t>
  </si>
  <si>
    <t>Terrell Lowry</t>
  </si>
  <si>
    <t>Travis Miller</t>
  </si>
  <si>
    <t>Chris Sexton</t>
  </si>
  <si>
    <t>Brian Cooper</t>
  </si>
  <si>
    <t>Glen Barker</t>
  </si>
  <si>
    <t>Mike Oquist</t>
  </si>
  <si>
    <t>Trent Durrington</t>
  </si>
  <si>
    <t>2000 ABL Rookie Draft</t>
  </si>
  <si>
    <t>1999 ABL Rookie Draft</t>
  </si>
  <si>
    <t>1998 ABL Rookie Draft</t>
  </si>
  <si>
    <t>2007 ABL Rookie Draft</t>
  </si>
  <si>
    <t>2008 ABL Rookie  Draft</t>
  </si>
  <si>
    <t>2009 ABL Rookie Draft</t>
  </si>
  <si>
    <t>2010 ABL Rookie Draft</t>
  </si>
  <si>
    <t>2011 ABL Rookie Draft</t>
  </si>
  <si>
    <t>2012 ABL Rookie Draft</t>
  </si>
  <si>
    <t>2013 ABL Rookie Draft</t>
  </si>
  <si>
    <t>2014 ABL Rookie Draft</t>
  </si>
  <si>
    <t>Palmer</t>
  </si>
  <si>
    <t>Hermanson</t>
  </si>
  <si>
    <t>     </t>
  </si>
  <si>
    <t>Dennis</t>
  </si>
  <si>
    <t>Kohlmeir</t>
  </si>
  <si>
    <t>Rueben</t>
  </si>
  <si>
    <t>Matos</t>
  </si>
  <si>
    <t>Van Hekken</t>
  </si>
  <si>
    <t>Towers</t>
  </si>
  <si>
    <t>Mordacai</t>
  </si>
  <si>
    <t>Hyzdu</t>
  </si>
  <si>
    <t>Bynum</t>
  </si>
  <si>
    <t>Powell</t>
  </si>
  <si>
    <t>Zuleta</t>
  </si>
  <si>
    <t>Middlebrook</t>
  </si>
  <si>
    <t>Calvin</t>
  </si>
  <si>
    <t>Maduro</t>
  </si>
  <si>
    <t>Gonzalez-Fla</t>
  </si>
  <si>
    <t>Wayne</t>
  </si>
  <si>
    <t>J. Jones</t>
  </si>
  <si>
    <t>Moeller</t>
  </si>
  <si>
    <t>Fikac</t>
  </si>
  <si>
    <t>Smythe</t>
  </si>
  <si>
    <t>Lyon</t>
  </si>
  <si>
    <t>Rod</t>
  </si>
  <si>
    <t>Barajas</t>
  </si>
  <si>
    <t>Lima</t>
  </si>
  <si>
    <t>White</t>
  </si>
  <si>
    <t>Adan</t>
  </si>
  <si>
    <t>Bacsik</t>
  </si>
  <si>
    <t>Creek</t>
  </si>
  <si>
    <t>Solomon</t>
  </si>
  <si>
    <t>Macias</t>
  </si>
  <si>
    <t>McEwing</t>
  </si>
  <si>
    <t>Fuentes</t>
  </si>
  <si>
    <t>Elarton</t>
  </si>
  <si>
    <t>Nuuegebauer</t>
  </si>
  <si>
    <t>Ankiel</t>
  </si>
  <si>
    <t>Hadecki</t>
  </si>
  <si>
    <t>Irabu</t>
  </si>
  <si>
    <t>Cassiday</t>
  </si>
  <si>
    <t>Cressend</t>
  </si>
  <si>
    <t>SF            </t>
  </si>
  <si>
    <t>Jones      </t>
  </si>
  <si>
    <t>Armando</t>
  </si>
  <si>
    <t>Det           </t>
  </si>
  <si>
    <t>Mateo       </t>
  </si>
  <si>
    <t>Bill</t>
  </si>
  <si>
    <t>Haselman</t>
  </si>
  <si>
    <t>Smythe        </t>
  </si>
  <si>
    <t>Ana          </t>
  </si>
  <si>
    <t>Kerry</t>
  </si>
  <si>
    <t>Robinson      </t>
  </si>
  <si>
    <t>Brady</t>
  </si>
  <si>
    <t>McEwing         </t>
  </si>
  <si>
    <t>Damian</t>
  </si>
  <si>
    <t>Rolls</t>
  </si>
  <si>
    <t>LA            </t>
  </si>
  <si>
    <t>Wilson       </t>
  </si>
  <si>
    <t>Velarde       </t>
  </si>
  <si>
    <t>CWS         </t>
  </si>
  <si>
    <t>Nuegebauer   </t>
  </si>
  <si>
    <t>Quinn</t>
  </si>
  <si>
    <t>Mil            </t>
  </si>
  <si>
    <t>Parque            </t>
  </si>
  <si>
    <t>Truby</t>
  </si>
  <si>
    <t>KC            </t>
  </si>
  <si>
    <t>Jeremey</t>
  </si>
  <si>
    <t>Fikac       </t>
  </si>
  <si>
    <t>Bob</t>
  </si>
  <si>
    <t>Wickman</t>
  </si>
  <si>
    <t>Goodwin        </t>
  </si>
  <si>
    <t>Tyner</t>
  </si>
  <si>
    <t>Atl             </t>
  </si>
  <si>
    <t>Paul              </t>
  </si>
  <si>
    <t>Herges</t>
  </si>
  <si>
    <t>Swindell       </t>
  </si>
  <si>
    <t>Balt          </t>
  </si>
  <si>
    <t>Thurman          </t>
  </si>
  <si>
    <t>Erickson</t>
  </si>
  <si>
    <t>Vaughn             </t>
  </si>
  <si>
    <t>Cinn          </t>
  </si>
  <si>
    <t>Haselman            </t>
  </si>
  <si>
    <t>Zaun</t>
  </si>
  <si>
    <t>Wickman           </t>
  </si>
  <si>
    <t>Nuegebauer</t>
  </si>
  <si>
    <t>Towers             </t>
  </si>
  <si>
    <t xml:space="preserve">BJ </t>
  </si>
  <si>
    <t>Surhoff</t>
  </si>
  <si>
    <t>Oak          </t>
  </si>
  <si>
    <t>Truby                </t>
  </si>
  <si>
    <t>Richard</t>
  </si>
  <si>
    <t>Oak           </t>
  </si>
  <si>
    <t>Borbon            </t>
  </si>
  <si>
    <t>Doggie Draft Round 5</t>
  </si>
  <si>
    <t>Sun Woo</t>
  </si>
  <si>
    <t>Kim</t>
  </si>
  <si>
    <t>Paniguia</t>
  </si>
  <si>
    <t>add</t>
  </si>
  <si>
    <t>drop</t>
  </si>
  <si>
    <t>2007 ABL  Doggie</t>
  </si>
  <si>
    <t>2008 ABL  Doggie</t>
  </si>
  <si>
    <t>2009 ABL Doggie</t>
  </si>
  <si>
    <t>2010 ABL  Doggie</t>
  </si>
  <si>
    <t>2011 ABL Doggie</t>
  </si>
  <si>
    <t>2012 ABL Doggie</t>
  </si>
  <si>
    <t>2013 ABL Doggie Draft</t>
  </si>
  <si>
    <t>ABL ROSTERS</t>
  </si>
  <si>
    <t>NATIONAL LEAGUE</t>
  </si>
  <si>
    <t>FLORIDA MARLINS</t>
  </si>
  <si>
    <t>MONTREAL EXPOS</t>
  </si>
  <si>
    <t>PHILADELPHIA PHILLIES</t>
  </si>
  <si>
    <t>CHICAGO CUBS</t>
  </si>
  <si>
    <t>CINCINNATI REDS</t>
  </si>
  <si>
    <t>Beck Rod</t>
  </si>
  <si>
    <t>Alfonseca Antonio</t>
  </si>
  <si>
    <t>Alamanzer Carlos</t>
  </si>
  <si>
    <t>Bohanon Brian</t>
  </si>
  <si>
    <t>Cloude Ken</t>
  </si>
  <si>
    <t>Darensbourg Vic</t>
  </si>
  <si>
    <t>Fernandez Alex</t>
  </si>
  <si>
    <t>Anderson Matt</t>
  </si>
  <si>
    <t>Hernandez Xavier</t>
  </si>
  <si>
    <t>Brantley Jeff</t>
  </si>
  <si>
    <t>Crabtree Tim</t>
  </si>
  <si>
    <t>Florie Bryce</t>
  </si>
  <si>
    <t>Fox Chad</t>
  </si>
  <si>
    <t>Bergman Sean</t>
  </si>
  <si>
    <t>Hershiser Orel</t>
  </si>
  <si>
    <t>Burkett John</t>
  </si>
  <si>
    <t>Escobar Kelvim</t>
  </si>
  <si>
    <t>Mercker Kent</t>
  </si>
  <si>
    <t>Glavine Tom</t>
  </si>
  <si>
    <t>Erickson Scott</t>
  </si>
  <si>
    <t>Jones Bobby</t>
  </si>
  <si>
    <t>Cone David</t>
  </si>
  <si>
    <t>Hudek John</t>
  </si>
  <si>
    <t>Neagle Denny</t>
  </si>
  <si>
    <t>Mercedes Jose</t>
  </si>
  <si>
    <t>Gomes Wayne</t>
  </si>
  <si>
    <t>Martinez Pedro</t>
  </si>
  <si>
    <t>Fassero Jeff</t>
  </si>
  <si>
    <t>Leiter Al</t>
  </si>
  <si>
    <t>Ojala Kurt</t>
  </si>
  <si>
    <t>Mlicki Dave</t>
  </si>
  <si>
    <t>Graves Danny</t>
  </si>
  <si>
    <t>Martinez Ramon</t>
  </si>
  <si>
    <t>Foulke Keith</t>
  </si>
  <si>
    <t>Leskanic Curt</t>
  </si>
  <si>
    <t>Quantrill Paul</t>
  </si>
  <si>
    <t>Mohler Mike</t>
  </si>
  <si>
    <t>Helling Rick</t>
  </si>
  <si>
    <t>Moyer Jamie</t>
  </si>
  <si>
    <t>Hawkins LaTroy</t>
  </si>
  <si>
    <t>Mills Alan</t>
  </si>
  <si>
    <t>Rivera Mariano</t>
  </si>
  <si>
    <t>Munoz Mike</t>
  </si>
  <si>
    <t>Hermanson Dustin</t>
  </si>
  <si>
    <t>Orosco Jesse</t>
  </si>
  <si>
    <t>Heredia Gil</t>
  </si>
  <si>
    <t>Plesac Dan</t>
  </si>
  <si>
    <t>Sirotka Mike</t>
  </si>
  <si>
    <t>Sanchez Jesus</t>
  </si>
  <si>
    <t>Mendoza Ramiro</t>
  </si>
  <si>
    <t>Rincon Ricardo</t>
  </si>
  <si>
    <t>Jackson Mike</t>
  </si>
  <si>
    <t>Reed Steve</t>
  </si>
  <si>
    <t>Telford Anthony</t>
  </si>
  <si>
    <t>Service Scott</t>
  </si>
  <si>
    <t>Nitkowski C.J.</t>
  </si>
  <si>
    <t>Rocker John</t>
  </si>
  <si>
    <t>Patterson Danny</t>
  </si>
  <si>
    <t>Silva Jose</t>
  </si>
  <si>
    <t>Tewksbury Bob</t>
  </si>
  <si>
    <t>Small Aaron</t>
  </si>
  <si>
    <t>Peters Chris</t>
  </si>
  <si>
    <t>Wells David</t>
  </si>
  <si>
    <t>Percival Troy</t>
  </si>
  <si>
    <t>Thompson Justin</t>
  </si>
  <si>
    <t>Tomko Brett</t>
  </si>
  <si>
    <t>Tapani Kevin</t>
  </si>
  <si>
    <t>Pichardo Hipolito</t>
  </si>
  <si>
    <t>Wendell Turk</t>
  </si>
  <si>
    <t>Sparks Steve</t>
  </si>
  <si>
    <t>Woodard Steve</t>
  </si>
  <si>
    <t>Wall Donne</t>
  </si>
  <si>
    <t>Thomson John</t>
  </si>
  <si>
    <t>Wasdin John</t>
  </si>
  <si>
    <t>Spencer Stan</t>
  </si>
  <si>
    <t>Yoshii Masato</t>
  </si>
  <si>
    <t>Yan Estaban</t>
  </si>
  <si>
    <t>Watkins Pat</t>
  </si>
  <si>
    <t>Wilson Paul</t>
  </si>
  <si>
    <t>Alvarez Gabe</t>
  </si>
  <si>
    <t>Swindell Greg</t>
  </si>
  <si>
    <t>Wood Kerry</t>
  </si>
  <si>
    <t>Arias Alex</t>
  </si>
  <si>
    <t>Bordick Mike</t>
  </si>
  <si>
    <t>Alfonzo Edgardo</t>
  </si>
  <si>
    <t>Abbott Jeff</t>
  </si>
  <si>
    <t>Cedeno Roger</t>
  </si>
  <si>
    <t>Bagwell Jeff</t>
  </si>
  <si>
    <t>Brosius Scott</t>
  </si>
  <si>
    <t>Alicea Luis</t>
  </si>
  <si>
    <t>Delgado Carlos</t>
  </si>
  <si>
    <t>Alou Moises</t>
  </si>
  <si>
    <t>Clayton Royce</t>
  </si>
  <si>
    <t>Biggio Craig</t>
  </si>
  <si>
    <t>Brown Adrian</t>
  </si>
  <si>
    <t>Allensworth Jermaine</t>
  </si>
  <si>
    <t>Glanville Doug</t>
  </si>
  <si>
    <t>Benjamin Mike</t>
  </si>
  <si>
    <t>Durham Ray</t>
  </si>
  <si>
    <t>Flaherty John</t>
  </si>
  <si>
    <t>Erstad Darin</t>
  </si>
  <si>
    <t>Benard Marvin</t>
  </si>
  <si>
    <t>Guillen Carlos</t>
  </si>
  <si>
    <t>Berry Sean</t>
  </si>
  <si>
    <t>Edmonds Jim</t>
  </si>
  <si>
    <t>Gaetti Gary</t>
  </si>
  <si>
    <t>Fernandez Tony</t>
  </si>
  <si>
    <t>Brogna Rico</t>
  </si>
  <si>
    <t>Hollandsworth Todd</t>
  </si>
  <si>
    <t>Brown Brant</t>
  </si>
  <si>
    <t>Giambi Jeremy</t>
  </si>
  <si>
    <t>Gilkey Bernard</t>
  </si>
  <si>
    <t>Fuller Brad</t>
  </si>
  <si>
    <t>Buford Damon</t>
  </si>
  <si>
    <t>Lockhart Keith</t>
  </si>
  <si>
    <t>Cruz Jr. Jose</t>
  </si>
  <si>
    <t>Henderson Rickey</t>
  </si>
  <si>
    <t>Hatteberg Scott</t>
  </si>
  <si>
    <t>Graffanino Tony</t>
  </si>
  <si>
    <t>Lopez Mendy</t>
  </si>
  <si>
    <t>Fletcher Darrin</t>
  </si>
  <si>
    <t>Johnson Mark (CWS)</t>
  </si>
  <si>
    <t>Lankford Ray</t>
  </si>
  <si>
    <t>Hughes Bobby</t>
  </si>
  <si>
    <t>Gant Ron</t>
  </si>
  <si>
    <t>Meares Pat</t>
  </si>
  <si>
    <t>Glaus Troy</t>
  </si>
  <si>
    <t>Martinez Edgar</t>
  </si>
  <si>
    <t>Levis Jesse</t>
  </si>
  <si>
    <t>Johnson Charles</t>
  </si>
  <si>
    <t>Higginson Bobby</t>
  </si>
  <si>
    <t>Miller Damian</t>
  </si>
  <si>
    <t>Gutierrez Ricky</t>
  </si>
  <si>
    <t>McLemore Mark</t>
  </si>
  <si>
    <t>Martin Norberto</t>
  </si>
  <si>
    <t>Jordan Brian</t>
  </si>
  <si>
    <t>Kendall Jason</t>
  </si>
  <si>
    <t>Randa Joe</t>
  </si>
  <si>
    <t>Hammonds Jeffrey</t>
  </si>
  <si>
    <t>O'Neill Paul</t>
  </si>
  <si>
    <t>Molitor Paul</t>
  </si>
  <si>
    <t>Klesko Ryan</t>
  </si>
  <si>
    <t>Larkin Barry</t>
  </si>
  <si>
    <t>Stevens Lee</t>
  </si>
  <si>
    <t>Henley Bob</t>
  </si>
  <si>
    <t>Palmeiro Rafael</t>
  </si>
  <si>
    <t>Nixon Otis</t>
  </si>
  <si>
    <t>Martin Al</t>
  </si>
  <si>
    <t>Lewis Mark</t>
  </si>
  <si>
    <t>Surhoff B.J.</t>
  </si>
  <si>
    <t>Karros Eric</t>
  </si>
  <si>
    <t>Prince Tom</t>
  </si>
  <si>
    <t>Ramirez Manny</t>
  </si>
  <si>
    <t>Perez Eddie</t>
  </si>
  <si>
    <t>Morris Hal</t>
  </si>
  <si>
    <t>Wilson Dan</t>
  </si>
  <si>
    <t>Mayne Brent</t>
  </si>
  <si>
    <t>Rodriguez Ivan</t>
  </si>
  <si>
    <t>Reboulet Jeff</t>
  </si>
  <si>
    <t>Redmond Mike</t>
  </si>
  <si>
    <t>Reese Pokey</t>
  </si>
  <si>
    <t>Winn Randy</t>
  </si>
  <si>
    <t>Morandini Mickey</t>
  </si>
  <si>
    <t>Santangelo FP</t>
  </si>
  <si>
    <t>Relaford Desi</t>
  </si>
  <si>
    <t>Roberts Bip</t>
  </si>
  <si>
    <t>Sanders Reggie</t>
  </si>
  <si>
    <t>Womack Tony</t>
  </si>
  <si>
    <t>Sweeney Mark</t>
  </si>
  <si>
    <t>Stocker Kevin</t>
  </si>
  <si>
    <t>Strawberry Daryl</t>
  </si>
  <si>
    <t>Tejada Miguel</t>
  </si>
  <si>
    <t>Seguingol Fernando</t>
  </si>
  <si>
    <t>Zeile Todd</t>
  </si>
  <si>
    <t>Vizcaino Jose</t>
  </si>
  <si>
    <t>Ventura Robin</t>
  </si>
  <si>
    <t>VanderWal John</t>
  </si>
  <si>
    <t>Young Dmitri</t>
  </si>
  <si>
    <t>Sexson Richie</t>
  </si>
  <si>
    <t>No # 2</t>
  </si>
  <si>
    <t>No # 4</t>
  </si>
  <si>
    <t>No # 6</t>
  </si>
  <si>
    <t>No # 3</t>
  </si>
  <si>
    <t>No # 7</t>
  </si>
  <si>
    <t>N.Y. # 2</t>
  </si>
  <si>
    <t>Mil. # 1</t>
  </si>
  <si>
    <t>W.S. # 1</t>
  </si>
  <si>
    <t>N.Y. # 1</t>
  </si>
  <si>
    <t>Tor. # 3</t>
  </si>
  <si>
    <t>Pit. # 2</t>
  </si>
  <si>
    <t>L.A. # 2</t>
  </si>
  <si>
    <t>N.Y. # 3</t>
  </si>
  <si>
    <t>Pit. # 3</t>
  </si>
  <si>
    <t>Tor. # 5</t>
  </si>
  <si>
    <t>Pit. # 6</t>
  </si>
  <si>
    <t>RICHARD FREDIN</t>
  </si>
  <si>
    <t>JOE STEARNS</t>
  </si>
  <si>
    <t>CLINTON HENDRICKS</t>
  </si>
  <si>
    <t>CHIP FOSTER</t>
  </si>
  <si>
    <t>BILL HOFFMAN</t>
  </si>
  <si>
    <t>DON LEIGERS</t>
  </si>
  <si>
    <t>338 Wheelock Avenue</t>
  </si>
  <si>
    <t>900 Pump Road # 14</t>
  </si>
  <si>
    <t>5505 Moultrie Road</t>
  </si>
  <si>
    <t>1402 Waltonbluff Terrace</t>
  </si>
  <si>
    <t>16361 Galaxy Drive</t>
  </si>
  <si>
    <t>131 Arbor Oak Drive</t>
  </si>
  <si>
    <t>Hartford, WI  53027</t>
  </si>
  <si>
    <t>Richmond, VA  23223</t>
  </si>
  <si>
    <t>Springfield, VA  22151</t>
  </si>
  <si>
    <t>Midlothian, VA  23113</t>
  </si>
  <si>
    <t>Westminster, CA  92683</t>
  </si>
  <si>
    <t>Ashland, VA  23005</t>
  </si>
  <si>
    <t>(414) 670-6901</t>
  </si>
  <si>
    <t>(804) 741-7274</t>
  </si>
  <si>
    <t>(703) 426-0509</t>
  </si>
  <si>
    <t>(804) 379-3876</t>
  </si>
  <si>
    <t>(714) 841-4738</t>
  </si>
  <si>
    <t>(804) 752-7654</t>
  </si>
  <si>
    <t>hwki21@aol.com</t>
  </si>
  <si>
    <t>work: (202) 874-1259</t>
  </si>
  <si>
    <t>notnilch@aol.com</t>
  </si>
  <si>
    <t>hkdragons@aol.com</t>
  </si>
  <si>
    <t>Dicey97@aol.com</t>
  </si>
  <si>
    <t>PITTSBURGH PIRATES</t>
  </si>
  <si>
    <t>ST. LOUIS CARDINALS</t>
  </si>
  <si>
    <t>COLORADO ROCKIES</t>
  </si>
  <si>
    <t>LOS ANGELES DODGERS</t>
  </si>
  <si>
    <t>SAN DIEGO PADRES</t>
  </si>
  <si>
    <t>SAN FRANCISCO GIANTS</t>
  </si>
  <si>
    <t>Benes Alan</t>
  </si>
  <si>
    <t>Belcher Tim</t>
  </si>
  <si>
    <t>Anderson Brian</t>
  </si>
  <si>
    <t>Abbott Jim</t>
  </si>
  <si>
    <t>Adams Terry</t>
  </si>
  <si>
    <t>Byrd Paul</t>
  </si>
  <si>
    <t>Benitez Armando</t>
  </si>
  <si>
    <t>Bottenfield Kent</t>
  </si>
  <si>
    <t>Gooden Doc</t>
  </si>
  <si>
    <t>Astacio Pedro</t>
  </si>
  <si>
    <t>Bere Jason</t>
  </si>
  <si>
    <t>Henry Butch</t>
  </si>
  <si>
    <t>Burba Dave</t>
  </si>
  <si>
    <t>Brown Kevin</t>
  </si>
  <si>
    <t>Halama John</t>
  </si>
  <si>
    <t>Fetters Mike</t>
  </si>
  <si>
    <t>Bottalico Ricky</t>
  </si>
  <si>
    <t>Juden Jeff</t>
  </si>
  <si>
    <t>Chen Bruce</t>
  </si>
  <si>
    <t>Corsi Jim</t>
  </si>
  <si>
    <t>Henry Doug</t>
  </si>
  <si>
    <t>Franco John</t>
  </si>
  <si>
    <t>Croushore Rick</t>
  </si>
  <si>
    <t>Karchner Matt</t>
  </si>
  <si>
    <t>Daal Omar</t>
  </si>
  <si>
    <t>Lopez Albie</t>
  </si>
  <si>
    <t>Hernandez Roberto</t>
  </si>
  <si>
    <t>Hasegawa Shigetoshi</t>
  </si>
  <si>
    <t>Guardado Eddie</t>
  </si>
  <si>
    <t>Loaiza Esteban</t>
  </si>
  <si>
    <t>Estes Shawn</t>
  </si>
  <si>
    <t>Mahay Ron</t>
  </si>
  <si>
    <t>Mulholland Terry</t>
  </si>
  <si>
    <t>Hernandez Livan</t>
  </si>
  <si>
    <t>Guzman Juan</t>
  </si>
  <si>
    <t>Magnante Mike</t>
  </si>
  <si>
    <t>Heredia Felix</t>
  </si>
  <si>
    <t>Perez Yorkis</t>
  </si>
  <si>
    <t>Olson Gregg</t>
  </si>
  <si>
    <t>Meadows Brian</t>
  </si>
  <si>
    <t>Hentgen Pat</t>
  </si>
  <si>
    <t>Parque Jim</t>
  </si>
  <si>
    <t>Karsay Steve</t>
  </si>
  <si>
    <t>Petkovsek Mark</t>
  </si>
  <si>
    <t>Pavano Carl</t>
  </si>
  <si>
    <t>Milton Eric</t>
  </si>
  <si>
    <t>McDowell Jack</t>
  </si>
  <si>
    <t>Radke Brad</t>
  </si>
  <si>
    <t>Moehler Brian</t>
  </si>
  <si>
    <t>Saberhagen Bret</t>
  </si>
  <si>
    <t>Perez Carlos</t>
  </si>
  <si>
    <t>Myers Randy</t>
  </si>
  <si>
    <t>McMichael Greg</t>
  </si>
  <si>
    <t>Springer Dennis</t>
  </si>
  <si>
    <t>Nomo Hideo</t>
  </si>
  <si>
    <t>Timlin Mike</t>
  </si>
  <si>
    <t>Portugal Mark</t>
  </si>
  <si>
    <t>Stanton Mike</t>
  </si>
  <si>
    <t>Nagy Charles</t>
  </si>
  <si>
    <t>Stottlemye Todd</t>
  </si>
  <si>
    <t>Pollitte Cliff</t>
  </si>
  <si>
    <t>Trachsel Steve</t>
  </si>
  <si>
    <t>Remlinger Mike</t>
  </si>
  <si>
    <t>Stieb Dave</t>
  </si>
  <si>
    <t>Osuna Antonio</t>
  </si>
  <si>
    <t>Taylor Billy</t>
  </si>
  <si>
    <t>Ponson Sidney</t>
  </si>
  <si>
    <t>Spoljaric Paul</t>
  </si>
  <si>
    <t>Wright Jaret</t>
  </si>
  <si>
    <t>Rojas Mel</t>
  </si>
  <si>
    <t>Trombley Mike</t>
  </si>
  <si>
    <t>Powell Jay</t>
  </si>
  <si>
    <t>Anderson Brady</t>
  </si>
  <si>
    <t>Wakefield Tim</t>
  </si>
  <si>
    <t>Runyan Sean</t>
  </si>
  <si>
    <t>Wagner Billy</t>
  </si>
  <si>
    <t>Rose Brian</t>
  </si>
  <si>
    <t>Baughman Justin</t>
  </si>
  <si>
    <t>Bush Homer</t>
  </si>
  <si>
    <t>Vazquez Javier</t>
  </si>
  <si>
    <t>Williams Mike</t>
  </si>
  <si>
    <t>Veres Dave</t>
  </si>
  <si>
    <t>Boggs Wade</t>
  </si>
  <si>
    <t>Ausmus Brad</t>
  </si>
  <si>
    <t>Grebeck Craig</t>
  </si>
  <si>
    <t>Williams Woody</t>
  </si>
  <si>
    <t>Wohlers Mark</t>
  </si>
  <si>
    <t>Cummings Midre</t>
  </si>
  <si>
    <t>Caruso Mike</t>
  </si>
  <si>
    <t>Grissom Marquis</t>
  </si>
  <si>
    <t>Belle Albert</t>
  </si>
  <si>
    <t>Elster Kevin</t>
  </si>
  <si>
    <t>Chavez Eric</t>
  </si>
  <si>
    <t>Guerrero Wilton</t>
  </si>
  <si>
    <t>Alexander Manny</t>
  </si>
  <si>
    <t>Canseco Jose</t>
  </si>
  <si>
    <t>Batista Tony</t>
  </si>
  <si>
    <t>Eusebio Tony</t>
  </si>
  <si>
    <t>Davis Russ</t>
  </si>
  <si>
    <t>Hoiles Chris</t>
  </si>
  <si>
    <t>Becker Rich</t>
  </si>
  <si>
    <t>Conine Jeff</t>
  </si>
  <si>
    <t>Boone Bret</t>
  </si>
  <si>
    <t>Garciaparra Nomar</t>
  </si>
  <si>
    <t>Easley Damion</t>
  </si>
  <si>
    <t>Hunter Brian L.</t>
  </si>
  <si>
    <t>Bell Derek</t>
  </si>
  <si>
    <t>Curtis Chad</t>
  </si>
  <si>
    <t>Dellucci Dave</t>
  </si>
  <si>
    <t>Grieve Ben</t>
  </si>
  <si>
    <t>Fox Andy</t>
  </si>
  <si>
    <t>Jackson Damion</t>
  </si>
  <si>
    <t>Casey Sean</t>
  </si>
  <si>
    <t>Jefferson Reggie</t>
  </si>
  <si>
    <t>Dye Jermaine</t>
  </si>
  <si>
    <t>Gwynn Tony</t>
  </si>
  <si>
    <t>Garcia Karim</t>
  </si>
  <si>
    <t>Konerko Paul</t>
  </si>
  <si>
    <t>Cordova Marty</t>
  </si>
  <si>
    <t>Johnson Brian</t>
  </si>
  <si>
    <t>Giambi Jason</t>
  </si>
  <si>
    <t>Hill Glenallen</t>
  </si>
  <si>
    <t>Goodwin Tom</t>
  </si>
  <si>
    <t>Ledee Ricky</t>
  </si>
  <si>
    <t>Davis Chili</t>
  </si>
  <si>
    <t>Joyner Wally</t>
  </si>
  <si>
    <t>Hernandez Carlos</t>
  </si>
  <si>
    <t>Hinch A.J.</t>
  </si>
  <si>
    <t>Greene Todd</t>
  </si>
  <si>
    <t>Ledesma Aaron</t>
  </si>
  <si>
    <t>Goodwin Curtis</t>
  </si>
  <si>
    <t>Lieberthal Mike</t>
  </si>
  <si>
    <t>Jones Andruw</t>
  </si>
  <si>
    <t>Howard David</t>
  </si>
  <si>
    <t>Grudzalanek Mark</t>
  </si>
  <si>
    <t>Ochoa Alex</t>
  </si>
  <si>
    <t>Jones Chipper</t>
  </si>
  <si>
    <t>Magadan Dave</t>
  </si>
  <si>
    <t>Kotsay Mark</t>
  </si>
  <si>
    <t>Lee Derek</t>
  </si>
  <si>
    <t>Helton Todd</t>
  </si>
  <si>
    <t>Ortiz David</t>
  </si>
  <si>
    <t>Knoblauch Chuck</t>
  </si>
  <si>
    <t>Sanchez Rey</t>
  </si>
  <si>
    <t>Kreuter Chad</t>
  </si>
  <si>
    <t>Lewis Darren</t>
  </si>
  <si>
    <t>Jefferies Gregg</t>
  </si>
  <si>
    <t>Phillips Tony</t>
  </si>
  <si>
    <t>Matheny Mike</t>
  </si>
  <si>
    <t>Spencer Shane</t>
  </si>
  <si>
    <t>Mueller Bill</t>
  </si>
  <si>
    <t>McGwire Mark</t>
  </si>
  <si>
    <t>Jenkins Geoff</t>
  </si>
  <si>
    <t>Powell Dante</t>
  </si>
  <si>
    <t>McGriff Fred</t>
  </si>
  <si>
    <t>Valentin Jose</t>
  </si>
  <si>
    <t>Ordonez Rey</t>
  </si>
  <si>
    <t>Simms Mike</t>
  </si>
  <si>
    <t>Myers Greg</t>
  </si>
  <si>
    <t>Stinnett Kelly</t>
  </si>
  <si>
    <t>McRae Brian</t>
  </si>
  <si>
    <t>Veras Quilvio</t>
  </si>
  <si>
    <t>Stewart Shannon</t>
  </si>
  <si>
    <t>Spiezio Scott</t>
  </si>
  <si>
    <t>Ordonez Magglio</t>
  </si>
  <si>
    <t>Stynes Chris</t>
  </si>
  <si>
    <t>Rodriguez Alex</t>
  </si>
  <si>
    <t>Ward Turner</t>
  </si>
  <si>
    <t>Wilson Enrique</t>
  </si>
  <si>
    <t>Steinbach Terry</t>
  </si>
  <si>
    <t>Palmer Dean</t>
  </si>
  <si>
    <t>Tucker Michael</t>
  </si>
  <si>
    <t>Santiago Benito</t>
  </si>
  <si>
    <t>White Devon</t>
  </si>
  <si>
    <t>Young Kevin</t>
  </si>
  <si>
    <t>Vaughn Greg</t>
  </si>
  <si>
    <t>Rodriguez Henry</t>
  </si>
  <si>
    <t>Valentin John</t>
  </si>
  <si>
    <t>Taubensee Ed</t>
  </si>
  <si>
    <t>Williams Matt</t>
  </si>
  <si>
    <t>Bal. # 3</t>
  </si>
  <si>
    <t>No # 4 (Pen)</t>
  </si>
  <si>
    <t>No # 1</t>
  </si>
  <si>
    <t>N.Y. # 5</t>
  </si>
  <si>
    <t>Bal. # 2</t>
  </si>
  <si>
    <t>S.F. # 1</t>
  </si>
  <si>
    <t>No # 5</t>
  </si>
  <si>
    <t>Mon. # 2</t>
  </si>
  <si>
    <t>Mon. # 3</t>
  </si>
  <si>
    <t>Mon. # 7</t>
  </si>
  <si>
    <t>Tor. # 1</t>
  </si>
  <si>
    <t>S.F. # 4</t>
  </si>
  <si>
    <t>Col. # 3</t>
  </si>
  <si>
    <t>S.F. # 5</t>
  </si>
  <si>
    <t>Cubs # 4</t>
  </si>
  <si>
    <t>S.F. # 6</t>
  </si>
  <si>
    <t>TIM ROCK</t>
  </si>
  <si>
    <t>SCOTT CAMPBELL</t>
  </si>
  <si>
    <t>TONY CIESZYNSKI</t>
  </si>
  <si>
    <t>JIM FUCHS</t>
  </si>
  <si>
    <t>JAY SCHEER</t>
  </si>
  <si>
    <t>MIKE BARDOS</t>
  </si>
  <si>
    <t>2066 S. 71st Street</t>
  </si>
  <si>
    <t>12145 Los Coyotes Avenue</t>
  </si>
  <si>
    <t>3361 N. 98th Street</t>
  </si>
  <si>
    <t>2223 Church Street</t>
  </si>
  <si>
    <t>2929 N. 76th Street  Apt. # 2</t>
  </si>
  <si>
    <t>403 William Street</t>
  </si>
  <si>
    <t>West Allis, WI  53219</t>
  </si>
  <si>
    <t>La Mirada, CA  90638</t>
  </si>
  <si>
    <t>Milwaukee, WI  53222</t>
  </si>
  <si>
    <t>Stevens Point, WI  54481</t>
  </si>
  <si>
    <t>Leesburg, VA  22075</t>
  </si>
  <si>
    <t>(414) 546-4119</t>
  </si>
  <si>
    <t>(562) 947-5734</t>
  </si>
  <si>
    <t>(414) 536-5619</t>
  </si>
  <si>
    <t>(715) 344-3553</t>
  </si>
  <si>
    <t>(414) 475-6187</t>
  </si>
  <si>
    <t>(703) 777-5311</t>
  </si>
  <si>
    <t>work: (414) 464-3356</t>
  </si>
  <si>
    <t xml:space="preserve">work: (800) 262-1313  x 473  </t>
  </si>
  <si>
    <t>work: (414) 785-8661</t>
  </si>
  <si>
    <t>(703) 771-5796</t>
  </si>
  <si>
    <t>trockabl@aol.com</t>
  </si>
  <si>
    <t>SHCAMPBELL@aol.com</t>
  </si>
  <si>
    <t>tonyc814@execpc.com</t>
  </si>
  <si>
    <t>spuds34@hotmail.com</t>
  </si>
  <si>
    <t>MBARDOS@aol.com</t>
  </si>
  <si>
    <t>AMERICAN LEAGUE</t>
  </si>
  <si>
    <t>BALTIMORE ORIOLES</t>
  </si>
  <si>
    <t>DETROIT TIGERS</t>
  </si>
  <si>
    <t>NEW YORK YANKEES</t>
  </si>
  <si>
    <t>TORONTO BLUE JAYS</t>
  </si>
  <si>
    <t>CHICAGO WHITE SOX</t>
  </si>
  <si>
    <t>CLEVELAND INDIANS</t>
  </si>
  <si>
    <t>Christenson Jason</t>
  </si>
  <si>
    <t>Baldwin James</t>
  </si>
  <si>
    <t>Avery Steve</t>
  </si>
  <si>
    <t>Candiotti Tom</t>
  </si>
  <si>
    <t>Aybar Manny</t>
  </si>
  <si>
    <t>Arrojo Rolando</t>
  </si>
  <si>
    <t>Gonzalez Jerami</t>
  </si>
  <si>
    <t>Blair Willie</t>
  </si>
  <si>
    <t>Cadaret Greg</t>
  </si>
  <si>
    <t>Clemens Roger</t>
  </si>
  <si>
    <t>Batista Miguel</t>
  </si>
  <si>
    <t>Embree Alan</t>
  </si>
  <si>
    <t>Guthrie Mark</t>
  </si>
  <si>
    <t>Clark Mark</t>
  </si>
  <si>
    <t>Cook Dennis</t>
  </si>
  <si>
    <t>Dempster Ryan</t>
  </si>
  <si>
    <t>Brocail Doug</t>
  </si>
  <si>
    <t>Eyre Scott</t>
  </si>
  <si>
    <t>Howry Bobby</t>
  </si>
  <si>
    <t>DiPoto Jerry</t>
  </si>
  <si>
    <t>Groom Buddy</t>
  </si>
  <si>
    <t>Isringhausen Jason</t>
  </si>
  <si>
    <t>Coppinger Rocky</t>
  </si>
  <si>
    <t>Gardner Mark</t>
  </si>
  <si>
    <t>Irabu Hideki</t>
  </si>
  <si>
    <t>Leiter Mark</t>
  </si>
  <si>
    <t>Haney Chris</t>
  </si>
  <si>
    <t>Johnson Randy</t>
  </si>
  <si>
    <t>Dreifort Darren</t>
  </si>
  <si>
    <t>Johnstone John</t>
  </si>
  <si>
    <t>Lightenberg Kerry</t>
  </si>
  <si>
    <t>Lima Jose</t>
  </si>
  <si>
    <t>Hitchcock Sterling</t>
  </si>
  <si>
    <t>Jones Doug</t>
  </si>
  <si>
    <t>Green Tyler</t>
  </si>
  <si>
    <t>Lowe Derek</t>
  </si>
  <si>
    <t>Nen Rob</t>
  </si>
  <si>
    <t>Miceli Dan</t>
  </si>
  <si>
    <t>Jones Bobby (Col)</t>
  </si>
  <si>
    <t>Jones Todd</t>
  </si>
  <si>
    <t>Hamilton Joey</t>
  </si>
  <si>
    <t>Pettitte Andy</t>
  </si>
  <si>
    <t>Park Chan Ho</t>
  </si>
  <si>
    <t>Montgomery Jeff</t>
  </si>
  <si>
    <t>McElroy Chuck</t>
  </si>
  <si>
    <t>Lloyd Grahme</t>
  </si>
  <si>
    <t>Mecir Jim</t>
  </si>
  <si>
    <t>Saunders Tony</t>
  </si>
  <si>
    <t>Reed Rick</t>
  </si>
  <si>
    <t>Morris Matt</t>
  </si>
  <si>
    <t>Myers Mike</t>
  </si>
  <si>
    <t>Maddux Greg</t>
  </si>
  <si>
    <t>Reynolds Shane</t>
  </si>
  <si>
    <t>Seanez Rudy</t>
  </si>
  <si>
    <t>Rueter Kurt</t>
  </si>
  <si>
    <t>Rapp Pat</t>
  </si>
  <si>
    <t>Oliver Darren</t>
  </si>
  <si>
    <t>Perisho Matt</t>
  </si>
  <si>
    <t>Rodriguez Frank</t>
  </si>
  <si>
    <t>Shaw Jeff</t>
  </si>
  <si>
    <t>Santana Julio</t>
  </si>
  <si>
    <t>Reynosa Armando</t>
  </si>
  <si>
    <t>Osborne Donovan</t>
  </si>
  <si>
    <t>Plunk Eric</t>
  </si>
  <si>
    <t>Schmidt Jason</t>
  </si>
  <si>
    <t>Thurman Mike</t>
  </si>
  <si>
    <t>White Gabe</t>
  </si>
  <si>
    <t>Schourek Pete</t>
  </si>
  <si>
    <t>Valdes Ismael</t>
  </si>
  <si>
    <t>Shuey Paul</t>
  </si>
  <si>
    <t>Washburn Jarrod</t>
  </si>
  <si>
    <t>Baines Harold</t>
  </si>
  <si>
    <t>Watson Allen</t>
  </si>
  <si>
    <t>Suppan Jeff</t>
  </si>
  <si>
    <t>Berg Dave</t>
  </si>
  <si>
    <t>Blauser Jeff</t>
  </si>
  <si>
    <t>Woodall Brad</t>
  </si>
  <si>
    <t>Berroa Geronimo</t>
  </si>
  <si>
    <t>Tabaka Jeff</t>
  </si>
  <si>
    <t>Bako Paul</t>
  </si>
  <si>
    <t>Cruz Deivi</t>
  </si>
  <si>
    <t>Bonilla Bobby</t>
  </si>
  <si>
    <t>Bichette Dante</t>
  </si>
  <si>
    <t>Wetteland John</t>
  </si>
  <si>
    <t>Borders Pat</t>
  </si>
  <si>
    <t>Davis Eric</t>
  </si>
  <si>
    <t>Christenson Ryan</t>
  </si>
  <si>
    <t>Amaral Rich</t>
  </si>
  <si>
    <t>Burks Ellis</t>
  </si>
  <si>
    <t>Cairo Miguel</t>
  </si>
  <si>
    <t>Dunwoody Todd</t>
  </si>
  <si>
    <t>DeShields Delino</t>
  </si>
  <si>
    <t>Collier Lou</t>
  </si>
  <si>
    <t>Caminiti Ken</t>
  </si>
  <si>
    <t>Bell Jay</t>
  </si>
  <si>
    <t>Carter Joe</t>
  </si>
  <si>
    <t>Estralla Bobby</t>
  </si>
  <si>
    <t>Encarnacion Juan</t>
  </si>
  <si>
    <t>Coomer Ron</t>
  </si>
  <si>
    <t>DiSarcina Gary</t>
  </si>
  <si>
    <t>Brown Kevin (Tex)</t>
  </si>
  <si>
    <t>Casanova Raul</t>
  </si>
  <si>
    <t>Grace Mark</t>
  </si>
  <si>
    <t>Frye Jeff</t>
  </si>
  <si>
    <t>Girardi Joe</t>
  </si>
  <si>
    <t>Fabregas Jorge</t>
  </si>
  <si>
    <t>Fryman Travis</t>
  </si>
  <si>
    <t>Cirillo Jeff</t>
  </si>
  <si>
    <t>Guerrero Vladimir</t>
  </si>
  <si>
    <t>Garcia Freddy</t>
  </si>
  <si>
    <t>Guillen Ozzie</t>
  </si>
  <si>
    <t>Finley Steve</t>
  </si>
  <si>
    <t>Gonzalez Alex (Flo)</t>
  </si>
  <si>
    <t>Clark Tony</t>
  </si>
  <si>
    <t>Huskey Butch</t>
  </si>
  <si>
    <t>Gates Brent</t>
  </si>
  <si>
    <t>Jackson Darrin</t>
  </si>
  <si>
    <t>Franco Matt</t>
  </si>
  <si>
    <t>Green Shawn</t>
  </si>
  <si>
    <t>Halter Shane</t>
  </si>
  <si>
    <t>Klassen Danny</t>
  </si>
  <si>
    <t>Greer Rusty</t>
  </si>
  <si>
    <t>Johnson Lance</t>
  </si>
  <si>
    <t>Galarraga Andres</t>
  </si>
  <si>
    <t>Lopez Javy</t>
  </si>
  <si>
    <t>Hamilton Daryl</t>
  </si>
  <si>
    <t>Lansing Mike</t>
  </si>
  <si>
    <t>Hundley Todd</t>
  </si>
  <si>
    <t>King Jeff</t>
  </si>
  <si>
    <t>Kent Jeff</t>
  </si>
  <si>
    <t>Raines Tim</t>
  </si>
  <si>
    <t>Kelly Mike</t>
  </si>
  <si>
    <t>Lawton Matt</t>
  </si>
  <si>
    <t>Javier Stan</t>
  </si>
  <si>
    <t>Mack Shane</t>
  </si>
  <si>
    <t>McGuire Ryan</t>
  </si>
  <si>
    <t>Sadler Donnie</t>
  </si>
  <si>
    <t>Luke Matt</t>
  </si>
  <si>
    <t>Leyritz Jim</t>
  </si>
  <si>
    <t>Latham Chris</t>
  </si>
  <si>
    <t>Manwaring Kirt</t>
  </si>
  <si>
    <t>Mieske Matt</t>
  </si>
  <si>
    <t>Sheets Andy</t>
  </si>
  <si>
    <t>McDonald Jason</t>
  </si>
  <si>
    <t>Mabry John</t>
  </si>
  <si>
    <t>McCracken Quinton</t>
  </si>
  <si>
    <t>Martinez Dave</t>
  </si>
  <si>
    <t>Nevin Phil</t>
  </si>
  <si>
    <t>Stairs Matt</t>
  </si>
  <si>
    <t>Olerud John</t>
  </si>
  <si>
    <t>Snow J.T.</t>
  </si>
  <si>
    <t>Norton Greg</t>
  </si>
  <si>
    <t>McGee Willie</t>
  </si>
  <si>
    <t>Ordaz Luis</t>
  </si>
  <si>
    <t>Thome Jim</t>
  </si>
  <si>
    <t>Oliver Joe</t>
  </si>
  <si>
    <t>Sweeney Mike</t>
  </si>
  <si>
    <t>Nunez Abraham</t>
  </si>
  <si>
    <t>O'Leary Troy</t>
  </si>
  <si>
    <t>Piazza Mike</t>
  </si>
  <si>
    <t>Walker Larry</t>
  </si>
  <si>
    <t>Rivera Ruben</t>
  </si>
  <si>
    <t>Tatis Fernando</t>
  </si>
  <si>
    <t>Segui David</t>
  </si>
  <si>
    <t>Ripken Cal</t>
  </si>
  <si>
    <t>Shipley Craig</t>
  </si>
  <si>
    <t>Walker Todd</t>
  </si>
  <si>
    <t>Sosa Sammy</t>
  </si>
  <si>
    <t>Trammell Bubba</t>
  </si>
  <si>
    <t>Velarde Randy</t>
  </si>
  <si>
    <t>Spiers Bill</t>
  </si>
  <si>
    <t>Thomas Frank</t>
  </si>
  <si>
    <t>Williams Bernie</t>
  </si>
  <si>
    <t>Vizquel Omar</t>
  </si>
  <si>
    <t>Weiss Walt</t>
  </si>
  <si>
    <t>Widger Chris</t>
  </si>
  <si>
    <t>Sutton Larry</t>
  </si>
  <si>
    <t>Whiten Mark</t>
  </si>
  <si>
    <t>Wilson Preston</t>
  </si>
  <si>
    <t>Young Eric</t>
  </si>
  <si>
    <t>S.D. # 6</t>
  </si>
  <si>
    <t>W.S. # 2</t>
  </si>
  <si>
    <t>Flo. # 2</t>
  </si>
  <si>
    <t>Tor. # 2</t>
  </si>
  <si>
    <t>W.S. # 4</t>
  </si>
  <si>
    <t>Pit. # 5</t>
  </si>
  <si>
    <t>TIM TURNER</t>
  </si>
  <si>
    <t>JOHN JIMISON</t>
  </si>
  <si>
    <t>BRIAN BOCK</t>
  </si>
  <si>
    <t>RAUL CAMACHO</t>
  </si>
  <si>
    <t>DAVE CADDELL</t>
  </si>
  <si>
    <t>KEITH MAY</t>
  </si>
  <si>
    <t>132 Seven Pines Avenue</t>
  </si>
  <si>
    <t>3715 Cole Porter</t>
  </si>
  <si>
    <t>6400 Dixie Highway  Lot 180</t>
  </si>
  <si>
    <t>550 Ivywood Drive</t>
  </si>
  <si>
    <t>7437 Wyandotte Road</t>
  </si>
  <si>
    <t>Sandston, VA  23150</t>
  </si>
  <si>
    <t>Temple, TX  76502</t>
  </si>
  <si>
    <t>Erie, MI  48133</t>
  </si>
  <si>
    <t>Oxnard, CA  93030</t>
  </si>
  <si>
    <t>Richmond, VA  23225</t>
  </si>
  <si>
    <t>(804) 328-3888</t>
  </si>
  <si>
    <t>(254) 774-7929</t>
  </si>
  <si>
    <t>(734) 848-4427</t>
  </si>
  <si>
    <t>(805) 485-9392</t>
  </si>
  <si>
    <t>(804) 320-1462</t>
  </si>
  <si>
    <t>(414) 476-2602</t>
  </si>
  <si>
    <t>work: (254) 778-8991</t>
  </si>
  <si>
    <t>work: (805) 483-7490</t>
  </si>
  <si>
    <t>tmt369@aol.com</t>
  </si>
  <si>
    <t>BFALCON9@aol.com</t>
  </si>
  <si>
    <t>RACAMACHO@aol.com</t>
  </si>
  <si>
    <t>vahatters@aol.com</t>
  </si>
  <si>
    <t>chmay@execpc.com</t>
  </si>
  <si>
    <t>KANSAS CITY ROYALS</t>
  </si>
  <si>
    <t>MILWAUKEE BREWERS</t>
  </si>
  <si>
    <t>ANAHEIM ANGELS</t>
  </si>
  <si>
    <t>OAKLAND ATHLETICS</t>
  </si>
  <si>
    <t>SEATTLE MARINERS</t>
  </si>
  <si>
    <t>TEXAS RANGERS</t>
  </si>
  <si>
    <t>Beech Matt</t>
  </si>
  <si>
    <t>Barber Brian</t>
  </si>
  <si>
    <t>Ashby Andy</t>
  </si>
  <si>
    <t>Alvarez Wilson</t>
  </si>
  <si>
    <t>Carpenter Cris</t>
  </si>
  <si>
    <t>Acevedo Juan</t>
  </si>
  <si>
    <t>Finley Chuck</t>
  </si>
  <si>
    <t>Belinda Stan</t>
  </si>
  <si>
    <t>Bradford Chad</t>
  </si>
  <si>
    <t>Aguilera Rick</t>
  </si>
  <si>
    <t>Colon Bartolo</t>
  </si>
  <si>
    <t>Elarton Scott</t>
  </si>
  <si>
    <t>Holt Chris</t>
  </si>
  <si>
    <t>Castillo Carlos</t>
  </si>
  <si>
    <t>DeJean Mike</t>
  </si>
  <si>
    <t>Appier Kevin</t>
  </si>
  <si>
    <t>De Los Santos Valerio</t>
  </si>
  <si>
    <t>Hernandez Orlando</t>
  </si>
  <si>
    <t>Jimenez Jose</t>
  </si>
  <si>
    <t>Cordova Francisco</t>
  </si>
  <si>
    <t>Frascatore John</t>
  </si>
  <si>
    <t>Benes Andy</t>
  </si>
  <si>
    <t>Eldred Cal</t>
  </si>
  <si>
    <t>Kile Daryl</t>
  </si>
  <si>
    <t>Mantei Matt</t>
  </si>
  <si>
    <t>Dickson Jason</t>
  </si>
  <si>
    <t>Harnisch Pete</t>
  </si>
  <si>
    <t>Hampton Mike</t>
  </si>
  <si>
    <t>Haynes Jimmy</t>
  </si>
  <si>
    <t>Lieber Jon</t>
  </si>
  <si>
    <t>Morgan Mike</t>
  </si>
  <si>
    <t>Gordon Tom</t>
  </si>
  <si>
    <t>Hoffman Trevor</t>
  </si>
  <si>
    <t>Harris Pep</t>
  </si>
  <si>
    <t>Karl Scott</t>
  </si>
  <si>
    <t>Maddux Mike</t>
  </si>
  <si>
    <t>Parris Steve</t>
  </si>
  <si>
    <t>Greisinger Seth</t>
  </si>
  <si>
    <t>Holtz Mike</t>
  </si>
  <si>
    <t>Mathews T.J.</t>
  </si>
  <si>
    <t>Loiselle Rich</t>
  </si>
  <si>
    <t>Olivares Omar</t>
  </si>
  <si>
    <t>Rhodes Arthur</t>
  </si>
  <si>
    <t>Hill Ken</t>
  </si>
  <si>
    <t>Kamieniecki Scott</t>
  </si>
  <si>
    <t>Medina Rafael</t>
  </si>
  <si>
    <t>Reyes Dennis</t>
  </si>
  <si>
    <t>Polanco Placido</t>
  </si>
  <si>
    <t>Rogers Kenny</t>
  </si>
  <si>
    <t>Loewer Carlton</t>
  </si>
  <si>
    <t>Kline Steve</t>
  </si>
  <si>
    <t>Millwood Kevin</t>
  </si>
  <si>
    <t>Slocumb Heathcliff</t>
  </si>
  <si>
    <t>Rekar Bryan</t>
  </si>
  <si>
    <t>Rosado Jose</t>
  </si>
  <si>
    <t>Mesa Jose</t>
  </si>
  <si>
    <t>Langston Mark</t>
  </si>
  <si>
    <t>Ortiz Russ</t>
  </si>
  <si>
    <t>Stein Blake</t>
  </si>
  <si>
    <t>Rusch Glendon</t>
  </si>
  <si>
    <t>Sanders Scott</t>
  </si>
  <si>
    <t>Ogea Chad</t>
  </si>
  <si>
    <t>Mussina Mike</t>
  </si>
  <si>
    <t>Pulsipher Bill</t>
  </si>
  <si>
    <t>Tavarez Julian</t>
  </si>
  <si>
    <t>Simas Bill</t>
  </si>
  <si>
    <t>Wagner Paul</t>
  </si>
  <si>
    <t>Sele Aaron</t>
  </si>
  <si>
    <t>Radinsky Scott</t>
  </si>
  <si>
    <t>Smoltz John</t>
  </si>
  <si>
    <t>Whisenant Matt</t>
  </si>
  <si>
    <t>Snyder John</t>
  </si>
  <si>
    <t>Wickman Bob</t>
  </si>
  <si>
    <t>White Rick</t>
  </si>
  <si>
    <t>Reyes Carlos</t>
  </si>
  <si>
    <t>Urbina Ugueth</t>
  </si>
  <si>
    <t>Wright Jamey</t>
  </si>
  <si>
    <t>Spradlin Jerry</t>
  </si>
  <si>
    <t>Worrell Tim</t>
  </si>
  <si>
    <t>Schilling Curt</t>
  </si>
  <si>
    <t>Telemaco Amaury</t>
  </si>
  <si>
    <t>Arias George</t>
  </si>
  <si>
    <t>Alomar Roberto</t>
  </si>
  <si>
    <t>Abbott Kurt</t>
  </si>
  <si>
    <t>Aurilia Rich</t>
  </si>
  <si>
    <t>Bragg Darren</t>
  </si>
  <si>
    <t>Castilla Vinny</t>
  </si>
  <si>
    <t>Bonds Barry</t>
  </si>
  <si>
    <t>Abreu Bob</t>
  </si>
  <si>
    <t>Andrews Shane</t>
  </si>
  <si>
    <t>Brown Emil</t>
  </si>
  <si>
    <t>Cameron Mike</t>
  </si>
  <si>
    <t>Cora Joey</t>
  </si>
  <si>
    <t>Bournigal Rafael</t>
  </si>
  <si>
    <t>Alomar Sandy</t>
  </si>
  <si>
    <t>Baerga Carlos</t>
  </si>
  <si>
    <t>Burnitz Jeromy</t>
  </si>
  <si>
    <t>Clark Will</t>
  </si>
  <si>
    <t>Floyd Cliff</t>
  </si>
  <si>
    <t>Buhner Jay</t>
  </si>
  <si>
    <t>Anderson Garrett</t>
  </si>
  <si>
    <t>Bell David</t>
  </si>
  <si>
    <t>Cattalanatto Frank</t>
  </si>
  <si>
    <t>Counsell Craig</t>
  </si>
  <si>
    <t>Gomez Chris</t>
  </si>
  <si>
    <t>Cordero Wil</t>
  </si>
  <si>
    <t>Anderson Marlon</t>
  </si>
  <si>
    <t>Colbrunn Greg</t>
  </si>
  <si>
    <t>Difelice Mike</t>
  </si>
  <si>
    <t>Drew J.D.</t>
  </si>
  <si>
    <t>Gonzalez Juan</t>
  </si>
  <si>
    <t>Giles Brian</t>
  </si>
  <si>
    <t>Beltran Carlos</t>
  </si>
  <si>
    <t>Damon Johnny</t>
  </si>
  <si>
    <t>Guillen Jose</t>
  </si>
  <si>
    <t>Evans Tom</t>
  </si>
  <si>
    <t>Hamelin Bob</t>
  </si>
  <si>
    <t>Greene Willie</t>
  </si>
  <si>
    <t>Beltre Adrian</t>
  </si>
  <si>
    <t>Everett Carl</t>
  </si>
  <si>
    <t>Kelly Roberto</t>
  </si>
  <si>
    <t>Gonzalez Alex</t>
  </si>
  <si>
    <t>Justice Dave</t>
  </si>
  <si>
    <t>Hayes Charlie</t>
  </si>
  <si>
    <t>Boone Aaron</t>
  </si>
  <si>
    <t>Hernandez Jose</t>
  </si>
  <si>
    <t>Lopez Luis</t>
  </si>
  <si>
    <t>Griffey Ken</t>
  </si>
  <si>
    <t>Kelly Pat</t>
  </si>
  <si>
    <t>Jaha John</t>
  </si>
  <si>
    <t>Cabrera Orlando</t>
  </si>
  <si>
    <t>Hidalgo Richard</t>
  </si>
  <si>
    <t>Offerman Jose</t>
  </si>
  <si>
    <t>Haselman Bill</t>
  </si>
  <si>
    <t>Merced Orlando</t>
  </si>
  <si>
    <t>Jeter Derek</t>
  </si>
  <si>
    <t>Castillo Luis</t>
  </si>
  <si>
    <t>Hollins Dave</t>
  </si>
  <si>
    <t>Smith Bobby</t>
  </si>
  <si>
    <t>Lee Travis</t>
  </si>
  <si>
    <t>Mondesi Raul</t>
  </si>
  <si>
    <t>Jordan Kevin</t>
  </si>
  <si>
    <t>Fielder Cecil</t>
  </si>
  <si>
    <t>Hubbard Trinidad</t>
  </si>
  <si>
    <t>Sorrento Paul</t>
  </si>
  <si>
    <t>Loretta Mark</t>
  </si>
  <si>
    <t>O'Brien Charlie</t>
  </si>
  <si>
    <t>Lampkin Tom</t>
  </si>
  <si>
    <t>Gonzalez Luis</t>
  </si>
  <si>
    <t>Martinez Sandy</t>
  </si>
  <si>
    <t>Sprague Ed</t>
  </si>
  <si>
    <t>Marrero Eli</t>
  </si>
  <si>
    <t>Reed Jeff</t>
  </si>
  <si>
    <t>Lofton Kenny</t>
  </si>
  <si>
    <t>Martinez Tino</t>
  </si>
  <si>
    <t>Nilsson Dave</t>
  </si>
  <si>
    <t>Vidro Jose</t>
  </si>
  <si>
    <t>Nunnally Joe</t>
  </si>
  <si>
    <t>Salmon Tim</t>
  </si>
  <si>
    <t>Macfarlane Mike</t>
  </si>
  <si>
    <t>Orie Kevin</t>
  </si>
  <si>
    <t>Renteria Edgar</t>
  </si>
  <si>
    <t>Vina Fernando</t>
  </si>
  <si>
    <t>Palmeiro Orlando</t>
  </si>
  <si>
    <t>Sefcik Kevin</t>
  </si>
  <si>
    <t>Monahan Shane</t>
  </si>
  <si>
    <t>Perez Neifi</t>
  </si>
  <si>
    <t>Servais Scott</t>
  </si>
  <si>
    <t>Walbeck Matt</t>
  </si>
  <si>
    <t>Posada Jorge</t>
  </si>
  <si>
    <t>Stanley Mike</t>
  </si>
  <si>
    <t>Ramirez Aramis</t>
  </si>
  <si>
    <t>Sheffield Gary</t>
  </si>
  <si>
    <t>Varitek Jason</t>
  </si>
  <si>
    <t>Williams Gerald</t>
  </si>
  <si>
    <t>Rolen Scott</t>
  </si>
  <si>
    <t>Vaughn Mo</t>
  </si>
  <si>
    <t>Valentin Javier</t>
  </si>
  <si>
    <t>Webster Lenny</t>
  </si>
  <si>
    <t>White Rondell</t>
  </si>
  <si>
    <t>Cin. # 2</t>
  </si>
  <si>
    <t>Phi. # 2</t>
  </si>
  <si>
    <t>Flo. # 6</t>
  </si>
  <si>
    <t>W.S. # 7</t>
  </si>
  <si>
    <t>DAN McDANIEL</t>
  </si>
  <si>
    <t>MIKE PARKER</t>
  </si>
  <si>
    <t>GEORGE TSUDIS</t>
  </si>
  <si>
    <t>MIKE CLEMENS</t>
  </si>
  <si>
    <t>JERRY SCHMIT</t>
  </si>
  <si>
    <t>CHRIS SCHMIT</t>
  </si>
  <si>
    <t>1907 Ivan Drive</t>
  </si>
  <si>
    <t>6487 Luther Bosher Lane</t>
  </si>
  <si>
    <t>995 Greensburg Pike</t>
  </si>
  <si>
    <t>4245 S. Ravinia Drive # 112</t>
  </si>
  <si>
    <t>839 Park Avenue # 11</t>
  </si>
  <si>
    <t>Tallahassee, FL  32303</t>
  </si>
  <si>
    <t>Mechanicsville, VA  23111</t>
  </si>
  <si>
    <t>Pittsburgh, PA  15112</t>
  </si>
  <si>
    <t>Richmond, VA  23233</t>
  </si>
  <si>
    <t>Greenfield, WI  53221</t>
  </si>
  <si>
    <t>Brookings, SD  57006</t>
  </si>
  <si>
    <t>(850) 386-5945</t>
  </si>
  <si>
    <t>(804) 559-4862</t>
  </si>
  <si>
    <t>(412) 271-8880</t>
  </si>
  <si>
    <t>(804) 364-0753</t>
  </si>
  <si>
    <t>(414) 817-0883</t>
  </si>
  <si>
    <t>(605) 697-3042</t>
  </si>
  <si>
    <t>work: (904) 942-8956</t>
  </si>
  <si>
    <t>work: (605) 688-5726</t>
  </si>
  <si>
    <t>jmparker@prodigy.net</t>
  </si>
  <si>
    <t>gtsudis@aol.com</t>
  </si>
  <si>
    <t>cgschmit@brookings.net</t>
  </si>
  <si>
    <t>2003 ABL Doggie Draft</t>
  </si>
  <si>
    <t>Min 7</t>
  </si>
  <si>
    <t>Garrett Olsen</t>
  </si>
  <si>
    <t>Josh Bard</t>
  </si>
  <si>
    <t>LA Angels</t>
  </si>
  <si>
    <t>Landon Powell</t>
  </si>
  <si>
    <t>Chad Tracy</t>
  </si>
  <si>
    <t>Nomar Garciaparra</t>
  </si>
  <si>
    <t>open spot</t>
  </si>
  <si>
    <t>Mark Loretta</t>
  </si>
  <si>
    <t>All Other Picks</t>
  </si>
  <si>
    <t>Robinson Diaz</t>
  </si>
  <si>
    <t>Chris Jakubauskas</t>
  </si>
  <si>
    <t>Shawn Hill</t>
  </si>
  <si>
    <t>Andy Sonnestine</t>
  </si>
  <si>
    <t>Mark DiFelice</t>
  </si>
  <si>
    <t>Brett Tomko</t>
  </si>
  <si>
    <t>Koji Uehara</t>
  </si>
  <si>
    <t>LA Dodgers</t>
  </si>
  <si>
    <t>Brian Schnieder</t>
  </si>
  <si>
    <t>Alfredo Amezega</t>
  </si>
  <si>
    <t>Ramon A Ramirez</t>
  </si>
  <si>
    <t>Brian Stokes</t>
  </si>
  <si>
    <t>Sabathia, CC</t>
  </si>
  <si>
    <t>Lyons, Tyler</t>
  </si>
  <si>
    <t>Perez, Roberto</t>
  </si>
  <si>
    <t>Dyson, Sam</t>
  </si>
  <si>
    <t>Ahmed, Nick</t>
  </si>
  <si>
    <t>2015 Doggie</t>
  </si>
  <si>
    <t>Pick</t>
  </si>
  <si>
    <t>Ian Kroll</t>
  </si>
  <si>
    <t>Johnathan Herrera</t>
  </si>
  <si>
    <t>Joe Blanton</t>
  </si>
  <si>
    <t>Eric Bedard</t>
  </si>
  <si>
    <t>Nate Freeman</t>
  </si>
  <si>
    <t>Dane De la Rosa</t>
  </si>
  <si>
    <t>Marinao Rivera</t>
  </si>
  <si>
    <t>Jake Diekman</t>
  </si>
  <si>
    <t>Luis Avilon</t>
  </si>
  <si>
    <t>Kyle Farnswarth</t>
  </si>
  <si>
    <t>Paul Maholm</t>
  </si>
  <si>
    <t>Chris Herman</t>
  </si>
  <si>
    <t>Matt Den Dekker</t>
  </si>
  <si>
    <t>Eric Young Jr.</t>
  </si>
  <si>
    <t>Yunieski Betancourt</t>
  </si>
  <si>
    <t>Jamey Carroll</t>
  </si>
  <si>
    <t>Steve Lombardozzi</t>
  </si>
  <si>
    <t>Franklin Gutierrez</t>
  </si>
  <si>
    <t>Mannay Parra</t>
  </si>
  <si>
    <t>Sean Marshall</t>
  </si>
  <si>
    <t>Jemile Weeks</t>
  </si>
  <si>
    <t>Chad Billingsley</t>
  </si>
  <si>
    <t>Roberto Hernandez</t>
  </si>
  <si>
    <t>Dan Uggla</t>
  </si>
  <si>
    <t>Ty Thornburg</t>
  </si>
  <si>
    <t>Rob Brantley</t>
  </si>
  <si>
    <t>Yohan Flande</t>
  </si>
  <si>
    <t>Joes Tabata</t>
  </si>
  <si>
    <t>John Mayberry Jr.</t>
  </si>
  <si>
    <t>Roberto Perez</t>
  </si>
  <si>
    <t>Joe Saunders</t>
  </si>
  <si>
    <t>Pedro Florimom</t>
  </si>
  <si>
    <t>Ryan Lavarnaway</t>
  </si>
  <si>
    <t>Michael Young</t>
  </si>
  <si>
    <t>Matt Szczur</t>
  </si>
  <si>
    <t>Sam Dyson</t>
  </si>
  <si>
    <t>Matt Guerrier</t>
  </si>
  <si>
    <t>Ryan Doumit</t>
  </si>
  <si>
    <t>Chris denorfia</t>
  </si>
  <si>
    <t>Jeff Francoeur</t>
  </si>
  <si>
    <t>Samuel Deduno</t>
  </si>
  <si>
    <t>Todd Helton</t>
  </si>
  <si>
    <t>Jerry Hariston</t>
  </si>
  <si>
    <t>Anthony recker</t>
  </si>
  <si>
    <t>Mat Belisle</t>
  </si>
  <si>
    <t>JJ Putz</t>
  </si>
  <si>
    <t>Carlos Quentin</t>
  </si>
  <si>
    <t>Nate McClouth</t>
  </si>
  <si>
    <t>Juan Pierre</t>
  </si>
  <si>
    <t>Anthony Recker</t>
  </si>
  <si>
    <t>SD 3, Sam Dyson</t>
  </si>
  <si>
    <t>Drew Hutchison</t>
  </si>
  <si>
    <t>Sam Dyson   drops Moises Sierra</t>
  </si>
  <si>
    <t>Mia 7</t>
  </si>
  <si>
    <t>Min 6</t>
  </si>
  <si>
    <t>2015  "In Season" Trades</t>
  </si>
  <si>
    <t>Sam Dyson        Drops       Moises Sierra</t>
  </si>
  <si>
    <t>Eric Young Jr.    Drops       Jonathan Pettibone</t>
  </si>
  <si>
    <t>Roberto Hernandez, Bryan Shaw, Oak 4</t>
  </si>
  <si>
    <t>2015  "Post Season" Trades</t>
  </si>
  <si>
    <t>Chris Tillman, Sergio Romo</t>
  </si>
  <si>
    <t>Vs LHP</t>
  </si>
  <si>
    <t>Pillar, Kevin</t>
  </si>
  <si>
    <t>Bryant, Kris</t>
  </si>
  <si>
    <t>Herrera, Odubel</t>
  </si>
  <si>
    <t>Pederson, Joc</t>
  </si>
  <si>
    <t>Russell, Addison</t>
  </si>
  <si>
    <t>Taylor, Michael</t>
  </si>
  <si>
    <t>Canha, Mark</t>
  </si>
  <si>
    <t>Realmuto, J.T.</t>
  </si>
  <si>
    <t>DeShields, Delino</t>
  </si>
  <si>
    <t>Kang, Jung Ho</t>
  </si>
  <si>
    <t>Tomas, Yasmany</t>
  </si>
  <si>
    <t>McCann, James</t>
  </si>
  <si>
    <t>Lindor, Francisco</t>
  </si>
  <si>
    <t>Correa, Carlos</t>
  </si>
  <si>
    <t>Souza, Steven</t>
  </si>
  <si>
    <t>Colabello, Chris</t>
  </si>
  <si>
    <t>Swihart, Blake</t>
  </si>
  <si>
    <t>Sano, Miguel</t>
  </si>
  <si>
    <t>Castillo, Rusney</t>
  </si>
  <si>
    <t>Rupp, Cameron</t>
  </si>
  <si>
    <t>Perez, Hernan</t>
  </si>
  <si>
    <t>Barnhart, Tucker</t>
  </si>
  <si>
    <t>Saladino, Tyler</t>
  </si>
  <si>
    <t>Piscotty, Stephen</t>
  </si>
  <si>
    <t>Plawecki, Kevin</t>
  </si>
  <si>
    <t>Schwarber, Kyle</t>
  </si>
  <si>
    <t>Shaw, Travis</t>
  </si>
  <si>
    <t>Marte, Ketel</t>
  </si>
  <si>
    <t>Travis, Devon</t>
  </si>
  <si>
    <t>Beckham, Tim</t>
  </si>
  <si>
    <t>Garcia, Adonis</t>
  </si>
  <si>
    <t>Nunez, Eduardo</t>
  </si>
  <si>
    <t>Romine, Andrew</t>
  </si>
  <si>
    <t>Tomlinson, Kelby</t>
  </si>
  <si>
    <t>Conforto, Michael</t>
  </si>
  <si>
    <t>Santana, Domingo</t>
  </si>
  <si>
    <t>Bird, Gregory</t>
  </si>
  <si>
    <t>Pham, Tommy</t>
  </si>
  <si>
    <t>Cruz, Tony</t>
  </si>
  <si>
    <t>Rojas, Miguel</t>
  </si>
  <si>
    <t>Altherr, Aaron</t>
  </si>
  <si>
    <t>Hedges, Austin</t>
  </si>
  <si>
    <t>Buxton, Byron</t>
  </si>
  <si>
    <t>Thompson, Trayce</t>
  </si>
  <si>
    <t>Gallo, Joey</t>
  </si>
  <si>
    <t>Colon, Christian</t>
  </si>
  <si>
    <t>Mahtook, Mikie</t>
  </si>
  <si>
    <t>Alberto, Hanser</t>
  </si>
  <si>
    <t>Kozma, Pete</t>
  </si>
  <si>
    <t>Seager, Corey</t>
  </si>
  <si>
    <t>Pompey, Dalton</t>
  </si>
  <si>
    <t>Olivera, Hector</t>
  </si>
  <si>
    <t>Drury, Brandon</t>
  </si>
  <si>
    <t>Heston, Chris</t>
  </si>
  <si>
    <t>Syndergaard, Noah</t>
  </si>
  <si>
    <t>Karns, Nate</t>
  </si>
  <si>
    <t>Rodon, Carlos</t>
  </si>
  <si>
    <t>Rusin, Chris</t>
  </si>
  <si>
    <t>McCullers, Lance</t>
  </si>
  <si>
    <t>Rodriguez, Eduardo</t>
  </si>
  <si>
    <t>Jungmann, Taylor</t>
  </si>
  <si>
    <t>Graveman, Kendall</t>
  </si>
  <si>
    <t>Bettis, Chad</t>
  </si>
  <si>
    <t>Colome, Alex</t>
  </si>
  <si>
    <t>Bolsinger, Mike</t>
  </si>
  <si>
    <t>Wisler, Matt</t>
  </si>
  <si>
    <t>Iglesias, Raisel</t>
  </si>
  <si>
    <t>Anderson, Cody</t>
  </si>
  <si>
    <t>Montgomery, Mike</t>
  </si>
  <si>
    <t>Foltynewicz, Mike</t>
  </si>
  <si>
    <t>Bassitt, Chris</t>
  </si>
  <si>
    <t>Morgan, Adam</t>
  </si>
  <si>
    <t>Butler, Eddie</t>
  </si>
  <si>
    <t>Frias, Carlos</t>
  </si>
  <si>
    <t>Nola, Aaron</t>
  </si>
  <si>
    <t>Ross, Joe</t>
  </si>
  <si>
    <t>Gomez, Jeanmar</t>
  </si>
  <si>
    <t>Siegrist, Kevin</t>
  </si>
  <si>
    <t>Wright, Steven</t>
  </si>
  <si>
    <t>Harris, Will</t>
  </si>
  <si>
    <t>Smith, Carson</t>
  </si>
  <si>
    <t>Wilson, Alex</t>
  </si>
  <si>
    <t>Osuna, Roberto</t>
  </si>
  <si>
    <t>Hudson, Daniel</t>
  </si>
  <si>
    <t>Geltz, Steve</t>
  </si>
  <si>
    <t>Alvarez, Jose</t>
  </si>
  <si>
    <t>Conley, Adam</t>
  </si>
  <si>
    <t>Gonzalez, Chi Chi</t>
  </si>
  <si>
    <t>Andriese, Matt</t>
  </si>
  <si>
    <t>Hendriks, Liam</t>
  </si>
  <si>
    <t>Madson, Ryan</t>
  </si>
  <si>
    <t>Severino, Luis</t>
  </si>
  <si>
    <t>Urena, Jose</t>
  </si>
  <si>
    <t>Diaz, Jumbo</t>
  </si>
  <si>
    <t>Kela, Keone</t>
  </si>
  <si>
    <t>Norris, Daniel</t>
  </si>
  <si>
    <t>Rodriguez, Fernando</t>
  </si>
  <si>
    <t>Nicasio, Juan</t>
  </si>
  <si>
    <t>Duffey, Tyler</t>
  </si>
  <si>
    <t>Boyd, Matt</t>
  </si>
  <si>
    <t>Blazek, Michael</t>
  </si>
  <si>
    <t>Velasquez, Vincent</t>
  </si>
  <si>
    <t>Robles, Hansel</t>
  </si>
  <si>
    <t>Avilan, Luis</t>
  </si>
  <si>
    <t>Strickland, Hunter</t>
  </si>
  <si>
    <t>Baez, Pedro</t>
  </si>
  <si>
    <t>Eickhoff, Jerad</t>
  </si>
  <si>
    <t>Knebel, Corey</t>
  </si>
  <si>
    <t>Finnegan, Brandon</t>
  </si>
  <si>
    <t>Gott, Trevor</t>
  </si>
  <si>
    <t>Gray, Jon</t>
  </si>
  <si>
    <t>Neris, Hector</t>
  </si>
  <si>
    <t>Tropeano, Nick</t>
  </si>
  <si>
    <t>Albers, Matt</t>
  </si>
  <si>
    <t>Godley, Zack</t>
  </si>
  <si>
    <t>Bradley, Archie</t>
  </si>
  <si>
    <t>Matz, Steven</t>
  </si>
  <si>
    <t>Davies, Zach</t>
  </si>
  <si>
    <t>Hernandez, David</t>
  </si>
  <si>
    <t>Vizcaino, Arodys</t>
  </si>
  <si>
    <t>Miller, Justin</t>
  </si>
  <si>
    <t>Morrow, Brandon</t>
  </si>
  <si>
    <t>Gonzalez, Severino</t>
  </si>
  <si>
    <t>Givens, Mychal</t>
  </si>
  <si>
    <t>Tex 3, Phi 5</t>
  </si>
  <si>
    <t>Jake Arrieta, Joaquin Benoit</t>
  </si>
  <si>
    <t>Tex 4</t>
  </si>
  <si>
    <t>Joe Panik, Andrew Susac, Jose Ramirez, James Paxton</t>
  </si>
  <si>
    <t>Miguel Cabrera, Chris Taylor</t>
  </si>
  <si>
    <t>Mookie Betts, Chris Tillman</t>
  </si>
  <si>
    <t>Michael Wacha, Colby Rasmus, Mil 2, Mil 7</t>
  </si>
  <si>
    <t>Mil 2, Oak 4</t>
  </si>
  <si>
    <t>Christian Bethancourt, Bal 4</t>
  </si>
  <si>
    <t>Chris Taylor, Roberto Hernandez</t>
  </si>
  <si>
    <t>Whitesox</t>
  </si>
  <si>
    <t>Phi 1 (17)</t>
  </si>
  <si>
    <t>Phi 3, 7 Phi 2 (17)</t>
  </si>
  <si>
    <t>Jorge Soler, Ender Inciarte, Phi 3 (17)</t>
  </si>
  <si>
    <t>Phi 5 (17)</t>
  </si>
  <si>
    <t>Chi 1,2 (17) Scott Kazmir</t>
  </si>
  <si>
    <t>Matt Garza, Jace Peterson</t>
  </si>
  <si>
    <t>Luke Gregerson, AJ Griffin</t>
  </si>
  <si>
    <t>Michael Cuddyer, Min 7</t>
  </si>
  <si>
    <t>Jack Odorizzi, Trevor Bauer, Bal 5</t>
  </si>
  <si>
    <t>Zack Greinke, Mike Fiers, Tanner Roark</t>
  </si>
  <si>
    <t>Yoenis Cespedes, Jeff Locke, Bos 2, Bos 4 (17)</t>
  </si>
  <si>
    <t>Pit 2, Pit 3 (17)</t>
  </si>
  <si>
    <t>Mike Fiers, Tervor Cahill</t>
  </si>
  <si>
    <t>Shin Soo choo,  Mike Minor</t>
  </si>
  <si>
    <t>Felix Hernandez</t>
  </si>
  <si>
    <t>Min 6, Det 3(17)</t>
  </si>
  <si>
    <t>Yunel Escobar, Cin 5</t>
  </si>
  <si>
    <t>Conforto, Micheal</t>
  </si>
  <si>
    <t>Chi 2, LAD 7</t>
  </si>
  <si>
    <t>Mil 3, Mil 1(17)</t>
  </si>
  <si>
    <t>Cole Hamels, Ana 4</t>
  </si>
  <si>
    <t>SF 6, SF 1(17)</t>
  </si>
  <si>
    <t>Bal 2</t>
  </si>
  <si>
    <t>Mil 2 (17), 5(17)</t>
  </si>
  <si>
    <t>Bal 6</t>
  </si>
  <si>
    <t>Min 5(17)</t>
  </si>
  <si>
    <t>Sea 2, Phi 2, Bal 3(17)</t>
  </si>
  <si>
    <t>Chi 1(17) 2(17)</t>
  </si>
  <si>
    <t>Ana 2, Det 2</t>
  </si>
  <si>
    <t>Carlos Gomez, Casey Fien</t>
  </si>
  <si>
    <t>Bal 2, Mil 3(17)</t>
  </si>
  <si>
    <t>Eickhoff, Jarad</t>
  </si>
  <si>
    <t>Chase Anderson, SF 5</t>
  </si>
  <si>
    <t>Darren O'Day, Lad 2(17)</t>
  </si>
  <si>
    <t>Lad 3, Lad 3(17)</t>
  </si>
  <si>
    <t>Darren O'Day, Lad(17)</t>
  </si>
  <si>
    <t>Realmuto,  J.T.</t>
  </si>
  <si>
    <t>Shaw,Travis</t>
  </si>
  <si>
    <t>Mil 3</t>
  </si>
  <si>
    <t xml:space="preserve">Sea 3 </t>
  </si>
  <si>
    <t>Mia 3</t>
  </si>
  <si>
    <t>Pit 5, Pit 6, Pit 6(17)</t>
  </si>
  <si>
    <t>Lad 4</t>
  </si>
  <si>
    <t>Foltynewicz Mike</t>
  </si>
  <si>
    <t>Bos 1,2,3 (17)</t>
  </si>
  <si>
    <t>Redsox</t>
  </si>
  <si>
    <t>Miami 1</t>
  </si>
  <si>
    <t>Bos 4, Pit 3 (17)</t>
  </si>
  <si>
    <t>Lorenzen, Michael</t>
  </si>
  <si>
    <t>Was 4</t>
  </si>
  <si>
    <t>Det 4, Bal 5</t>
  </si>
  <si>
    <t>Rick Porcello, Vance Worley, Bryan Morris Bal 4(17)</t>
  </si>
  <si>
    <t>Carlos Carrasco, Joakim Soria</t>
  </si>
  <si>
    <t>Asdrubal Cabrera, Bal 1(17)</t>
  </si>
  <si>
    <t>Travis d' Arnaud, Oak 4 (17)</t>
  </si>
  <si>
    <r>
      <rPr>
        <b/>
        <sz val="14"/>
        <color theme="1"/>
        <rFont val="Calibri"/>
        <family val="2"/>
        <scheme val="minor"/>
      </rPr>
      <t>2016 ABL Rookie Draft</t>
    </r>
    <r>
      <rPr>
        <sz val="14"/>
        <color theme="1"/>
        <rFont val="Calibri"/>
        <family val="2"/>
        <scheme val="minor"/>
      </rPr>
      <t xml:space="preserve">    </t>
    </r>
    <r>
      <rPr>
        <sz val="9"/>
        <color theme="1"/>
        <rFont val="Calibri"/>
        <family val="2"/>
        <scheme val="minor"/>
      </rPr>
      <t>(Draft date changed from Nov. 2015 to Jan 2016)</t>
    </r>
  </si>
  <si>
    <t>New York (NY)</t>
  </si>
  <si>
    <t>Minnesota (Min)</t>
  </si>
  <si>
    <t>Matz, Steven*</t>
  </si>
  <si>
    <t>Deshields, Delino</t>
  </si>
  <si>
    <t>Chicago (Chi)</t>
  </si>
  <si>
    <t>(Mil) Travis, Devon</t>
  </si>
  <si>
    <t>Cleveland (Cle)</t>
  </si>
  <si>
    <t>Rosario, Eddie*</t>
  </si>
  <si>
    <t>Texas (Tex)</t>
  </si>
  <si>
    <t>(Pit) Lindor, Francisco+</t>
  </si>
  <si>
    <t>(Bal) Rodriguez, Eduardo*</t>
  </si>
  <si>
    <t>(LAA) Velasquez, Vincent</t>
  </si>
  <si>
    <t>(Was) Bettis, Chad</t>
  </si>
  <si>
    <t>Washington (Was)</t>
  </si>
  <si>
    <t>(Bal) Seager, Corey*</t>
  </si>
  <si>
    <t>(Bal) Bird, Gregory*</t>
  </si>
  <si>
    <t>(Chi) Gray, Jon</t>
  </si>
  <si>
    <t>(Bos) Pelfrey, Mike</t>
  </si>
  <si>
    <t>Oakland (Oak)</t>
  </si>
  <si>
    <t>(Mia) Perez, Williams</t>
  </si>
  <si>
    <t>Boston (Bos)</t>
  </si>
  <si>
    <t>(SF) Tomas, Yasmany</t>
  </si>
  <si>
    <t>(Sea) Robinson, Clint*</t>
  </si>
  <si>
    <t>Los Angeles (LAD)</t>
  </si>
  <si>
    <t>(Pit) Schwarber, Kyle*</t>
  </si>
  <si>
    <t>(Pit) Osuna, Roberto</t>
  </si>
  <si>
    <t>(Det) Shaw, Travis*</t>
  </si>
  <si>
    <t>(Pit) Shaffer, Richie</t>
  </si>
  <si>
    <t>San Francisco (SF)</t>
  </si>
  <si>
    <t>(Bos) Conforto, Michael*</t>
  </si>
  <si>
    <t>Rivero, Felipe*</t>
  </si>
  <si>
    <t>Miami (Mia)</t>
  </si>
  <si>
    <t>(Bos) Rodon, Carlos*</t>
  </si>
  <si>
    <t>(Mil) Bradley, Archie</t>
  </si>
  <si>
    <t>Seattle (Sea)</t>
  </si>
  <si>
    <t>(Det) Wisler, Matt</t>
  </si>
  <si>
    <t>(Bos) Giavotella, Johnny</t>
  </si>
  <si>
    <t>Anaheim (LAA)</t>
  </si>
  <si>
    <t>(Bal) Pederson, Joc*</t>
  </si>
  <si>
    <t>(SF) Burns, Billy+</t>
  </si>
  <si>
    <t>Detroit (Det)</t>
  </si>
  <si>
    <t>(Bal) Swihart, Blake+</t>
  </si>
  <si>
    <t>(Mil) Marte, Ketel+</t>
  </si>
  <si>
    <t>(Chi) Siegrist, Kevin*</t>
  </si>
  <si>
    <t>Cincinnati (Cin)</t>
  </si>
  <si>
    <t>Pittsburgh (Pit)</t>
  </si>
  <si>
    <t>(Bos) Owens, Henry*</t>
  </si>
  <si>
    <t>St. Louis (Stl)</t>
  </si>
  <si>
    <t>Norris, Daniel*</t>
  </si>
  <si>
    <t>San Diego (SD)</t>
  </si>
  <si>
    <t>(Pit) Severino, Luis</t>
  </si>
  <si>
    <t>(Pit) Kela, Keone</t>
  </si>
  <si>
    <t>(Col) Caminero, Arquimedes</t>
  </si>
  <si>
    <t>Philadelphia (Phi)</t>
  </si>
  <si>
    <t>(Bal) Piscotty, Stephen</t>
  </si>
  <si>
    <t>(Det) Santana, Domingo</t>
  </si>
  <si>
    <t>(Was) Souza, Steven</t>
  </si>
  <si>
    <t>Colorado (Col)</t>
  </si>
  <si>
    <t>Gallo, Joey*</t>
  </si>
  <si>
    <t>Baltimore (Bal)</t>
  </si>
  <si>
    <t>(SF) Finnegan, Brandon*</t>
  </si>
  <si>
    <t>(Mia) Perez, Carlos</t>
  </si>
  <si>
    <t>Milwaukee (Mil)</t>
  </si>
  <si>
    <t>(Pit) Taylor, Michael</t>
  </si>
  <si>
    <t>(Mia) Karns, Nate</t>
  </si>
  <si>
    <t>(Det) Graveman, Kendall</t>
  </si>
  <si>
    <t>Atlanta (Atl)</t>
  </si>
  <si>
    <t>Pompey, Dalton+</t>
  </si>
  <si>
    <t>Det 4 (17), Det 7(17)</t>
  </si>
  <si>
    <t>Tyler Saladino</t>
  </si>
  <si>
    <t>SD 5, SD 3(17)</t>
  </si>
  <si>
    <t>Chirs Coghlan, Seth Maness</t>
  </si>
  <si>
    <t>Phi 6(17)</t>
  </si>
  <si>
    <t>SF 5(17), SF 7(17)</t>
  </si>
  <si>
    <t>Laa 7(16)</t>
  </si>
  <si>
    <t>Barnhart, Tucker+</t>
  </si>
  <si>
    <t>Montgomery, Mike*</t>
  </si>
  <si>
    <t>(NY) Conley, Adam*</t>
  </si>
  <si>
    <t>(Chi) Nunez, Eduardo</t>
  </si>
  <si>
    <t>Avilan, Luis*</t>
  </si>
  <si>
    <t>Banuelos, Manny*</t>
  </si>
  <si>
    <t>(Mia) Urena, Jose</t>
  </si>
  <si>
    <t>Wallace, Brett*</t>
  </si>
  <si>
    <t>Morgan, Adam*</t>
  </si>
  <si>
    <t>(Bal) Nolin, Sean*</t>
  </si>
  <si>
    <t>Paredes, Jimmy+</t>
  </si>
  <si>
    <t>(Mil) Manship, Jeff</t>
  </si>
  <si>
    <t>(LAD) Guerrero, Alex</t>
  </si>
  <si>
    <t>(LAA) De Jesus, Ivan</t>
  </si>
  <si>
    <t>(Mil) Socolovich, Miguel</t>
  </si>
  <si>
    <t>Tucker, Preston*</t>
  </si>
  <si>
    <t>Ross, Robbie*</t>
  </si>
  <si>
    <t>(Col) Casali, Curt</t>
  </si>
  <si>
    <t>Shreve, Chasen*</t>
  </si>
  <si>
    <t>(SF) Gutierrez, Franklin</t>
  </si>
  <si>
    <t>(Col) Thompson, Trayce</t>
  </si>
  <si>
    <t>(Mia) Gilmartin, Sean*</t>
  </si>
  <si>
    <t>(Bal) Butler, Eddie</t>
  </si>
  <si>
    <t>(Oak) Morales, Franklin*</t>
  </si>
  <si>
    <t>(SD) Beckham, Tim</t>
  </si>
  <si>
    <t>(Chi) Rea, Colin</t>
  </si>
  <si>
    <t>(Chi) Francoeur, Jeff</t>
  </si>
  <si>
    <t>Lamb, John*</t>
  </si>
  <si>
    <t>Nicolino, Justin*</t>
  </si>
  <si>
    <t>(SF) Garcia, Yimi</t>
  </si>
  <si>
    <t>(Was) Goeddel, Erik</t>
  </si>
  <si>
    <t>(Sea) Weber, Ryan</t>
  </si>
  <si>
    <t>(LAA) Rusin, Chris*</t>
  </si>
  <si>
    <t>Cedeno, Xavier*</t>
  </si>
  <si>
    <t>(Was) Tepera, Ryan</t>
  </si>
  <si>
    <t>Alvarez, Jose*</t>
  </si>
  <si>
    <t>Jankowski, Travis*</t>
  </si>
  <si>
    <t>(Tex) Urshela, Giovanny</t>
  </si>
  <si>
    <t>(Col) Knebel, Corey</t>
  </si>
  <si>
    <t>(Min) Verrett, Logan</t>
  </si>
  <si>
    <t>(Mia) Perez, Hernan</t>
  </si>
  <si>
    <t>(Mia) Blanco, Andres+</t>
  </si>
  <si>
    <t>Hill, Rich*</t>
  </si>
  <si>
    <t>(Phi) Adames, Cristhian+</t>
  </si>
  <si>
    <t>(LAA) Cooney, Tim*</t>
  </si>
  <si>
    <t>Kansas City (KC)</t>
  </si>
  <si>
    <t>Herrera, Odubel*</t>
  </si>
  <si>
    <t>Chafin, Andrew*</t>
  </si>
  <si>
    <t>Peterson, Shane*</t>
  </si>
  <si>
    <t>Chi 3, Chi 6</t>
  </si>
  <si>
    <t>Det 2</t>
  </si>
  <si>
    <t>Travis Snider, Mil 5, Mil 4(17)</t>
  </si>
  <si>
    <t>Romero, Enny*</t>
  </si>
  <si>
    <t>Rajai Davis, Ryan Flaherty, Luis Sardinas, Tommy LaStella</t>
  </si>
  <si>
    <t>A.J. Ramos, Mil 6</t>
  </si>
  <si>
    <t>Brett Lawrie, Yusmeiro Petit</t>
  </si>
  <si>
    <t>Christian Colon</t>
  </si>
  <si>
    <t xml:space="preserve">Kendrick, Howie </t>
  </si>
  <si>
    <t>2016 Doggie</t>
  </si>
  <si>
    <t>Corey Hart</t>
  </si>
  <si>
    <t>Tanner Sheppers</t>
  </si>
  <si>
    <t>Anthony Vavaro</t>
  </si>
  <si>
    <t>Todd Redmond</t>
  </si>
  <si>
    <t>Anthony Ranuado</t>
  </si>
  <si>
    <t xml:space="preserve">Grand Green </t>
  </si>
  <si>
    <t>Jamey Wright</t>
  </si>
  <si>
    <t>Wade Leblanc</t>
  </si>
  <si>
    <t>J. C. Gutierrez</t>
  </si>
  <si>
    <t xml:space="preserve">New York </t>
  </si>
  <si>
    <t xml:space="preserve">Minnesota </t>
  </si>
  <si>
    <t xml:space="preserve">Texas </t>
  </si>
  <si>
    <t xml:space="preserve">Boston </t>
  </si>
  <si>
    <t xml:space="preserve">Miami </t>
  </si>
  <si>
    <t xml:space="preserve">Seattle </t>
  </si>
  <si>
    <t xml:space="preserve">Pittsburgh </t>
  </si>
  <si>
    <t xml:space="preserve">San Diego </t>
  </si>
  <si>
    <t xml:space="preserve">Philadelphia </t>
  </si>
  <si>
    <t xml:space="preserve">Colorado </t>
  </si>
  <si>
    <t xml:space="preserve">Baltimore </t>
  </si>
  <si>
    <t xml:space="preserve">Milwaukee </t>
  </si>
  <si>
    <t>Mark Teixeria</t>
  </si>
  <si>
    <t>Min 5, Bal 5</t>
  </si>
  <si>
    <t>Min 5</t>
  </si>
  <si>
    <t>Alberto Callaspo</t>
  </si>
  <si>
    <t>Nate Schierholtz</t>
  </si>
  <si>
    <t>Tim Cooney, Laa 6</t>
  </si>
  <si>
    <t>Phi 7</t>
  </si>
  <si>
    <t>Det 6</t>
  </si>
  <si>
    <t>Oak 4, Bos 6</t>
  </si>
  <si>
    <t>Bos 7</t>
  </si>
  <si>
    <t>Eddie Butler</t>
  </si>
  <si>
    <t>Jesus Montero</t>
  </si>
  <si>
    <t>Burch Smith</t>
  </si>
  <si>
    <t>Lad 5,6</t>
  </si>
  <si>
    <t>David Phelps, Seth Smith, Chi 1, Phi 1</t>
  </si>
  <si>
    <t>Andrew McCutchen, David Robertson, Joe Smith</t>
  </si>
  <si>
    <t>J.D. Martinez, Adam Warren</t>
  </si>
  <si>
    <t>Stephen Piscotty, Aaron Hickes, Mil 2, Mil 5</t>
  </si>
  <si>
    <t>Jumbo Diaz</t>
  </si>
  <si>
    <t>Rafael Soriano</t>
  </si>
  <si>
    <t>Sean Nolin</t>
  </si>
  <si>
    <t>Severino Gonzalez</t>
  </si>
  <si>
    <t>Drew Stubs</t>
  </si>
  <si>
    <t>Bal 2,Bos 7</t>
  </si>
  <si>
    <t>Hector Rodon</t>
  </si>
  <si>
    <t>Rickie Weeks</t>
  </si>
  <si>
    <t>Tim Dederowicz</t>
  </si>
  <si>
    <t>Jose Molina</t>
  </si>
  <si>
    <t>Josh Willingham</t>
  </si>
  <si>
    <t>David D. Carpenter</t>
  </si>
  <si>
    <t>Delmon Young</t>
  </si>
  <si>
    <t>Zack Godley</t>
  </si>
  <si>
    <t>Jon Singleton</t>
  </si>
  <si>
    <t>Cincninnati</t>
  </si>
  <si>
    <t>LaTroy Hawkins</t>
  </si>
  <si>
    <t>Matt Thorton</t>
  </si>
  <si>
    <t>Jacob turner</t>
  </si>
  <si>
    <t>Justin Materson</t>
  </si>
  <si>
    <t>Enny Romero</t>
  </si>
  <si>
    <t>Richie Schaffer</t>
  </si>
  <si>
    <t>Corey Seager, Gregory Polanco, Eduardo Rodriguez</t>
  </si>
  <si>
    <t>Anthony Rizzo, Ketel Marte</t>
  </si>
  <si>
    <t>Matt Boyd</t>
  </si>
  <si>
    <t>Evan Scribner</t>
  </si>
  <si>
    <t>Hector Neris</t>
  </si>
  <si>
    <t>Tyler Collins</t>
  </si>
  <si>
    <t>Wandy Rodriguez</t>
  </si>
  <si>
    <t>Jason Rogers</t>
  </si>
  <si>
    <t>J.P. Arencibia</t>
  </si>
  <si>
    <t>Elvis Aruajo</t>
  </si>
  <si>
    <t>Tommy Layne</t>
  </si>
  <si>
    <t>Andrew Romine</t>
  </si>
  <si>
    <t>Tyler Cravy</t>
  </si>
  <si>
    <t>Shane Victorino</t>
  </si>
  <si>
    <t>Michael Morse</t>
  </si>
  <si>
    <t>Christhian Adames</t>
  </si>
  <si>
    <t>Skip</t>
  </si>
  <si>
    <t>Louis Garcia</t>
  </si>
  <si>
    <t>Bo Schultz</t>
  </si>
  <si>
    <t>Scott Caroll</t>
  </si>
  <si>
    <t>Christian Bergman</t>
  </si>
  <si>
    <t>Kyle Ryan</t>
  </si>
  <si>
    <t>Peter Bourjos</t>
  </si>
  <si>
    <t>J.B Shuck</t>
  </si>
  <si>
    <t>Jesus Sucre</t>
  </si>
  <si>
    <t>Steve Clevenger</t>
  </si>
  <si>
    <t>Jason Frasor</t>
  </si>
  <si>
    <t>Steven Souza</t>
  </si>
  <si>
    <t>Cle 3, Tommy Kahnle</t>
  </si>
  <si>
    <t>ABL Doggie Draft History</t>
  </si>
  <si>
    <t>ABL Rookie Draft History</t>
  </si>
  <si>
    <t>Team    (draft order)</t>
  </si>
  <si>
    <t>ABL Trade History</t>
  </si>
  <si>
    <t>2016  "In Season" Trades</t>
  </si>
  <si>
    <t>Chris Colabello</t>
  </si>
  <si>
    <t>Matt Adams, Maikel Franco, Aaron Nola</t>
  </si>
  <si>
    <t>2</t>
  </si>
  <si>
    <t>8</t>
  </si>
  <si>
    <t>3D</t>
  </si>
  <si>
    <t>3</t>
  </si>
  <si>
    <t>7</t>
  </si>
  <si>
    <t>D3</t>
  </si>
  <si>
    <t>4</t>
  </si>
  <si>
    <t>9</t>
  </si>
  <si>
    <t>78</t>
  </si>
  <si>
    <t>5</t>
  </si>
  <si>
    <t>7D</t>
  </si>
  <si>
    <t>6</t>
  </si>
  <si>
    <t>Velasquez, Vince</t>
  </si>
  <si>
    <t>Bal 1, Bos 3 (18), Bos 4 (18)</t>
  </si>
  <si>
    <t>Chi 3, Bal 5</t>
  </si>
  <si>
    <t>Bal 2, Bos 2 (18), Bos 5 (18)</t>
  </si>
  <si>
    <t>Jason Heyward, Bryan Shaw</t>
  </si>
  <si>
    <t>Nolasco, Ricky</t>
  </si>
  <si>
    <t>Maeda, Kenta</t>
  </si>
  <si>
    <t>Fulmer, Michael</t>
  </si>
  <si>
    <t>Chatwood, Tyler</t>
  </si>
  <si>
    <t>Perdomo, Luis</t>
  </si>
  <si>
    <t>Manaea, Sean</t>
  </si>
  <si>
    <t>Gee, Dillon</t>
  </si>
  <si>
    <t>Guerra, Junior</t>
  </si>
  <si>
    <t>Griffin, A.J.</t>
  </si>
  <si>
    <t>Anderson, Tyler</t>
  </si>
  <si>
    <t>Bundy, Dylan</t>
  </si>
  <si>
    <t>Devenski, Chris</t>
  </si>
  <si>
    <t>Taillon, Jameson</t>
  </si>
  <si>
    <t>Stripling, Ross</t>
  </si>
  <si>
    <t>Snell, Blake</t>
  </si>
  <si>
    <t>Oh, Seung-hwan</t>
  </si>
  <si>
    <t>Ramirez, J.C.</t>
  </si>
  <si>
    <t>Urias, Julio</t>
  </si>
  <si>
    <t>Wood, Blake</t>
  </si>
  <si>
    <t>Pressly, Ryan</t>
  </si>
  <si>
    <t>Barraclough, Kyle</t>
  </si>
  <si>
    <t>Mengden, Daniel</t>
  </si>
  <si>
    <t>Clemens, Paul</t>
  </si>
  <si>
    <t>Jones, Nate</t>
  </si>
  <si>
    <t>Kuhl, Chad</t>
  </si>
  <si>
    <t>Otero, Dan</t>
  </si>
  <si>
    <t>Neal, Zach</t>
  </si>
  <si>
    <t>Shipley, Braden</t>
  </si>
  <si>
    <t>Adleman, Tim</t>
  </si>
  <si>
    <t>Biagini, Joe</t>
  </si>
  <si>
    <t>Bowman, Matthew</t>
  </si>
  <si>
    <t>Richard, Clayton</t>
  </si>
  <si>
    <t>Barnes, Matt</t>
  </si>
  <si>
    <t>Feliz, Michael</t>
  </si>
  <si>
    <t>Lugo, Seth</t>
  </si>
  <si>
    <t>Eflin, Zach</t>
  </si>
  <si>
    <t>Buchter, Ryan</t>
  </si>
  <si>
    <t>Marinez, Jhan</t>
  </si>
  <si>
    <t>LeBlanc, Wade</t>
  </si>
  <si>
    <t>Bush, Matt</t>
  </si>
  <si>
    <t>Rogers, Taylor</t>
  </si>
  <si>
    <t>Jennings, Dan</t>
  </si>
  <si>
    <t>Barnette, Tony</t>
  </si>
  <si>
    <t>Vincent, Nick</t>
  </si>
  <si>
    <t>Barrett, Jake</t>
  </si>
  <si>
    <t>Lyles, Jordan</t>
  </si>
  <si>
    <t>Berrios, Jose</t>
  </si>
  <si>
    <t>Miranda, Ariel</t>
  </si>
  <si>
    <t>Triggs, Andrew</t>
  </si>
  <si>
    <t>Estevez, Carlos</t>
  </si>
  <si>
    <t>Law, Derek</t>
  </si>
  <si>
    <t>Kintzler, Brandon</t>
  </si>
  <si>
    <t>Thompson, Jake</t>
  </si>
  <si>
    <t>Clevinger, Mike</t>
  </si>
  <si>
    <t>Schugel, A.J.</t>
  </si>
  <si>
    <t>Claudio, Alex</t>
  </si>
  <si>
    <t>Diaz, Edwin</t>
  </si>
  <si>
    <t>Wittgren, Nick</t>
  </si>
  <si>
    <t>Hembree, Heath</t>
  </si>
  <si>
    <t>Gearrin, Cory</t>
  </si>
  <si>
    <t>Coulombe, Daniel</t>
  </si>
  <si>
    <t>Reyes, Alex</t>
  </si>
  <si>
    <t>Green, Chad</t>
  </si>
  <si>
    <t>Romero, Enny</t>
  </si>
  <si>
    <t>Gsellman, Robert</t>
  </si>
  <si>
    <t>Lopez, Reynaldo</t>
  </si>
  <si>
    <t>Bailey, Andrew</t>
  </si>
  <si>
    <t>Bedrosian, Cam</t>
  </si>
  <si>
    <t>Ramos, Edubray</t>
  </si>
  <si>
    <t>Cole, A.J.</t>
  </si>
  <si>
    <t>Stephenson, Robert</t>
  </si>
  <si>
    <t>Rondon, Bruce</t>
  </si>
  <si>
    <t>Weaver, Luke</t>
  </si>
  <si>
    <t>Hoffman, Jeff</t>
  </si>
  <si>
    <t>Ynoa, Michael</t>
  </si>
  <si>
    <t>Cotton, Jharel</t>
  </si>
  <si>
    <t>Stewart, Brock</t>
  </si>
  <si>
    <t>Asher, Alec</t>
  </si>
  <si>
    <t>Barnes, Jacob</t>
  </si>
  <si>
    <t>Meyer, Alex</t>
  </si>
  <si>
    <t>Mazara, Nomar</t>
  </si>
  <si>
    <t>Cuthbert, Cheslor</t>
  </si>
  <si>
    <t>Anderson, Tim</t>
  </si>
  <si>
    <t>Diaz, Aledmys</t>
  </si>
  <si>
    <t>Kepler, Max</t>
  </si>
  <si>
    <t>Story, Trevor</t>
  </si>
  <si>
    <t>Bourjos, Peter</t>
  </si>
  <si>
    <t>Rosario, Eddie</t>
  </si>
  <si>
    <t>Grossman, Robbie</t>
  </si>
  <si>
    <t>Naquin, Tyler</t>
  </si>
  <si>
    <t>Joseph, Tommy</t>
  </si>
  <si>
    <t>Merrifield, Whit</t>
  </si>
  <si>
    <t>Turner, Trea</t>
  </si>
  <si>
    <t>Barney, Darwin</t>
  </si>
  <si>
    <t>Carrera, Ezequiel</t>
  </si>
  <si>
    <t>Healy, Ryon</t>
  </si>
  <si>
    <t>Marte, Jefry</t>
  </si>
  <si>
    <t>Schebler, Scott</t>
  </si>
  <si>
    <t>Contreras, Willson</t>
  </si>
  <si>
    <t>Leon, Sandy</t>
  </si>
  <si>
    <t>Descalso, Daniel</t>
  </si>
  <si>
    <t>White, Tyler</t>
  </si>
  <si>
    <t>Polanco, Jorge</t>
  </si>
  <si>
    <t>Peraza, Jose</t>
  </si>
  <si>
    <t>Joyce, Matthew</t>
  </si>
  <si>
    <t>Wilson, Bobby</t>
  </si>
  <si>
    <t>Dahl, David</t>
  </si>
  <si>
    <t>Rosales, Adam</t>
  </si>
  <si>
    <t>Broxton, Keon</t>
  </si>
  <si>
    <t>Wolters, Tony</t>
  </si>
  <si>
    <t>Arcia, Orlando</t>
  </si>
  <si>
    <t>Bregman, Alex</t>
  </si>
  <si>
    <t>Sanchez, Gary</t>
  </si>
  <si>
    <t>Smith, Mallex</t>
  </si>
  <si>
    <t>Szczur, Matt</t>
  </si>
  <si>
    <t>789</t>
  </si>
  <si>
    <t>Sardinas, Luis</t>
  </si>
  <si>
    <t>Franklin, Nick</t>
  </si>
  <si>
    <t>Ross, David</t>
  </si>
  <si>
    <t>Romine, Austin</t>
  </si>
  <si>
    <t>Torreyes, Ronald</t>
  </si>
  <si>
    <t>Herrmann, Chris</t>
  </si>
  <si>
    <t>Frazier, Adam</t>
  </si>
  <si>
    <t>Gurriel, Yulieski</t>
  </si>
  <si>
    <t>Swanson, Dansby</t>
  </si>
  <si>
    <t>Bell, Josh</t>
  </si>
  <si>
    <t>Parker, Jarrett</t>
  </si>
  <si>
    <t>Reed, A.J.</t>
  </si>
  <si>
    <t>Maile, Luke</t>
  </si>
  <si>
    <t>Almora, Albert</t>
  </si>
  <si>
    <t>Williamson, Mac</t>
  </si>
  <si>
    <t>Haniger, Mitch</t>
  </si>
  <si>
    <t>Benintendi, Andrew</t>
  </si>
  <si>
    <t>Rivera, T.J.</t>
  </si>
  <si>
    <t>Toles, Andrew</t>
  </si>
  <si>
    <t>Narvaez, Omar</t>
  </si>
  <si>
    <t>Hernandez, Teoscar</t>
  </si>
  <si>
    <t>Brito, Socrates</t>
  </si>
  <si>
    <t>Heredia, Guillermo</t>
  </si>
  <si>
    <t>Maxwell, Bruce</t>
  </si>
  <si>
    <t>Judge, Aaron</t>
  </si>
  <si>
    <t>Austin, Tyler</t>
  </si>
  <si>
    <t>Nimmo, Brandon</t>
  </si>
  <si>
    <t>Difo, Wilmer</t>
  </si>
  <si>
    <t>Players in red will not have a card for the upcoming season.</t>
  </si>
  <si>
    <t>Kyle Gibson, Greg Bird, CWS 2, Bal 1 (18)</t>
  </si>
  <si>
    <t>Jake Arrieta, Phi 4</t>
  </si>
  <si>
    <t>SD 2, SD 1(18)</t>
  </si>
  <si>
    <t>Mil 1</t>
  </si>
  <si>
    <t>Kolton Wong, David Peralta</t>
  </si>
  <si>
    <t>Greg Bird</t>
  </si>
  <si>
    <t>Tim Beckham, Sd 1, Sd 3 (18)</t>
  </si>
  <si>
    <t>Phi 1, Laa 2</t>
  </si>
  <si>
    <t>Bos 1 (18)</t>
  </si>
  <si>
    <t>Lad 1</t>
  </si>
  <si>
    <t>NY 1, NY1 (18), Miguel Montero</t>
  </si>
  <si>
    <t>Eugenio Suarez</t>
  </si>
  <si>
    <t>Chi 1 (18)</t>
  </si>
  <si>
    <t>Eugenio Suarez, Was 3</t>
  </si>
  <si>
    <t>Archie Bradley</t>
  </si>
  <si>
    <t>Pit 4</t>
  </si>
  <si>
    <t>Hernan Perez, Caesar Hernandez</t>
  </si>
  <si>
    <t>CJ Cron, Lad 3, Bal 3</t>
  </si>
  <si>
    <t>Bal 4, Was 6 (18)</t>
  </si>
  <si>
    <t>Col 3</t>
  </si>
  <si>
    <t>Scott Kazmir, Col 3</t>
  </si>
  <si>
    <t>Pit 5</t>
  </si>
  <si>
    <t>Steve Pettke</t>
  </si>
  <si>
    <t>Carlos Rodon, Was 3</t>
  </si>
  <si>
    <t>Bos 1</t>
  </si>
  <si>
    <t>Ryan Braun, Pedro Baez</t>
  </si>
  <si>
    <t>SF 2,  SF 1 (18)</t>
  </si>
  <si>
    <t>Brad Zeigler, Lad 5</t>
  </si>
  <si>
    <t>Lad 6</t>
  </si>
  <si>
    <t>Travis d'Arnaud, Phi 1</t>
  </si>
  <si>
    <t>Chi 1</t>
  </si>
  <si>
    <t>Bal 4, Bal 3 (18)</t>
  </si>
  <si>
    <t>Was 2, Laa 2, Mil 2, Phi 2, Mil 5</t>
  </si>
  <si>
    <t>NY 1, SD 1</t>
  </si>
  <si>
    <t>Kevin Keirmaier, Phi 5 (15)</t>
  </si>
  <si>
    <t>Zack Greinke, Lorenzo Cain</t>
  </si>
  <si>
    <t>Avisail Garcia, Wily Peralta, Mil 1, Ny 2 &amp;3, Was 4, Ny 2 (18)</t>
  </si>
  <si>
    <t>Asdrubal Cabrera, Ivan Nova</t>
  </si>
  <si>
    <t>Sea 1</t>
  </si>
  <si>
    <t>SF 4</t>
  </si>
  <si>
    <t>Billy Burns, Bos 4</t>
  </si>
  <si>
    <t>Michael Conforto</t>
  </si>
  <si>
    <t>Ny 1, Cle 3</t>
  </si>
  <si>
    <t>Matt Garza</t>
  </si>
  <si>
    <t>Sea 4</t>
  </si>
  <si>
    <t>Sea 5</t>
  </si>
  <si>
    <t>Gio Gonzalez, Jeff Locke, Franklin Gutierrez</t>
  </si>
  <si>
    <t>Sea 1 (18)</t>
  </si>
  <si>
    <t>5 games</t>
  </si>
  <si>
    <t>J.</t>
  </si>
  <si>
    <t>JC</t>
  </si>
  <si>
    <t>Ketel Marte, Bal 2 (18)</t>
  </si>
  <si>
    <t>Dellin Betances, Phi 4 (18)</t>
  </si>
  <si>
    <t>Colin Rea</t>
  </si>
  <si>
    <t>Justin Smoak, Laa 7</t>
  </si>
  <si>
    <t>Laa 5</t>
  </si>
  <si>
    <t>Det 2, Det 1(18)</t>
  </si>
  <si>
    <t>Miguel Sano</t>
  </si>
  <si>
    <t>Atl 1</t>
  </si>
  <si>
    <t>Tex 2</t>
  </si>
  <si>
    <t>First day of draft</t>
  </si>
  <si>
    <t>Contreras, Wilson</t>
  </si>
  <si>
    <t>Oak 4</t>
  </si>
  <si>
    <t>Fulmer, Micheal</t>
  </si>
  <si>
    <t>Renaldo Lopez, Pit 3</t>
  </si>
  <si>
    <t>Musgrove, Joe</t>
  </si>
  <si>
    <t>Tyler Austin , Mia 3, Mia 6(18)</t>
  </si>
  <si>
    <t>Shipley, Branden</t>
  </si>
  <si>
    <t>Oh, Seung-Hwan</t>
  </si>
  <si>
    <t>Darren O' Day, Sd 3, Mil 3</t>
  </si>
  <si>
    <t>Mil 2 (18), Mil 4 (18)</t>
  </si>
  <si>
    <t>Edwards Jr., Carl</t>
  </si>
  <si>
    <t>Col 4, 6</t>
  </si>
  <si>
    <t>Mil 3 (18)</t>
  </si>
  <si>
    <t>Sf 4 (18), SF 6</t>
  </si>
  <si>
    <t>Laa 5, Lad 5</t>
  </si>
  <si>
    <t xml:space="preserve">Griffin, A.J. </t>
  </si>
  <si>
    <t>Bowman, Matt</t>
  </si>
  <si>
    <t>D'Arnaud, Chase</t>
  </si>
  <si>
    <t>Lad 1 (18), Bos 3 (18)</t>
  </si>
  <si>
    <t>Victor Martinez, Pit 5 (18)</t>
  </si>
  <si>
    <t>Sea 6</t>
  </si>
  <si>
    <t>Bos 6 (18)</t>
  </si>
  <si>
    <t>2017  "Pre Season" Trades    (2016 post season)</t>
  </si>
  <si>
    <t>Ny 6</t>
  </si>
  <si>
    <t>Det 5 (18)</t>
  </si>
  <si>
    <t>Ramirez, JC</t>
  </si>
  <si>
    <t>Phi 6</t>
  </si>
  <si>
    <t>Oak 6 (18)</t>
  </si>
  <si>
    <t>Sd 3 (18)</t>
  </si>
  <si>
    <t>Det 7 (18)</t>
  </si>
  <si>
    <t>Joyce, Matt</t>
  </si>
  <si>
    <t>Lee, Dae-Ho</t>
  </si>
  <si>
    <t>Detroit (DET)</t>
  </si>
  <si>
    <t>(LAA) Berrios, Jose</t>
  </si>
  <si>
    <t>(NYY) Perdomo, Luis</t>
  </si>
  <si>
    <t>(CLE) Barnette, Tony</t>
  </si>
  <si>
    <t>(COL) Weeks Jr, Rickie</t>
  </si>
  <si>
    <t>(CLE) Maile, Luke</t>
  </si>
  <si>
    <t>Washington (WAS)</t>
  </si>
  <si>
    <t>(PHI) Peraza, Jose</t>
  </si>
  <si>
    <t>(MIA) Barraclough, Kyle</t>
  </si>
  <si>
    <t>(PHI) Schimpf, Ryan*</t>
  </si>
  <si>
    <t>(CHI) Stewart, Brock</t>
  </si>
  <si>
    <t>(CHI) Barnes, Jacob</t>
  </si>
  <si>
    <t>St. Louis (STL)</t>
  </si>
  <si>
    <t>(PHI) Broxton, Keon</t>
  </si>
  <si>
    <t>Smith, Mallex*</t>
  </si>
  <si>
    <t>Sardinas, Luis+</t>
  </si>
  <si>
    <t>Hernandez, Marco*</t>
  </si>
  <si>
    <t>(PHI) Joseph, Tommy</t>
  </si>
  <si>
    <t>(SFG) Herrmann, Chris*</t>
  </si>
  <si>
    <t>(ATL) Jennings, Dan*</t>
  </si>
  <si>
    <t>Minnesota (MIN)</t>
  </si>
  <si>
    <t>Naquin, Tyler*</t>
  </si>
  <si>
    <t>(WAS) Gsellman, Robert</t>
  </si>
  <si>
    <t>Kim, Hyun Soo*</t>
  </si>
  <si>
    <t>(WAS) Leblanc, Wade*</t>
  </si>
  <si>
    <t>Logan, Boone*</t>
  </si>
  <si>
    <t>(BOS) Arcia, Orlando</t>
  </si>
  <si>
    <t>(SFG) Mondesi, Raul+</t>
  </si>
  <si>
    <t>(MIA) Guerra, Junior</t>
  </si>
  <si>
    <t>(PIT) Bandy, Jett</t>
  </si>
  <si>
    <t>(SFG) Thompson, Jake</t>
  </si>
  <si>
    <t>(MIN) Adleman, Tim</t>
  </si>
  <si>
    <t>Pittsburgh (PIT)</t>
  </si>
  <si>
    <t>(BOS) Wolters, Tony*</t>
  </si>
  <si>
    <t>(CHI) Schebler, Scott*</t>
  </si>
  <si>
    <t>(WAS) Orlando, Paulo</t>
  </si>
  <si>
    <t>(CHI) Ramos, Edubray</t>
  </si>
  <si>
    <t>Miami (MIA)</t>
  </si>
  <si>
    <t>Urias, Julio*</t>
  </si>
  <si>
    <t>Polanco, Jorge+</t>
  </si>
  <si>
    <t>Claudio, Alex*</t>
  </si>
  <si>
    <t>O' Malley, Shawn</t>
  </si>
  <si>
    <t>Boston (BOS)</t>
  </si>
  <si>
    <t>Benintendi, Andrew*</t>
  </si>
  <si>
    <t>(MIA) Kuhl, Chad</t>
  </si>
  <si>
    <t>(MIA) Haniger, Mitch</t>
  </si>
  <si>
    <t>(OAK) Lugo, Seth</t>
  </si>
  <si>
    <t>(TEX) Park, Byung Ho</t>
  </si>
  <si>
    <t>Atlanta (ATL)</t>
  </si>
  <si>
    <t>(BOS) Mazara, Nomar*</t>
  </si>
  <si>
    <t>Maxwell, Bruce*</t>
  </si>
  <si>
    <t>Cleveland (CLE)</t>
  </si>
  <si>
    <t>(BOS) Hoffman, Jeff</t>
  </si>
  <si>
    <t>Narvaez, Omar*</t>
  </si>
  <si>
    <t>Texas (TEX)</t>
  </si>
  <si>
    <t>Dahl, David*</t>
  </si>
  <si>
    <t>(PHI) Cotton, Jharel</t>
  </si>
  <si>
    <t>Hazelbaker, Jeremy*</t>
  </si>
  <si>
    <t>Cincinnati (CIN)</t>
  </si>
  <si>
    <t>Franklin, Nick+</t>
  </si>
  <si>
    <t>Centeno, Juan*</t>
  </si>
  <si>
    <t>Brito, Socrates*</t>
  </si>
  <si>
    <t>Seattle (SEA)</t>
  </si>
  <si>
    <t>(BOS) Bell, Josh+</t>
  </si>
  <si>
    <t>(BOS) Lopez, Reynaldo</t>
  </si>
  <si>
    <t>(DET) Stripling, Ross</t>
  </si>
  <si>
    <t>(ATL) McGowan, Dustin</t>
  </si>
  <si>
    <t>(BOS) Carrera, Ezequiel*</t>
  </si>
  <si>
    <t>San Francisco (SFG)</t>
  </si>
  <si>
    <t>(DET) Taillon, Jameson</t>
  </si>
  <si>
    <t>(LAA) Diaz, Edwin</t>
  </si>
  <si>
    <t>(LAA) Cabrera, Mauricio</t>
  </si>
  <si>
    <t>(MIA) Adames, Cristhian+</t>
  </si>
  <si>
    <t>(CHI) Parker, Jarrett*</t>
  </si>
  <si>
    <t>(MIA)Saurez, Albert</t>
  </si>
  <si>
    <t>Colorado (COL)</t>
  </si>
  <si>
    <t>Leon, Sandy+</t>
  </si>
  <si>
    <t>(OAK) Buchter, Ryan*</t>
  </si>
  <si>
    <t>(MIL) Blair, Aaron</t>
  </si>
  <si>
    <t>Solis, Sammy*</t>
  </si>
  <si>
    <t>(MIL) Flynn, Brian*</t>
  </si>
  <si>
    <t>Kansas City (KCR)</t>
  </si>
  <si>
    <t>Kepler, Max*</t>
  </si>
  <si>
    <t>Descalso, Daniel*</t>
  </si>
  <si>
    <t>Blevins, Jerry*</t>
  </si>
  <si>
    <t>Oakland (OAK)</t>
  </si>
  <si>
    <t>Snell, Blake*</t>
  </si>
  <si>
    <t>Anderson, Tyler*</t>
  </si>
  <si>
    <t>Grossman, Robbie+</t>
  </si>
  <si>
    <t>(DET) Nimmo, Brandon*</t>
  </si>
  <si>
    <t>Friedrich, Christian*</t>
  </si>
  <si>
    <t>(BAL) Moya, Steven*</t>
  </si>
  <si>
    <t>(DET) Wilson, Tyler</t>
  </si>
  <si>
    <t>New York (NYY)</t>
  </si>
  <si>
    <t>(BOS) Bundy, Dylan</t>
  </si>
  <si>
    <t>(PHI) Musgrove, Joe</t>
  </si>
  <si>
    <t>(PHI) Eflin, Zach</t>
  </si>
  <si>
    <t>Frazier, Adam*</t>
  </si>
  <si>
    <t>Quinn, Roman+</t>
  </si>
  <si>
    <t>(DET) Difo, Wilmer+</t>
  </si>
  <si>
    <t>Chicago (CHI)</t>
  </si>
  <si>
    <t>(BOS) Manaea, Sean*</t>
  </si>
  <si>
    <t>(PHI) Stephenson, Robert</t>
  </si>
  <si>
    <t>(PHI) Dull, Ryan</t>
  </si>
  <si>
    <t>Dayton, Grant*</t>
  </si>
  <si>
    <t>(BOS) Ramirez, JC</t>
  </si>
  <si>
    <t>San Diego (SDP)</t>
  </si>
  <si>
    <t>(WAS) Maeda, Kenta</t>
  </si>
  <si>
    <t>(PHI) Weaver, Luke</t>
  </si>
  <si>
    <t>(MIL) Edwards Jr, Carl</t>
  </si>
  <si>
    <t>Baltimore (BAL)</t>
  </si>
  <si>
    <t>(LAD) Anderson, Tim</t>
  </si>
  <si>
    <t>(PHI) Almora, Albert</t>
  </si>
  <si>
    <t>(MIA) Bedrosian, Cam</t>
  </si>
  <si>
    <t>(MIN) Bowman, Matt</t>
  </si>
  <si>
    <t>(PHI) Dickerson, Alex*</t>
  </si>
  <si>
    <t>Milwaukee (MIL)</t>
  </si>
  <si>
    <t>(PHI) Healy, Ryon</t>
  </si>
  <si>
    <t>(PHI) Reed, Cody*</t>
  </si>
  <si>
    <t>(MIA) Brown, Trevor</t>
  </si>
  <si>
    <t>(PHI) Rickard, Joey</t>
  </si>
  <si>
    <t>(MIN) Joyce, Matt*</t>
  </si>
  <si>
    <t>Philadelphia (PHI)</t>
  </si>
  <si>
    <t>(LAA) Reed, A.J.*</t>
  </si>
  <si>
    <t>Toles, Andrew*</t>
  </si>
  <si>
    <t>(MIA) Cessa, Luis</t>
  </si>
  <si>
    <t>(BAL) Johnson, Jim</t>
  </si>
  <si>
    <t>(BAL) Garcia, Greg*</t>
  </si>
  <si>
    <t>(OAK) Rogers, Taylor*</t>
  </si>
  <si>
    <t>(LAA) Heredia, Guillermo</t>
  </si>
  <si>
    <t>2017 Rookie Draft</t>
  </si>
  <si>
    <t>End of draft</t>
  </si>
  <si>
    <t>Was 3</t>
  </si>
  <si>
    <t>All picks from here forward will be for the 2018 draft</t>
  </si>
  <si>
    <t>2017 Doggie</t>
  </si>
  <si>
    <t>Chi Chi Gonzalez</t>
  </si>
  <si>
    <t>Mike Bolsinger</t>
  </si>
  <si>
    <t>Luis Garcia</t>
  </si>
  <si>
    <t>Elvis Araujo</t>
  </si>
  <si>
    <t>andrew Chafin</t>
  </si>
  <si>
    <t>Omar Infante</t>
  </si>
  <si>
    <t>Shane Peterson</t>
  </si>
  <si>
    <t>Trevor Gott</t>
  </si>
  <si>
    <t>Rusney Castillo</t>
  </si>
  <si>
    <t>Manny Banuelos</t>
  </si>
  <si>
    <t>Carlos Villanueva</t>
  </si>
  <si>
    <t>Giovanni Urshela</t>
  </si>
  <si>
    <t>Bret Wallace</t>
  </si>
  <si>
    <t>Odrisomer Despaigne</t>
  </si>
  <si>
    <t>Ryan Tapera</t>
  </si>
  <si>
    <t>Rubby De La Rosa</t>
  </si>
  <si>
    <t>J.J. Hoover</t>
  </si>
  <si>
    <t>Carson Smith</t>
  </si>
  <si>
    <t>David Holmberg</t>
  </si>
  <si>
    <t>Prince Fielder</t>
  </si>
  <si>
    <t>Shin Soo Choo, Phi 6</t>
  </si>
  <si>
    <t>Heath Hembree</t>
  </si>
  <si>
    <t>Adam LaRoche</t>
  </si>
  <si>
    <t>David Dejesus</t>
  </si>
  <si>
    <t>Miguel Rojas</t>
  </si>
  <si>
    <t>Ryan Howard</t>
  </si>
  <si>
    <t>Shawn O'Malley</t>
  </si>
  <si>
    <t>Tyler White</t>
  </si>
  <si>
    <t>Sean Gilmartin</t>
  </si>
  <si>
    <t>Williams Perez</t>
  </si>
  <si>
    <t>Arquimedes Caminero</t>
  </si>
  <si>
    <t>Curt Casali</t>
  </si>
  <si>
    <t>Taylor Jungmann</t>
  </si>
  <si>
    <t>Jake McGee</t>
  </si>
  <si>
    <t>Trayce Thompson</t>
  </si>
  <si>
    <t>Mitch Haniger</t>
  </si>
  <si>
    <t>Tori Hunter</t>
  </si>
  <si>
    <t xml:space="preserve">Los Angeles </t>
  </si>
  <si>
    <t>Alex Guerrero</t>
  </si>
  <si>
    <t>Al Albuquerque</t>
  </si>
  <si>
    <t>Kevin Siegrist, Chi 6</t>
  </si>
  <si>
    <t>Sd 5</t>
  </si>
  <si>
    <t>J.P. Howell</t>
  </si>
  <si>
    <t>Ben Paulsen</t>
  </si>
  <si>
    <t>Brayan Pena</t>
  </si>
  <si>
    <t xml:space="preserve">Hernandez, Teoscar </t>
  </si>
  <si>
    <t>Tim Beckham</t>
  </si>
  <si>
    <t>Neil Ramierz</t>
  </si>
  <si>
    <t>Ivan De Jesus</t>
  </si>
  <si>
    <t>Yuseiro Petit</t>
  </si>
  <si>
    <t>Jeff Manship</t>
  </si>
  <si>
    <t>Tex 7</t>
  </si>
  <si>
    <t>John Lamb</t>
  </si>
  <si>
    <t>Hector Olivera</t>
  </si>
  <si>
    <t>Mark Teixeira</t>
  </si>
  <si>
    <t>Wil Venable</t>
  </si>
  <si>
    <t>CJ Wilson</t>
  </si>
  <si>
    <t>Clint Robinson</t>
  </si>
  <si>
    <t>Chasen Shreve</t>
  </si>
  <si>
    <t>Trevor Brown</t>
  </si>
  <si>
    <t>Preston Tucker</t>
  </si>
  <si>
    <t>Chris Heston</t>
  </si>
  <si>
    <t>Gordon Beckham</t>
  </si>
  <si>
    <t>Kelby Tomlinson</t>
  </si>
  <si>
    <t>Steve Geltz</t>
  </si>
  <si>
    <t>Michael McHenry</t>
  </si>
  <si>
    <t>T.J. Rivera</t>
  </si>
  <si>
    <t>Daniel Mengden</t>
  </si>
  <si>
    <t>Ramon Cabrera</t>
  </si>
  <si>
    <t>Nick Wittgren</t>
  </si>
  <si>
    <t>Richard Clayton</t>
  </si>
  <si>
    <t>Ariel Miranda</t>
  </si>
  <si>
    <t>Josh Smith</t>
  </si>
  <si>
    <t>Alec Asher</t>
  </si>
  <si>
    <t>Adam Liberatore</t>
  </si>
  <si>
    <t>Cory Gearrin</t>
  </si>
  <si>
    <t>Mike Wright</t>
  </si>
  <si>
    <t>Colby Lewis, Mil 6</t>
  </si>
  <si>
    <t>Logan Verrett</t>
  </si>
  <si>
    <t>Hanser Alberto</t>
  </si>
  <si>
    <t xml:space="preserve">Pressly, Ryan </t>
  </si>
  <si>
    <t>Erik Goeddel</t>
  </si>
  <si>
    <t>Chris Iannetta</t>
  </si>
  <si>
    <t xml:space="preserve">Asher, Alec  </t>
  </si>
  <si>
    <t xml:space="preserve">Romine, Austine </t>
  </si>
  <si>
    <t>Jimmy Rollins</t>
  </si>
  <si>
    <t>Justin Nicolino</t>
  </si>
  <si>
    <t xml:space="preserve">Vogelsong, Ryan </t>
  </si>
  <si>
    <t xml:space="preserve">Lamb, John </t>
  </si>
  <si>
    <t xml:space="preserve">Cabrera, Ramon </t>
  </si>
  <si>
    <t>Alex Rodriguez</t>
  </si>
  <si>
    <t xml:space="preserve">Hembree, Heath  </t>
  </si>
  <si>
    <t xml:space="preserve">Benoit, Joaquin  </t>
  </si>
  <si>
    <t xml:space="preserve">Beckham, Tim </t>
  </si>
  <si>
    <t>Tommy Malone</t>
  </si>
  <si>
    <t>J.B. Shuck</t>
  </si>
  <si>
    <t>Shawn Tolleson</t>
  </si>
  <si>
    <t>Cody Anderson</t>
  </si>
  <si>
    <t>Michael Blazek</t>
  </si>
  <si>
    <t>De la Rosa, Jorge</t>
  </si>
  <si>
    <t>Hyun-Jin  Ryu</t>
  </si>
  <si>
    <t>Carlos Frias</t>
  </si>
  <si>
    <t>Col 1, Jose Alverez</t>
  </si>
  <si>
    <t>Billy Burns, Oak 7</t>
  </si>
  <si>
    <t>Phil Hughes</t>
  </si>
  <si>
    <t xml:space="preserve">Fernando Rodney  </t>
  </si>
  <si>
    <t>Scott Kazmir, Jeurys Familia, Oak 5</t>
  </si>
  <si>
    <t>Luis Cessa, Mia 5</t>
  </si>
  <si>
    <t>Zach Eflin</t>
  </si>
  <si>
    <t>Aaron Blair</t>
  </si>
  <si>
    <t>Cody Reed</t>
  </si>
  <si>
    <t>Gregor Blanco, Greg Garcia, Jim Johnson</t>
  </si>
  <si>
    <t xml:space="preserve">2017  "In Season" Trades    </t>
  </si>
  <si>
    <t>Note trades 4-7</t>
  </si>
  <si>
    <t>In addition, Phillies cut</t>
  </si>
  <si>
    <t>Wily Peralta, Alex Dickerson, Colby Rasmus,  Derick Norris</t>
  </si>
  <si>
    <t>Ruby de Larosa</t>
  </si>
  <si>
    <t>AVG</t>
  </si>
  <si>
    <t>baezja01</t>
  </si>
  <si>
    <t>escobal02</t>
  </si>
  <si>
    <t>florewi01</t>
  </si>
  <si>
    <t>gomezca01</t>
  </si>
  <si>
    <t>hedgeau01</t>
  </si>
  <si>
    <t>hosmeer01</t>
  </si>
  <si>
    <t>937</t>
  </si>
  <si>
    <t>judgeaa01</t>
  </si>
  <si>
    <t>maxwebr01</t>
  </si>
  <si>
    <t>owingch01</t>
  </si>
  <si>
    <t>plaweke01</t>
  </si>
  <si>
    <t>pradoma01</t>
  </si>
  <si>
    <t>sanomi01</t>
  </si>
  <si>
    <t>saundmi01</t>
  </si>
  <si>
    <t>croncj01</t>
  </si>
  <si>
    <t>flowety01</t>
  </si>
  <si>
    <t>freesda01</t>
  </si>
  <si>
    <t>grichra01</t>
  </si>
  <si>
    <t>hardyjj01</t>
  </si>
  <si>
    <t>inciaen01</t>
  </si>
  <si>
    <t>mauerjo01</t>
  </si>
  <si>
    <t>odorro01</t>
  </si>
  <si>
    <t>plouftr01</t>
  </si>
  <si>
    <t>polanjo01</t>
  </si>
  <si>
    <t>solerjo01</t>
  </si>
  <si>
    <t>spande01</t>
  </si>
  <si>
    <t>adamsma01</t>
  </si>
  <si>
    <t>almoral01</t>
  </si>
  <si>
    <t>broxtke01</t>
  </si>
  <si>
    <t>francma02</t>
  </si>
  <si>
    <t>garciav01</t>
  </si>
  <si>
    <t>healyry01</t>
  </si>
  <si>
    <t>hechaad01</t>
  </si>
  <si>
    <t>josepto01</t>
  </si>
  <si>
    <t>marteke01</t>
  </si>
  <si>
    <t>perazjo01</t>
  </si>
  <si>
    <t>tolesan01</t>
  </si>
  <si>
    <t>alonsyo01</t>
  </si>
  <si>
    <t>confomi01</t>
  </si>
  <si>
    <t>gordoal01</t>
  </si>
  <si>
    <t>hicksaa01</t>
  </si>
  <si>
    <t>879</t>
  </si>
  <si>
    <t>kiermke01</t>
  </si>
  <si>
    <t>molinya01</t>
  </si>
  <si>
    <t>panikjo01</t>
  </si>
  <si>
    <t>perezro02</t>
  </si>
  <si>
    <t>piscost01</t>
  </si>
  <si>
    <t>ramirjo01</t>
  </si>
  <si>
    <t>rivertj01</t>
  </si>
  <si>
    <t>rominan01</t>
  </si>
  <si>
    <t>solarya01</t>
  </si>
  <si>
    <t>thomptr01</t>
  </si>
  <si>
    <t>turnetr01</t>
  </si>
  <si>
    <t>beltrad01</t>
  </si>
  <si>
    <t>5D</t>
  </si>
  <si>
    <t>bruceja01</t>
  </si>
  <si>
    <t>canoro01</t>
  </si>
  <si>
    <t>cuthbch01</t>
  </si>
  <si>
    <t>diazal02</t>
  </si>
  <si>
    <t>frankni01</t>
  </si>
  <si>
    <t>freemfr01</t>
  </si>
  <si>
    <t>35</t>
  </si>
  <si>
    <t>galvifr01</t>
  </si>
  <si>
    <t>gonzama01</t>
  </si>
  <si>
    <t>josepca01</t>
  </si>
  <si>
    <t>kempma01</t>
  </si>
  <si>
    <t>pillake01</t>
  </si>
  <si>
    <t>rominau01</t>
  </si>
  <si>
    <t>uptonju01</t>
  </si>
  <si>
    <t>bettsmo01</t>
  </si>
  <si>
    <t>eatonad02</t>
  </si>
  <si>
    <t>goldspa01</t>
  </si>
  <si>
    <t>gomesya01</t>
  </si>
  <si>
    <t>harpebr03</t>
  </si>
  <si>
    <t>harrijo05</t>
  </si>
  <si>
    <t>polangr01</t>
  </si>
  <si>
    <t>profaju01</t>
  </si>
  <si>
    <t>puigya01</t>
  </si>
  <si>
    <t>reyesjo01</t>
  </si>
  <si>
    <t>seageco01</t>
  </si>
  <si>
    <t>travide01</t>
  </si>
  <si>
    <t>bradlja02</t>
  </si>
  <si>
    <t>desmoia01</t>
  </si>
  <si>
    <t>donaljo02</t>
  </si>
  <si>
    <t>fowlede01</t>
  </si>
  <si>
    <t>gonzaad01</t>
  </si>
  <si>
    <t>kendrho01</t>
  </si>
  <si>
    <t>lindofr01</t>
  </si>
  <si>
    <t>martiru01</t>
  </si>
  <si>
    <t>schwaky01</t>
  </si>
  <si>
    <t>spangco01</t>
  </si>
  <si>
    <t>taylomi02</t>
  </si>
  <si>
    <t>avilaal01</t>
  </si>
  <si>
    <t>aybarer01</t>
  </si>
  <si>
    <t>beltbr01</t>
  </si>
  <si>
    <t>bregmal01</t>
  </si>
  <si>
    <t>cervefr01</t>
  </si>
  <si>
    <t>ellsbja01</t>
  </si>
  <si>
    <t>hernate01</t>
  </si>
  <si>
    <t>pearcst01</t>
  </si>
  <si>
    <t>peralda01</t>
  </si>
  <si>
    <t>phillbr01</t>
  </si>
  <si>
    <t>sardilu01</t>
  </si>
  <si>
    <t>smithma05</t>
  </si>
  <si>
    <t>valenda01</t>
  </si>
  <si>
    <t>wongko01</t>
  </si>
  <si>
    <t>casteni01</t>
  </si>
  <si>
    <t>castrja01</t>
  </si>
  <si>
    <t>choosh01</t>
  </si>
  <si>
    <t>9D</t>
  </si>
  <si>
    <t>gallojo01</t>
  </si>
  <si>
    <t>hanigmi01</t>
  </si>
  <si>
    <t>headlch01</t>
  </si>
  <si>
    <t>leonsa01</t>
  </si>
  <si>
    <t>martest01</t>
  </si>
  <si>
    <t>moralke01</t>
  </si>
  <si>
    <t>pedrodu01</t>
  </si>
  <si>
    <t>pencehu01</t>
  </si>
  <si>
    <t>segurje01</t>
  </si>
  <si>
    <t>abreujo02</t>
  </si>
  <si>
    <t>anderti01</t>
  </si>
  <si>
    <t>carpema01</t>
  </si>
  <si>
    <t>ellisaj01</t>
  </si>
  <si>
    <t>mossbr01</t>
  </si>
  <si>
    <t>murphda08</t>
  </si>
  <si>
    <t>troutmi01</t>
  </si>
  <si>
    <t>calhoko01</t>
  </si>
  <si>
    <t>cruzne02</t>
  </si>
  <si>
    <t>dysonja01</t>
  </si>
  <si>
    <t>gennesc01</t>
  </si>
  <si>
    <t>gregodi01</t>
  </si>
  <si>
    <t>hundlni01</t>
  </si>
  <si>
    <t>lucrojo01</t>
  </si>
  <si>
    <t>markani01</t>
  </si>
  <si>
    <t>maybica01</t>
  </si>
  <si>
    <t>rosalad01</t>
  </si>
  <si>
    <t>vottojo01</t>
  </si>
  <si>
    <t>beltrca01</t>
  </si>
  <si>
    <t>bourju01</t>
  </si>
  <si>
    <t>braunry02</t>
  </si>
  <si>
    <t>castiwe01</t>
  </si>
  <si>
    <t>cespeyo01</t>
  </si>
  <si>
    <t>encared01</t>
  </si>
  <si>
    <t>forsylo01</t>
  </si>
  <si>
    <t>herrmch01</t>
  </si>
  <si>
    <t>mondera02</t>
  </si>
  <si>
    <t>tomasya01</t>
  </si>
  <si>
    <t>tulowtr01</t>
  </si>
  <si>
    <t>utleych01</t>
  </si>
  <si>
    <t>altuvjo01</t>
  </si>
  <si>
    <t>mesorde01</t>
  </si>
  <si>
    <t>daviskh01</t>
  </si>
  <si>
    <t>gordode01</t>
  </si>
  <si>
    <t>longoev01</t>
  </si>
  <si>
    <t>martijd02</t>
  </si>
  <si>
    <t>mccutan01</t>
  </si>
  <si>
    <t>pederjo01</t>
  </si>
  <si>
    <t>ramoswi01</t>
  </si>
  <si>
    <t>rizzoan01</t>
  </si>
  <si>
    <t>swihabl01</t>
  </si>
  <si>
    <t>vazquch01</t>
  </si>
  <si>
    <t>austity01</t>
  </si>
  <si>
    <t>beckhti01</t>
  </si>
  <si>
    <t>difowi01</t>
  </si>
  <si>
    <t>gattiev01</t>
  </si>
  <si>
    <t>gyorkje01</t>
  </si>
  <si>
    <t>hernace02</t>
  </si>
  <si>
    <t>morrilo01</t>
  </si>
  <si>
    <t>nimmobr01</t>
  </si>
  <si>
    <t>ozunama01</t>
  </si>
  <si>
    <t>perezhe01</t>
  </si>
  <si>
    <t>rojasmi02</t>
  </si>
  <si>
    <t>saladty01</t>
  </si>
  <si>
    <t>sanchga02</t>
  </si>
  <si>
    <t>santado01</t>
  </si>
  <si>
    <t>shawtr01</t>
  </si>
  <si>
    <t>stantmi03</t>
  </si>
  <si>
    <t>arenano01</t>
  </si>
  <si>
    <t>barnhtu01</t>
  </si>
  <si>
    <t>cainlo01</t>
  </si>
  <si>
    <t>correca01</t>
  </si>
  <si>
    <t>fraziad01</t>
  </si>
  <si>
    <t>grandcu01</t>
  </si>
  <si>
    <t>kinslia01</t>
  </si>
  <si>
    <t>marisja01</t>
  </si>
  <si>
    <t>mercejo03</t>
  </si>
  <si>
    <t>millebr02</t>
  </si>
  <si>
    <t>4D</t>
  </si>
  <si>
    <t>poseybu01</t>
  </si>
  <si>
    <t>springe01</t>
  </si>
  <si>
    <t>trumbma01</t>
  </si>
  <si>
    <t>arciaor01</t>
  </si>
  <si>
    <t>beninan01</t>
  </si>
  <si>
    <t>belljo02</t>
  </si>
  <si>
    <t>Bird, Greg</t>
  </si>
  <si>
    <t>birdgr01</t>
  </si>
  <si>
    <t>bourjpe01</t>
  </si>
  <si>
    <t>carreez01</t>
  </si>
  <si>
    <t>chiselo01</t>
  </si>
  <si>
    <t>mazarno01</t>
  </si>
  <si>
    <t>morelmi01</t>
  </si>
  <si>
    <t>suareeu01</t>
  </si>
  <si>
    <t>wietema01</t>
  </si>
  <si>
    <t>wolteto01</t>
  </si>
  <si>
    <t>altheaa01</t>
  </si>
  <si>
    <t>798</t>
  </si>
  <si>
    <t>bogaexa01</t>
  </si>
  <si>
    <t>buxtoby01</t>
  </si>
  <si>
    <t>goinsry01</t>
  </si>
  <si>
    <t>jonesad01</t>
  </si>
  <si>
    <t>lambja01</t>
  </si>
  <si>
    <t>mahtomi01</t>
  </si>
  <si>
    <t>myerswi01</t>
  </si>
  <si>
    <t>nunezed02</t>
  </si>
  <si>
    <t>parkeja03</t>
  </si>
  <si>
    <t>phegljo01</t>
  </si>
  <si>
    <t>polloaj01</t>
  </si>
  <si>
    <t>pujolal01</t>
  </si>
  <si>
    <t>schebsc01</t>
  </si>
  <si>
    <t>suzukic01</t>
  </si>
  <si>
    <t>vogtst01</t>
  </si>
  <si>
    <t>amarial01</t>
  </si>
  <si>
    <t>canhama01</t>
  </si>
  <si>
    <t>castrst01</t>
  </si>
  <si>
    <t>chiriro01</t>
  </si>
  <si>
    <t>hamilbi02</t>
  </si>
  <si>
    <t>lemahdj01</t>
  </si>
  <si>
    <t>mailelu01</t>
  </si>
  <si>
    <t>maldoma01</t>
  </si>
  <si>
    <t>narvaom01</t>
  </si>
  <si>
    <t>reynoma01</t>
  </si>
  <si>
    <t>rosared01</t>
  </si>
  <si>
    <t>seageky01</t>
  </si>
  <si>
    <t>souzast01</t>
  </si>
  <si>
    <t>storytr01</t>
  </si>
  <si>
    <t>turneju01</t>
  </si>
  <si>
    <t>ahmedni01</t>
  </si>
  <si>
    <t>bautijo02</t>
  </si>
  <si>
    <t>45</t>
  </si>
  <si>
    <t>descada01</t>
  </si>
  <si>
    <t>cabreme01</t>
  </si>
  <si>
    <t>cozarza01</t>
  </si>
  <si>
    <t>dudalu01</t>
  </si>
  <si>
    <t>herreod01</t>
  </si>
  <si>
    <t>keplema01</t>
  </si>
  <si>
    <t>martile01</t>
  </si>
  <si>
    <t>merriwh01</t>
  </si>
  <si>
    <t>realmjt01</t>
  </si>
  <si>
    <t>riverre01</t>
  </si>
  <si>
    <t>torrero01</t>
  </si>
  <si>
    <t>valbulu01</t>
  </si>
  <si>
    <t>bryankr01</t>
  </si>
  <si>
    <t>contrwi01</t>
  </si>
  <si>
    <t>deshide02</t>
  </si>
  <si>
    <t>dietrde01</t>
  </si>
  <si>
    <t>duvalad01</t>
  </si>
  <si>
    <t>iglesjo01</t>
  </si>
  <si>
    <t>jayjo02</t>
  </si>
  <si>
    <t>joycema01</t>
  </si>
  <si>
    <t>napolmi01</t>
  </si>
  <si>
    <t>naquity01</t>
  </si>
  <si>
    <t>pennicl01</t>
  </si>
  <si>
    <t>ruppca01</t>
  </si>
  <si>
    <t>simmoan01</t>
  </si>
  <si>
    <t>stewach01</t>
  </si>
  <si>
    <t>szczuma01</t>
  </si>
  <si>
    <t>villajo01</t>
  </si>
  <si>
    <t>zobribe01</t>
  </si>
  <si>
    <t>andruel01</t>
  </si>
  <si>
    <t>blackch02</t>
  </si>
  <si>
    <t>darnatr01</t>
  </si>
  <si>
    <t>dickeco01</t>
  </si>
  <si>
    <t>drurybr01</t>
  </si>
  <si>
    <t>heredgu01</t>
  </si>
  <si>
    <t>reedaj01</t>
  </si>
  <si>
    <t>rendoan01</t>
  </si>
  <si>
    <t>smoakju01</t>
  </si>
  <si>
    <t>suzukku01</t>
  </si>
  <si>
    <t>swansda01</t>
  </si>
  <si>
    <t>walkene01</t>
  </si>
  <si>
    <t>zimmery01</t>
  </si>
  <si>
    <t>doziebr01</t>
  </si>
  <si>
    <t>escobed01</t>
  </si>
  <si>
    <t>escobyu01</t>
  </si>
  <si>
    <t>grossro01</t>
  </si>
  <si>
    <t>D97</t>
  </si>
  <si>
    <t>lagarju01</t>
  </si>
  <si>
    <t>lindad01</t>
  </si>
  <si>
    <t>mccanja02</t>
  </si>
  <si>
    <t>perezsa02</t>
  </si>
  <si>
    <t>reddijo01</t>
  </si>
  <si>
    <t>russead02</t>
  </si>
  <si>
    <t>yelicch01</t>
  </si>
  <si>
    <t>youngch04</t>
  </si>
  <si>
    <t>cabreas01</t>
  </si>
  <si>
    <t>frazito01</t>
  </si>
  <si>
    <t>gonzaca01</t>
  </si>
  <si>
    <t>heywaja01</t>
  </si>
  <si>
    <t>hollima01</t>
  </si>
  <si>
    <t>mccanbr01</t>
  </si>
  <si>
    <t>phamth01</t>
  </si>
  <si>
    <t>reverbe01</t>
  </si>
  <si>
    <t>schoojo01</t>
  </si>
  <si>
    <t>brantmi02</t>
  </si>
  <si>
    <t>davisch02</t>
  </si>
  <si>
    <t>gardnbr01</t>
  </si>
  <si>
    <t>grandya01</t>
  </si>
  <si>
    <t>kipnija01</t>
  </si>
  <si>
    <t>machama01</t>
  </si>
  <si>
    <t>moustmi01</t>
  </si>
  <si>
    <t>parrage01</t>
  </si>
  <si>
    <t>ramirha01</t>
  </si>
  <si>
    <t>santaca01</t>
  </si>
  <si>
    <t>semiema01</t>
  </si>
  <si>
    <t>zuninmi01</t>
  </si>
  <si>
    <t>Vs RHP</t>
  </si>
  <si>
    <t>biagijo01</t>
  </si>
  <si>
    <t>degroja01</t>
  </si>
  <si>
    <t>foltymi01</t>
  </si>
  <si>
    <t>happja01</t>
  </si>
  <si>
    <t>jennida01</t>
  </si>
  <si>
    <t>marinjh01</t>
  </si>
  <si>
    <t>rayro02</t>
  </si>
  <si>
    <t>shiplbr01</t>
  </si>
  <si>
    <t>skaggty01</t>
  </si>
  <si>
    <t>watsoto01</t>
  </si>
  <si>
    <t>barraky01</t>
  </si>
  <si>
    <t>bedroca01</t>
  </si>
  <si>
    <t>claudal01</t>
  </si>
  <si>
    <t>dysonsa01</t>
  </si>
  <si>
    <t>guerrju02</t>
  </si>
  <si>
    <t>handbr01</t>
  </si>
  <si>
    <t>kuhlch01</t>
  </si>
  <si>
    <t>rodonca01</t>
  </si>
  <si>
    <t>urenajo01</t>
  </si>
  <si>
    <t>uriasju01</t>
  </si>
  <si>
    <t>verlaju01</t>
  </si>
  <si>
    <t>familje01</t>
  </si>
  <si>
    <t>gibsoky01</t>
  </si>
  <si>
    <t>gregelu01</t>
  </si>
  <si>
    <t>musgrjo01</t>
  </si>
  <si>
    <t>nolaaa01</t>
  </si>
  <si>
    <t>norribu01</t>
  </si>
  <si>
    <t>stephro01</t>
  </si>
  <si>
    <t>wachami01</t>
  </si>
  <si>
    <t>weavelu01</t>
  </si>
  <si>
    <t>bettich01</t>
  </si>
  <si>
    <t>richacl01</t>
  </si>
  <si>
    <t>greench03</t>
  </si>
  <si>
    <t>gsellro01</t>
  </si>
  <si>
    <t>kellyjo05</t>
  </si>
  <si>
    <t>leblawa01</t>
  </si>
  <si>
    <t>maedake01</t>
  </si>
  <si>
    <t>paxtoja01</t>
  </si>
  <si>
    <t>porceri01</t>
  </si>
  <si>
    <t>allenco01</t>
  </si>
  <si>
    <t>andrima01</t>
  </si>
  <si>
    <t>asheral01</t>
  </si>
  <si>
    <t>barreja01</t>
  </si>
  <si>
    <t>coleaj01</t>
  </si>
  <si>
    <t>hudsoda01</t>
  </si>
  <si>
    <t>kenneia01</t>
  </si>
  <si>
    <t>kershcl01</t>
  </si>
  <si>
    <t>millean01</t>
  </si>
  <si>
    <t>salech01</t>
  </si>
  <si>
    <t>shoemma01</t>
  </si>
  <si>
    <t>wilsoal01</t>
  </si>
  <si>
    <t>zimmejo02</t>
  </si>
  <si>
    <t>alvarjo02</t>
  </si>
  <si>
    <t>chapmar01</t>
  </si>
  <si>
    <t>edwarca01</t>
  </si>
  <si>
    <t>eflinza01</t>
  </si>
  <si>
    <t>moorema02</t>
  </si>
  <si>
    <t>odayda01</t>
  </si>
  <si>
    <t>priceda01</t>
  </si>
  <si>
    <t>rodried05</t>
  </si>
  <si>
    <t>strasst01</t>
  </si>
  <si>
    <t>tillmch01</t>
  </si>
  <si>
    <t>devench02</t>
  </si>
  <si>
    <t>gileske01</t>
  </si>
  <si>
    <t>hellije01</t>
  </si>
  <si>
    <t>janseke01</t>
  </si>
  <si>
    <t>kelake01</t>
  </si>
  <si>
    <t>mcculla02</t>
  </si>
  <si>
    <t>osunaro01</t>
  </si>
  <si>
    <t>ramirer02</t>
  </si>
  <si>
    <t>sabatc.01</t>
  </si>
  <si>
    <t>severlu01</t>
  </si>
  <si>
    <t>vizcaar01</t>
  </si>
  <si>
    <t>woodal02</t>
  </si>
  <si>
    <t>bumgama01</t>
  </si>
  <si>
    <t>cahiltr01</t>
  </si>
  <si>
    <t>doolise01</t>
  </si>
  <si>
    <t>fiersmi01</t>
  </si>
  <si>
    <t>gonzami03</t>
  </si>
  <si>
    <t>iglesra01</t>
  </si>
  <si>
    <t>mengdda01</t>
  </si>
  <si>
    <t>norrida01</t>
  </si>
  <si>
    <t>santihe01</t>
  </si>
  <si>
    <t>torreca01</t>
  </si>
  <si>
    <t>treinbl01</t>
  </si>
  <si>
    <t>estrama01</t>
  </si>
  <si>
    <t>fulmemi01</t>
  </si>
  <si>
    <t>hillri01</t>
  </si>
  <si>
    <t>hendrli01</t>
  </si>
  <si>
    <t>kintzbr01</t>
  </si>
  <si>
    <t>knebeco01</t>
  </si>
  <si>
    <t>liriafr01</t>
  </si>
  <si>
    <t>lynnla01</t>
  </si>
  <si>
    <t>melanma01</t>
  </si>
  <si>
    <t>santaer01</t>
  </si>
  <si>
    <t>strichu01</t>
  </si>
  <si>
    <t>wainwad01</t>
  </si>
  <si>
    <t>anderch01</t>
  </si>
  <si>
    <t>brittza01</t>
  </si>
  <si>
    <t>butleed01</t>
  </si>
  <si>
    <t>garcija01</t>
  </si>
  <si>
    <t>greensh02</t>
  </si>
  <si>
    <t>lylesjo01</t>
  </si>
  <si>
    <t>roarkta01</t>
  </si>
  <si>
    <t>barnema01</t>
  </si>
  <si>
    <t>chacijh01</t>
  </si>
  <si>
    <t>farquda01</t>
  </si>
  <si>
    <t>hembrhe01</t>
  </si>
  <si>
    <t>hernafe02</t>
  </si>
  <si>
    <t>hunteto02</t>
  </si>
  <si>
    <t>keuchda01</t>
  </si>
  <si>
    <t>kimbrcr01</t>
  </si>
  <si>
    <t>leakemi01</t>
  </si>
  <si>
    <t>rodnefe01</t>
  </si>
  <si>
    <t>woodbl01</t>
  </si>
  <si>
    <t>baezpe01</t>
  </si>
  <si>
    <t>eickhje01</t>
  </si>
  <si>
    <t>finnebr01</t>
  </si>
  <si>
    <t>hamelco01</t>
  </si>
  <si>
    <t>harriwi10</t>
  </si>
  <si>
    <t>jonesna01</t>
  </si>
  <si>
    <t>reedad01</t>
  </si>
  <si>
    <t>riverfe01</t>
  </si>
  <si>
    <t>rossty01</t>
  </si>
  <si>
    <t>straida01</t>
  </si>
  <si>
    <t>thompja03</t>
  </si>
  <si>
    <t>arrieja01</t>
  </si>
  <si>
    <t>betande01</t>
  </si>
  <si>
    <t>carraca01</t>
  </si>
  <si>
    <t>heanean01</t>
  </si>
  <si>
    <t>roberda08</t>
  </si>
  <si>
    <t>sanchaa01</t>
  </si>
  <si>
    <t>soriajo01</t>
  </si>
  <si>
    <t>tanakma01</t>
  </si>
  <si>
    <t>warread01</t>
  </si>
  <si>
    <t>godleza01</t>
  </si>
  <si>
    <t>graveke01</t>
  </si>
  <si>
    <t>hendrky01</t>
  </si>
  <si>
    <t>hollade01</t>
  </si>
  <si>
    <t>mccarbr01</t>
  </si>
  <si>
    <t>stripro01</t>
  </si>
  <si>
    <t>taillja01</t>
  </si>
  <si>
    <t>wislema01</t>
  </si>
  <si>
    <t>boydma01</t>
  </si>
  <si>
    <t>cishest01</t>
  </si>
  <si>
    <t>clippty01</t>
  </si>
  <si>
    <t>conlead01</t>
  </si>
  <si>
    <t>davieza02</t>
  </si>
  <si>
    <t>delgara01</t>
  </si>
  <si>
    <t>duffyda01</t>
  </si>
  <si>
    <t>greinza01</t>
  </si>
  <si>
    <t>lorenmi01</t>
  </si>
  <si>
    <t>mcallza01</t>
  </si>
  <si>
    <t>montgmi01</t>
  </si>
  <si>
    <t>perdolu02</t>
  </si>
  <si>
    <t>richaga01</t>
  </si>
  <si>
    <t>shielja02</t>
  </si>
  <si>
    <t>avilalu01</t>
  </si>
  <si>
    <t>bauertr01</t>
  </si>
  <si>
    <t>bundydy01</t>
  </si>
  <si>
    <t>clevimi01</t>
  </si>
  <si>
    <t>hernada01</t>
  </si>
  <si>
    <t>hoffmje02</t>
  </si>
  <si>
    <t>jeffrje01</t>
  </si>
  <si>
    <t>lopezre01</t>
  </si>
  <si>
    <t>manaese01</t>
  </si>
  <si>
    <t>odorija01</t>
  </si>
  <si>
    <t>perezma02</t>
  </si>
  <si>
    <t>ramirjc01</t>
  </si>
  <si>
    <t>ramirjo02</t>
  </si>
  <si>
    <t>romeren01</t>
  </si>
  <si>
    <t>shawbr01</t>
  </si>
  <si>
    <t>archech01</t>
  </si>
  <si>
    <t>baileho02</t>
  </si>
  <si>
    <t>barneja01</t>
  </si>
  <si>
    <t>corbipa01</t>
  </si>
  <si>
    <t>daviswa01</t>
  </si>
  <si>
    <t>givenmy01</t>
  </si>
  <si>
    <t>grayjo02</t>
  </si>
  <si>
    <t>lestejo01</t>
  </si>
  <si>
    <t>martica04</t>
  </si>
  <si>
    <t>ramosed02</t>
  </si>
  <si>
    <t>samarje01</t>
  </si>
  <si>
    <t>stewabr01</t>
  </si>
  <si>
    <t>zieglbr01</t>
  </si>
  <si>
    <t>barneto01</t>
  </si>
  <si>
    <t>chatwty01</t>
  </si>
  <si>
    <t>fistedo01</t>
  </si>
  <si>
    <t>klubeco01</t>
  </si>
  <si>
    <t>mileywa01</t>
  </si>
  <si>
    <t>nerishe01</t>
  </si>
  <si>
    <t>robleha01</t>
  </si>
  <si>
    <t>syndeno01</t>
  </si>
  <si>
    <t>wittgni01</t>
  </si>
  <si>
    <t>blevije01</t>
  </si>
  <si>
    <t>cuetojo01</t>
  </si>
  <si>
    <t>garcija02</t>
  </si>
  <si>
    <t>herreke01</t>
  </si>
  <si>
    <t>kontoge01</t>
  </si>
  <si>
    <t>lyonsty01</t>
  </si>
  <si>
    <t>miranar01</t>
  </si>
  <si>
    <t>neshepa01</t>
  </si>
  <si>
    <t>oteroda01</t>
  </si>
  <si>
    <t>quintjo01</t>
  </si>
  <si>
    <t>belisma01</t>
  </si>
  <si>
    <t>bowmama01</t>
  </si>
  <si>
    <t>gearrco01</t>
  </si>
  <si>
    <t>matzst01</t>
  </si>
  <si>
    <t>ramosaj01</t>
  </si>
  <si>
    <t>scherma01</t>
  </si>
  <si>
    <t>stroppe01</t>
  </si>
  <si>
    <t>teherju01</t>
  </si>
  <si>
    <t>walketa01</t>
  </si>
  <si>
    <t>berrijo01</t>
  </si>
  <si>
    <t>cobbal01</t>
  </si>
  <si>
    <t>colonba01</t>
  </si>
  <si>
    <t>diazed04</t>
  </si>
  <si>
    <t>felizmi01</t>
  </si>
  <si>
    <t>hammeja01</t>
  </si>
  <si>
    <t>pomerdr01</t>
  </si>
  <si>
    <t>pressry01</t>
  </si>
  <si>
    <t>rusinch01</t>
  </si>
  <si>
    <t>velasvi01</t>
  </si>
  <si>
    <t>anderty01</t>
  </si>
  <si>
    <t>buchtry01</t>
  </si>
  <si>
    <t>colege01</t>
  </si>
  <si>
    <t>harvema01</t>
  </si>
  <si>
    <t>hugheja02</t>
  </si>
  <si>
    <t>lugose01</t>
  </si>
  <si>
    <t>morgaad01</t>
  </si>
  <si>
    <t>rogerta01</t>
  </si>
  <si>
    <t>smithjo05</t>
  </si>
  <si>
    <t>snellbl01</t>
  </si>
  <si>
    <t>stromma01</t>
  </si>
  <si>
    <t>wheelza01</t>
  </si>
  <si>
    <t>boxbebr01</t>
  </si>
  <si>
    <t>brachbr01</t>
  </si>
  <si>
    <t>chaveje01</t>
  </si>
  <si>
    <t>colomal01</t>
  </si>
  <si>
    <t>couloda01</t>
  </si>
  <si>
    <t>rosajo01</t>
  </si>
  <si>
    <t>gonzagi01</t>
  </si>
  <si>
    <t>grayso01</t>
  </si>
  <si>
    <t>millesh01</t>
  </si>
  <si>
    <t>novaiv01</t>
  </si>
  <si>
    <t>ottavad01</t>
  </si>
  <si>
    <t>bushma01</t>
  </si>
  <si>
    <t>cashnan01</t>
  </si>
  <si>
    <t>darviyu01</t>
  </si>
  <si>
    <t>gausmke01</t>
  </si>
  <si>
    <t>madsory01</t>
  </si>
  <si>
    <t>nicasju01</t>
  </si>
  <si>
    <t>ohse01</t>
  </si>
  <si>
    <t>tomlijo01</t>
  </si>
  <si>
    <t>triggan01</t>
  </si>
  <si>
    <t>bradlar01</t>
  </si>
  <si>
    <t>Sanchez, Yolmer</t>
  </si>
  <si>
    <t>sanchca01</t>
  </si>
  <si>
    <t>cabremi01</t>
  </si>
  <si>
    <t>crawfbr01</t>
  </si>
  <si>
    <t>mchugco01</t>
  </si>
  <si>
    <t>Laa 7 (18)</t>
  </si>
  <si>
    <t xml:space="preserve">2017  "Post Season" Trades    </t>
  </si>
  <si>
    <t>Joey Votto, Nick Hundley, Matt Barnes</t>
  </si>
  <si>
    <t>David Price, Josh Harrison, Mil 1 (19)</t>
  </si>
  <si>
    <t>Tex 1, 4</t>
  </si>
  <si>
    <t>Avisail Garcia</t>
  </si>
  <si>
    <t>2018 Rookie Draft</t>
  </si>
  <si>
    <t>Zorbrist, Ben</t>
  </si>
  <si>
    <t>vs RHP</t>
  </si>
  <si>
    <t>Lowrie, Jed</t>
  </si>
  <si>
    <t>lowrije01</t>
  </si>
  <si>
    <t>Mancini, Trey</t>
  </si>
  <si>
    <t>mancitr01</t>
  </si>
  <si>
    <t>Gurriel, Yuli</t>
  </si>
  <si>
    <t>Taylor, Chris</t>
  </si>
  <si>
    <t>tayloch03</t>
  </si>
  <si>
    <t>Gamel, Ben</t>
  </si>
  <si>
    <t>gamelbe01</t>
  </si>
  <si>
    <t>Margot, Manuel</t>
  </si>
  <si>
    <t>margoma01</t>
  </si>
  <si>
    <t>Bellinger, Cody</t>
  </si>
  <si>
    <t>bellico01</t>
  </si>
  <si>
    <t>Thames, Eric</t>
  </si>
  <si>
    <t>thameer01</t>
  </si>
  <si>
    <t>Renfroe, Hunter</t>
  </si>
  <si>
    <t>renfrhu01</t>
  </si>
  <si>
    <t>DeJong, Paul</t>
  </si>
  <si>
    <t>dejonpa01</t>
  </si>
  <si>
    <t>64</t>
  </si>
  <si>
    <t>Davidson, Matt</t>
  </si>
  <si>
    <t>davidma02</t>
  </si>
  <si>
    <t>D53</t>
  </si>
  <si>
    <t>martivi01</t>
  </si>
  <si>
    <t>Bonifacio, Jorge</t>
  </si>
  <si>
    <t>bonifjo01</t>
  </si>
  <si>
    <t>Happ, Ian</t>
  </si>
  <si>
    <t>happia01</t>
  </si>
  <si>
    <t>Pina, Manny</t>
  </si>
  <si>
    <t>pinama01</t>
  </si>
  <si>
    <t>Williams, Nick</t>
  </si>
  <si>
    <t>willini01</t>
  </si>
  <si>
    <t>Pirela, Jose</t>
  </si>
  <si>
    <t>pireljo01</t>
  </si>
  <si>
    <t>Hernandez, Gorkys</t>
  </si>
  <si>
    <t>hernago01</t>
  </si>
  <si>
    <t>Asuaje, Carlos</t>
  </si>
  <si>
    <t>asuajca01</t>
  </si>
  <si>
    <t>Engel, Adam</t>
  </si>
  <si>
    <t>engelad01</t>
  </si>
  <si>
    <t>Garcia, Leury</t>
  </si>
  <si>
    <t>garcile02</t>
  </si>
  <si>
    <t>Zimmer, Bradley</t>
  </si>
  <si>
    <t>zimmebr01</t>
  </si>
  <si>
    <t>Hernandez, Enrique</t>
  </si>
  <si>
    <t>hernaen02</t>
  </si>
  <si>
    <t>Chapman, Matt</t>
  </si>
  <si>
    <t>chapmma01</t>
  </si>
  <si>
    <t>Pinder, Chad</t>
  </si>
  <si>
    <t>pindech01</t>
  </si>
  <si>
    <t>Jackson, Austin</t>
  </si>
  <si>
    <t>jacksau01</t>
  </si>
  <si>
    <t>Aguilar, Jesus</t>
  </si>
  <si>
    <t>aguilje01</t>
  </si>
  <si>
    <t>Smith, Kevan</t>
  </si>
  <si>
    <t>smithke04</t>
  </si>
  <si>
    <t>Iannetta, Chris</t>
  </si>
  <si>
    <t>iannech01</t>
  </si>
  <si>
    <t>Martinez, Jose</t>
  </si>
  <si>
    <t>martijo08</t>
  </si>
  <si>
    <t>Motter, Taylor</t>
  </si>
  <si>
    <t>motteta01</t>
  </si>
  <si>
    <t>Goodwin, Brian</t>
  </si>
  <si>
    <t>goodwbr01</t>
  </si>
  <si>
    <t>Sogard, Eric</t>
  </si>
  <si>
    <t>sogarer01</t>
  </si>
  <si>
    <t>Presley, Alex</t>
  </si>
  <si>
    <t>preslal01</t>
  </si>
  <si>
    <t>Camargo, Johan</t>
  </si>
  <si>
    <t>camarjo01</t>
  </si>
  <si>
    <t>Riddle, JT</t>
  </si>
  <si>
    <t>riddljt01</t>
  </si>
  <si>
    <t>Devers, Rafael</t>
  </si>
  <si>
    <t>deverra01</t>
  </si>
  <si>
    <t>Barnes, Austin</t>
  </si>
  <si>
    <t>barneau01</t>
  </si>
  <si>
    <t>Robertson, Daniel</t>
  </si>
  <si>
    <t>roberda10</t>
  </si>
  <si>
    <t>Albies, Ozzie</t>
  </si>
  <si>
    <t>albieoz01</t>
  </si>
  <si>
    <t>Hanson, Alen</t>
  </si>
  <si>
    <t>hansoal01</t>
  </si>
  <si>
    <t>Osuna, Jose</t>
  </si>
  <si>
    <t>osunajo01</t>
  </si>
  <si>
    <t>Moncada, Yoan</t>
  </si>
  <si>
    <t>moncayo01</t>
  </si>
  <si>
    <t>tomlike01</t>
  </si>
  <si>
    <t>Olson, Matt</t>
  </si>
  <si>
    <t>olsonma02</t>
  </si>
  <si>
    <t>39</t>
  </si>
  <si>
    <t>Diaz, Elias</t>
  </si>
  <si>
    <t>diazel01</t>
  </si>
  <si>
    <t>Gimenez, Chris</t>
  </si>
  <si>
    <t>gimench01</t>
  </si>
  <si>
    <t>Mathis, Jeff</t>
  </si>
  <si>
    <t>mathije01</t>
  </si>
  <si>
    <t>Nava, Daniel</t>
  </si>
  <si>
    <t>navada01</t>
  </si>
  <si>
    <t>Valaika, Pat</t>
  </si>
  <si>
    <t>valaipa01</t>
  </si>
  <si>
    <t>Kivlehan, Patrick</t>
  </si>
  <si>
    <t>kivlepa01</t>
  </si>
  <si>
    <t>Sucre, Jesus</t>
  </si>
  <si>
    <t>sucreje01</t>
  </si>
  <si>
    <t>Hicks, John</t>
  </si>
  <si>
    <t>hicksjo02</t>
  </si>
  <si>
    <t>32D</t>
  </si>
  <si>
    <t>Knapp, Andrew</t>
  </si>
  <si>
    <t>knappan01</t>
  </si>
  <si>
    <t>Marrero, Deven</t>
  </si>
  <si>
    <t>marrede01</t>
  </si>
  <si>
    <t>Hoskins, Rhys</t>
  </si>
  <si>
    <t>hoskirh01</t>
  </si>
  <si>
    <t>Smith, Dominic</t>
  </si>
  <si>
    <t>smithdo02</t>
  </si>
  <si>
    <t>Machado, Dixon</t>
  </si>
  <si>
    <t>machadi01</t>
  </si>
  <si>
    <t>Rosario, Amed</t>
  </si>
  <si>
    <t>rosaram01</t>
  </si>
  <si>
    <t>Blash, Jabari</t>
  </si>
  <si>
    <t>blashja01</t>
  </si>
  <si>
    <t>97</t>
  </si>
  <si>
    <t>Adrianza, Ehire</t>
  </si>
  <si>
    <t>adriaeh01</t>
  </si>
  <si>
    <t>Tapia, Raimel</t>
  </si>
  <si>
    <t>tapiara01</t>
  </si>
  <si>
    <t>Diaz, Yandy</t>
  </si>
  <si>
    <t>diazya01</t>
  </si>
  <si>
    <t>urshegi01</t>
  </si>
  <si>
    <t>Jones, Ryder</t>
  </si>
  <si>
    <t>jonesry01</t>
  </si>
  <si>
    <t>Ruiz, Rio</t>
  </si>
  <si>
    <t>ruizri01</t>
  </si>
  <si>
    <t>Fisher, Derek</t>
  </si>
  <si>
    <t>fishede01</t>
  </si>
  <si>
    <t>Delmonico, Nick</t>
  </si>
  <si>
    <t>delmoni01</t>
  </si>
  <si>
    <t>Jones, JaCoby</t>
  </si>
  <si>
    <t>jonesja07</t>
  </si>
  <si>
    <t>Lobaton, Jose</t>
  </si>
  <si>
    <t>lobatjo01</t>
  </si>
  <si>
    <t>Frazier, Clint</t>
  </si>
  <si>
    <t>frazicl01</t>
  </si>
  <si>
    <t>Candelario, Jeimer</t>
  </si>
  <si>
    <t>candeje01</t>
  </si>
  <si>
    <t>Arroyo, Christian</t>
  </si>
  <si>
    <t>arroych01</t>
  </si>
  <si>
    <t>La Stella, Tommy</t>
  </si>
  <si>
    <t>lasteto01</t>
  </si>
  <si>
    <t>Rasmus, Colby</t>
  </si>
  <si>
    <t>rasmuco01</t>
  </si>
  <si>
    <t>Winker, Jesse</t>
  </si>
  <si>
    <t>winkeje01</t>
  </si>
  <si>
    <t>Moroff, Max</t>
  </si>
  <si>
    <t>morofma01</t>
  </si>
  <si>
    <t>Powell, Boog</t>
  </si>
  <si>
    <t>powelbo02</t>
  </si>
  <si>
    <t>Slater, Austin</t>
  </si>
  <si>
    <t>slateau01</t>
  </si>
  <si>
    <t>Voit, Luke</t>
  </si>
  <si>
    <t>voitlu01</t>
  </si>
  <si>
    <t>Reynolds, Matt</t>
  </si>
  <si>
    <t>reynoma03</t>
  </si>
  <si>
    <t>Garneau, Dustin</t>
  </si>
  <si>
    <t>garnedu01</t>
  </si>
  <si>
    <t>Gonzalez, Erik</t>
  </si>
  <si>
    <t>gonzaer01</t>
  </si>
  <si>
    <t>younger03</t>
  </si>
  <si>
    <t>Adams, Lane</t>
  </si>
  <si>
    <t>adamsla01</t>
  </si>
  <si>
    <t>Alfaro, Jorge</t>
  </si>
  <si>
    <t>alfarjo01</t>
  </si>
  <si>
    <t>Robinson, Drew</t>
  </si>
  <si>
    <t>robindr01</t>
  </si>
  <si>
    <t>Telis, Tomas</t>
  </si>
  <si>
    <t>telisto01</t>
  </si>
  <si>
    <t>Cowart, Kaleb</t>
  </si>
  <si>
    <t>cowarka01</t>
  </si>
  <si>
    <t>Gentry, Craig</t>
  </si>
  <si>
    <t>gentrcr01</t>
  </si>
  <si>
    <t>Cordero, Franchy</t>
  </si>
  <si>
    <t>cordefr02</t>
  </si>
  <si>
    <t>Kelly, Ty</t>
  </si>
  <si>
    <t>kellyty01</t>
  </si>
  <si>
    <t>Refsnyder, Rob</t>
  </si>
  <si>
    <t>refsnro01</t>
  </si>
  <si>
    <t>Phillips, Brett</t>
  </si>
  <si>
    <t>phillbr02</t>
  </si>
  <si>
    <t>Bader, Harrison</t>
  </si>
  <si>
    <t>baderha01</t>
  </si>
  <si>
    <t>Anderson, Brian</t>
  </si>
  <si>
    <t>anderbr06</t>
  </si>
  <si>
    <t>Graterol, Juan</t>
  </si>
  <si>
    <t>grateju01</t>
  </si>
  <si>
    <t>Adduci, Jim</t>
  </si>
  <si>
    <t>adducji02</t>
  </si>
  <si>
    <t>Robertson, Dan</t>
  </si>
  <si>
    <t>roberda09</t>
  </si>
  <si>
    <t>Luplow, Jordan</t>
  </si>
  <si>
    <t>luplojo01</t>
  </si>
  <si>
    <t>Travis, Sam</t>
  </si>
  <si>
    <t>travisa01</t>
  </si>
  <si>
    <t>Torres, Ramon</t>
  </si>
  <si>
    <t>torrera01</t>
  </si>
  <si>
    <t>Barreto, Franklin</t>
  </si>
  <si>
    <t>barrefr02</t>
  </si>
  <si>
    <t>Sanchez, Adrian</t>
  </si>
  <si>
    <t>sanchad01</t>
  </si>
  <si>
    <t>Crawford, J.P.</t>
  </si>
  <si>
    <t>crawfjp01</t>
  </si>
  <si>
    <t>Kelly, Carson</t>
  </si>
  <si>
    <t>kellyca02</t>
  </si>
  <si>
    <t>Urena, Richard</t>
  </si>
  <si>
    <t>urenari01</t>
  </si>
  <si>
    <t>Davis, J.D.</t>
  </si>
  <si>
    <t>davisjd01</t>
  </si>
  <si>
    <t>Navarro, Efren</t>
  </si>
  <si>
    <t>navaref01</t>
  </si>
  <si>
    <t>whitety01</t>
  </si>
  <si>
    <t>Freeman, Mike</t>
  </si>
  <si>
    <t>freemmi01</t>
  </si>
  <si>
    <t>Hays, Austin</t>
  </si>
  <si>
    <t>haysau01</t>
  </si>
  <si>
    <t>Sierra, Magneuris</t>
  </si>
  <si>
    <t>sierrma01</t>
  </si>
  <si>
    <t>Caratini, Victor</t>
  </si>
  <si>
    <t>caratvi01</t>
  </si>
  <si>
    <t>Ervin, Phil</t>
  </si>
  <si>
    <t>ervinph01</t>
  </si>
  <si>
    <t>Wade, Tyler</t>
  </si>
  <si>
    <t>wadety01</t>
  </si>
  <si>
    <t>Stevenson, Andrew</t>
  </si>
  <si>
    <t>stevean01</t>
  </si>
  <si>
    <t>Lin, Tzu-Wei</t>
  </si>
  <si>
    <t>lintz02</t>
  </si>
  <si>
    <t>Lopez, Rafael</t>
  </si>
  <si>
    <t>lopezra02</t>
  </si>
  <si>
    <t>Ngoepe, Gift</t>
  </si>
  <si>
    <t>ngoepgi01</t>
  </si>
  <si>
    <t>Brinson, Lewis</t>
  </si>
  <si>
    <t>brinsle01</t>
  </si>
  <si>
    <t>Florimon, Pedro</t>
  </si>
  <si>
    <t>floripe01</t>
  </si>
  <si>
    <t>Garver, Mitch</t>
  </si>
  <si>
    <t>garvemi01</t>
  </si>
  <si>
    <t>kozmape01</t>
  </si>
  <si>
    <t>Cooper, Garrett</t>
  </si>
  <si>
    <t>coopega03</t>
  </si>
  <si>
    <t>Kemp, Tony</t>
  </si>
  <si>
    <t>kempto01</t>
  </si>
  <si>
    <t>Allen, Greg</t>
  </si>
  <si>
    <t>allengr01</t>
  </si>
  <si>
    <t>Calhoun, Willie</t>
  </si>
  <si>
    <t>calhowi01</t>
  </si>
  <si>
    <t>Evans, Phillip</t>
  </si>
  <si>
    <t>evansph01</t>
  </si>
  <si>
    <t>Gomez, Miguel</t>
  </si>
  <si>
    <t>gomezmi01</t>
  </si>
  <si>
    <t>Villanueva, Christian</t>
  </si>
  <si>
    <t>villach01</t>
  </si>
  <si>
    <t>Robinson, Shane</t>
  </si>
  <si>
    <t>robinsh01</t>
  </si>
  <si>
    <t>Santander, Anthony</t>
  </si>
  <si>
    <t>santaan02</t>
  </si>
  <si>
    <t>Holaday, Bryan</t>
  </si>
  <si>
    <t>holadbr01</t>
  </si>
  <si>
    <t>Severino, Pedro</t>
  </si>
  <si>
    <t>severpe01</t>
  </si>
  <si>
    <t>vogelda01</t>
  </si>
  <si>
    <t>Bostick, Christopher</t>
  </si>
  <si>
    <t>bostich01</t>
  </si>
  <si>
    <t>smithdw02</t>
  </si>
  <si>
    <t>Tauchman, Mike</t>
  </si>
  <si>
    <t>tauchmi01</t>
  </si>
  <si>
    <t>Bautista, Rafael</t>
  </si>
  <si>
    <t>bautira01</t>
  </si>
  <si>
    <t>Negron, Kristopher</t>
  </si>
  <si>
    <t>negrokr01</t>
  </si>
  <si>
    <t>Gallagher, Cam</t>
  </si>
  <si>
    <t>gallaca01</t>
  </si>
  <si>
    <t>Murphy, Tom</t>
  </si>
  <si>
    <t>murphto04</t>
  </si>
  <si>
    <t>Robles, Victor</t>
  </si>
  <si>
    <t>roblevi01</t>
  </si>
  <si>
    <t>Stassi, Max</t>
  </si>
  <si>
    <t>stassma01</t>
  </si>
  <si>
    <t>Verdugo, Alex</t>
  </si>
  <si>
    <t>verdual01</t>
  </si>
  <si>
    <t>Farmer, Kyle</t>
  </si>
  <si>
    <t>farmeky01</t>
  </si>
  <si>
    <t>Fontana, Nolan</t>
  </si>
  <si>
    <t>fontano01</t>
  </si>
  <si>
    <t>McMahon, Ryan</t>
  </si>
  <si>
    <t>mcmahry01</t>
  </si>
  <si>
    <t>Higashioka, Kyle</t>
  </si>
  <si>
    <t>higasky01</t>
  </si>
  <si>
    <t>Sisco, Chance</t>
  </si>
  <si>
    <t>siscoch01</t>
  </si>
  <si>
    <t>Beckham, Gordon</t>
  </si>
  <si>
    <t>beckhgo01</t>
  </si>
  <si>
    <t>Freitas, David</t>
  </si>
  <si>
    <t>freitda01</t>
  </si>
  <si>
    <t>Goodrum, Niko</t>
  </si>
  <si>
    <t>goodrni01</t>
  </si>
  <si>
    <t>Williams, Mason</t>
  </si>
  <si>
    <t>willima10</t>
  </si>
  <si>
    <t>Choi, Ji-Man</t>
  </si>
  <si>
    <t>choiji01</t>
  </si>
  <si>
    <t>Nunez, Renato</t>
  </si>
  <si>
    <t>nunezre01</t>
  </si>
  <si>
    <t>Stallings, Jacob</t>
  </si>
  <si>
    <t>stallja01</t>
  </si>
  <si>
    <t>Zagunis, Mark</t>
  </si>
  <si>
    <t>zagunma01</t>
  </si>
  <si>
    <t>Culberson, Charlie</t>
  </si>
  <si>
    <t>culbech01</t>
  </si>
  <si>
    <t>Davis, Taylor</t>
  </si>
  <si>
    <t>davista01</t>
  </si>
  <si>
    <t>Federowicz, Tim</t>
  </si>
  <si>
    <t>federti01</t>
  </si>
  <si>
    <t>Mejia, Francisco</t>
  </si>
  <si>
    <t>mejiafr01</t>
  </si>
  <si>
    <t>Vargas, Ildemaro</t>
  </si>
  <si>
    <t>vargail01</t>
  </si>
  <si>
    <t>Wendle, Joey</t>
  </si>
  <si>
    <t>wendljo01</t>
  </si>
  <si>
    <t>Walker, Christian</t>
  </si>
  <si>
    <t>walkech02</t>
  </si>
  <si>
    <t>Lavarnway, Ryan</t>
  </si>
  <si>
    <t>lavarry01</t>
  </si>
  <si>
    <t>Moran, Colin</t>
  </si>
  <si>
    <t>moranco01</t>
  </si>
  <si>
    <t>Wallach, Chad</t>
  </si>
  <si>
    <t>wallach01</t>
  </si>
  <si>
    <t>Gale, Rocky</t>
  </si>
  <si>
    <t>galero01</t>
  </si>
  <si>
    <t>Nido, Tomas</t>
  </si>
  <si>
    <t>nidoto01</t>
  </si>
  <si>
    <t>Pena, Francisco</t>
  </si>
  <si>
    <t>penafr01</t>
  </si>
  <si>
    <t>Valera, Breyvic</t>
  </si>
  <si>
    <t>valerbr01</t>
  </si>
  <si>
    <t>Marjama, Mike</t>
  </si>
  <si>
    <t>marjami01</t>
  </si>
  <si>
    <t>Vincej, Zach</t>
  </si>
  <si>
    <t>vinceza01</t>
  </si>
  <si>
    <t>Alford, Anthony</t>
  </si>
  <si>
    <t>alforan01</t>
  </si>
  <si>
    <t>Andujar, Miguel</t>
  </si>
  <si>
    <t>andujmi01</t>
  </si>
  <si>
    <t>LaMarre, Ryan</t>
  </si>
  <si>
    <t>lamarry01</t>
  </si>
  <si>
    <t>Reinheimer, Jack</t>
  </si>
  <si>
    <t>reinhja01</t>
  </si>
  <si>
    <t>Gore, Terrance</t>
  </si>
  <si>
    <t>gorete01</t>
  </si>
  <si>
    <t>Kratz, Erik</t>
  </si>
  <si>
    <t>kratzer01</t>
  </si>
  <si>
    <t>Rivera, Yadiel</t>
  </si>
  <si>
    <t>riverya01</t>
  </si>
  <si>
    <t>Locastro, Tim</t>
  </si>
  <si>
    <t>locasti01</t>
  </si>
  <si>
    <t>Fowler, Dustin</t>
  </si>
  <si>
    <t>fowledu01</t>
  </si>
  <si>
    <t>vargaja01</t>
  </si>
  <si>
    <t>Blach, Ty</t>
  </si>
  <si>
    <t>blachty01</t>
  </si>
  <si>
    <t>Marquez, German</t>
  </si>
  <si>
    <t>marquge01</t>
  </si>
  <si>
    <t>Freeland, Kyle</t>
  </si>
  <si>
    <t>freelky01</t>
  </si>
  <si>
    <t>Montgomery, Jordan</t>
  </si>
  <si>
    <t>montgjo01</t>
  </si>
  <si>
    <t>Williams, Trevor</t>
  </si>
  <si>
    <t>willitr01</t>
  </si>
  <si>
    <t>Morton, Charlie</t>
  </si>
  <si>
    <t>mortoch02</t>
  </si>
  <si>
    <t>Senzatela, Antonio</t>
  </si>
  <si>
    <t>senzaan01</t>
  </si>
  <si>
    <t>Pivetta, Nick</t>
  </si>
  <si>
    <t>pivetni01</t>
  </si>
  <si>
    <t>Peacock, Brad</t>
  </si>
  <si>
    <t>peacobr01</t>
  </si>
  <si>
    <t>gallayo01</t>
  </si>
  <si>
    <t>Ryu, Hyun-Jin</t>
  </si>
  <si>
    <t>ryuhy01</t>
  </si>
  <si>
    <t>Bridwell, Parker</t>
  </si>
  <si>
    <t>bridwpa01</t>
  </si>
  <si>
    <t>Pelfrey, Mike</t>
  </si>
  <si>
    <t>Montero, Rafael</t>
  </si>
  <si>
    <t>Lamet, Dinelson</t>
  </si>
  <si>
    <t>Martinez, Nick</t>
  </si>
  <si>
    <t>Newcomb, Sean</t>
  </si>
  <si>
    <t>newcose01</t>
  </si>
  <si>
    <t>Junis, Jakob</t>
  </si>
  <si>
    <t>junisja01</t>
  </si>
  <si>
    <t>Mejia, Adalberto</t>
  </si>
  <si>
    <t>mejiaad01</t>
  </si>
  <si>
    <t>Gossett, Daniel</t>
  </si>
  <si>
    <t>gosseda01</t>
  </si>
  <si>
    <t>Petit, Yusmeiro</t>
  </si>
  <si>
    <t>petityu01</t>
  </si>
  <si>
    <t>Leiter, Mark</t>
  </si>
  <si>
    <t>leitema02</t>
  </si>
  <si>
    <t>Castillo, Luis</t>
  </si>
  <si>
    <t>castilu02</t>
  </si>
  <si>
    <t>Lively, Ben</t>
  </si>
  <si>
    <t>livelbe01</t>
  </si>
  <si>
    <t>Romano, Sal</t>
  </si>
  <si>
    <t>romansa01</t>
  </si>
  <si>
    <t>Faria, Jake</t>
  </si>
  <si>
    <t>fariaja01</t>
  </si>
  <si>
    <t>Pruitt, Austin</t>
  </si>
  <si>
    <t>pruitau01</t>
  </si>
  <si>
    <t>Suter, Brent</t>
  </si>
  <si>
    <t>suterbr01</t>
  </si>
  <si>
    <t>Stammen, Craig</t>
  </si>
  <si>
    <t>stammcr01</t>
  </si>
  <si>
    <t>Minor, Mike</t>
  </si>
  <si>
    <t>minormi01</t>
  </si>
  <si>
    <t>Tepera, Ryan</t>
  </si>
  <si>
    <t>teperry01</t>
  </si>
  <si>
    <t>Swarzak, Anthony</t>
  </si>
  <si>
    <t>swarzan01</t>
  </si>
  <si>
    <t>Jackson, Edwin</t>
  </si>
  <si>
    <t>jacksed01</t>
  </si>
  <si>
    <t>Gaviglio, Sam</t>
  </si>
  <si>
    <t>gavigsa01</t>
  </si>
  <si>
    <t>Garcia, Luis</t>
  </si>
  <si>
    <t>garcilu03</t>
  </si>
  <si>
    <t>Garrett, Amir</t>
  </si>
  <si>
    <t>garream01</t>
  </si>
  <si>
    <t>Leone, Dominic</t>
  </si>
  <si>
    <t>leonedo01</t>
  </si>
  <si>
    <t>Covey, Dylan</t>
  </si>
  <si>
    <t>coveydy01</t>
  </si>
  <si>
    <t>Bibens-Dirkx, Austin</t>
  </si>
  <si>
    <t>bibenau01</t>
  </si>
  <si>
    <t>Alexander, Scott</t>
  </si>
  <si>
    <t>alexasc02</t>
  </si>
  <si>
    <t>Torres, Jose</t>
  </si>
  <si>
    <t>Parker, Blake</t>
  </si>
  <si>
    <t>parkebl01</t>
  </si>
  <si>
    <t>Castro, Miguel</t>
  </si>
  <si>
    <t>castrmi01</t>
  </si>
  <si>
    <t>Barnes, Danny</t>
  </si>
  <si>
    <t>barneda02</t>
  </si>
  <si>
    <t>Sewald, Paul</t>
  </si>
  <si>
    <t>sewalpa01</t>
  </si>
  <si>
    <t>Beck, Chris</t>
  </si>
  <si>
    <t>beckch02</t>
  </si>
  <si>
    <t>Peralta, Wandy</t>
  </si>
  <si>
    <t>peralwa01</t>
  </si>
  <si>
    <t>Bleier, Richard</t>
  </si>
  <si>
    <t>bleieri01</t>
  </si>
  <si>
    <t>Kahnle, Tommy</t>
  </si>
  <si>
    <t>kahnlto01</t>
  </si>
  <si>
    <t>Saupold, Warwick</t>
  </si>
  <si>
    <t>saupowa01</t>
  </si>
  <si>
    <t>Bell, Chad</t>
  </si>
  <si>
    <t>bellch02</t>
  </si>
  <si>
    <t>Duensing, Brian</t>
  </si>
  <si>
    <t>duensbr01</t>
  </si>
  <si>
    <t>Glasnow, Tyler</t>
  </si>
  <si>
    <t>glasnty01</t>
  </si>
  <si>
    <t>alberma01</t>
  </si>
  <si>
    <t>Freeman, Sam</t>
  </si>
  <si>
    <t>freemsa01</t>
  </si>
  <si>
    <t>Hatcher, Chris</t>
  </si>
  <si>
    <t>hatchch02</t>
  </si>
  <si>
    <t>Moylan, Peter</t>
  </si>
  <si>
    <t>moylape01</t>
  </si>
  <si>
    <t>Moore, Andrew</t>
  </si>
  <si>
    <t>Blackburn, Paul</t>
  </si>
  <si>
    <t>blackpa01</t>
  </si>
  <si>
    <t>Stratton, Chris</t>
  </si>
  <si>
    <t>stratch01</t>
  </si>
  <si>
    <t>Despaigne, Odrisamer</t>
  </si>
  <si>
    <t>despaod01</t>
  </si>
  <si>
    <t>Middleton, Keynan</t>
  </si>
  <si>
    <t>middlke01</t>
  </si>
  <si>
    <t>Oberg, Scott</t>
  </si>
  <si>
    <t>obergsc01</t>
  </si>
  <si>
    <t>Wilson, Justin</t>
  </si>
  <si>
    <t>wilsoju10</t>
  </si>
  <si>
    <t>Loup, Aaron</t>
  </si>
  <si>
    <t>loupaa01</t>
  </si>
  <si>
    <t>Sims, Lucas</t>
  </si>
  <si>
    <t>simslu01</t>
  </si>
  <si>
    <t>Holland, Greg</t>
  </si>
  <si>
    <t>hollagr01</t>
  </si>
  <si>
    <t>McGee, Jake</t>
  </si>
  <si>
    <t>mcgeeja01</t>
  </si>
  <si>
    <t>Peralta, Wily</t>
  </si>
  <si>
    <t>peralwi01</t>
  </si>
  <si>
    <t>rondohe01</t>
  </si>
  <si>
    <t>Whitley, Chase</t>
  </si>
  <si>
    <t>whitlch01</t>
  </si>
  <si>
    <t>Fields, Josh</t>
  </si>
  <si>
    <t>fieldjo03</t>
  </si>
  <si>
    <t>Yates, Kirby</t>
  </si>
  <si>
    <t>yateski01</t>
  </si>
  <si>
    <t>Smoker, Josh</t>
  </si>
  <si>
    <t>smokejo01</t>
  </si>
  <si>
    <t>Drake, Oliver</t>
  </si>
  <si>
    <t>drakeol01</t>
  </si>
  <si>
    <t>Romo, Sergio</t>
  </si>
  <si>
    <t>romose01</t>
  </si>
  <si>
    <t>Anderson, Brett</t>
  </si>
  <si>
    <t>anderbr04</t>
  </si>
  <si>
    <t>Lawrence, Casey</t>
  </si>
  <si>
    <t>lawreca01</t>
  </si>
  <si>
    <t>Goody, Nick</t>
  </si>
  <si>
    <t>goodyni01</t>
  </si>
  <si>
    <t>Infante, Greg</t>
  </si>
  <si>
    <t>infangr01</t>
  </si>
  <si>
    <t>Martes, Francis</t>
  </si>
  <si>
    <t>Bergman, Christian</t>
  </si>
  <si>
    <t>bergmch01</t>
  </si>
  <si>
    <t>McFarland, T.J.</t>
  </si>
  <si>
    <t>mcfartj01</t>
  </si>
  <si>
    <t>Pazos, James</t>
  </si>
  <si>
    <t>pazosja01</t>
  </si>
  <si>
    <t>Garcia, Jarlin</t>
  </si>
  <si>
    <t>garcija04</t>
  </si>
  <si>
    <t>Brebbia, John</t>
  </si>
  <si>
    <t>brebbjo01</t>
  </si>
  <si>
    <t>Chafin, Andrew</t>
  </si>
  <si>
    <t>chafian01</t>
  </si>
  <si>
    <t>Jackson, Luke</t>
  </si>
  <si>
    <t>jackslu01</t>
  </si>
  <si>
    <t>Dunn, Mike</t>
  </si>
  <si>
    <t>dunnmi01</t>
  </si>
  <si>
    <t>Pagan, Emilio</t>
  </si>
  <si>
    <t>paganem01</t>
  </si>
  <si>
    <t>Grace, Matt</t>
  </si>
  <si>
    <t>gracema02</t>
  </si>
  <si>
    <t>Hoyt, James</t>
  </si>
  <si>
    <t>hoytja01</t>
  </si>
  <si>
    <t>Milone, Tommy</t>
  </si>
  <si>
    <t>milonto01</t>
  </si>
  <si>
    <t>Farmer, Buck</t>
  </si>
  <si>
    <t>farmebu01</t>
  </si>
  <si>
    <t>flexech01</t>
  </si>
  <si>
    <t>Hader, Josh</t>
  </si>
  <si>
    <t>haderjo01</t>
  </si>
  <si>
    <t>Altavilla, Dan</t>
  </si>
  <si>
    <t>altavda01</t>
  </si>
  <si>
    <t>Leclerc, Jose</t>
  </si>
  <si>
    <t>leclejo01</t>
  </si>
  <si>
    <t>Giolito, Lucas</t>
  </si>
  <si>
    <t>giolilu01</t>
  </si>
  <si>
    <t>Shreve, Chasen</t>
  </si>
  <si>
    <t>shrevch01</t>
  </si>
  <si>
    <t>McCarthy, Kevin</t>
  </si>
  <si>
    <t>mccarke01</t>
  </si>
  <si>
    <t>Abad, Fernando</t>
  </si>
  <si>
    <t>Hart, Donnie</t>
  </si>
  <si>
    <t>hartdo01</t>
  </si>
  <si>
    <t>Minaya, Juan</t>
  </si>
  <si>
    <t>minayju01</t>
  </si>
  <si>
    <t>morrobr01</t>
  </si>
  <si>
    <t>Osich, Josh</t>
  </si>
  <si>
    <t>osichjo01</t>
  </si>
  <si>
    <t>Maton, Phil</t>
  </si>
  <si>
    <t>matonph01</t>
  </si>
  <si>
    <t>Woodruff, Brandon</t>
  </si>
  <si>
    <t>woodrbr01</t>
  </si>
  <si>
    <t>Cingrani, Tony</t>
  </si>
  <si>
    <t>cingrto01</t>
  </si>
  <si>
    <t>Tuivailala, Sam</t>
  </si>
  <si>
    <t>tuivasa01</t>
  </si>
  <si>
    <t>Hildenberger, Trevor</t>
  </si>
  <si>
    <t>hildetr01</t>
  </si>
  <si>
    <t>Diaz, Miguel</t>
  </si>
  <si>
    <t>diazmi02</t>
  </si>
  <si>
    <t>Boyer, Blaine</t>
  </si>
  <si>
    <t>boyerbl01</t>
  </si>
  <si>
    <t>Hoover, J.J.</t>
  </si>
  <si>
    <t>hoovejj01</t>
  </si>
  <si>
    <t>Zych, Tony</t>
  </si>
  <si>
    <t>Gonzales, Marco</t>
  </si>
  <si>
    <t>gonzama02</t>
  </si>
  <si>
    <t>Workman, Brandon</t>
  </si>
  <si>
    <t>workmbr01</t>
  </si>
  <si>
    <t>Holder, Jonathan</t>
  </si>
  <si>
    <t>holdejo02</t>
  </si>
  <si>
    <t>Turner, Jacob</t>
  </si>
  <si>
    <t>turneja01</t>
  </si>
  <si>
    <t>Stumpf, Daniel</t>
  </si>
  <si>
    <t>stumpda01</t>
  </si>
  <si>
    <t>Sipp, Tony</t>
  </si>
  <si>
    <t>sippto01</t>
  </si>
  <si>
    <t>Scott, Robby</t>
  </si>
  <si>
    <t>scottro02</t>
  </si>
  <si>
    <t>Brault, Steven</t>
  </si>
  <si>
    <t>braulst01</t>
  </si>
  <si>
    <t>Steckenrider, Drew</t>
  </si>
  <si>
    <t>steckdr01</t>
  </si>
  <si>
    <t>Strahm, Matt</t>
  </si>
  <si>
    <t>strahma01</t>
  </si>
  <si>
    <t>Ynoa, Gabriel</t>
  </si>
  <si>
    <t>Pena, Felix</t>
  </si>
  <si>
    <t>penafe01</t>
  </si>
  <si>
    <t>VerHagen, Drew</t>
  </si>
  <si>
    <t>verhadr01</t>
  </si>
  <si>
    <t>Bradford, Chasen</t>
  </si>
  <si>
    <t>bradfch02</t>
  </si>
  <si>
    <t>Hardy, Blaine</t>
  </si>
  <si>
    <t>hardybl01</t>
  </si>
  <si>
    <t>O'Grady, Chris</t>
  </si>
  <si>
    <t>ogradch01</t>
  </si>
  <si>
    <t>perezol01</t>
  </si>
  <si>
    <t>Brice, Austin</t>
  </si>
  <si>
    <t>briceau01</t>
  </si>
  <si>
    <t>Mitchell, Bryan</t>
  </si>
  <si>
    <t>mitchbr01</t>
  </si>
  <si>
    <t>Crick, Kyle</t>
  </si>
  <si>
    <t>crickky01</t>
  </si>
  <si>
    <t>Montas, Frankie</t>
  </si>
  <si>
    <t>montafr02</t>
  </si>
  <si>
    <t>Busenitz, Alan</t>
  </si>
  <si>
    <t>busenal01</t>
  </si>
  <si>
    <t>Milner, Hoby</t>
  </si>
  <si>
    <t>milneho01</t>
  </si>
  <si>
    <t>Peters, Dillon</t>
  </si>
  <si>
    <t>peterdi01</t>
  </si>
  <si>
    <t>Ramirez, Neil</t>
  </si>
  <si>
    <t>ramirne01</t>
  </si>
  <si>
    <t>Rzepczynski, Marc</t>
  </si>
  <si>
    <t>rzepcma01</t>
  </si>
  <si>
    <t>Shackelford, Kevin</t>
  </si>
  <si>
    <t>shackke01</t>
  </si>
  <si>
    <t>Alvarado, Jose</t>
  </si>
  <si>
    <t>alvarjo03</t>
  </si>
  <si>
    <t>Gohara, Luiz</t>
  </si>
  <si>
    <t>goharlu01</t>
  </si>
  <si>
    <t>Goeddel, Erik</t>
  </si>
  <si>
    <t>goedder01</t>
  </si>
  <si>
    <t>Paulino, David</t>
  </si>
  <si>
    <t>paulida01</t>
  </si>
  <si>
    <t>Barbato, Johnny</t>
  </si>
  <si>
    <t>barbajo01</t>
  </si>
  <si>
    <t>De Jong, Chase</t>
  </si>
  <si>
    <t>dejonch01</t>
  </si>
  <si>
    <t>Johnson, Brian</t>
  </si>
  <si>
    <t>johnsbr02</t>
  </si>
  <si>
    <t>Okert, Steven</t>
  </si>
  <si>
    <t>okertst01</t>
  </si>
  <si>
    <t>Fried, Max</t>
  </si>
  <si>
    <t>friedma01</t>
  </si>
  <si>
    <t>Banda, Anthony</t>
  </si>
  <si>
    <t>bandaan01</t>
  </si>
  <si>
    <t>Petricka, Jake</t>
  </si>
  <si>
    <t>petrija01</t>
  </si>
  <si>
    <t>Neverauskas, Dovydas</t>
  </si>
  <si>
    <t>neverdo01</t>
  </si>
  <si>
    <t>Stephens, Jackson</t>
  </si>
  <si>
    <t>stephja01</t>
  </si>
  <si>
    <t>Armstrong, Shawn</t>
  </si>
  <si>
    <t>armstsh01</t>
  </si>
  <si>
    <t>Velazquez, Hector</t>
  </si>
  <si>
    <t>velazhe01</t>
  </si>
  <si>
    <t>Brothers, Rex</t>
  </si>
  <si>
    <t>brothre01</t>
  </si>
  <si>
    <t>Scribner, Troy</t>
  </si>
  <si>
    <t>scribtr01</t>
  </si>
  <si>
    <t>Fulmer, Carson</t>
  </si>
  <si>
    <t>fulmeca01</t>
  </si>
  <si>
    <t>Paredes, Eduardo</t>
  </si>
  <si>
    <t>pareded01</t>
  </si>
  <si>
    <t>Scahill, Rob</t>
  </si>
  <si>
    <t>scahiro01</t>
  </si>
  <si>
    <t>Bummer, Aaron</t>
  </si>
  <si>
    <t>bummeaa01</t>
  </si>
  <si>
    <t>Flaherty, Jack</t>
  </si>
  <si>
    <t>flaheja01</t>
  </si>
  <si>
    <t>Guerra, Javy</t>
  </si>
  <si>
    <t>guerrja01</t>
  </si>
  <si>
    <t>Bracho, Silvino</t>
  </si>
  <si>
    <t>brachsi01</t>
  </si>
  <si>
    <t>Yacabonis, Jimmy</t>
  </si>
  <si>
    <t>yacabji01</t>
  </si>
  <si>
    <t>Gallegos, Giovanny</t>
  </si>
  <si>
    <t>gallegi01</t>
  </si>
  <si>
    <t>Mahle, Tyler</t>
  </si>
  <si>
    <t>mahlety01</t>
  </si>
  <si>
    <t>Olson, Tyler</t>
  </si>
  <si>
    <t>olsonty01</t>
  </si>
  <si>
    <t>Stanek, Ryne</t>
  </si>
  <si>
    <t>stanery01</t>
  </si>
  <si>
    <t>Glover, Koda</t>
  </si>
  <si>
    <t>gloveko01</t>
  </si>
  <si>
    <t>Volstad, Chris</t>
  </si>
  <si>
    <t>volstch01</t>
  </si>
  <si>
    <t>Jimenez, Joe</t>
  </si>
  <si>
    <t>jimenjo02</t>
  </si>
  <si>
    <t>McGrath, Kyle</t>
  </si>
  <si>
    <t>mcgraky01</t>
  </si>
  <si>
    <t>Rowley, Chris</t>
  </si>
  <si>
    <t>rowlech01</t>
  </si>
  <si>
    <t>Smith, Caleb</t>
  </si>
  <si>
    <t>smithca03</t>
  </si>
  <si>
    <t>Haley, Justin</t>
  </si>
  <si>
    <t>haleyju01</t>
  </si>
  <si>
    <t>Santana, Edgar</t>
  </si>
  <si>
    <t>santaed01</t>
  </si>
  <si>
    <t>Skoglund, Eric</t>
  </si>
  <si>
    <t>skogler01</t>
  </si>
  <si>
    <t>Valdez, Jose</t>
  </si>
  <si>
    <t>valdejo03</t>
  </si>
  <si>
    <t>Baumann, Buddy</t>
  </si>
  <si>
    <t>baumabu01</t>
  </si>
  <si>
    <t>Gant, John</t>
  </si>
  <si>
    <t>gantjo01</t>
  </si>
  <si>
    <t>Taylor, Ben</t>
  </si>
  <si>
    <t>taylobe10</t>
  </si>
  <si>
    <t>Mayza, Tim</t>
  </si>
  <si>
    <t>mayzati01</t>
  </si>
  <si>
    <t>Ramirez, Carlos</t>
  </si>
  <si>
    <t>ramirca01</t>
  </si>
  <si>
    <t>Ravin, Josh</t>
  </si>
  <si>
    <t>ravinjo01</t>
  </si>
  <si>
    <t>Santos, Luis</t>
  </si>
  <si>
    <t>santolu01</t>
  </si>
  <si>
    <t>Rios, Yacksel</t>
  </si>
  <si>
    <t>riosya01</t>
  </si>
  <si>
    <t>Guduan, Reymin</t>
  </si>
  <si>
    <t>guduare01</t>
  </si>
  <si>
    <t>Beliveau, Jeff</t>
  </si>
  <si>
    <t>belivje01</t>
  </si>
  <si>
    <t>rondobr01</t>
  </si>
  <si>
    <t>Fedde, Erick</t>
  </si>
  <si>
    <t>feddeer01</t>
  </si>
  <si>
    <t>Kittredge, Andrew</t>
  </si>
  <si>
    <t>kittran01</t>
  </si>
  <si>
    <t>Slegers, Aaron</t>
  </si>
  <si>
    <t>slegeaa01</t>
  </si>
  <si>
    <t>Minter, A.J.</t>
  </si>
  <si>
    <t>minteaj01</t>
  </si>
  <si>
    <t>Nuno, Vidal</t>
  </si>
  <si>
    <t>nunovi01</t>
  </si>
  <si>
    <t>German, Domingo</t>
  </si>
  <si>
    <t>germado01</t>
  </si>
  <si>
    <t>Sherriff, Ryan</t>
  </si>
  <si>
    <t>sherrry01</t>
  </si>
  <si>
    <t>Winkler, Dan</t>
  </si>
  <si>
    <t>winklda01</t>
  </si>
  <si>
    <t>McGuire, Deck</t>
  </si>
  <si>
    <t>mcguide02</t>
  </si>
  <si>
    <t>Farrell, Luke</t>
  </si>
  <si>
    <t>farrelu01</t>
  </si>
  <si>
    <t>Ramirez, Noe</t>
  </si>
  <si>
    <t>ramirno01</t>
  </si>
  <si>
    <t>Rodriguez, Ricardo</t>
  </si>
  <si>
    <t>rodriri04</t>
  </si>
  <si>
    <t>Zastryzny, Rob</t>
  </si>
  <si>
    <t>zastrro01</t>
  </si>
  <si>
    <t>Mendez, Yohander</t>
  </si>
  <si>
    <t>mendeyo01</t>
  </si>
  <si>
    <t>Arano, Victor</t>
  </si>
  <si>
    <t>aranovi01</t>
  </si>
  <si>
    <t>Roe, Chaz</t>
  </si>
  <si>
    <t>roech01</t>
  </si>
  <si>
    <t>Sherfy, Jimmie</t>
  </si>
  <si>
    <t>sherfji01</t>
  </si>
  <si>
    <t>Lewicki, Artie</t>
  </si>
  <si>
    <t>lewicar01</t>
  </si>
  <si>
    <t>Pounders, Brooks</t>
  </si>
  <si>
    <t>poundbr01</t>
  </si>
  <si>
    <t>Wilkerson, Aaron</t>
  </si>
  <si>
    <t>wilkeaa01</t>
  </si>
  <si>
    <t>Hu, Chih-Wei</t>
  </si>
  <si>
    <t>huch02</t>
  </si>
  <si>
    <t>Floro, Dylan</t>
  </si>
  <si>
    <t>florody01</t>
  </si>
  <si>
    <t>Reininger, Zac</t>
  </si>
  <si>
    <t>reiniza01</t>
  </si>
  <si>
    <t>Buehler, Walker</t>
  </si>
  <si>
    <t>buehlwa01</t>
  </si>
  <si>
    <t>Rhame, Jacob</t>
  </si>
  <si>
    <t>rhameja01</t>
  </si>
  <si>
    <t>Curtiss, John</t>
  </si>
  <si>
    <t>curtijo02</t>
  </si>
  <si>
    <t>Alcantara, Sandy</t>
  </si>
  <si>
    <t>alcansa01</t>
  </si>
  <si>
    <t>Curtis, Zac</t>
  </si>
  <si>
    <t>curtiza01</t>
  </si>
  <si>
    <t>Kolarek, Adam</t>
  </si>
  <si>
    <t>kolarad01</t>
  </si>
  <si>
    <t>Paredes, Edward</t>
  </si>
  <si>
    <t>pareded02</t>
  </si>
  <si>
    <t>Gardewine, Nick</t>
  </si>
  <si>
    <t>gardeni01</t>
  </si>
  <si>
    <t>Hauschild, Mike</t>
  </si>
  <si>
    <t>hauscmi01</t>
  </si>
  <si>
    <t>Mazzoni, Cory</t>
  </si>
  <si>
    <t>mazzoco01</t>
  </si>
  <si>
    <t>Webb, Tyler</t>
  </si>
  <si>
    <t>webbty01</t>
  </si>
  <si>
    <t>Marshall, Evan</t>
  </si>
  <si>
    <t>marshev01</t>
  </si>
  <si>
    <t>Rosscup, Zac</t>
  </si>
  <si>
    <t>rosscza01</t>
  </si>
  <si>
    <t>Wahl, Bobby</t>
  </si>
  <si>
    <t>wahlbo01</t>
  </si>
  <si>
    <t>Alcantara, Victor</t>
  </si>
  <si>
    <t>alcanvi01</t>
  </si>
  <si>
    <t>Lucas, Josh</t>
  </si>
  <si>
    <t>lucasjo02</t>
  </si>
  <si>
    <t>Morris, Akeel</t>
  </si>
  <si>
    <t>morriak01</t>
  </si>
  <si>
    <t>Whalen, Robert</t>
  </si>
  <si>
    <t>whalero01</t>
  </si>
  <si>
    <t>Fry, Jace</t>
  </si>
  <si>
    <t>fryja01</t>
  </si>
  <si>
    <t>Moronta, Reyes</t>
  </si>
  <si>
    <t>moronre01</t>
  </si>
  <si>
    <t>smithca02</t>
  </si>
  <si>
    <t>Moya, Gabriel</t>
  </si>
  <si>
    <t>moyaga01</t>
  </si>
  <si>
    <t>Tseng, Jen-Ho</t>
  </si>
  <si>
    <t>tsengje01</t>
  </si>
  <si>
    <t>Bass, Anthony</t>
  </si>
  <si>
    <t>bassan01</t>
  </si>
  <si>
    <t>Rodriguez, Richard</t>
  </si>
  <si>
    <t>rodriri05</t>
  </si>
  <si>
    <t>Gomez, Roberto</t>
  </si>
  <si>
    <t>gomezro01</t>
  </si>
  <si>
    <t>Maples, Dillon</t>
  </si>
  <si>
    <t>mapledi01</t>
  </si>
  <si>
    <t>adamsau02</t>
  </si>
  <si>
    <t>Danish, Tyler</t>
  </si>
  <si>
    <t>danisty01</t>
  </si>
  <si>
    <t>Mayers, Mike</t>
  </si>
  <si>
    <t>mayermi01</t>
  </si>
  <si>
    <t>Williams, Taylor</t>
  </si>
  <si>
    <t>willita01</t>
  </si>
  <si>
    <t>Rucinski, Drew</t>
  </si>
  <si>
    <t>rucindr01</t>
  </si>
  <si>
    <t>Carle, Shane</t>
  </si>
  <si>
    <t>carlesh01</t>
  </si>
  <si>
    <t>Mella, Keury</t>
  </si>
  <si>
    <t>mellake01</t>
  </si>
  <si>
    <t>Font, Wilmer</t>
  </si>
  <si>
    <t>fontwi01</t>
  </si>
  <si>
    <t>Gilmartin, Sean</t>
  </si>
  <si>
    <t>gilmase01</t>
  </si>
  <si>
    <t>gotttr01</t>
  </si>
  <si>
    <t>Anderson, Drew</t>
  </si>
  <si>
    <t>anderdr02</t>
  </si>
  <si>
    <t>Rosario, Randy</t>
  </si>
  <si>
    <t>rosarra01</t>
  </si>
  <si>
    <t>Almonte, Miguel</t>
  </si>
  <si>
    <t>almonmi01</t>
  </si>
  <si>
    <t>Lopez, Jorge</t>
  </si>
  <si>
    <t>lopezjo02</t>
  </si>
  <si>
    <t>Scott, Tanner</t>
  </si>
  <si>
    <t>scottta01</t>
  </si>
  <si>
    <t>Cloyd, Tyler</t>
  </si>
  <si>
    <t>cloydty01</t>
  </si>
  <si>
    <t>Cole, Taylor</t>
  </si>
  <si>
    <t>coleta01</t>
  </si>
  <si>
    <t>Johnson, Pierce</t>
  </si>
  <si>
    <t>johnspi01</t>
  </si>
  <si>
    <t>Ruiz, Jose</t>
  </si>
  <si>
    <t>ruizjo01</t>
  </si>
  <si>
    <t>Sparkman, Glenn</t>
  </si>
  <si>
    <t>sparkgl01</t>
  </si>
  <si>
    <t>Vieira, Thyago</t>
  </si>
  <si>
    <t>vieirth01</t>
  </si>
  <si>
    <t>Cuevas, William</t>
  </si>
  <si>
    <t>cuevawi01</t>
  </si>
  <si>
    <t>Elias, Roenis</t>
  </si>
  <si>
    <t>eliasro01</t>
  </si>
  <si>
    <t>Wood, Hunter</t>
  </si>
  <si>
    <t>woodhu01</t>
  </si>
  <si>
    <t>Koch, Matt</t>
  </si>
  <si>
    <t>kochma01</t>
  </si>
  <si>
    <t>Det 4</t>
  </si>
  <si>
    <t>Arodys Vizcaino</t>
  </si>
  <si>
    <t>Det 3, Det 3 (19)</t>
  </si>
  <si>
    <t xml:space="preserve">Nationals </t>
  </si>
  <si>
    <t>Anthony Rizzo, Phi 4, Bal 2 (19)</t>
  </si>
  <si>
    <t>Michael Conforto, Was 1, Was 1 (19)</t>
  </si>
  <si>
    <t>Bal 3, Min 5</t>
  </si>
  <si>
    <t>SD 5 (19)</t>
  </si>
  <si>
    <t>Evan Gattis, Det 5 (19)</t>
  </si>
  <si>
    <t>Nomar Mazara, Dylan Bundy, David Hernandez</t>
  </si>
  <si>
    <t>Andrew Toles, Sd 1, Nyy 1, Tex 1</t>
  </si>
  <si>
    <t>Alvarez</t>
  </si>
  <si>
    <t>Beckham</t>
  </si>
  <si>
    <t>Tim</t>
  </si>
  <si>
    <t>Castillo</t>
  </si>
  <si>
    <t>Welington</t>
  </si>
  <si>
    <t>Davis</t>
  </si>
  <si>
    <t>Flaherty</t>
  </si>
  <si>
    <t>Gentry</t>
  </si>
  <si>
    <t>Craig</t>
  </si>
  <si>
    <t>Johnny</t>
  </si>
  <si>
    <t>Hardy</t>
  </si>
  <si>
    <t>Austin</t>
  </si>
  <si>
    <t>Paul</t>
  </si>
  <si>
    <t>Jones</t>
  </si>
  <si>
    <t>Joseph</t>
  </si>
  <si>
    <t>Caleb</t>
  </si>
  <si>
    <t>Machado</t>
  </si>
  <si>
    <t>Manny</t>
  </si>
  <si>
    <t>Mancini</t>
  </si>
  <si>
    <t>Trey</t>
  </si>
  <si>
    <t>Pena</t>
  </si>
  <si>
    <t>Francisco</t>
  </si>
  <si>
    <t>Rickard</t>
  </si>
  <si>
    <t>Joey</t>
  </si>
  <si>
    <t>Santander</t>
  </si>
  <si>
    <t>Anthony</t>
  </si>
  <si>
    <t>Schoop</t>
  </si>
  <si>
    <t>Jonathan</t>
  </si>
  <si>
    <t>Sisco</t>
  </si>
  <si>
    <t>Chance</t>
  </si>
  <si>
    <t>Seth</t>
  </si>
  <si>
    <t>Trumbo</t>
  </si>
  <si>
    <t>David</t>
  </si>
  <si>
    <t>Aquino</t>
  </si>
  <si>
    <t>Asher</t>
  </si>
  <si>
    <t>Alec</t>
  </si>
  <si>
    <t>Bleier</t>
  </si>
  <si>
    <t>Brach</t>
  </si>
  <si>
    <t>Brad</t>
  </si>
  <si>
    <t>Britton</t>
  </si>
  <si>
    <t>Zach</t>
  </si>
  <si>
    <t>Bundy</t>
  </si>
  <si>
    <t>Dylan</t>
  </si>
  <si>
    <t>Castro</t>
  </si>
  <si>
    <t>Miguel</t>
  </si>
  <si>
    <t>Gausman</t>
  </si>
  <si>
    <t>Kevin</t>
  </si>
  <si>
    <t>Givens</t>
  </si>
  <si>
    <t>Mychal</t>
  </si>
  <si>
    <t>Hart</t>
  </si>
  <si>
    <t>Donnie</t>
  </si>
  <si>
    <t>Edwin</t>
  </si>
  <si>
    <t>Jimenez</t>
  </si>
  <si>
    <t>Miley</t>
  </si>
  <si>
    <t>Wade</t>
  </si>
  <si>
    <t>Nuno</t>
  </si>
  <si>
    <t>Vidal</t>
  </si>
  <si>
    <t>O'Day</t>
  </si>
  <si>
    <t>Tanner</t>
  </si>
  <si>
    <t>Tillman</t>
  </si>
  <si>
    <t>Logan</t>
  </si>
  <si>
    <t>Tyler</t>
  </si>
  <si>
    <t>Wright</t>
  </si>
  <si>
    <t>Yacabonis</t>
  </si>
  <si>
    <t>Jimmy</t>
  </si>
  <si>
    <t>Gabriel</t>
  </si>
  <si>
    <t>Benintendi</t>
  </si>
  <si>
    <t>Andrew</t>
  </si>
  <si>
    <t>Betts</t>
  </si>
  <si>
    <t>Mookie</t>
  </si>
  <si>
    <t>Bogaerts</t>
  </si>
  <si>
    <t>Xander</t>
  </si>
  <si>
    <t>Bradley Jr</t>
  </si>
  <si>
    <t>Jackie</t>
  </si>
  <si>
    <t>d'Arnaud</t>
  </si>
  <si>
    <t>Chase</t>
  </si>
  <si>
    <t>Rajai</t>
  </si>
  <si>
    <t>Devers</t>
  </si>
  <si>
    <t>Rafael</t>
  </si>
  <si>
    <t>Hernandez</t>
  </si>
  <si>
    <t>Marco</t>
  </si>
  <si>
    <t>Holt</t>
  </si>
  <si>
    <t>Brock</t>
  </si>
  <si>
    <t>Leon</t>
  </si>
  <si>
    <t>Sandy</t>
  </si>
  <si>
    <t>Lin</t>
  </si>
  <si>
    <t>Tzu-Wei</t>
  </si>
  <si>
    <t>Marrero</t>
  </si>
  <si>
    <t>Deven</t>
  </si>
  <si>
    <t>Moreland</t>
  </si>
  <si>
    <t>Mitch</t>
  </si>
  <si>
    <t>Nunez</t>
  </si>
  <si>
    <t>Pedroia</t>
  </si>
  <si>
    <t>Dustin</t>
  </si>
  <si>
    <t>Ramirez</t>
  </si>
  <si>
    <t>Hanley</t>
  </si>
  <si>
    <t>Sandoval</t>
  </si>
  <si>
    <t>Pablo</t>
  </si>
  <si>
    <t>Swihart</t>
  </si>
  <si>
    <t>Blake</t>
  </si>
  <si>
    <t>Travis</t>
  </si>
  <si>
    <t>Sam</t>
  </si>
  <si>
    <t>Vazquez</t>
  </si>
  <si>
    <t>Christian</t>
  </si>
  <si>
    <t>Young</t>
  </si>
  <si>
    <t>Fernando</t>
  </si>
  <si>
    <t>Barnes</t>
  </si>
  <si>
    <t>Boyer</t>
  </si>
  <si>
    <t>Elias</t>
  </si>
  <si>
    <t>Roenis</t>
  </si>
  <si>
    <t>Fister</t>
  </si>
  <si>
    <t>Hembree</t>
  </si>
  <si>
    <t>Heath</t>
  </si>
  <si>
    <t>Johnson</t>
  </si>
  <si>
    <t>Kelly</t>
  </si>
  <si>
    <t>Kendrick</t>
  </si>
  <si>
    <t>Kyle</t>
  </si>
  <si>
    <t>Kimbrel</t>
  </si>
  <si>
    <t>Martin</t>
  </si>
  <si>
    <t>Pomeranz</t>
  </si>
  <si>
    <t>Drew</t>
  </si>
  <si>
    <t>Porcello</t>
  </si>
  <si>
    <t>Price</t>
  </si>
  <si>
    <t>Addison</t>
  </si>
  <si>
    <t>Rodriguez</t>
  </si>
  <si>
    <t>Robbie</t>
  </si>
  <si>
    <t>Sale</t>
  </si>
  <si>
    <t>Robby</t>
  </si>
  <si>
    <t>Carson</t>
  </si>
  <si>
    <t>Taylor</t>
  </si>
  <si>
    <t>Ben</t>
  </si>
  <si>
    <t>Velazquez</t>
  </si>
  <si>
    <t>Hector</t>
  </si>
  <si>
    <t>Workman</t>
  </si>
  <si>
    <t>Steven</t>
  </si>
  <si>
    <t>Abreu</t>
  </si>
  <si>
    <t>Cody</t>
  </si>
  <si>
    <t>Davidson</t>
  </si>
  <si>
    <t>Delmonico</t>
  </si>
  <si>
    <t>Nicky</t>
  </si>
  <si>
    <t>Engel</t>
  </si>
  <si>
    <t>Garcia</t>
  </si>
  <si>
    <t>Avisail</t>
  </si>
  <si>
    <t>Leury</t>
  </si>
  <si>
    <t>Willy</t>
  </si>
  <si>
    <t>Hanson</t>
  </si>
  <si>
    <t>Alen</t>
  </si>
  <si>
    <t>Liriano</t>
  </si>
  <si>
    <t>May</t>
  </si>
  <si>
    <t>Jacob</t>
  </si>
  <si>
    <t>Moncada</t>
  </si>
  <si>
    <t>Yoan</t>
  </si>
  <si>
    <t>Narvaez</t>
  </si>
  <si>
    <t>Omar</t>
  </si>
  <si>
    <t>Saladino</t>
  </si>
  <si>
    <t>Sanchez</t>
  </si>
  <si>
    <t>Yolmer</t>
  </si>
  <si>
    <t>Kevan</t>
  </si>
  <si>
    <t>Soto</t>
  </si>
  <si>
    <t>Beck</t>
  </si>
  <si>
    <t>Bummer</t>
  </si>
  <si>
    <t>Aaron</t>
  </si>
  <si>
    <t>Covey</t>
  </si>
  <si>
    <t>Danish</t>
  </si>
  <si>
    <t>Farquhar</t>
  </si>
  <si>
    <t>Danny</t>
  </si>
  <si>
    <t>Fry</t>
  </si>
  <si>
    <t>Jace</t>
  </si>
  <si>
    <t>Fulmer</t>
  </si>
  <si>
    <t>Giolito</t>
  </si>
  <si>
    <t>Lucas</t>
  </si>
  <si>
    <t>Holland</t>
  </si>
  <si>
    <t>Derek</t>
  </si>
  <si>
    <t>Infante</t>
  </si>
  <si>
    <t>Gregory</t>
  </si>
  <si>
    <t>Nate</t>
  </si>
  <si>
    <t>Lopez</t>
  </si>
  <si>
    <t>Reynaldo</t>
  </si>
  <si>
    <t>Minaya</t>
  </si>
  <si>
    <t>Juan</t>
  </si>
  <si>
    <t>Petricka</t>
  </si>
  <si>
    <t>Jake</t>
  </si>
  <si>
    <t>Rodon</t>
  </si>
  <si>
    <t>Carlos</t>
  </si>
  <si>
    <t>Shields</t>
  </si>
  <si>
    <t>James</t>
  </si>
  <si>
    <t>Volstad</t>
  </si>
  <si>
    <t>Michael</t>
  </si>
  <si>
    <t>Allen</t>
  </si>
  <si>
    <t>Almonte</t>
  </si>
  <si>
    <t>Abraham</t>
  </si>
  <si>
    <t>Brantley</t>
  </si>
  <si>
    <t>Chisenhall</t>
  </si>
  <si>
    <t>Lonnie</t>
  </si>
  <si>
    <t>Diaz</t>
  </si>
  <si>
    <t>Yandy</t>
  </si>
  <si>
    <t>Encarnacion</t>
  </si>
  <si>
    <t>Gomes</t>
  </si>
  <si>
    <t>Yan</t>
  </si>
  <si>
    <t>Gonzalez</t>
  </si>
  <si>
    <t>Erik</t>
  </si>
  <si>
    <t>Guyer</t>
  </si>
  <si>
    <t>Jackson</t>
  </si>
  <si>
    <t>Kipnis</t>
  </si>
  <si>
    <t>Lindor</t>
  </si>
  <si>
    <t>Mejia</t>
  </si>
  <si>
    <t>Naquin</t>
  </si>
  <si>
    <t>Roberto</t>
  </si>
  <si>
    <t>Robertson</t>
  </si>
  <si>
    <t>Daniel</t>
  </si>
  <si>
    <t>Santana</t>
  </si>
  <si>
    <t>Urshela</t>
  </si>
  <si>
    <t>Giovanny</t>
  </si>
  <si>
    <t>Zimmer</t>
  </si>
  <si>
    <t>Bradley</t>
  </si>
  <si>
    <t>2(B1)</t>
  </si>
  <si>
    <t>Armstrong</t>
  </si>
  <si>
    <t>Shawn</t>
  </si>
  <si>
    <t>Bauer</t>
  </si>
  <si>
    <t>Trevor</t>
  </si>
  <si>
    <t>Carrasco</t>
  </si>
  <si>
    <t>Clevinger</t>
  </si>
  <si>
    <t>Crockett</t>
  </si>
  <si>
    <t>Goody</t>
  </si>
  <si>
    <t>Kluber</t>
  </si>
  <si>
    <t>Boone</t>
  </si>
  <si>
    <t>McAllister</t>
  </si>
  <si>
    <t>Miller</t>
  </si>
  <si>
    <t>Olson</t>
  </si>
  <si>
    <t>Otero</t>
  </si>
  <si>
    <t>Dan</t>
  </si>
  <si>
    <t>Shaw</t>
  </si>
  <si>
    <t>Bryan</t>
  </si>
  <si>
    <t>Tomlin</t>
  </si>
  <si>
    <t>Adduci</t>
  </si>
  <si>
    <t>Avila</t>
  </si>
  <si>
    <t>Cabrera</t>
  </si>
  <si>
    <t>Candelario</t>
  </si>
  <si>
    <t>Jeimer</t>
  </si>
  <si>
    <t>Castellanos</t>
  </si>
  <si>
    <t>Collins</t>
  </si>
  <si>
    <t>den Dekker</t>
  </si>
  <si>
    <t>Hicks</t>
  </si>
  <si>
    <t>John</t>
  </si>
  <si>
    <t>Holaday</t>
  </si>
  <si>
    <t>Iglesias</t>
  </si>
  <si>
    <t>JaCoby</t>
  </si>
  <si>
    <t>Kinsler</t>
  </si>
  <si>
    <t>Ian</t>
  </si>
  <si>
    <t>Dixon</t>
  </si>
  <si>
    <t>Mahtook</t>
  </si>
  <si>
    <t>Mikie</t>
  </si>
  <si>
    <t>Martinez</t>
  </si>
  <si>
    <t>Victor</t>
  </si>
  <si>
    <t>McCann</t>
  </si>
  <si>
    <t>Navarro</t>
  </si>
  <si>
    <t>Efren</t>
  </si>
  <si>
    <t>Romine</t>
  </si>
  <si>
    <t>Alcantara</t>
  </si>
  <si>
    <t>Boyd</t>
  </si>
  <si>
    <t>Cuevas</t>
  </si>
  <si>
    <t>William</t>
  </si>
  <si>
    <t>Farmer</t>
  </si>
  <si>
    <t>Buck</t>
  </si>
  <si>
    <t>Jeff</t>
  </si>
  <si>
    <t>Greene</t>
  </si>
  <si>
    <t>Shane</t>
  </si>
  <si>
    <t>Myles</t>
  </si>
  <si>
    <t>Lewicki</t>
  </si>
  <si>
    <t>Artie</t>
  </si>
  <si>
    <t>Edward</t>
  </si>
  <si>
    <t>Norris</t>
  </si>
  <si>
    <t>Reininger</t>
  </si>
  <si>
    <t>Zac</t>
  </si>
  <si>
    <t>Rondon</t>
  </si>
  <si>
    <t>Anibal</t>
  </si>
  <si>
    <t>Saupold</t>
  </si>
  <si>
    <t>Warwick</t>
  </si>
  <si>
    <t>Stumpf</t>
  </si>
  <si>
    <t>VerHagen</t>
  </si>
  <si>
    <t>Justin</t>
  </si>
  <si>
    <t>Zimmermann</t>
  </si>
  <si>
    <t>Jordan</t>
  </si>
  <si>
    <t>Altuve</t>
  </si>
  <si>
    <t>Bregman</t>
  </si>
  <si>
    <t>Centeno</t>
  </si>
  <si>
    <t>Correa</t>
  </si>
  <si>
    <t>Fisher</t>
  </si>
  <si>
    <t>Gattis</t>
  </si>
  <si>
    <t>Evan</t>
  </si>
  <si>
    <t>Marwin</t>
  </si>
  <si>
    <t>Gurriel</t>
  </si>
  <si>
    <t>Kemp</t>
  </si>
  <si>
    <t>Marisnick</t>
  </si>
  <si>
    <t>Maybin</t>
  </si>
  <si>
    <t>Cameron</t>
  </si>
  <si>
    <t>Moran</t>
  </si>
  <si>
    <t>Colin</t>
  </si>
  <si>
    <t>Reddick</t>
  </si>
  <si>
    <t>Reed</t>
  </si>
  <si>
    <t>Springer</t>
  </si>
  <si>
    <t>George</t>
  </si>
  <si>
    <t>Stassi</t>
  </si>
  <si>
    <t>Max</t>
  </si>
  <si>
    <t>Clippard</t>
  </si>
  <si>
    <t>Devenski</t>
  </si>
  <si>
    <t>Fiers</t>
  </si>
  <si>
    <t>Giles</t>
  </si>
  <si>
    <t>Ken</t>
  </si>
  <si>
    <t>Gregerson</t>
  </si>
  <si>
    <t>Luke</t>
  </si>
  <si>
    <t>Guduan</t>
  </si>
  <si>
    <t>Reymin</t>
  </si>
  <si>
    <t>Harris</t>
  </si>
  <si>
    <t>Will</t>
  </si>
  <si>
    <t>Hoyt</t>
  </si>
  <si>
    <t>Jankowski</t>
  </si>
  <si>
    <t>Keuchel</t>
  </si>
  <si>
    <t>Dallas</t>
  </si>
  <si>
    <t>McCullers</t>
  </si>
  <si>
    <t>Lance</t>
  </si>
  <si>
    <t>McHugh</t>
  </si>
  <si>
    <t>Collin</t>
  </si>
  <si>
    <t>Morton</t>
  </si>
  <si>
    <t>Charlie</t>
  </si>
  <si>
    <t>Musgrove</t>
  </si>
  <si>
    <t>Paulino</t>
  </si>
  <si>
    <t>Peacock</t>
  </si>
  <si>
    <t>Sipp</t>
  </si>
  <si>
    <t>Verlander</t>
  </si>
  <si>
    <t>Bonifacio</t>
  </si>
  <si>
    <t>Jorge</t>
  </si>
  <si>
    <t>Billy</t>
  </si>
  <si>
    <t>Butera</t>
  </si>
  <si>
    <t>Melky</t>
  </si>
  <si>
    <t>Cain</t>
  </si>
  <si>
    <t>Lorenzo</t>
  </si>
  <si>
    <t>Colon</t>
  </si>
  <si>
    <t>Cuthbert</t>
  </si>
  <si>
    <t>Cheslor</t>
  </si>
  <si>
    <t>Escobar</t>
  </si>
  <si>
    <t>Alcides</t>
  </si>
  <si>
    <t>Gallagher</t>
  </si>
  <si>
    <t>Cam</t>
  </si>
  <si>
    <t>Gordon</t>
  </si>
  <si>
    <t>Gore</t>
  </si>
  <si>
    <t>Terrance</t>
  </si>
  <si>
    <t>Hosmer</t>
  </si>
  <si>
    <t>Eric</t>
  </si>
  <si>
    <t>Merrifield</t>
  </si>
  <si>
    <t>Whit</t>
  </si>
  <si>
    <t>Moustakas</t>
  </si>
  <si>
    <t>Orlando</t>
  </si>
  <si>
    <t>Paulo</t>
  </si>
  <si>
    <t>Salvador</t>
  </si>
  <si>
    <t>Soler</t>
  </si>
  <si>
    <t>Ramon</t>
  </si>
  <si>
    <t>Alexander</t>
  </si>
  <si>
    <t>Duffy</t>
  </si>
  <si>
    <t>Flynn</t>
  </si>
  <si>
    <t>Gaviglio</t>
  </si>
  <si>
    <t>Hammel</t>
  </si>
  <si>
    <t>Herrera</t>
  </si>
  <si>
    <t>Kelvin</t>
  </si>
  <si>
    <t>Junis</t>
  </si>
  <si>
    <t>Nathan</t>
  </si>
  <si>
    <t>Kennedy</t>
  </si>
  <si>
    <t>McCarthy</t>
  </si>
  <si>
    <t>Minor</t>
  </si>
  <si>
    <t>Morin</t>
  </si>
  <si>
    <t>Moylan</t>
  </si>
  <si>
    <t>Peter</t>
  </si>
  <si>
    <t>Skoglund</t>
  </si>
  <si>
    <t>Soria</t>
  </si>
  <si>
    <t>Joakim</t>
  </si>
  <si>
    <t>Strahm</t>
  </si>
  <si>
    <t>Vargas</t>
  </si>
  <si>
    <t>Calhoun</t>
  </si>
  <si>
    <t>Kole</t>
  </si>
  <si>
    <t>Cowart</t>
  </si>
  <si>
    <t>Kaleb</t>
  </si>
  <si>
    <t>Cron</t>
  </si>
  <si>
    <t>Flores</t>
  </si>
  <si>
    <t>Fontana</t>
  </si>
  <si>
    <t>Nolan</t>
  </si>
  <si>
    <t>Graterol</t>
  </si>
  <si>
    <t>Maldonado</t>
  </si>
  <si>
    <t>Marte</t>
  </si>
  <si>
    <t>Jefry</t>
  </si>
  <si>
    <t>Pennington</t>
  </si>
  <si>
    <t>Cliff</t>
  </si>
  <si>
    <t>Phillips</t>
  </si>
  <si>
    <t>Pujols</t>
  </si>
  <si>
    <t>Albert</t>
  </si>
  <si>
    <t>Robinson</t>
  </si>
  <si>
    <t>Simmons</t>
  </si>
  <si>
    <t>Andrelton</t>
  </si>
  <si>
    <t>Trout</t>
  </si>
  <si>
    <t>Upton</t>
  </si>
  <si>
    <t>Valbuena</t>
  </si>
  <si>
    <t>Bailey</t>
  </si>
  <si>
    <t>Bedrosian</t>
  </si>
  <si>
    <t>Bridwell</t>
  </si>
  <si>
    <t>Parker</t>
  </si>
  <si>
    <t>Jesse</t>
  </si>
  <si>
    <t>Guerra</t>
  </si>
  <si>
    <t>Heaney</t>
  </si>
  <si>
    <t>Meyer</t>
  </si>
  <si>
    <t>Middleton</t>
  </si>
  <si>
    <t>Keynan</t>
  </si>
  <si>
    <t>Petit</t>
  </si>
  <si>
    <t>Yusmeiro</t>
  </si>
  <si>
    <t>Pounders</t>
  </si>
  <si>
    <t>Brooks</t>
  </si>
  <si>
    <t>Noe</t>
  </si>
  <si>
    <t>Richards</t>
  </si>
  <si>
    <t>Garrett</t>
  </si>
  <si>
    <t>Scribner</t>
  </si>
  <si>
    <t>Troy</t>
  </si>
  <si>
    <t>Shoemaker</t>
  </si>
  <si>
    <t>Skaggs</t>
  </si>
  <si>
    <t>Kirby</t>
  </si>
  <si>
    <t>Adrianza</t>
  </si>
  <si>
    <t>Ehire</t>
  </si>
  <si>
    <t>Buxton</t>
  </si>
  <si>
    <t>Byron</t>
  </si>
  <si>
    <t>Dozier</t>
  </si>
  <si>
    <t>Garver</t>
  </si>
  <si>
    <t>Gimenez</t>
  </si>
  <si>
    <t>Goodrum</t>
  </si>
  <si>
    <t>Niko</t>
  </si>
  <si>
    <t>Zack</t>
  </si>
  <si>
    <t>Grossman</t>
  </si>
  <si>
    <t>Kepler</t>
  </si>
  <si>
    <t>Mauer</t>
  </si>
  <si>
    <t>Polanco</t>
  </si>
  <si>
    <t>Rosario</t>
  </si>
  <si>
    <t>Eddie</t>
  </si>
  <si>
    <t>Sano</t>
  </si>
  <si>
    <t>Belisle</t>
  </si>
  <si>
    <t>Berrios</t>
  </si>
  <si>
    <t>Buddy</t>
  </si>
  <si>
    <t>Busenitz</t>
  </si>
  <si>
    <t>Alan</t>
  </si>
  <si>
    <t>Bartolo</t>
  </si>
  <si>
    <t>Curtiss</t>
  </si>
  <si>
    <t>Duffey</t>
  </si>
  <si>
    <t>Dietrich</t>
  </si>
  <si>
    <t>Dillon</t>
  </si>
  <si>
    <t>Gibson</t>
  </si>
  <si>
    <t>Haley</t>
  </si>
  <si>
    <t>Hildenberger</t>
  </si>
  <si>
    <t>Hughes</t>
  </si>
  <si>
    <t>Felix</t>
  </si>
  <si>
    <t>Adalberto</t>
  </si>
  <si>
    <t>Moya</t>
  </si>
  <si>
    <t>Pressly</t>
  </si>
  <si>
    <t>Rogers</t>
  </si>
  <si>
    <t>Rucinski</t>
  </si>
  <si>
    <t>Ervin</t>
  </si>
  <si>
    <t>Santiago</t>
  </si>
  <si>
    <t>Slegers</t>
  </si>
  <si>
    <t>Wheeler</t>
  </si>
  <si>
    <t>Andujar</t>
  </si>
  <si>
    <t>Bird</t>
  </si>
  <si>
    <t>Starlin</t>
  </si>
  <si>
    <t>Choi</t>
  </si>
  <si>
    <t>Ji-Man</t>
  </si>
  <si>
    <t>Cooper</t>
  </si>
  <si>
    <t>Frazier</t>
  </si>
  <si>
    <t>Clint</t>
  </si>
  <si>
    <t>Todd</t>
  </si>
  <si>
    <t>Gardner</t>
  </si>
  <si>
    <t>Brett</t>
  </si>
  <si>
    <t>Gregorius</t>
  </si>
  <si>
    <t>Didi</t>
  </si>
  <si>
    <t>Headley</t>
  </si>
  <si>
    <t>Higashioka</t>
  </si>
  <si>
    <t>Holliday</t>
  </si>
  <si>
    <t>Judge</t>
  </si>
  <si>
    <t>Kratz</t>
  </si>
  <si>
    <t>Gary</t>
  </si>
  <si>
    <t>Torreyes</t>
  </si>
  <si>
    <t>Ronald</t>
  </si>
  <si>
    <t>Williams</t>
  </si>
  <si>
    <t>Mason</t>
  </si>
  <si>
    <t>Betances</t>
  </si>
  <si>
    <t>Dellin</t>
  </si>
  <si>
    <t>Cessa</t>
  </si>
  <si>
    <t>Chapman</t>
  </si>
  <si>
    <t>Aroldis</t>
  </si>
  <si>
    <t>Gallegos</t>
  </si>
  <si>
    <t>Jaime</t>
  </si>
  <si>
    <t>German</t>
  </si>
  <si>
    <t>Domingo</t>
  </si>
  <si>
    <t>Gray</t>
  </si>
  <si>
    <t>Sonny</t>
  </si>
  <si>
    <t>Green</t>
  </si>
  <si>
    <t>Holder</t>
  </si>
  <si>
    <t>Kahnle</t>
  </si>
  <si>
    <t>Tommy</t>
  </si>
  <si>
    <t>Mitchell</t>
  </si>
  <si>
    <t>Montgomery</t>
  </si>
  <si>
    <t>Sabathia</t>
  </si>
  <si>
    <t>Severino</t>
  </si>
  <si>
    <t>Shreve</t>
  </si>
  <si>
    <t>Chasen</t>
  </si>
  <si>
    <t>Tanaka</t>
  </si>
  <si>
    <t>Masahiro</t>
  </si>
  <si>
    <t>Warren</t>
  </si>
  <si>
    <t>Barreto</t>
  </si>
  <si>
    <t>Canha</t>
  </si>
  <si>
    <t>Khris</t>
  </si>
  <si>
    <t>Garneau</t>
  </si>
  <si>
    <t>Healy</t>
  </si>
  <si>
    <t>Ryon</t>
  </si>
  <si>
    <t>Joyce</t>
  </si>
  <si>
    <t>LaMarre</t>
  </si>
  <si>
    <t>Lavarnway</t>
  </si>
  <si>
    <t>Lowrie</t>
  </si>
  <si>
    <t>Jed</t>
  </si>
  <si>
    <t>Maxwell</t>
  </si>
  <si>
    <t>Renato</t>
  </si>
  <si>
    <t>Phegley</t>
  </si>
  <si>
    <t>Pinder</t>
  </si>
  <si>
    <t>Boog</t>
  </si>
  <si>
    <t>Rosales</t>
  </si>
  <si>
    <t>Semien</t>
  </si>
  <si>
    <t>Marcus</t>
  </si>
  <si>
    <t>Smolinski</t>
  </si>
  <si>
    <t>Stephen</t>
  </si>
  <si>
    <t>Wendle</t>
  </si>
  <si>
    <t>Axford</t>
  </si>
  <si>
    <t>Blackburn</t>
  </si>
  <si>
    <t>Casilla</t>
  </si>
  <si>
    <t>Coulombe</t>
  </si>
  <si>
    <t>Dull</t>
  </si>
  <si>
    <t>Gossett</t>
  </si>
  <si>
    <t>Graveman</t>
  </si>
  <si>
    <t>Kendall</t>
  </si>
  <si>
    <t>Hendriks</t>
  </si>
  <si>
    <t>Liam</t>
  </si>
  <si>
    <t>Manaea</t>
  </si>
  <si>
    <t>Mengden</t>
  </si>
  <si>
    <t>Montas</t>
  </si>
  <si>
    <t>Frankie</t>
  </si>
  <si>
    <t>Triggs</t>
  </si>
  <si>
    <t>Wahl</t>
  </si>
  <si>
    <t>Alonso</t>
  </si>
  <si>
    <t>Yonder</t>
  </si>
  <si>
    <t>Cano</t>
  </si>
  <si>
    <t>Cruz</t>
  </si>
  <si>
    <t>Nelson</t>
  </si>
  <si>
    <t>Dyson</t>
  </si>
  <si>
    <t>Jarrod</t>
  </si>
  <si>
    <t>Freeman</t>
  </si>
  <si>
    <t>Gamel</t>
  </si>
  <si>
    <t>Haniger</t>
  </si>
  <si>
    <t>Heredia</t>
  </si>
  <si>
    <t>Guillermo</t>
  </si>
  <si>
    <t>Marjama</t>
  </si>
  <si>
    <t>Leonys</t>
  </si>
  <si>
    <t>Motter</t>
  </si>
  <si>
    <t>Ruiz</t>
  </si>
  <si>
    <t>Seager</t>
  </si>
  <si>
    <t>Segura</t>
  </si>
  <si>
    <t>Jean</t>
  </si>
  <si>
    <t>Valencia</t>
  </si>
  <si>
    <t>Vogelbach</t>
  </si>
  <si>
    <t>Zunino</t>
  </si>
  <si>
    <t>Albers</t>
  </si>
  <si>
    <t>Altavilla</t>
  </si>
  <si>
    <t>Bergman</t>
  </si>
  <si>
    <t>Cloyd</t>
  </si>
  <si>
    <t>Casey</t>
  </si>
  <si>
    <t>Gallardo</t>
  </si>
  <si>
    <t>Yovani</t>
  </si>
  <si>
    <t>Lawrence</t>
  </si>
  <si>
    <t>Marshall</t>
  </si>
  <si>
    <t>Miranda</t>
  </si>
  <si>
    <t>Ariel</t>
  </si>
  <si>
    <t>Moore</t>
  </si>
  <si>
    <t>Pagan</t>
  </si>
  <si>
    <t>Emilio</t>
  </si>
  <si>
    <t>Paxton</t>
  </si>
  <si>
    <t>Pazos</t>
  </si>
  <si>
    <t>Erasmo</t>
  </si>
  <si>
    <t>Rzepczynski</t>
  </si>
  <si>
    <t>Marc</t>
  </si>
  <si>
    <t>Vieira</t>
  </si>
  <si>
    <t>Thyago</t>
  </si>
  <si>
    <t>Vincent</t>
  </si>
  <si>
    <t>Weber</t>
  </si>
  <si>
    <t>Whalen</t>
  </si>
  <si>
    <t>Bourjos</t>
  </si>
  <si>
    <t>Casali</t>
  </si>
  <si>
    <t>Curt</t>
  </si>
  <si>
    <t>Dickerson</t>
  </si>
  <si>
    <t>Duda</t>
  </si>
  <si>
    <t>Hechavarria</t>
  </si>
  <si>
    <t>Adeiny</t>
  </si>
  <si>
    <t>Kiermaier</t>
  </si>
  <si>
    <t>Longoria</t>
  </si>
  <si>
    <t>Morrison</t>
  </si>
  <si>
    <t>Peterson</t>
  </si>
  <si>
    <t>Plouffe</t>
  </si>
  <si>
    <t>Cesar</t>
  </si>
  <si>
    <t>Ramos</t>
  </si>
  <si>
    <t>Rasmus</t>
  </si>
  <si>
    <t>Colby</t>
  </si>
  <si>
    <t>Mallex</t>
  </si>
  <si>
    <t>Souza Jr</t>
  </si>
  <si>
    <t>Sucre</t>
  </si>
  <si>
    <t>Alvarado</t>
  </si>
  <si>
    <t>Andriese</t>
  </si>
  <si>
    <t>Archer</t>
  </si>
  <si>
    <t>Boxberger</t>
  </si>
  <si>
    <t>Cedeno</t>
  </si>
  <si>
    <t>Xavier</t>
  </si>
  <si>
    <t>Cishek</t>
  </si>
  <si>
    <t>Cobb</t>
  </si>
  <si>
    <t>Faria</t>
  </si>
  <si>
    <t>Hu</t>
  </si>
  <si>
    <t>Chih-Wei</t>
  </si>
  <si>
    <t>Hunter</t>
  </si>
  <si>
    <t>Jennings</t>
  </si>
  <si>
    <t>Kittredge</t>
  </si>
  <si>
    <t>Kolarek</t>
  </si>
  <si>
    <t>Diego</t>
  </si>
  <si>
    <t>Odorizzi</t>
  </si>
  <si>
    <t>Pruitt</t>
  </si>
  <si>
    <t>Chaz</t>
  </si>
  <si>
    <t>Sergio</t>
  </si>
  <si>
    <t>Snell</t>
  </si>
  <si>
    <t>Stanek</t>
  </si>
  <si>
    <t>Ryne</t>
  </si>
  <si>
    <t>Whitley</t>
  </si>
  <si>
    <t>Wood</t>
  </si>
  <si>
    <t>Andrus</t>
  </si>
  <si>
    <t>Elvis</t>
  </si>
  <si>
    <t>Beltre</t>
  </si>
  <si>
    <t>Adrian</t>
  </si>
  <si>
    <t>Willie</t>
  </si>
  <si>
    <t>Chirinos</t>
  </si>
  <si>
    <t>Choo</t>
  </si>
  <si>
    <t>Shin-Soo</t>
  </si>
  <si>
    <t>Delino</t>
  </si>
  <si>
    <t>Gallo</t>
  </si>
  <si>
    <t>Gomez</t>
  </si>
  <si>
    <t>Gosselin</t>
  </si>
  <si>
    <t>Kozma</t>
  </si>
  <si>
    <t>Pete</t>
  </si>
  <si>
    <t>Lucroy</t>
  </si>
  <si>
    <t>Mazara</t>
  </si>
  <si>
    <t>Nomar</t>
  </si>
  <si>
    <t>Nicholas</t>
  </si>
  <si>
    <t>Odor</t>
  </si>
  <si>
    <t>Rougned</t>
  </si>
  <si>
    <t>Profar</t>
  </si>
  <si>
    <t>Jurickson</t>
  </si>
  <si>
    <t>Rua</t>
  </si>
  <si>
    <t>Barnette</t>
  </si>
  <si>
    <t>Bass</t>
  </si>
  <si>
    <t>Bibens-Dirkx</t>
  </si>
  <si>
    <t>Bush</t>
  </si>
  <si>
    <t>Cashner</t>
  </si>
  <si>
    <t>Preston</t>
  </si>
  <si>
    <t>Claudio</t>
  </si>
  <si>
    <t>Yu</t>
  </si>
  <si>
    <t>Diekman</t>
  </si>
  <si>
    <t>Gardewine</t>
  </si>
  <si>
    <t>Hamels</t>
  </si>
  <si>
    <t>Cole</t>
  </si>
  <si>
    <t>Hauschild</t>
  </si>
  <si>
    <t>Kela</t>
  </si>
  <si>
    <t>Keone</t>
  </si>
  <si>
    <t>Leclerc</t>
  </si>
  <si>
    <t>Jhan</t>
  </si>
  <si>
    <t>Mendez</t>
  </si>
  <si>
    <t>Yohander</t>
  </si>
  <si>
    <t>Ricardo</t>
  </si>
  <si>
    <t>Ross</t>
  </si>
  <si>
    <t>Tyson</t>
  </si>
  <si>
    <t>Alford</t>
  </si>
  <si>
    <t>Bautista</t>
  </si>
  <si>
    <t>Donaldson</t>
  </si>
  <si>
    <t>Goins</t>
  </si>
  <si>
    <t>Teoscar</t>
  </si>
  <si>
    <t>Raffy</t>
  </si>
  <si>
    <t>Maile</t>
  </si>
  <si>
    <t>Russell</t>
  </si>
  <si>
    <t>Montero</t>
  </si>
  <si>
    <t>Morales</t>
  </si>
  <si>
    <t>Kendrys</t>
  </si>
  <si>
    <t>Pearce</t>
  </si>
  <si>
    <t>Pillar</t>
  </si>
  <si>
    <t>Refsnyder</t>
  </si>
  <si>
    <t>Saltalamacchia</t>
  </si>
  <si>
    <t>Smith Jr</t>
  </si>
  <si>
    <t>Dwight</t>
  </si>
  <si>
    <t>Smoak</t>
  </si>
  <si>
    <t>Devon</t>
  </si>
  <si>
    <t>Urena</t>
  </si>
  <si>
    <t>Beliveau</t>
  </si>
  <si>
    <t>Biagini</t>
  </si>
  <si>
    <t>Estrada</t>
  </si>
  <si>
    <t>Happ</t>
  </si>
  <si>
    <t>Leone</t>
  </si>
  <si>
    <t>Dominic</t>
  </si>
  <si>
    <t>Loup</t>
  </si>
  <si>
    <t>Mayza</t>
  </si>
  <si>
    <t>Osuna</t>
  </si>
  <si>
    <t>Rowley</t>
  </si>
  <si>
    <t>Santos</t>
  </si>
  <si>
    <t>Sparkman</t>
  </si>
  <si>
    <t>Glenn</t>
  </si>
  <si>
    <t>Stroman</t>
  </si>
  <si>
    <t>Tepera</t>
  </si>
  <si>
    <t>Valdez</t>
  </si>
  <si>
    <t>Ahmed</t>
  </si>
  <si>
    <t>Blanco</t>
  </si>
  <si>
    <t>Gregor</t>
  </si>
  <si>
    <t>Descalso</t>
  </si>
  <si>
    <t>Drury</t>
  </si>
  <si>
    <t>Goldschmidt</t>
  </si>
  <si>
    <t>Herrmann</t>
  </si>
  <si>
    <t>Iannetta</t>
  </si>
  <si>
    <t>Lamb</t>
  </si>
  <si>
    <t>Ketel</t>
  </si>
  <si>
    <t>Mathis</t>
  </si>
  <si>
    <t>Murphy</t>
  </si>
  <si>
    <t>John Ryan</t>
  </si>
  <si>
    <t>Negron</t>
  </si>
  <si>
    <t>Kristopher</t>
  </si>
  <si>
    <t>Owings</t>
  </si>
  <si>
    <t>Peralta</t>
  </si>
  <si>
    <t>Pollock</t>
  </si>
  <si>
    <t>Reinheimer</t>
  </si>
  <si>
    <t>Tomas</t>
  </si>
  <si>
    <t>Ildemaro</t>
  </si>
  <si>
    <t>Walker</t>
  </si>
  <si>
    <t>Banda</t>
  </si>
  <si>
    <t>Barrett</t>
  </si>
  <si>
    <t>Bracho</t>
  </si>
  <si>
    <t>Silvino</t>
  </si>
  <si>
    <t>Archie</t>
  </si>
  <si>
    <t>Chafin</t>
  </si>
  <si>
    <t>Corbin</t>
  </si>
  <si>
    <t>Patrick</t>
  </si>
  <si>
    <t>Delgado</t>
  </si>
  <si>
    <t>Randall</t>
  </si>
  <si>
    <t>Godley</t>
  </si>
  <si>
    <t>Greinke</t>
  </si>
  <si>
    <t>Hoover</t>
  </si>
  <si>
    <t>Koch</t>
  </si>
  <si>
    <t>McFarland</t>
  </si>
  <si>
    <t>Shelby</t>
  </si>
  <si>
    <t>Ray</t>
  </si>
  <si>
    <t>Rodney</t>
  </si>
  <si>
    <t>Sherfy</t>
  </si>
  <si>
    <t>Jimmie</t>
  </si>
  <si>
    <t>Shipley</t>
  </si>
  <si>
    <t>Braden</t>
  </si>
  <si>
    <t>Taijuan</t>
  </si>
  <si>
    <t>Adams</t>
  </si>
  <si>
    <t>Lane</t>
  </si>
  <si>
    <t>Albies</t>
  </si>
  <si>
    <t>Ozzie</t>
  </si>
  <si>
    <t>Camargo</t>
  </si>
  <si>
    <t>Johan</t>
  </si>
  <si>
    <t>Flowers</t>
  </si>
  <si>
    <t>Freddie</t>
  </si>
  <si>
    <t>Freitas</t>
  </si>
  <si>
    <t>Inciarte</t>
  </si>
  <si>
    <t>Ender</t>
  </si>
  <si>
    <t>Markakis</t>
  </si>
  <si>
    <t>Rio</t>
  </si>
  <si>
    <t>Suzuki</t>
  </si>
  <si>
    <t>Kurt</t>
  </si>
  <si>
    <t>Swanson</t>
  </si>
  <si>
    <t>Dansby</t>
  </si>
  <si>
    <t>Foltynewicz</t>
  </si>
  <si>
    <t>Fried</t>
  </si>
  <si>
    <t>Gohara</t>
  </si>
  <si>
    <t>Luiz</t>
  </si>
  <si>
    <t>Krol</t>
  </si>
  <si>
    <t>Minter</t>
  </si>
  <si>
    <t>Morris</t>
  </si>
  <si>
    <t>Akeel</t>
  </si>
  <si>
    <t>Newcomb</t>
  </si>
  <si>
    <t>Sims</t>
  </si>
  <si>
    <t>Teheran</t>
  </si>
  <si>
    <t>Vizcaino</t>
  </si>
  <si>
    <t>Arodys</t>
  </si>
  <si>
    <t>Winkler</t>
  </si>
  <si>
    <t>Wisler</t>
  </si>
  <si>
    <t>Baez</t>
  </si>
  <si>
    <t>Javier</t>
  </si>
  <si>
    <t>Bryant</t>
  </si>
  <si>
    <t>Caratini</t>
  </si>
  <si>
    <t>Contreras</t>
  </si>
  <si>
    <t>Willson</t>
  </si>
  <si>
    <t>Heyward</t>
  </si>
  <si>
    <t>Jon</t>
  </si>
  <si>
    <t>La Stella</t>
  </si>
  <si>
    <t>Rivera</t>
  </si>
  <si>
    <t>Rene</t>
  </si>
  <si>
    <t>Rizzo</t>
  </si>
  <si>
    <t>Schwarber</t>
  </si>
  <si>
    <t>Zagunis</t>
  </si>
  <si>
    <t>Zobrist</t>
  </si>
  <si>
    <t>Arrieta</t>
  </si>
  <si>
    <t>Butler</t>
  </si>
  <si>
    <t>Duensing</t>
  </si>
  <si>
    <t>Carl</t>
  </si>
  <si>
    <t>Floro</t>
  </si>
  <si>
    <t>Grimm</t>
  </si>
  <si>
    <t>Hendricks</t>
  </si>
  <si>
    <t>Pierce</t>
  </si>
  <si>
    <t>Lester</t>
  </si>
  <si>
    <t>Maples</t>
  </si>
  <si>
    <t>Strop</t>
  </si>
  <si>
    <t>Tseng</t>
  </si>
  <si>
    <t>Jen-Ho</t>
  </si>
  <si>
    <t>Zastryzny</t>
  </si>
  <si>
    <t>Barnhart</t>
  </si>
  <si>
    <t>Tucker</t>
  </si>
  <si>
    <t>Cozart</t>
  </si>
  <si>
    <t>Duvall</t>
  </si>
  <si>
    <t>Phillip</t>
  </si>
  <si>
    <t>Gennett</t>
  </si>
  <si>
    <t>Scooter</t>
  </si>
  <si>
    <t>Hamilton</t>
  </si>
  <si>
    <t>Kivlehan</t>
  </si>
  <si>
    <t>Mesoraco</t>
  </si>
  <si>
    <t>Devin</t>
  </si>
  <si>
    <t>Peraza</t>
  </si>
  <si>
    <t>Schebler</t>
  </si>
  <si>
    <t>Suarez</t>
  </si>
  <si>
    <t>Eugenio</t>
  </si>
  <si>
    <t>Turner</t>
  </si>
  <si>
    <t>Vincej</t>
  </si>
  <si>
    <t>Votto</t>
  </si>
  <si>
    <t>Wallach</t>
  </si>
  <si>
    <t>Winker</t>
  </si>
  <si>
    <t>Arroyo</t>
  </si>
  <si>
    <t>Homer</t>
  </si>
  <si>
    <t>Brice</t>
  </si>
  <si>
    <t>Chacin</t>
  </si>
  <si>
    <t>Finnegan</t>
  </si>
  <si>
    <t>Amir</t>
  </si>
  <si>
    <t>Raisel</t>
  </si>
  <si>
    <t>Lorenzen</t>
  </si>
  <si>
    <t>Mahle</t>
  </si>
  <si>
    <t>McGuire</t>
  </si>
  <si>
    <t>Deck</t>
  </si>
  <si>
    <t>Mella</t>
  </si>
  <si>
    <t>Keury</t>
  </si>
  <si>
    <t>Wandy</t>
  </si>
  <si>
    <t>Romano</t>
  </si>
  <si>
    <t>Sal</t>
  </si>
  <si>
    <t>Shackelford</t>
  </si>
  <si>
    <t>Stephens</t>
  </si>
  <si>
    <t>Stephenson</t>
  </si>
  <si>
    <t>Robert</t>
  </si>
  <si>
    <t>Adames</t>
  </si>
  <si>
    <t>Alexi</t>
  </si>
  <si>
    <t>Arenado</t>
  </si>
  <si>
    <t>Blackmon</t>
  </si>
  <si>
    <t>Desmond</t>
  </si>
  <si>
    <t>LeMahieu</t>
  </si>
  <si>
    <t>D.J.</t>
  </si>
  <si>
    <t>McMahon</t>
  </si>
  <si>
    <t>Parra</t>
  </si>
  <si>
    <t>Gerardo</t>
  </si>
  <si>
    <t>Reynolds</t>
  </si>
  <si>
    <t>Story</t>
  </si>
  <si>
    <t>Tapia</t>
  </si>
  <si>
    <t>Raimel</t>
  </si>
  <si>
    <t>Tauchman</t>
  </si>
  <si>
    <t>Valaika</t>
  </si>
  <si>
    <t>Pat</t>
  </si>
  <si>
    <t>Wolters</t>
  </si>
  <si>
    <t>Bettis</t>
  </si>
  <si>
    <t>Carle</t>
  </si>
  <si>
    <t>Chatwood</t>
  </si>
  <si>
    <t>Dunn</t>
  </si>
  <si>
    <t>Freeland</t>
  </si>
  <si>
    <t>Hoffman</t>
  </si>
  <si>
    <t>Marquez</t>
  </si>
  <si>
    <t>McGee</t>
  </si>
  <si>
    <t>Neshek</t>
  </si>
  <si>
    <t>Oberg</t>
  </si>
  <si>
    <t>Ottavino</t>
  </si>
  <si>
    <t>Rosscup</t>
  </si>
  <si>
    <t>Rusin</t>
  </si>
  <si>
    <t>Senzatela</t>
  </si>
  <si>
    <t>Antonio</t>
  </si>
  <si>
    <t>Bellinger</t>
  </si>
  <si>
    <t>Culberson</t>
  </si>
  <si>
    <t>Forsythe</t>
  </si>
  <si>
    <t>Grandal</t>
  </si>
  <si>
    <t>Yasmani</t>
  </si>
  <si>
    <t>Granderson</t>
  </si>
  <si>
    <t>Curtis</t>
  </si>
  <si>
    <t>Locastro</t>
  </si>
  <si>
    <t>Pederson</t>
  </si>
  <si>
    <t>Joc</t>
  </si>
  <si>
    <t>Puig</t>
  </si>
  <si>
    <t>Yasiel</t>
  </si>
  <si>
    <t>Trayce</t>
  </si>
  <si>
    <t>Toles</t>
  </si>
  <si>
    <t>Utley</t>
  </si>
  <si>
    <t>Verdugo</t>
  </si>
  <si>
    <t>Avilan</t>
  </si>
  <si>
    <t>Buehler</t>
  </si>
  <si>
    <t>Cingrani</t>
  </si>
  <si>
    <t>Fields</t>
  </si>
  <si>
    <t>Font</t>
  </si>
  <si>
    <t>Wilmer</t>
  </si>
  <si>
    <t>Hill</t>
  </si>
  <si>
    <t>Jansen</t>
  </si>
  <si>
    <t>Kenley</t>
  </si>
  <si>
    <t>Kershaw</t>
  </si>
  <si>
    <t>Clayton</t>
  </si>
  <si>
    <t>Liberatore</t>
  </si>
  <si>
    <t>Maeda</t>
  </si>
  <si>
    <t>Kenta</t>
  </si>
  <si>
    <t>Morrow</t>
  </si>
  <si>
    <t>Ravin</t>
  </si>
  <si>
    <t>Ryu</t>
  </si>
  <si>
    <t>Hyun-Jin</t>
  </si>
  <si>
    <t>Stewart</t>
  </si>
  <si>
    <t>Stripling</t>
  </si>
  <si>
    <t>Urias</t>
  </si>
  <si>
    <t>Watson</t>
  </si>
  <si>
    <t>Bour</t>
  </si>
  <si>
    <t>Ellis</t>
  </si>
  <si>
    <t>Ozuna</t>
  </si>
  <si>
    <t>Marcell</t>
  </si>
  <si>
    <t>Prado</t>
  </si>
  <si>
    <t>Realmuto</t>
  </si>
  <si>
    <t>Riddle</t>
  </si>
  <si>
    <t>Rojas</t>
  </si>
  <si>
    <t>Stanton</t>
  </si>
  <si>
    <t>Giancarlo</t>
  </si>
  <si>
    <t>Ichiro</t>
  </si>
  <si>
    <t>Telis</t>
  </si>
  <si>
    <t>Yelich</t>
  </si>
  <si>
    <t>Barraclough</t>
  </si>
  <si>
    <t>Wei-Yin</t>
  </si>
  <si>
    <t>Conley</t>
  </si>
  <si>
    <t>Despaigne</t>
  </si>
  <si>
    <t>Odrisamer</t>
  </si>
  <si>
    <t>Jarlin</t>
  </si>
  <si>
    <t>Javy</t>
  </si>
  <si>
    <t>O'Grady</t>
  </si>
  <si>
    <t>Peters</t>
  </si>
  <si>
    <t>Steckenrider</t>
  </si>
  <si>
    <t>Straily</t>
  </si>
  <si>
    <t>Tazawa</t>
  </si>
  <si>
    <t>Junichi</t>
  </si>
  <si>
    <t>Wittgren</t>
  </si>
  <si>
    <t>Ziegler</t>
  </si>
  <si>
    <t>Aguilar</t>
  </si>
  <si>
    <t>Arcia</t>
  </si>
  <si>
    <t>Bandy</t>
  </si>
  <si>
    <t>Jett</t>
  </si>
  <si>
    <t>Braun</t>
  </si>
  <si>
    <t>Brinson</t>
  </si>
  <si>
    <t>Lewis</t>
  </si>
  <si>
    <t>Broxton</t>
  </si>
  <si>
    <t>Keon</t>
  </si>
  <si>
    <t>Hernan</t>
  </si>
  <si>
    <t>Pina</t>
  </si>
  <si>
    <t>Yadiel</t>
  </si>
  <si>
    <t>Sogard</t>
  </si>
  <si>
    <t>Susac</t>
  </si>
  <si>
    <t>Thames</t>
  </si>
  <si>
    <t>Villar</t>
  </si>
  <si>
    <t>Neil</t>
  </si>
  <si>
    <t>Davies</t>
  </si>
  <si>
    <t>Junior</t>
  </si>
  <si>
    <t>Hader</t>
  </si>
  <si>
    <t>Knebel</t>
  </si>
  <si>
    <t>Wily</t>
  </si>
  <si>
    <t>Scahill</t>
  </si>
  <si>
    <t>Suter</t>
  </si>
  <si>
    <t>Brent</t>
  </si>
  <si>
    <t>Wilkerson</t>
  </si>
  <si>
    <t>Woodruff</t>
  </si>
  <si>
    <t>Asdrubal</t>
  </si>
  <si>
    <t>Cespedes</t>
  </si>
  <si>
    <t>Yoenis</t>
  </si>
  <si>
    <t>Conforto</t>
  </si>
  <si>
    <t>Evans</t>
  </si>
  <si>
    <t>Lagares</t>
  </si>
  <si>
    <t>Nido</t>
  </si>
  <si>
    <t>Nimmo</t>
  </si>
  <si>
    <t>Plawecki</t>
  </si>
  <si>
    <t>Amed</t>
  </si>
  <si>
    <t>Blevins</t>
  </si>
  <si>
    <t>Jerry</t>
  </si>
  <si>
    <t>Bradford</t>
  </si>
  <si>
    <t>deGrom</t>
  </si>
  <si>
    <t>Familia</t>
  </si>
  <si>
    <t>Jeurys</t>
  </si>
  <si>
    <t>Flexen</t>
  </si>
  <si>
    <t>Gilmartin</t>
  </si>
  <si>
    <t>Goeddel</t>
  </si>
  <si>
    <t>Gsellman</t>
  </si>
  <si>
    <t>Harvey</t>
  </si>
  <si>
    <t>Lugo</t>
  </si>
  <si>
    <t>Matz</t>
  </si>
  <si>
    <t>Milone</t>
  </si>
  <si>
    <t>Rhame</t>
  </si>
  <si>
    <t>Robles</t>
  </si>
  <si>
    <t>Hansel</t>
  </si>
  <si>
    <t>Sewald</t>
  </si>
  <si>
    <t>Smoker</t>
  </si>
  <si>
    <t>Syndergaard</t>
  </si>
  <si>
    <t>Noah</t>
  </si>
  <si>
    <t>Alfaro</t>
  </si>
  <si>
    <t>Altherr</t>
  </si>
  <si>
    <t>Crawford</t>
  </si>
  <si>
    <t>Florimon</t>
  </si>
  <si>
    <t>Franco</t>
  </si>
  <si>
    <t>Maikel</t>
  </si>
  <si>
    <t>Galvis</t>
  </si>
  <si>
    <t>Freddy</t>
  </si>
  <si>
    <t>Odubel</t>
  </si>
  <si>
    <t>Hoskins</t>
  </si>
  <si>
    <t>Rhys</t>
  </si>
  <si>
    <t>Ty</t>
  </si>
  <si>
    <t>Knapp</t>
  </si>
  <si>
    <t>Arano</t>
  </si>
  <si>
    <t>Buchholz</t>
  </si>
  <si>
    <t>Clay</t>
  </si>
  <si>
    <t>Eflin</t>
  </si>
  <si>
    <t>Eickhoff</t>
  </si>
  <si>
    <t>Jerad</t>
  </si>
  <si>
    <t>Jeanmar</t>
  </si>
  <si>
    <t>Leiter</t>
  </si>
  <si>
    <t>Lively</t>
  </si>
  <si>
    <t>Milner</t>
  </si>
  <si>
    <t>Hoby</t>
  </si>
  <si>
    <t>Morgan</t>
  </si>
  <si>
    <t>Neris</t>
  </si>
  <si>
    <t>Nola</t>
  </si>
  <si>
    <t>Pivetta</t>
  </si>
  <si>
    <t>Edubray</t>
  </si>
  <si>
    <t>Yacksel</t>
  </si>
  <si>
    <t>Velasquez</t>
  </si>
  <si>
    <t>Vince</t>
  </si>
  <si>
    <t>Bostick</t>
  </si>
  <si>
    <t>Cervelli</t>
  </si>
  <si>
    <t>Freese</t>
  </si>
  <si>
    <t>Harrison</t>
  </si>
  <si>
    <t>Luplow</t>
  </si>
  <si>
    <t>Starling</t>
  </si>
  <si>
    <t>McCutchen</t>
  </si>
  <si>
    <t>Mercer</t>
  </si>
  <si>
    <t>Jordy</t>
  </si>
  <si>
    <t>Moroff</t>
  </si>
  <si>
    <t>Ngoepe</t>
  </si>
  <si>
    <t>Gift</t>
  </si>
  <si>
    <t>Ortiz</t>
  </si>
  <si>
    <t>Stallings</t>
  </si>
  <si>
    <t>Barbato</t>
  </si>
  <si>
    <t>Brault</t>
  </si>
  <si>
    <t>Gerrit</t>
  </si>
  <si>
    <t>Glasnow</t>
  </si>
  <si>
    <t>Hudson</t>
  </si>
  <si>
    <t>Kontos</t>
  </si>
  <si>
    <t>Kuhl</t>
  </si>
  <si>
    <t>LeBlanc</t>
  </si>
  <si>
    <t>Neverauskas</t>
  </si>
  <si>
    <t>Dovydas</t>
  </si>
  <si>
    <t>Nova</t>
  </si>
  <si>
    <t>Ivan</t>
  </si>
  <si>
    <t>Felipe</t>
  </si>
  <si>
    <t>Edgar</t>
  </si>
  <si>
    <t>Taillon</t>
  </si>
  <si>
    <t>Jameson</t>
  </si>
  <si>
    <t>Bader</t>
  </si>
  <si>
    <t>Carpenter</t>
  </si>
  <si>
    <t>DeJong</t>
  </si>
  <si>
    <t>Aledmys</t>
  </si>
  <si>
    <t>Fowler</t>
  </si>
  <si>
    <t>Dexter</t>
  </si>
  <si>
    <t>Grichuk</t>
  </si>
  <si>
    <t>Randal</t>
  </si>
  <si>
    <t>Gyorko</t>
  </si>
  <si>
    <t>Jedd</t>
  </si>
  <si>
    <t>Yadier</t>
  </si>
  <si>
    <t>Pham</t>
  </si>
  <si>
    <t>Piscotty</t>
  </si>
  <si>
    <t>Alberto</t>
  </si>
  <si>
    <t>Magneuris</t>
  </si>
  <si>
    <t>Valera</t>
  </si>
  <si>
    <t>Breyvic</t>
  </si>
  <si>
    <t>Voit</t>
  </si>
  <si>
    <t>Wong</t>
  </si>
  <si>
    <t>Kolten</t>
  </si>
  <si>
    <t>Bowman</t>
  </si>
  <si>
    <t>Brebbia</t>
  </si>
  <si>
    <t>Cecil</t>
  </si>
  <si>
    <t>Duke</t>
  </si>
  <si>
    <t>Gant</t>
  </si>
  <si>
    <t>Lynn</t>
  </si>
  <si>
    <t>Lyons</t>
  </si>
  <si>
    <t>Mayers</t>
  </si>
  <si>
    <t>Nicasio</t>
  </si>
  <si>
    <t>Oh</t>
  </si>
  <si>
    <t>Seung Hwan</t>
  </si>
  <si>
    <t>Sherriff</t>
  </si>
  <si>
    <t>Socolovich</t>
  </si>
  <si>
    <t>Tuivailala</t>
  </si>
  <si>
    <t>Samuel</t>
  </si>
  <si>
    <t>Wacha</t>
  </si>
  <si>
    <t>Wainwright</t>
  </si>
  <si>
    <t>Weaver</t>
  </si>
  <si>
    <t>Asuaje</t>
  </si>
  <si>
    <t>Erick</t>
  </si>
  <si>
    <t>Blash</t>
  </si>
  <si>
    <t>Jabari</t>
  </si>
  <si>
    <t>Coleman</t>
  </si>
  <si>
    <t>Cordero</t>
  </si>
  <si>
    <t>Franchy</t>
  </si>
  <si>
    <t>Gale</t>
  </si>
  <si>
    <t>Rocky</t>
  </si>
  <si>
    <t>Hedges</t>
  </si>
  <si>
    <t>Margot</t>
  </si>
  <si>
    <t>Manuel</t>
  </si>
  <si>
    <t>Myers</t>
  </si>
  <si>
    <t>Wil</t>
  </si>
  <si>
    <t>Pirela</t>
  </si>
  <si>
    <t>Renfroe</t>
  </si>
  <si>
    <t>Sardinas</t>
  </si>
  <si>
    <t>Schimpf</t>
  </si>
  <si>
    <t>Solarte</t>
  </si>
  <si>
    <t>Yangervis</t>
  </si>
  <si>
    <t>Spangenberg</t>
  </si>
  <si>
    <t>Cory</t>
  </si>
  <si>
    <t>Szczur</t>
  </si>
  <si>
    <t>Villanueva</t>
  </si>
  <si>
    <t>Baumann</t>
  </si>
  <si>
    <t>Jhoulys</t>
  </si>
  <si>
    <t>Hand</t>
  </si>
  <si>
    <t>Lee</t>
  </si>
  <si>
    <t>Lyles</t>
  </si>
  <si>
    <t>Maton</t>
  </si>
  <si>
    <t>Mazzoni</t>
  </si>
  <si>
    <t>McGrath</t>
  </si>
  <si>
    <t>Perdomo</t>
  </si>
  <si>
    <t>Quackenbush</t>
  </si>
  <si>
    <t>Stammen</t>
  </si>
  <si>
    <t>Belt</t>
  </si>
  <si>
    <t>Federowicz</t>
  </si>
  <si>
    <t>Gorkys</t>
  </si>
  <si>
    <t>Hundley</t>
  </si>
  <si>
    <t>Ryder</t>
  </si>
  <si>
    <t>Panik</t>
  </si>
  <si>
    <t>Pence</t>
  </si>
  <si>
    <t>Posey</t>
  </si>
  <si>
    <t>Buster</t>
  </si>
  <si>
    <t>Slater</t>
  </si>
  <si>
    <t>Span</t>
  </si>
  <si>
    <t>Denard</t>
  </si>
  <si>
    <t>Tomlinson</t>
  </si>
  <si>
    <t>Kelby</t>
  </si>
  <si>
    <t>Williamson</t>
  </si>
  <si>
    <t>Mac</t>
  </si>
  <si>
    <t>Blach</t>
  </si>
  <si>
    <t>Bumgarner</t>
  </si>
  <si>
    <t>Madison</t>
  </si>
  <si>
    <t>Crick</t>
  </si>
  <si>
    <t>Cueto</t>
  </si>
  <si>
    <t>Gearrin</t>
  </si>
  <si>
    <t>Law</t>
  </si>
  <si>
    <t>Melancon</t>
  </si>
  <si>
    <t>Moronta</t>
  </si>
  <si>
    <t>Okert</t>
  </si>
  <si>
    <t>Osich</t>
  </si>
  <si>
    <t>Samardzija</t>
  </si>
  <si>
    <t>Stratton</t>
  </si>
  <si>
    <t>Strickland</t>
  </si>
  <si>
    <t>Difo</t>
  </si>
  <si>
    <t>Eaton</t>
  </si>
  <si>
    <t>Goodwin</t>
  </si>
  <si>
    <t>Harper</t>
  </si>
  <si>
    <t>Bryce</t>
  </si>
  <si>
    <t>Howie</t>
  </si>
  <si>
    <t>Lobaton</t>
  </si>
  <si>
    <t>Rendon</t>
  </si>
  <si>
    <t>Stevenson</t>
  </si>
  <si>
    <t>Trea</t>
  </si>
  <si>
    <t>Wieters</t>
  </si>
  <si>
    <t>Zimmerman</t>
  </si>
  <si>
    <t>Fedde</t>
  </si>
  <si>
    <t>Glover</t>
  </si>
  <si>
    <t>Koda</t>
  </si>
  <si>
    <t>Gio</t>
  </si>
  <si>
    <t>Gott</t>
  </si>
  <si>
    <t>Grace</t>
  </si>
  <si>
    <t>Roark</t>
  </si>
  <si>
    <t>Romero</t>
  </si>
  <si>
    <t>Enny</t>
  </si>
  <si>
    <t>Scherzer</t>
  </si>
  <si>
    <t>Solis</t>
  </si>
  <si>
    <t>Sammy</t>
  </si>
  <si>
    <t>Strasburg</t>
  </si>
  <si>
    <t>Cesar Hernandez</t>
  </si>
  <si>
    <t>Bal 1, Phi 1 (19), Robert Stephenson</t>
  </si>
  <si>
    <t>Dee Gordon, Bal 4, Bos 5</t>
  </si>
  <si>
    <t>James Paxton, Chad Green, T.J. Rivera</t>
  </si>
  <si>
    <t>SF 4 (19)</t>
  </si>
  <si>
    <t>Brandon McCarthy</t>
  </si>
  <si>
    <t>Phi 2, Tex 4</t>
  </si>
  <si>
    <t>SF 2 (19) , SF 5 (19)</t>
  </si>
  <si>
    <t>Jeff Samardjiza</t>
  </si>
  <si>
    <t>Was 1, Joc Pederson</t>
  </si>
  <si>
    <t>Bos 4</t>
  </si>
  <si>
    <t>Ricky Nolasco, Chi 1, SF 1</t>
  </si>
  <si>
    <t>Sonny Gray, Sea 7</t>
  </si>
  <si>
    <t>Bos 2, Mia 5</t>
  </si>
  <si>
    <t>Jayson Heyward</t>
  </si>
  <si>
    <t>Was 2, Was 4, Min 5</t>
  </si>
  <si>
    <t>Cole Hamels, SF 5</t>
  </si>
  <si>
    <t>Jedd Gyorko, Edinson Volquez, Det 2</t>
  </si>
  <si>
    <t>Tucker Barnhart</t>
  </si>
  <si>
    <t>NY 2</t>
  </si>
  <si>
    <t>Luis Perdomo</t>
  </si>
  <si>
    <t>Det 1 ,6 (19)</t>
  </si>
  <si>
    <t>Nick Williams</t>
  </si>
  <si>
    <t>Pit 3</t>
  </si>
  <si>
    <t>Phi 2 (19)</t>
  </si>
  <si>
    <t>Adeiny Hechavarria, Phi 5 (19)</t>
  </si>
  <si>
    <t>KC 5</t>
  </si>
  <si>
    <t>LA 5 (19)</t>
  </si>
  <si>
    <t>Chi 5</t>
  </si>
  <si>
    <t>Mil 5,6 (19)</t>
  </si>
  <si>
    <t>(LAA) Bellinger, Cody*</t>
  </si>
  <si>
    <t>(PIT) Kahnle, Tommy</t>
  </si>
  <si>
    <t>(STL) Lively, Ben</t>
  </si>
  <si>
    <t>(WAS) Powell, Boog*</t>
  </si>
  <si>
    <t>(SEA) Pagan, Emilio</t>
  </si>
  <si>
    <t>Moncada, Yoan+</t>
  </si>
  <si>
    <t>(WAS) Zimmer, Bradley*</t>
  </si>
  <si>
    <t>(MIA) Mejia, Adalberto*</t>
  </si>
  <si>
    <t>(WAS) Ryu, Hyun-Jin*</t>
  </si>
  <si>
    <t>(WAS) Aguilar, Jesus</t>
  </si>
  <si>
    <t>(COL) Garcia, Jarlin*</t>
  </si>
  <si>
    <t>Devers, Rafael*</t>
  </si>
  <si>
    <t>Tuivailala, Samuel</t>
  </si>
  <si>
    <t>(LAA) Albies, Ozzie+</t>
  </si>
  <si>
    <t>(SFG) Renfroe, Hunter</t>
  </si>
  <si>
    <t>(PIT) Glasnow, Tyler</t>
  </si>
  <si>
    <t>(COL) Arroyo, Christian</t>
  </si>
  <si>
    <t>(NYY) Hicks, John</t>
  </si>
  <si>
    <t>Blach, Ty*</t>
  </si>
  <si>
    <t>(PHI) Wilson, Justin*</t>
  </si>
  <si>
    <t>(CHI) Peralta, Wandy*</t>
  </si>
  <si>
    <t>Torres, Jose*</t>
  </si>
  <si>
    <t>(STL) Olson, Matt*</t>
  </si>
  <si>
    <t>(DET) Williams, Nick*</t>
  </si>
  <si>
    <t>(OAK) Thames, Eric*</t>
  </si>
  <si>
    <t>(SEA) Brebbia, John</t>
  </si>
  <si>
    <t>La Stella, Tommy*</t>
  </si>
  <si>
    <t>(BAL) Ruiz, Rio*</t>
  </si>
  <si>
    <t>(BOS) Castillo, Luis</t>
  </si>
  <si>
    <t>(COL) Sogard, Eric*</t>
  </si>
  <si>
    <t>(CHI) Fields, Josh</t>
  </si>
  <si>
    <t>(MIA) Gossett, Daniel</t>
  </si>
  <si>
    <t>(SFG) Happ, Ian+</t>
  </si>
  <si>
    <t>Delmonico, Nicky*</t>
  </si>
  <si>
    <t>Knapp, Andrew+</t>
  </si>
  <si>
    <t>Montgomery, Jordan*</t>
  </si>
  <si>
    <t>Goodwin, Brian*</t>
  </si>
  <si>
    <t>Infante, Gregory</t>
  </si>
  <si>
    <t>Smith, Dominic*</t>
  </si>
  <si>
    <t>Bleier, Richard*</t>
  </si>
  <si>
    <t>Crawford, J.P.*</t>
  </si>
  <si>
    <t>(BOS) Jackson, Austin</t>
  </si>
  <si>
    <t>Gohara, Luiz*</t>
  </si>
  <si>
    <t>(PHI) Phillips, Brett*</t>
  </si>
  <si>
    <t>Tapia, Raimel*</t>
  </si>
  <si>
    <t>(LAD) Iannetta, Chris</t>
  </si>
  <si>
    <t>(MIL) Minor, Mike*</t>
  </si>
  <si>
    <t>Fisher, Derek*</t>
  </si>
  <si>
    <t>(SEA) Leiter, Mark</t>
  </si>
  <si>
    <t>Freeland, Kyle*</t>
  </si>
  <si>
    <t>(DET) Alexander, Scott*</t>
  </si>
  <si>
    <t>(SFG) Candelario, Jeimer+</t>
  </si>
  <si>
    <t>(COL) Garrett, Amir*</t>
  </si>
  <si>
    <t>(SFG) Lowrie, Jed+</t>
  </si>
  <si>
    <t>(MIN) Urena, Richard+</t>
  </si>
  <si>
    <t>(SEA) Dejong, Paul</t>
  </si>
  <si>
    <t>(MIL) Alvarado, Jose*</t>
  </si>
  <si>
    <t>(PIT) Martes, Francis</t>
  </si>
  <si>
    <t>Garcia, Leury+</t>
  </si>
  <si>
    <t>(SEA) Newcomb, Sean*</t>
  </si>
  <si>
    <t>(CHI) Yates, Kirby</t>
  </si>
  <si>
    <t>(DET) Gaviglio, Sam</t>
  </si>
  <si>
    <t>(BOS) Winker, Jesse*</t>
  </si>
  <si>
    <t>McGee, Jake*</t>
  </si>
  <si>
    <t>Camargo, Johan+</t>
  </si>
  <si>
    <t>Suter, Brent*</t>
  </si>
  <si>
    <t>(BOS) Gamel, Ben*</t>
  </si>
  <si>
    <t>(PHI) Fried, Max*</t>
  </si>
  <si>
    <t>(WAS) Anderson, Brian</t>
  </si>
  <si>
    <t>(MIL) Hader, Josh*</t>
  </si>
  <si>
    <t>(MIA) Romano, Sal</t>
  </si>
  <si>
    <t>Asuaje, Carlos*</t>
  </si>
  <si>
    <t>Freeman, Sam*</t>
  </si>
  <si>
    <t>(DET) Alfaro, Jorge</t>
  </si>
  <si>
    <t>(PHI) Barreto, Franklin</t>
  </si>
  <si>
    <t>(WAS) Vargas, Jason*</t>
  </si>
  <si>
    <t>(WAS) Barnes, Danny</t>
  </si>
  <si>
    <t>Sierra, Magneuris*</t>
  </si>
  <si>
    <t>Dejong, Paul</t>
  </si>
  <si>
    <t>Renfro, Hunter</t>
  </si>
  <si>
    <t>Junis, Jacob</t>
  </si>
  <si>
    <t>Liveley, Ben</t>
  </si>
  <si>
    <t>Logan Forsythe, SF 7</t>
  </si>
  <si>
    <t>Tex 6, Tex 3 (19)</t>
  </si>
  <si>
    <t>Cin 6, 7</t>
  </si>
  <si>
    <t>Chi 7, Laa 7</t>
  </si>
  <si>
    <t>Phi 6(19)</t>
  </si>
  <si>
    <t>Sea 7, Tex 7</t>
  </si>
  <si>
    <t>Oak 6 (19)</t>
  </si>
  <si>
    <t>Agular, Jesus</t>
  </si>
  <si>
    <t>Riddle, J.T.</t>
  </si>
  <si>
    <t xml:space="preserve">Adrianza, Ehire </t>
  </si>
  <si>
    <t>-1,2,5,6</t>
  </si>
  <si>
    <t xml:space="preserve">Mil 1 </t>
  </si>
  <si>
    <t xml:space="preserve">-2,4,5 </t>
  </si>
  <si>
    <t>Was 1</t>
  </si>
  <si>
    <t xml:space="preserve">-1,3,5,6 </t>
  </si>
  <si>
    <t xml:space="preserve">LA 5, Oak 6 </t>
  </si>
  <si>
    <t xml:space="preserve">-6 </t>
  </si>
  <si>
    <t xml:space="preserve">Det 1,6 </t>
  </si>
  <si>
    <t xml:space="preserve">Phi 5 </t>
  </si>
  <si>
    <t>(BAL) Jones, Ryder*</t>
  </si>
  <si>
    <t>(PHI) Sewald, Paul</t>
  </si>
  <si>
    <t>(OAK) Moylan, Peter</t>
  </si>
  <si>
    <t>(SDP) Pelfrey, Mike</t>
  </si>
  <si>
    <t>(COL) Busenitz, Alan</t>
  </si>
  <si>
    <t>(OAK) Sims, Luke</t>
  </si>
  <si>
    <t>Adrianza, Ehire+</t>
  </si>
  <si>
    <t>Banda, Anthony*</t>
  </si>
  <si>
    <t>Loup, Aaron*</t>
  </si>
  <si>
    <t>Cordero, Franchy*</t>
  </si>
  <si>
    <t>(SDP) Gimenez, Chris</t>
  </si>
  <si>
    <t>(PHI) Robinson, Drew*</t>
  </si>
  <si>
    <t>(TEX) Presley, Alex*</t>
  </si>
  <si>
    <t>Riddle, J.T.*</t>
  </si>
  <si>
    <t>Cingrani, Tony*</t>
  </si>
  <si>
    <t>(BOS) Middleton, Keynan</t>
  </si>
  <si>
    <t>(BOS) Luplow, Jordan</t>
  </si>
  <si>
    <t>(SFG) Duensing, Brian*</t>
  </si>
  <si>
    <t>(OAK) Grace, Matt*</t>
  </si>
  <si>
    <t>Caratini, Victor+</t>
  </si>
  <si>
    <t>(PIT) Travis, Sam</t>
  </si>
  <si>
    <t>End of Draft</t>
  </si>
  <si>
    <t>All picks listed going forward are for the 2019 draft</t>
  </si>
  <si>
    <t xml:space="preserve">-4,5 </t>
  </si>
  <si>
    <t>-1,3,5,6</t>
  </si>
  <si>
    <t xml:space="preserve">Det 3, SD 5, Phi 2, Mil 3 </t>
  </si>
  <si>
    <t>Bal 3,4</t>
  </si>
  <si>
    <t>Mikie Mahtook</t>
  </si>
  <si>
    <t>-1,4</t>
  </si>
  <si>
    <t>Phi 6, Was 4</t>
  </si>
  <si>
    <t>2018 Doggie</t>
  </si>
  <si>
    <t>Juan Centeno</t>
  </si>
  <si>
    <t>Jake Barrett</t>
  </si>
  <si>
    <t>Andrew Baily</t>
  </si>
  <si>
    <t>Jonathan Broxton</t>
  </si>
  <si>
    <t>John Ryan Murphy</t>
  </si>
  <si>
    <t>Mauricio Cabrera</t>
  </si>
  <si>
    <t>Byung Ho Park</t>
  </si>
  <si>
    <t>Jeremy Hazelbaker</t>
  </si>
  <si>
    <t>Travis Jankowski</t>
  </si>
  <si>
    <t>Sammy Solis</t>
  </si>
  <si>
    <t xml:space="preserve">Adams, Lane </t>
  </si>
  <si>
    <t>Clay Buchholtz</t>
  </si>
  <si>
    <t>Hyun-Soo Kim</t>
  </si>
  <si>
    <t>A.J. Schugel</t>
  </si>
  <si>
    <t>Grant Dayton</t>
  </si>
  <si>
    <t>Wei-Yin Chen</t>
  </si>
  <si>
    <t>Kenny Vargas</t>
  </si>
  <si>
    <t>Stephen Drew</t>
  </si>
  <si>
    <t>Paulo Orlando</t>
  </si>
  <si>
    <t>Christian Freidrich</t>
  </si>
  <si>
    <t>Brian Flynn</t>
  </si>
  <si>
    <t>Miguel Socolovich</t>
  </si>
  <si>
    <t>Zach Neal</t>
  </si>
  <si>
    <t>Gavin Floyd</t>
  </si>
  <si>
    <t>Mac Williamson</t>
  </si>
  <si>
    <t>Roman Quinn</t>
  </si>
  <si>
    <t>Xavier Cedeno</t>
  </si>
  <si>
    <t>Joey Rickard</t>
  </si>
  <si>
    <t>Ryan Schimpf</t>
  </si>
  <si>
    <t>Careter Capps</t>
  </si>
  <si>
    <t>Jon  Niese</t>
  </si>
  <si>
    <t>Yordano  Ventura</t>
  </si>
  <si>
    <t>Adonis Garcia</t>
  </si>
  <si>
    <t>Phil Gosselin</t>
  </si>
  <si>
    <t>Luis sardinas</t>
  </si>
  <si>
    <t xml:space="preserve">Diaz, Yandy </t>
  </si>
  <si>
    <t>Josh Collmenter</t>
  </si>
  <si>
    <t>Chase D'Arnaud</t>
  </si>
  <si>
    <t>Carlos Estevez</t>
  </si>
  <si>
    <t>Dae Ho Lee</t>
  </si>
  <si>
    <t>Coco Crisp</t>
  </si>
  <si>
    <t>mat Latos</t>
  </si>
  <si>
    <t>Ryan Weber</t>
  </si>
  <si>
    <t>Franklin Guitirrez</t>
  </si>
  <si>
    <t>Jung Ho Kang</t>
  </si>
  <si>
    <t>Derek Law</t>
  </si>
  <si>
    <t>Nori Aoki</t>
  </si>
  <si>
    <t>Alan Busenitz</t>
  </si>
  <si>
    <t>Michael Ynoa</t>
  </si>
  <si>
    <t>Marco Hernandez</t>
  </si>
  <si>
    <t>Steven Wright</t>
  </si>
  <si>
    <t>Paul Clemens</t>
  </si>
  <si>
    <t>Nick Tropeano</t>
  </si>
  <si>
    <t>Greg Garcia</t>
  </si>
  <si>
    <t>Carlos Perez</t>
  </si>
  <si>
    <t>Robbie Ross Jr.</t>
  </si>
  <si>
    <t>Albert Suarez</t>
  </si>
  <si>
    <t>Jared Weaver</t>
  </si>
  <si>
    <t>Jett Bandy</t>
  </si>
  <si>
    <t>Chris Carter</t>
  </si>
  <si>
    <t>Sam Travis</t>
  </si>
  <si>
    <t>Cordero, Fracnchy</t>
  </si>
  <si>
    <t>Jared Saltalamacchia</t>
  </si>
  <si>
    <t>Tyler Duffey</t>
  </si>
  <si>
    <t>David Wright</t>
  </si>
  <si>
    <t>Yimi Garcia</t>
  </si>
  <si>
    <t>Kris Medlan</t>
  </si>
  <si>
    <t>Joe Ross</t>
  </si>
  <si>
    <t>rossjo01</t>
  </si>
  <si>
    <t>duffety01</t>
  </si>
  <si>
    <t>Cecil, Brett</t>
  </si>
  <si>
    <t>cecilbr01</t>
  </si>
  <si>
    <t>vinceni01</t>
  </si>
  <si>
    <t>Phelps, David</t>
  </si>
  <si>
    <t>Smith, Josh</t>
  </si>
  <si>
    <t>Wright, Mike</t>
  </si>
  <si>
    <t>wrighmi01</t>
  </si>
  <si>
    <t>Eovaldi, Nathan</t>
  </si>
  <si>
    <t>Aoki, Norichika</t>
  </si>
  <si>
    <t>aokino01</t>
  </si>
  <si>
    <t>Davis, Rajai</t>
  </si>
  <si>
    <t>davisra01</t>
  </si>
  <si>
    <t>Jaso, John</t>
  </si>
  <si>
    <t>jasojo01</t>
  </si>
  <si>
    <t>Garcia, Greg</t>
  </si>
  <si>
    <t>garcigr01</t>
  </si>
  <si>
    <t>Vargas, Kennys</t>
  </si>
  <si>
    <t>vargake01</t>
  </si>
  <si>
    <t>Bandy, Jett</t>
  </si>
  <si>
    <t>bandyje01</t>
  </si>
  <si>
    <t>Peralta, Jhonny</t>
  </si>
  <si>
    <t>peraljh01</t>
  </si>
  <si>
    <t>Flaherty, Ryan</t>
  </si>
  <si>
    <t>flahery01</t>
  </si>
  <si>
    <t>Steve Moya</t>
  </si>
  <si>
    <t>Phil Maton</t>
  </si>
  <si>
    <t>Austin Pruitt</t>
  </si>
  <si>
    <t>Marco Gonzales</t>
  </si>
  <si>
    <t>Daniel Robertson</t>
  </si>
  <si>
    <t>Ryan Dull</t>
  </si>
  <si>
    <t>Tyler Wilson</t>
  </si>
  <si>
    <t>Lucas Sims</t>
  </si>
  <si>
    <t>Adam Lieberatore</t>
  </si>
  <si>
    <t>Robby Scott</t>
  </si>
  <si>
    <t>Tony Zych</t>
  </si>
  <si>
    <t>Dan Altavilla</t>
  </si>
  <si>
    <t>James Pazos</t>
  </si>
  <si>
    <t>Luis Cessa</t>
  </si>
  <si>
    <t>Tim Cooney</t>
  </si>
  <si>
    <t>Jefry Marte</t>
  </si>
  <si>
    <t>Melvin Upton</t>
  </si>
  <si>
    <t>Bryan Mitchell</t>
  </si>
  <si>
    <t>Tyler Wade</t>
  </si>
  <si>
    <t>David Phleps</t>
  </si>
  <si>
    <t>Jackson Stephens</t>
  </si>
  <si>
    <t>Billy Burns</t>
  </si>
  <si>
    <t>Tyler Duffy</t>
  </si>
  <si>
    <t>Aoki, Nori</t>
  </si>
  <si>
    <t>Gonzalas, Marco</t>
  </si>
  <si>
    <t>Gabriel Ynoa</t>
  </si>
  <si>
    <t>Bryan Mitchell, Bal 5</t>
  </si>
  <si>
    <t>SF 4 , Bal 5</t>
  </si>
  <si>
    <t>-2 ,3,4,5</t>
  </si>
  <si>
    <t xml:space="preserve">2018  "In-Season" Trades    </t>
  </si>
  <si>
    <t>Min 6, Cliff Pennington</t>
  </si>
  <si>
    <t>-6</t>
  </si>
  <si>
    <t>Bal 2,3,4  Lad 4, Min 6</t>
  </si>
  <si>
    <t>-3,5</t>
  </si>
  <si>
    <t>Player Name</t>
  </si>
  <si>
    <t>Lehman ID</t>
  </si>
  <si>
    <t>SO</t>
  </si>
  <si>
    <t>BA</t>
  </si>
  <si>
    <t>HBP</t>
  </si>
  <si>
    <t>Pos Summary</t>
  </si>
  <si>
    <t>P</t>
  </si>
  <si>
    <t>OF</t>
  </si>
  <si>
    <t>DH</t>
  </si>
  <si>
    <t>4653</t>
  </si>
  <si>
    <t>6584</t>
  </si>
  <si>
    <t>345D</t>
  </si>
  <si>
    <t>2D</t>
  </si>
  <si>
    <t>9D8</t>
  </si>
  <si>
    <t>98547</t>
  </si>
  <si>
    <t>23</t>
  </si>
  <si>
    <t>pompeda01</t>
  </si>
  <si>
    <t>53D</t>
  </si>
  <si>
    <t>37D</t>
  </si>
  <si>
    <t>65</t>
  </si>
  <si>
    <t>98D7</t>
  </si>
  <si>
    <t>3D29</t>
  </si>
  <si>
    <t>7459863D</t>
  </si>
  <si>
    <t>549</t>
  </si>
  <si>
    <t>7D8</t>
  </si>
  <si>
    <t>87</t>
  </si>
  <si>
    <t>46D</t>
  </si>
  <si>
    <t>89</t>
  </si>
  <si>
    <t>46</t>
  </si>
  <si>
    <t>9D7</t>
  </si>
  <si>
    <t>43</t>
  </si>
  <si>
    <t>69</t>
  </si>
  <si>
    <t>897D</t>
  </si>
  <si>
    <t>8745D96</t>
  </si>
  <si>
    <t>35D</t>
  </si>
  <si>
    <t>95</t>
  </si>
  <si>
    <t>486D</t>
  </si>
  <si>
    <t>98</t>
  </si>
  <si>
    <t>8D</t>
  </si>
  <si>
    <t>798D</t>
  </si>
  <si>
    <t>54D</t>
  </si>
  <si>
    <t>341</t>
  </si>
  <si>
    <t>54D1</t>
  </si>
  <si>
    <t>561</t>
  </si>
  <si>
    <t>4635D7189</t>
  </si>
  <si>
    <t>987</t>
  </si>
  <si>
    <t>978</t>
  </si>
  <si>
    <t>britoso01</t>
  </si>
  <si>
    <t>93D</t>
  </si>
  <si>
    <t>564</t>
  </si>
  <si>
    <t>435D</t>
  </si>
  <si>
    <t>65D</t>
  </si>
  <si>
    <t>764358D9</t>
  </si>
  <si>
    <t>79D</t>
  </si>
  <si>
    <t>897</t>
  </si>
  <si>
    <t>98D4</t>
  </si>
  <si>
    <t>97D</t>
  </si>
  <si>
    <t>gourryu01</t>
  </si>
  <si>
    <t>354D6</t>
  </si>
  <si>
    <t>983D</t>
  </si>
  <si>
    <t>6534D7</t>
  </si>
  <si>
    <t>5641</t>
  </si>
  <si>
    <t>7D39</t>
  </si>
  <si>
    <t>496587</t>
  </si>
  <si>
    <t>9D841</t>
  </si>
  <si>
    <t>89D</t>
  </si>
  <si>
    <t>3768D</t>
  </si>
  <si>
    <t>5D3</t>
  </si>
  <si>
    <t>duffyma01</t>
  </si>
  <si>
    <t>5D6</t>
  </si>
  <si>
    <t>473</t>
  </si>
  <si>
    <t>6D</t>
  </si>
  <si>
    <t>2567</t>
  </si>
  <si>
    <t>457D16</t>
  </si>
  <si>
    <t>8D79</t>
  </si>
  <si>
    <t>Taylor, Michael A.</t>
  </si>
  <si>
    <t>83D</t>
  </si>
  <si>
    <t>231</t>
  </si>
  <si>
    <t>37</t>
  </si>
  <si>
    <t>5647</t>
  </si>
  <si>
    <t>23D</t>
  </si>
  <si>
    <t>D35</t>
  </si>
  <si>
    <t>39D</t>
  </si>
  <si>
    <t>3D79</t>
  </si>
  <si>
    <t>79</t>
  </si>
  <si>
    <t>4739D</t>
  </si>
  <si>
    <t>45D</t>
  </si>
  <si>
    <t>7398D</t>
  </si>
  <si>
    <t>987D</t>
  </si>
  <si>
    <t>D351</t>
  </si>
  <si>
    <t>647</t>
  </si>
  <si>
    <t>354D</t>
  </si>
  <si>
    <t>87D9</t>
  </si>
  <si>
    <t>2D7</t>
  </si>
  <si>
    <t>534</t>
  </si>
  <si>
    <t>789465</t>
  </si>
  <si>
    <t>78D9</t>
  </si>
  <si>
    <t>43D</t>
  </si>
  <si>
    <t>4356</t>
  </si>
  <si>
    <t>59D31</t>
  </si>
  <si>
    <t>D9</t>
  </si>
  <si>
    <t>4651</t>
  </si>
  <si>
    <t>2315D</t>
  </si>
  <si>
    <t>359</t>
  </si>
  <si>
    <t>465</t>
  </si>
  <si>
    <t>Ginenez, Chris</t>
  </si>
  <si>
    <t>73D9</t>
  </si>
  <si>
    <t>54361</t>
  </si>
  <si>
    <t>8795341</t>
  </si>
  <si>
    <t>Mondesi, Adalberto</t>
  </si>
  <si>
    <t>64D</t>
  </si>
  <si>
    <t>2351</t>
  </si>
  <si>
    <t>789D</t>
  </si>
  <si>
    <t>D7</t>
  </si>
  <si>
    <t>453D71</t>
  </si>
  <si>
    <t>D79</t>
  </si>
  <si>
    <t>54D63</t>
  </si>
  <si>
    <t>2D93754</t>
  </si>
  <si>
    <t>25D</t>
  </si>
  <si>
    <t>25</t>
  </si>
  <si>
    <t>65D4</t>
  </si>
  <si>
    <t>4568</t>
  </si>
  <si>
    <t>89D7</t>
  </si>
  <si>
    <t>3D7</t>
  </si>
  <si>
    <t>49567381D</t>
  </si>
  <si>
    <t>6354</t>
  </si>
  <si>
    <t>645D</t>
  </si>
  <si>
    <t>543</t>
  </si>
  <si>
    <t>37D9</t>
  </si>
  <si>
    <t>4798D</t>
  </si>
  <si>
    <t>97D8</t>
  </si>
  <si>
    <t>32</t>
  </si>
  <si>
    <t>34D6</t>
  </si>
  <si>
    <t>D93</t>
  </si>
  <si>
    <t>79D83</t>
  </si>
  <si>
    <t>56</t>
  </si>
  <si>
    <t>2475</t>
  </si>
  <si>
    <t>D2</t>
  </si>
  <si>
    <t>456</t>
  </si>
  <si>
    <t>57938D</t>
  </si>
  <si>
    <t>7D9</t>
  </si>
  <si>
    <t>65347D</t>
  </si>
  <si>
    <t>8739D</t>
  </si>
  <si>
    <t>35481</t>
  </si>
  <si>
    <t>7D985</t>
  </si>
  <si>
    <t>957D34</t>
  </si>
  <si>
    <t>546</t>
  </si>
  <si>
    <t>98D3</t>
  </si>
  <si>
    <t>8D9</t>
  </si>
  <si>
    <t>48D937</t>
  </si>
  <si>
    <t>6874</t>
  </si>
  <si>
    <t>534D</t>
  </si>
  <si>
    <t>5973</t>
  </si>
  <si>
    <t>273</t>
  </si>
  <si>
    <t>734D59</t>
  </si>
  <si>
    <t>7395</t>
  </si>
  <si>
    <t>978D</t>
  </si>
  <si>
    <t>7D98</t>
  </si>
  <si>
    <t>73D</t>
  </si>
  <si>
    <t>645</t>
  </si>
  <si>
    <t>4973D</t>
  </si>
  <si>
    <t>3897</t>
  </si>
  <si>
    <t>543D6</t>
  </si>
  <si>
    <t>Reed, AJ</t>
  </si>
  <si>
    <t>3459D7</t>
  </si>
  <si>
    <t>2D3</t>
  </si>
  <si>
    <t>3456</t>
  </si>
  <si>
    <t>24</t>
  </si>
  <si>
    <t>465D</t>
  </si>
  <si>
    <t>Delmonico, Nicky</t>
  </si>
  <si>
    <t>84697531</t>
  </si>
  <si>
    <t>87D</t>
  </si>
  <si>
    <t>dahlda01</t>
  </si>
  <si>
    <t>453D7</t>
  </si>
  <si>
    <t>78D</t>
  </si>
  <si>
    <t>48D</t>
  </si>
  <si>
    <t>Pitcher Name</t>
  </si>
  <si>
    <t>Hitter</t>
  </si>
  <si>
    <t>H9</t>
  </si>
  <si>
    <t>HR9</t>
  </si>
  <si>
    <t>BB9</t>
  </si>
  <si>
    <t>SO9</t>
  </si>
  <si>
    <t>SO/W</t>
  </si>
  <si>
    <t>N</t>
  </si>
  <si>
    <t>eovalna01</t>
  </si>
  <si>
    <t>Edwards, Carl Jr.</t>
  </si>
  <si>
    <t>McCullers, Lance Jr.</t>
  </si>
  <si>
    <t>reyesal02</t>
  </si>
  <si>
    <t>Wright, Mike Jr.</t>
  </si>
  <si>
    <t>Vazquez, Felipe</t>
  </si>
  <si>
    <t>desclan01</t>
  </si>
  <si>
    <t>Boyd, Matthew</t>
  </si>
  <si>
    <t>Coulombe, Danny</t>
  </si>
  <si>
    <t>Oh, Seunghwan</t>
  </si>
  <si>
    <t>smithwi04</t>
  </si>
  <si>
    <t>vs Left Handed Batters</t>
  </si>
  <si>
    <t>vs Right Handed Batters</t>
  </si>
  <si>
    <t>Mikolas, Miles</t>
  </si>
  <si>
    <t>mikolmi01</t>
  </si>
  <si>
    <t>Suarez, Andrew</t>
  </si>
  <si>
    <t>suarean01</t>
  </si>
  <si>
    <t>Yarbrough, Ryan</t>
  </si>
  <si>
    <t>yarbrry01</t>
  </si>
  <si>
    <t>Keller, Brad</t>
  </si>
  <si>
    <t>kellebr01</t>
  </si>
  <si>
    <t>Sanchez, Anibal</t>
  </si>
  <si>
    <t>sanchan01</t>
  </si>
  <si>
    <t>Chen, Wei-Yin</t>
  </si>
  <si>
    <t>chenwe02</t>
  </si>
  <si>
    <t>Lucchesi, Joey</t>
  </si>
  <si>
    <t>lucchjo01</t>
  </si>
  <si>
    <t>Barria, Jaime</t>
  </si>
  <si>
    <t>barrija01</t>
  </si>
  <si>
    <t>Richards, Trevor</t>
  </si>
  <si>
    <t>richatr01</t>
  </si>
  <si>
    <t>Rodriguez, Dereck</t>
  </si>
  <si>
    <t>rodride01</t>
  </si>
  <si>
    <t>Bieber, Shane</t>
  </si>
  <si>
    <t>biebesh01</t>
  </si>
  <si>
    <t>Lauer, Eric</t>
  </si>
  <si>
    <t>lauerer01</t>
  </si>
  <si>
    <t>Erlin, Robbie</t>
  </si>
  <si>
    <t>erlinro01</t>
  </si>
  <si>
    <t>Hess, David</t>
  </si>
  <si>
    <t>hessda01</t>
  </si>
  <si>
    <t>Buchholz, Clay</t>
  </si>
  <si>
    <t>buchhcl01</t>
  </si>
  <si>
    <t>Borucki, Ryan</t>
  </si>
  <si>
    <t>borucry01</t>
  </si>
  <si>
    <t>Chirinos, Yonny</t>
  </si>
  <si>
    <t>chiriyo01</t>
  </si>
  <si>
    <t>Fillmyer, Heath</t>
  </si>
  <si>
    <t>fillmhe01</t>
  </si>
  <si>
    <t>Peralta, Freddy</t>
  </si>
  <si>
    <t>peralfr01</t>
  </si>
  <si>
    <t>Smith, Burch</t>
  </si>
  <si>
    <t>smithbu03</t>
  </si>
  <si>
    <t>Hicks, Jordan</t>
  </si>
  <si>
    <t>hicksjo03</t>
  </si>
  <si>
    <t>Plutko, Adam</t>
  </si>
  <si>
    <t>plutkad01</t>
  </si>
  <si>
    <t>Kingham, Nick</t>
  </si>
  <si>
    <t>kinghni01</t>
  </si>
  <si>
    <t>tropeni01</t>
  </si>
  <si>
    <t>Flynn, Brian</t>
  </si>
  <si>
    <t>flynnbr01</t>
  </si>
  <si>
    <t>Gomber, Austin</t>
  </si>
  <si>
    <t>gombeau01</t>
  </si>
  <si>
    <t>Trivino, Lou</t>
  </si>
  <si>
    <t>trivilo01</t>
  </si>
  <si>
    <t>Cimber, Adam</t>
  </si>
  <si>
    <t>cimbead01</t>
  </si>
  <si>
    <t>Hirano, Yoshihisa</t>
  </si>
  <si>
    <t>hiranyo01</t>
  </si>
  <si>
    <t>Hernandez, Elieser</t>
  </si>
  <si>
    <t>hernael01</t>
  </si>
  <si>
    <t>Ramirez, Yefry</t>
  </si>
  <si>
    <t>ramirye01</t>
  </si>
  <si>
    <t>Oswalt, Corey</t>
  </si>
  <si>
    <t>oswalco01</t>
  </si>
  <si>
    <t>Biddle, Jesse</t>
  </si>
  <si>
    <t>biddlje01</t>
  </si>
  <si>
    <t>Johnson, Jim</t>
  </si>
  <si>
    <t>johnsji04</t>
  </si>
  <si>
    <t>Lopez, Pablo</t>
  </si>
  <si>
    <t>lopezpa01</t>
  </si>
  <si>
    <t>Dominguez, Seranthony</t>
  </si>
  <si>
    <t>dominse01</t>
  </si>
  <si>
    <t>Guerrero, Tayron</t>
  </si>
  <si>
    <t>guerrta01</t>
  </si>
  <si>
    <t>Castillo, Diego</t>
  </si>
  <si>
    <t>castidi01</t>
  </si>
  <si>
    <t>Magill, Matt</t>
  </si>
  <si>
    <t>magilma01</t>
  </si>
  <si>
    <t>Romero, Fernando</t>
  </si>
  <si>
    <t>romerfe01</t>
  </si>
  <si>
    <t>Anderson, Justin</t>
  </si>
  <si>
    <t>anderju01</t>
  </si>
  <si>
    <t>Axford, John</t>
  </si>
  <si>
    <t>axforjo01</t>
  </si>
  <si>
    <t>Jurado, Ariel</t>
  </si>
  <si>
    <t>juradar01</t>
  </si>
  <si>
    <t>wrighst01</t>
  </si>
  <si>
    <t>Diekman, Jake</t>
  </si>
  <si>
    <t>diekmja01</t>
  </si>
  <si>
    <t>milleju02</t>
  </si>
  <si>
    <t>dukeza01</t>
  </si>
  <si>
    <t>Rodriguez, Jefry</t>
  </si>
  <si>
    <t>rodrije01</t>
  </si>
  <si>
    <t>Ohtani, Shohei</t>
  </si>
  <si>
    <t>ohtansh01</t>
  </si>
  <si>
    <t>Coleman, Louis</t>
  </si>
  <si>
    <t>colemlo01</t>
  </si>
  <si>
    <t>Beeks, Jalen</t>
  </si>
  <si>
    <t>beeksja02</t>
  </si>
  <si>
    <t>Ferguson, Caleb</t>
  </si>
  <si>
    <t>ferguca01</t>
  </si>
  <si>
    <t>kellesh01</t>
  </si>
  <si>
    <t>bassich01</t>
  </si>
  <si>
    <t>Suero, Wander</t>
  </si>
  <si>
    <t>suerowa01</t>
  </si>
  <si>
    <t>Hill, Tim</t>
  </si>
  <si>
    <t>hillti01</t>
  </si>
  <si>
    <t>Cessa, Luis</t>
  </si>
  <si>
    <t>cessalu01</t>
  </si>
  <si>
    <t>Musgrave, Harrison</t>
  </si>
  <si>
    <t>musgrha01</t>
  </si>
  <si>
    <t>Pannone, Thomas</t>
  </si>
  <si>
    <t>pannoth01</t>
  </si>
  <si>
    <t>Reed, Cody</t>
  </si>
  <si>
    <t>reedco01</t>
  </si>
  <si>
    <t>Hutchison, Drew</t>
  </si>
  <si>
    <t>hutchdr01</t>
  </si>
  <si>
    <t>Nix, Jacob</t>
  </si>
  <si>
    <t>nixja02</t>
  </si>
  <si>
    <t>Martin, Chris</t>
  </si>
  <si>
    <t>martich02</t>
  </si>
  <si>
    <t>Salas, Fernando</t>
  </si>
  <si>
    <t>salasfe01</t>
  </si>
  <si>
    <t>Stock, Robert</t>
  </si>
  <si>
    <t>stockro01</t>
  </si>
  <si>
    <t>Solis, Sammy</t>
  </si>
  <si>
    <t>solissa01</t>
  </si>
  <si>
    <t>castijo03</t>
  </si>
  <si>
    <t>Burnes, Corbin</t>
  </si>
  <si>
    <t>burneco01</t>
  </si>
  <si>
    <t>Fry, Paul</t>
  </si>
  <si>
    <t>frypa01</t>
  </si>
  <si>
    <t>Valdez, Framber</t>
  </si>
  <si>
    <t>valdefr01</t>
  </si>
  <si>
    <t>Stewart, Kohl</t>
  </si>
  <si>
    <t>stewako01</t>
  </si>
  <si>
    <t>Makita, Kazuhisa</t>
  </si>
  <si>
    <t>makitka01</t>
  </si>
  <si>
    <t>Davis, Austin</t>
  </si>
  <si>
    <t>davisau01</t>
  </si>
  <si>
    <t>Venters, Jonny</t>
  </si>
  <si>
    <t>ventejo01</t>
  </si>
  <si>
    <t>Brasier, Ryan</t>
  </si>
  <si>
    <t>brasiry01</t>
  </si>
  <si>
    <t>Cedeno, Xavier</t>
  </si>
  <si>
    <t>cedenxa01</t>
  </si>
  <si>
    <t>Graves, Brett</t>
  </si>
  <si>
    <t>gravebr01</t>
  </si>
  <si>
    <t>Reid-Foley, Sean</t>
  </si>
  <si>
    <t>reidfse01</t>
  </si>
  <si>
    <t>Poncedeleon, Daniel</t>
  </si>
  <si>
    <t>ponceda01</t>
  </si>
  <si>
    <t>Hughes, Phil</t>
  </si>
  <si>
    <t>hugheph01</t>
  </si>
  <si>
    <t>Adam, Jason</t>
  </si>
  <si>
    <t>adamja01</t>
  </si>
  <si>
    <t>Chargois, JT</t>
  </si>
  <si>
    <t>chargjt01</t>
  </si>
  <si>
    <t>Bashlor, Tyler</t>
  </si>
  <si>
    <t>bashlty01</t>
  </si>
  <si>
    <t>Springs, Jeffrey</t>
  </si>
  <si>
    <t>sprinje01</t>
  </si>
  <si>
    <t>Maurer, Brandon</t>
  </si>
  <si>
    <t>maurebr01</t>
  </si>
  <si>
    <t>Schultz, Jaime</t>
  </si>
  <si>
    <t>schulja02</t>
  </si>
  <si>
    <t>Toussaint, Touki</t>
  </si>
  <si>
    <t>toussto01</t>
  </si>
  <si>
    <t>Araujo, Pedro</t>
  </si>
  <si>
    <t>araujpe01</t>
  </si>
  <si>
    <t>Smith, Drew</t>
  </si>
  <si>
    <t>smithdr01</t>
  </si>
  <si>
    <t>Tazawa, Junichi</t>
  </si>
  <si>
    <t>tazawju01</t>
  </si>
  <si>
    <t>Peterson, Tim</t>
  </si>
  <si>
    <t>peterti01</t>
  </si>
  <si>
    <t>Hudson, Dakota</t>
  </si>
  <si>
    <t>hudsoda02</t>
  </si>
  <si>
    <t>Kennedy, Brett</t>
  </si>
  <si>
    <t>kennebr02</t>
  </si>
  <si>
    <t>Holmes, Clay</t>
  </si>
  <si>
    <t>holmecl01</t>
  </si>
  <si>
    <t>Soroka, Mike</t>
  </si>
  <si>
    <t>sorokmi01</t>
  </si>
  <si>
    <t>Dull, Ryan</t>
  </si>
  <si>
    <t>dullry01</t>
  </si>
  <si>
    <t>May, Trevor</t>
  </si>
  <si>
    <t>maytr01</t>
  </si>
  <si>
    <t>gomezje01</t>
  </si>
  <si>
    <t>Gonsalves, Stephen</t>
  </si>
  <si>
    <t>gonsast01</t>
  </si>
  <si>
    <t>Loaisiga, Jonathan</t>
  </si>
  <si>
    <t>loaisjo01</t>
  </si>
  <si>
    <t>Players below this line are ineligible for the draft</t>
  </si>
  <si>
    <t>Thornburg, Tyler</t>
  </si>
  <si>
    <t>thornty01</t>
  </si>
  <si>
    <t>Kelly, Casey</t>
  </si>
  <si>
    <t>kellyca01</t>
  </si>
  <si>
    <t>Black, Ray</t>
  </si>
  <si>
    <t>blackra01</t>
  </si>
  <si>
    <t>James, Josh</t>
  </si>
  <si>
    <t>jamesjo02</t>
  </si>
  <si>
    <t>Sampson, Adrian</t>
  </si>
  <si>
    <t>sampsad01</t>
  </si>
  <si>
    <t>Collins, Tim</t>
  </si>
  <si>
    <t>colliti01</t>
  </si>
  <si>
    <t>Carpenter, Ryan</t>
  </si>
  <si>
    <t>carpery01</t>
  </si>
  <si>
    <t>Garcia, Yimi</t>
  </si>
  <si>
    <t>garciyi01</t>
  </si>
  <si>
    <t>Poyner, Bobby</t>
  </si>
  <si>
    <t>poynebo01</t>
  </si>
  <si>
    <t>Gonzalez, Merandy</t>
  </si>
  <si>
    <t>gonzame01</t>
  </si>
  <si>
    <t>Meisinger, Ryan</t>
  </si>
  <si>
    <t>meisiry01</t>
  </si>
  <si>
    <t>Littell, Zack</t>
  </si>
  <si>
    <t>litteza01</t>
  </si>
  <si>
    <t>Cordero, Jimmy</t>
  </si>
  <si>
    <t>cordeji01</t>
  </si>
  <si>
    <t>De Los Santos, Enyel</t>
  </si>
  <si>
    <t>delosen01</t>
  </si>
  <si>
    <t>Meyer, Ben</t>
  </si>
  <si>
    <t>meyerbe02</t>
  </si>
  <si>
    <t>Wingenter, Trey</t>
  </si>
  <si>
    <t>wingetr01</t>
  </si>
  <si>
    <t>Mills, Alec</t>
  </si>
  <si>
    <t>millsal02</t>
  </si>
  <si>
    <t>Rumbelow, Nick</t>
  </si>
  <si>
    <t>rumbeni01</t>
  </si>
  <si>
    <t>Grimm, Justin</t>
  </si>
  <si>
    <t>grimmju01</t>
  </si>
  <si>
    <t>Carroll, Cody</t>
  </si>
  <si>
    <t>carroco01</t>
  </si>
  <si>
    <t>Cook, Ryan</t>
  </si>
  <si>
    <t>cookry01</t>
  </si>
  <si>
    <t>jepseke01</t>
  </si>
  <si>
    <t>Wendelken, J.B.</t>
  </si>
  <si>
    <t>wendejb01</t>
  </si>
  <si>
    <t>Brigham, Jeff</t>
  </si>
  <si>
    <t>brighje01</t>
  </si>
  <si>
    <t>Buttrey, Ty</t>
  </si>
  <si>
    <t>buttrty01</t>
  </si>
  <si>
    <t>Turnbull, Spencer</t>
  </si>
  <si>
    <t>turnbsp01</t>
  </si>
  <si>
    <t>Barlow, Scott</t>
  </si>
  <si>
    <t>barlosc01</t>
  </si>
  <si>
    <t>Jerez, Williams</t>
  </si>
  <si>
    <t>jerezwi01</t>
  </si>
  <si>
    <t>Lockett, Walker</t>
  </si>
  <si>
    <t>lockewa01</t>
  </si>
  <si>
    <t>Suarez, Ranger</t>
  </si>
  <si>
    <t>suarera01</t>
  </si>
  <si>
    <t>Almonte, Yency</t>
  </si>
  <si>
    <t>almonye01</t>
  </si>
  <si>
    <t>Walden, Marcus</t>
  </si>
  <si>
    <t>waldema01</t>
  </si>
  <si>
    <t>Baez, Sandy</t>
  </si>
  <si>
    <t>baezsa01</t>
  </si>
  <si>
    <t>Kopech, Michael</t>
  </si>
  <si>
    <t>kopecmi01</t>
  </si>
  <si>
    <t>Sobotka, Chad</t>
  </si>
  <si>
    <t>sobotch01</t>
  </si>
  <si>
    <t>Venditte, Pat</t>
  </si>
  <si>
    <t>vendipa01</t>
  </si>
  <si>
    <t>Hale, David</t>
  </si>
  <si>
    <t>haleda02</t>
  </si>
  <si>
    <t>Houser, Adrian</t>
  </si>
  <si>
    <t>housead01</t>
  </si>
  <si>
    <t>Oaks, Trevor</t>
  </si>
  <si>
    <t>oakstr01</t>
  </si>
  <si>
    <t>lawde01</t>
  </si>
  <si>
    <t>Newberry, Jake</t>
  </si>
  <si>
    <t>newbeja01</t>
  </si>
  <si>
    <t>Liberatore, Adam</t>
  </si>
  <si>
    <t>liberad01</t>
  </si>
  <si>
    <t>Hancock, Justin</t>
  </si>
  <si>
    <t>hancoju01</t>
  </si>
  <si>
    <t>Voth, Austin</t>
  </si>
  <si>
    <t>vothau01</t>
  </si>
  <si>
    <t>Gagnon, Drew</t>
  </si>
  <si>
    <t>gagnodr01</t>
  </si>
  <si>
    <t>Bard, Luke</t>
  </si>
  <si>
    <t>bardlu01</t>
  </si>
  <si>
    <t>Phillips, Evan</t>
  </si>
  <si>
    <t>phillev01</t>
  </si>
  <si>
    <t>Rogers, Josh</t>
  </si>
  <si>
    <t>rogerjo01</t>
  </si>
  <si>
    <t>Anderson, Tanner</t>
  </si>
  <si>
    <t>anderta01</t>
  </si>
  <si>
    <t>Perez, Cionel</t>
  </si>
  <si>
    <t>perezci01</t>
  </si>
  <si>
    <t>Kinley, Tyler</t>
  </si>
  <si>
    <t>kinlety01</t>
  </si>
  <si>
    <t>Norwood, James</t>
  </si>
  <si>
    <t>norwoja01</t>
  </si>
  <si>
    <t>Logan, Boone</t>
  </si>
  <si>
    <t>loganbo02</t>
  </si>
  <si>
    <t>Fernandez, Jose</t>
  </si>
  <si>
    <t>fernajo04</t>
  </si>
  <si>
    <t>Guilmet, Preston</t>
  </si>
  <si>
    <t>guilmpr01</t>
  </si>
  <si>
    <t>Lamb, John</t>
  </si>
  <si>
    <t>lambjo02</t>
  </si>
  <si>
    <t>Brewer, Colten</t>
  </si>
  <si>
    <t>breweco01</t>
  </si>
  <si>
    <t>Burr, Ryan</t>
  </si>
  <si>
    <t>burrry01</t>
  </si>
  <si>
    <t>Guerrieri, Taylor</t>
  </si>
  <si>
    <t>guerrta02</t>
  </si>
  <si>
    <t>Williams, Austen</t>
  </si>
  <si>
    <t>williau01</t>
  </si>
  <si>
    <t>Crockett, Kyle</t>
  </si>
  <si>
    <t>crockky01</t>
  </si>
  <si>
    <t>Sadzeck, Connor</t>
  </si>
  <si>
    <t>sadzeco01</t>
  </si>
  <si>
    <t>Lopez, Yoan</t>
  </si>
  <si>
    <t>lopezyo01</t>
  </si>
  <si>
    <t>Quackenbush, Kevin</t>
  </si>
  <si>
    <t>quackke01</t>
  </si>
  <si>
    <t>Tarpley, Stephen</t>
  </si>
  <si>
    <t>tarplst01</t>
  </si>
  <si>
    <t>Zamora, Daniel</t>
  </si>
  <si>
    <t>zamorda01</t>
  </si>
  <si>
    <t>Edwards, Jon</t>
  </si>
  <si>
    <t>edwarjo02</t>
  </si>
  <si>
    <t>Festa, Matt</t>
  </si>
  <si>
    <t>festama01</t>
  </si>
  <si>
    <t>Mann, Brandon</t>
  </si>
  <si>
    <t>mannbr01</t>
  </si>
  <si>
    <t>Shafer, Justin</t>
  </si>
  <si>
    <t>shafeju01</t>
  </si>
  <si>
    <t>Wick, Rowan</t>
  </si>
  <si>
    <t>wickro01</t>
  </si>
  <si>
    <t>Allard, Kolby</t>
  </si>
  <si>
    <t>allarko01</t>
  </si>
  <si>
    <t>Hall, Matt</t>
  </si>
  <si>
    <t>hallma02</t>
  </si>
  <si>
    <t>Hamilton, Ian</t>
  </si>
  <si>
    <t>hamilia01</t>
  </si>
  <si>
    <t>Adams, Chance</t>
  </si>
  <si>
    <t>adamsch01</t>
  </si>
  <si>
    <t>Beede, Tyler</t>
  </si>
  <si>
    <t>beedety01</t>
  </si>
  <si>
    <t>Conlon, P.J.</t>
  </si>
  <si>
    <t>conlopj01</t>
  </si>
  <si>
    <t>McGowin, Kyle</t>
  </si>
  <si>
    <t>mcgowky01</t>
  </si>
  <si>
    <t>Pelham, C.D.</t>
  </si>
  <si>
    <t>pelhacd01</t>
  </si>
  <si>
    <t>Frare, Caleb</t>
  </si>
  <si>
    <t>frareca01</t>
  </si>
  <si>
    <t>Rainey, Tanner</t>
  </si>
  <si>
    <t>raineta01</t>
  </si>
  <si>
    <t>Wieck, Brad</t>
  </si>
  <si>
    <t>wieckbr01</t>
  </si>
  <si>
    <t>Wilson, Bryse</t>
  </si>
  <si>
    <t>wilsobr02</t>
  </si>
  <si>
    <t>Flexen, Chris</t>
  </si>
  <si>
    <t>Johnson, DJ</t>
  </si>
  <si>
    <t>johnsdj01</t>
  </si>
  <si>
    <t>McRae, Alex</t>
  </si>
  <si>
    <t>mcraeal01</t>
  </si>
  <si>
    <t>Detwiler, Ross</t>
  </si>
  <si>
    <t>detwiro01</t>
  </si>
  <si>
    <t>Wright, Kyle</t>
  </si>
  <si>
    <t>wrighky01</t>
  </si>
  <si>
    <t>Reyes, Jesus</t>
  </si>
  <si>
    <t>reyesje01</t>
  </si>
  <si>
    <t>Weber, Ryan</t>
  </si>
  <si>
    <t>weberry01</t>
  </si>
  <si>
    <t>Parsons, Wes</t>
  </si>
  <si>
    <t>parsowe01</t>
  </si>
  <si>
    <t>Socolovich, Miguel</t>
  </si>
  <si>
    <t>socolmi01</t>
  </si>
  <si>
    <t>Vasquez, Andrew</t>
  </si>
  <si>
    <t>vasquan02</t>
  </si>
  <si>
    <t>Cortes, Nestor Jr.</t>
  </si>
  <si>
    <t>cortene01</t>
  </si>
  <si>
    <t>Bautista, Gerson</t>
  </si>
  <si>
    <t>bautige01</t>
  </si>
  <si>
    <t>Sadler, Casey</t>
  </si>
  <si>
    <t>sadleca02</t>
  </si>
  <si>
    <t>Snelten, D.J.</t>
  </si>
  <si>
    <t>sneltdj01</t>
  </si>
  <si>
    <t>Vasto, Jerry</t>
  </si>
  <si>
    <t>vastoje01</t>
  </si>
  <si>
    <t>Corcino, Daniel</t>
  </si>
  <si>
    <t>corcida01</t>
  </si>
  <si>
    <t>Howard, Sam</t>
  </si>
  <si>
    <t>howarsa01</t>
  </si>
  <si>
    <t>Medlen, Kris</t>
  </si>
  <si>
    <t>medlekr01</t>
  </si>
  <si>
    <t>Morin, Mike</t>
  </si>
  <si>
    <t>morinmi01</t>
  </si>
  <si>
    <t>Underwood, Duane Jr.</t>
  </si>
  <si>
    <t>underdu01</t>
  </si>
  <si>
    <t>Santana, Dennis</t>
  </si>
  <si>
    <t>santade01</t>
  </si>
  <si>
    <t>Cruz, Rhiner</t>
  </si>
  <si>
    <t>cruzrh01</t>
  </si>
  <si>
    <t>Deetz, Dean</t>
  </si>
  <si>
    <t>deetzde01</t>
  </si>
  <si>
    <t>Means, John</t>
  </si>
  <si>
    <t>meansjo01</t>
  </si>
  <si>
    <t>Smith, Murphy</t>
  </si>
  <si>
    <t>smithmu01</t>
  </si>
  <si>
    <t>Krehbiel, Joey</t>
  </si>
  <si>
    <t>krehbjo01</t>
  </si>
  <si>
    <t>Webster, Allen</t>
  </si>
  <si>
    <t>webstal01</t>
  </si>
  <si>
    <t>Brooks, Aaron</t>
  </si>
  <si>
    <t>brookaa01</t>
  </si>
  <si>
    <t>Sheffield, Justus</t>
  </si>
  <si>
    <t>sheffju01</t>
  </si>
  <si>
    <t>Hanhold, Eric</t>
  </si>
  <si>
    <t>hanhoer01</t>
  </si>
  <si>
    <t>Ortiz, Luis</t>
  </si>
  <si>
    <t>ortizlu02</t>
  </si>
  <si>
    <t>Stout, Eric</t>
  </si>
  <si>
    <t>stouter01</t>
  </si>
  <si>
    <t>Jewell, Jake</t>
  </si>
  <si>
    <t>jewelja01</t>
  </si>
  <si>
    <t>Kiekhefer, Dean</t>
  </si>
  <si>
    <t>kiekhde01</t>
  </si>
  <si>
    <t>Krol, Ian</t>
  </si>
  <si>
    <t>krolia01</t>
  </si>
  <si>
    <t>Cumpton, Brandon</t>
  </si>
  <si>
    <t>cumptbr01</t>
  </si>
  <si>
    <t>Burdi, Nick</t>
  </si>
  <si>
    <t>burdini01</t>
  </si>
  <si>
    <t>Copeland, Scott</t>
  </si>
  <si>
    <t>copelsc01</t>
  </si>
  <si>
    <t>Adams, Austin L.</t>
  </si>
  <si>
    <t>McCreery, Adam</t>
  </si>
  <si>
    <t>mccread01</t>
  </si>
  <si>
    <t>nealza01</t>
  </si>
  <si>
    <t>Ogando, Alexi</t>
  </si>
  <si>
    <t>ogandal01</t>
  </si>
  <si>
    <t>Zagurski, Mike</t>
  </si>
  <si>
    <t>zagurmi01</t>
  </si>
  <si>
    <t>Bleich, Jeremy</t>
  </si>
  <si>
    <t>bleicje01</t>
  </si>
  <si>
    <t>Morales, Osmer</t>
  </si>
  <si>
    <t>moralos01</t>
  </si>
  <si>
    <t>Weiss, Zack</t>
  </si>
  <si>
    <t>weissza01</t>
  </si>
  <si>
    <t>Games by Position</t>
  </si>
  <si>
    <t>vs LHP</t>
  </si>
  <si>
    <t>Sanchez, Carlos</t>
  </si>
  <si>
    <t>546D</t>
  </si>
  <si>
    <t>45769</t>
  </si>
  <si>
    <t>Kingery, Scott</t>
  </si>
  <si>
    <t>kingesc01</t>
  </si>
  <si>
    <t>6547981</t>
  </si>
  <si>
    <t>436759D</t>
  </si>
  <si>
    <t>Acuna, Ronald</t>
  </si>
  <si>
    <t>acunaro01</t>
  </si>
  <si>
    <t>Torres, Gleyber</t>
  </si>
  <si>
    <t>torregl01</t>
  </si>
  <si>
    <t>Palka, Daniel</t>
  </si>
  <si>
    <t>palkada01</t>
  </si>
  <si>
    <t>Soto, Juan</t>
  </si>
  <si>
    <t>sotoju01</t>
  </si>
  <si>
    <t>879D</t>
  </si>
  <si>
    <t>Muncy, Max</t>
  </si>
  <si>
    <t>muncyma01</t>
  </si>
  <si>
    <t>3547D</t>
  </si>
  <si>
    <t>Guzman, Ronald</t>
  </si>
  <si>
    <t>guzmaro01</t>
  </si>
  <si>
    <t>Dozier, Hunter</t>
  </si>
  <si>
    <t>doziehu01</t>
  </si>
  <si>
    <t>35D9</t>
  </si>
  <si>
    <t>Kiner-Falefa, Isiah</t>
  </si>
  <si>
    <t>kineris01</t>
  </si>
  <si>
    <t>524D6</t>
  </si>
  <si>
    <t>5634</t>
  </si>
  <si>
    <t>Jankowski, Travis</t>
  </si>
  <si>
    <t>jankotr01</t>
  </si>
  <si>
    <t>D1</t>
  </si>
  <si>
    <t>Bauers, Jake</t>
  </si>
  <si>
    <t>bauerja01</t>
  </si>
  <si>
    <t>Holt, Brock</t>
  </si>
  <si>
    <t>holtbr01</t>
  </si>
  <si>
    <t>469375D</t>
  </si>
  <si>
    <t>2D31</t>
  </si>
  <si>
    <t>7564391</t>
  </si>
  <si>
    <t>47659</t>
  </si>
  <si>
    <t>Munoz, Yairo</t>
  </si>
  <si>
    <t>munozya01</t>
  </si>
  <si>
    <t>645978</t>
  </si>
  <si>
    <t>Adames, Willy</t>
  </si>
  <si>
    <t>adamewi01</t>
  </si>
  <si>
    <t>Fletcher, David</t>
  </si>
  <si>
    <t>fletcda02</t>
  </si>
  <si>
    <t>4569</t>
  </si>
  <si>
    <t>Cave, Jake</t>
  </si>
  <si>
    <t>caveja01</t>
  </si>
  <si>
    <t>4657D31</t>
  </si>
  <si>
    <t>Herrera, Rosell</t>
  </si>
  <si>
    <t>herrero02</t>
  </si>
  <si>
    <t>948D57</t>
  </si>
  <si>
    <t>Reyes, Franmil</t>
  </si>
  <si>
    <t>reyesfr01</t>
  </si>
  <si>
    <t>784D9</t>
  </si>
  <si>
    <t>Gurriel, Lourdes</t>
  </si>
  <si>
    <t>gurrilo01</t>
  </si>
  <si>
    <t>57D</t>
  </si>
  <si>
    <t>Sandoval, Pablo</t>
  </si>
  <si>
    <t>sandopa01</t>
  </si>
  <si>
    <t>53D41</t>
  </si>
  <si>
    <t>McNeil, Jeff</t>
  </si>
  <si>
    <t>mcneije01</t>
  </si>
  <si>
    <t>Field, Johnny</t>
  </si>
  <si>
    <t>fieldjo04</t>
  </si>
  <si>
    <t>798D1</t>
  </si>
  <si>
    <t>7981</t>
  </si>
  <si>
    <t>Rickard, Joey</t>
  </si>
  <si>
    <t>rickajo01</t>
  </si>
  <si>
    <t>Reyes, Victor</t>
  </si>
  <si>
    <t>reyesvi01</t>
  </si>
  <si>
    <t>7D89</t>
  </si>
  <si>
    <t>Peterson, Jace</t>
  </si>
  <si>
    <t>peterja01</t>
  </si>
  <si>
    <t>57496D1</t>
  </si>
  <si>
    <t>Murphy, John Ryan</t>
  </si>
  <si>
    <t>murphjr01</t>
  </si>
  <si>
    <t>213</t>
  </si>
  <si>
    <t>739</t>
  </si>
  <si>
    <t>241</t>
  </si>
  <si>
    <t>Guyer, Brandon</t>
  </si>
  <si>
    <t>guyerbr01</t>
  </si>
  <si>
    <t>978D1</t>
  </si>
  <si>
    <t>marteje01</t>
  </si>
  <si>
    <t>357D</t>
  </si>
  <si>
    <t>Rodriguez, Ronny</t>
  </si>
  <si>
    <t>rodriro03</t>
  </si>
  <si>
    <t>6453D9</t>
  </si>
  <si>
    <t>D37</t>
  </si>
  <si>
    <t>blancgr01</t>
  </si>
  <si>
    <t>Bote, David</t>
  </si>
  <si>
    <t>boteda01</t>
  </si>
  <si>
    <t>54367</t>
  </si>
  <si>
    <t>21</t>
  </si>
  <si>
    <t>354</t>
  </si>
  <si>
    <t>Meadows, Austin</t>
  </si>
  <si>
    <t>meadoau01</t>
  </si>
  <si>
    <t>Mullins, Cedric</t>
  </si>
  <si>
    <t>mullice01</t>
  </si>
  <si>
    <t>Tucker, Preston</t>
  </si>
  <si>
    <t>tuckepr01</t>
  </si>
  <si>
    <t>879D1</t>
  </si>
  <si>
    <t>Butera, Drew</t>
  </si>
  <si>
    <t>buterdr01</t>
  </si>
  <si>
    <t>23D1</t>
  </si>
  <si>
    <t>Laureano, Ramon</t>
  </si>
  <si>
    <t>laurera01</t>
  </si>
  <si>
    <t>Martini, Nick</t>
  </si>
  <si>
    <t>martini02</t>
  </si>
  <si>
    <t>Rodriguez, Sean</t>
  </si>
  <si>
    <t>rodrise01</t>
  </si>
  <si>
    <t>4678935</t>
  </si>
  <si>
    <t>O'Hearn, Ryan</t>
  </si>
  <si>
    <t>ohearry01</t>
  </si>
  <si>
    <t>Cuevas, Noel</t>
  </si>
  <si>
    <t>cuevano01</t>
  </si>
  <si>
    <t>3D9</t>
  </si>
  <si>
    <t>Duggar, Steven</t>
  </si>
  <si>
    <t>duggast01</t>
  </si>
  <si>
    <t>Casali, Curt</t>
  </si>
  <si>
    <t>casalcu01</t>
  </si>
  <si>
    <t>234</t>
  </si>
  <si>
    <t>5647389</t>
  </si>
  <si>
    <t>Rua, Ryan</t>
  </si>
  <si>
    <t>ruary01</t>
  </si>
  <si>
    <t>7398D1</t>
  </si>
  <si>
    <t>4563D</t>
  </si>
  <si>
    <t>wilsobo02</t>
  </si>
  <si>
    <t>Ward, Taylor</t>
  </si>
  <si>
    <t>wardta01</t>
  </si>
  <si>
    <t>Almonte, Abraham</t>
  </si>
  <si>
    <t>almonab01</t>
  </si>
  <si>
    <t>8D97</t>
  </si>
  <si>
    <t>Ortega, Rafael</t>
  </si>
  <si>
    <t>ortegra01</t>
  </si>
  <si>
    <t>Quinn, Roman</t>
  </si>
  <si>
    <t>quinnro01</t>
  </si>
  <si>
    <t>89716</t>
  </si>
  <si>
    <t>O'Neill, Tyler</t>
  </si>
  <si>
    <t>oneilty01</t>
  </si>
  <si>
    <t>Shuck, JB</t>
  </si>
  <si>
    <t>shuckja01</t>
  </si>
  <si>
    <t>Lowe, Brandon</t>
  </si>
  <si>
    <t>lowebr01</t>
  </si>
  <si>
    <t>479D</t>
  </si>
  <si>
    <t>Blandino, Alex</t>
  </si>
  <si>
    <t>blandal01</t>
  </si>
  <si>
    <t>4563719</t>
  </si>
  <si>
    <t>Kieboom, Spencer</t>
  </si>
  <si>
    <t>kiebosp01</t>
  </si>
  <si>
    <t>235</t>
  </si>
  <si>
    <t>Tocci, Carlos</t>
  </si>
  <si>
    <t>toccica01</t>
  </si>
  <si>
    <t>897D1</t>
  </si>
  <si>
    <t>McKinney, Billy</t>
  </si>
  <si>
    <t>mckinbi01</t>
  </si>
  <si>
    <t>793</t>
  </si>
  <si>
    <t>Dixon, Brandon</t>
  </si>
  <si>
    <t>dixonbr01</t>
  </si>
  <si>
    <t>394751</t>
  </si>
  <si>
    <t>Briceno, Jose</t>
  </si>
  <si>
    <t>bricejo01</t>
  </si>
  <si>
    <t>fernajo03</t>
  </si>
  <si>
    <t>35D4</t>
  </si>
  <si>
    <t>Dean, Austin</t>
  </si>
  <si>
    <t>deanau01</t>
  </si>
  <si>
    <t>54367D</t>
  </si>
  <si>
    <t>Alvarez, Pedro</t>
  </si>
  <si>
    <t>alvarpe01</t>
  </si>
  <si>
    <t>Wynns, Austin</t>
  </si>
  <si>
    <t>wynnsau01</t>
  </si>
  <si>
    <t>Tilson, Charlie</t>
  </si>
  <si>
    <t>tilsoch01</t>
  </si>
  <si>
    <t>5371</t>
  </si>
  <si>
    <t>Arcia, Francisco</t>
  </si>
  <si>
    <t>arciafr01</t>
  </si>
  <si>
    <t>213D</t>
  </si>
  <si>
    <t>Rondon, Jose</t>
  </si>
  <si>
    <t>rondojo02</t>
  </si>
  <si>
    <t>D6543</t>
  </si>
  <si>
    <t>Greiner, Grayson</t>
  </si>
  <si>
    <t>greingr01</t>
  </si>
  <si>
    <t>willima11</t>
  </si>
  <si>
    <t>Lugo, Dawel</t>
  </si>
  <si>
    <t>lugoda01</t>
  </si>
  <si>
    <t>d'Arnaud, Chase</t>
  </si>
  <si>
    <t>darnach01</t>
  </si>
  <si>
    <t>45316</t>
  </si>
  <si>
    <t>Astudillo, Willians</t>
  </si>
  <si>
    <t>astudwi01</t>
  </si>
  <si>
    <t>25D4871</t>
  </si>
  <si>
    <t>Newman, Kevin</t>
  </si>
  <si>
    <t>newmake01</t>
  </si>
  <si>
    <t>Orlando, Paulo</t>
  </si>
  <si>
    <t>orlanpa01</t>
  </si>
  <si>
    <t>Vogelbach, Dan</t>
  </si>
  <si>
    <t>Herrera, Dilson</t>
  </si>
  <si>
    <t>herredi01</t>
  </si>
  <si>
    <t>4753</t>
  </si>
  <si>
    <t>7D93</t>
  </si>
  <si>
    <t>Jansen, Danny</t>
  </si>
  <si>
    <t>janseda01</t>
  </si>
  <si>
    <t>Valentin, Jesmuel</t>
  </si>
  <si>
    <t>valenje01</t>
  </si>
  <si>
    <t>546791</t>
  </si>
  <si>
    <t>54</t>
  </si>
  <si>
    <t>Perez, Michael</t>
  </si>
  <si>
    <t>perezmi03</t>
  </si>
  <si>
    <t>649158</t>
  </si>
  <si>
    <t>Perez, Carlos</t>
  </si>
  <si>
    <t>perezca02</t>
  </si>
  <si>
    <t>Tellez, Rowdy</t>
  </si>
  <si>
    <t>tellero01</t>
  </si>
  <si>
    <t>654D</t>
  </si>
  <si>
    <t>532</t>
  </si>
  <si>
    <t>Guillorme, Luis</t>
  </si>
  <si>
    <t>guilllu01</t>
  </si>
  <si>
    <t>O'Brien, Peter</t>
  </si>
  <si>
    <t>obriepe01</t>
  </si>
  <si>
    <t>Smith, Dwight Jr.</t>
  </si>
  <si>
    <t>6845D</t>
  </si>
  <si>
    <t>Galloway, Isaac</t>
  </si>
  <si>
    <t>gallois01</t>
  </si>
  <si>
    <t>Tucker, Kyle</t>
  </si>
  <si>
    <t>tuckeky01</t>
  </si>
  <si>
    <t>Garcia, Aramis</t>
  </si>
  <si>
    <t>garciar01</t>
  </si>
  <si>
    <t>Andreoli, John</t>
  </si>
  <si>
    <t>andrejo03</t>
  </si>
  <si>
    <t>Petit, Gregorio</t>
  </si>
  <si>
    <t>petitgr01</t>
  </si>
  <si>
    <t>4653D</t>
  </si>
  <si>
    <t>Stewart, Christin</t>
  </si>
  <si>
    <t>stewach02</t>
  </si>
  <si>
    <t>Reyes, Pablo</t>
  </si>
  <si>
    <t>reyespa01</t>
  </si>
  <si>
    <t>9754</t>
  </si>
  <si>
    <t>Hermosillo, Michael</t>
  </si>
  <si>
    <t>hermomi01</t>
  </si>
  <si>
    <t>Shaw, Chris</t>
  </si>
  <si>
    <t>shawch01</t>
  </si>
  <si>
    <t>Sierra, Moises</t>
  </si>
  <si>
    <t>sierrmo01</t>
  </si>
  <si>
    <t>Wisdom, Patrick</t>
  </si>
  <si>
    <t>wisdopa01</t>
  </si>
  <si>
    <t>53</t>
  </si>
  <si>
    <t>Players below this line are inelgible for the draft</t>
  </si>
  <si>
    <t>ABL Constitution requires that a batter must have a minimum of 50 AB's</t>
  </si>
  <si>
    <t>Urias, Luis</t>
  </si>
  <si>
    <t>uriaslu01</t>
  </si>
  <si>
    <t>Wilkerson, Steve</t>
  </si>
  <si>
    <t>wilkest01</t>
  </si>
  <si>
    <t>Castro, Daniel</t>
  </si>
  <si>
    <t>castrda01</t>
  </si>
  <si>
    <t>456D</t>
  </si>
  <si>
    <t>Urshela, Gio</t>
  </si>
  <si>
    <t>56D</t>
  </si>
  <si>
    <t>Gerber, Mike</t>
  </si>
  <si>
    <t>gerbemi01</t>
  </si>
  <si>
    <t>Hampson, Garrett</t>
  </si>
  <si>
    <t>hampsga01</t>
  </si>
  <si>
    <t>648</t>
  </si>
  <si>
    <t>Stewart, DJ</t>
  </si>
  <si>
    <t>stewadj01</t>
  </si>
  <si>
    <t>Smolinski, Jake</t>
  </si>
  <si>
    <t>smolija01</t>
  </si>
  <si>
    <t>871</t>
  </si>
  <si>
    <t>Cozens, Dylan</t>
  </si>
  <si>
    <t>cozendy01</t>
  </si>
  <si>
    <t>Ciuffo, Nick</t>
  </si>
  <si>
    <t>ciuffni01</t>
  </si>
  <si>
    <t>Cordell, Ryan</t>
  </si>
  <si>
    <t>cordery01</t>
  </si>
  <si>
    <t>Kramer, Kevin</t>
  </si>
  <si>
    <t>krameke01</t>
  </si>
  <si>
    <t>Centeno, Juan</t>
  </si>
  <si>
    <t>centeju01</t>
  </si>
  <si>
    <t>3945D716</t>
  </si>
  <si>
    <t>57D496</t>
  </si>
  <si>
    <t>McGuire, Reese</t>
  </si>
  <si>
    <t>mcguire01</t>
  </si>
  <si>
    <t>7564</t>
  </si>
  <si>
    <t>Santana, Danny</t>
  </si>
  <si>
    <t>santada01</t>
  </si>
  <si>
    <t>alberha01</t>
  </si>
  <si>
    <t>Viloria, Meibrys</t>
  </si>
  <si>
    <t>vilorme01</t>
  </si>
  <si>
    <t>cruzto03</t>
  </si>
  <si>
    <t>Susac, Andrew</t>
  </si>
  <si>
    <t>susacan01</t>
  </si>
  <si>
    <t>Davis, Jonathan</t>
  </si>
  <si>
    <t>davisjo05</t>
  </si>
  <si>
    <t>Gosselin, Philip</t>
  </si>
  <si>
    <t>gosseph01</t>
  </si>
  <si>
    <t>5347</t>
  </si>
  <si>
    <t>Orf, Nate</t>
  </si>
  <si>
    <t>orfna01</t>
  </si>
  <si>
    <t>4659</t>
  </si>
  <si>
    <t>5437</t>
  </si>
  <si>
    <t>Nottingham, Jacob</t>
  </si>
  <si>
    <t>nottija01</t>
  </si>
  <si>
    <t>Barnes, Brandon</t>
  </si>
  <si>
    <t>barnebr02</t>
  </si>
  <si>
    <t>9874</t>
  </si>
  <si>
    <t>den, Matt</t>
  </si>
  <si>
    <t>dendema01</t>
  </si>
  <si>
    <t>Moore, Adam</t>
  </si>
  <si>
    <t>mooread01</t>
  </si>
  <si>
    <t>Joseph, Corban</t>
  </si>
  <si>
    <t>josepco01</t>
  </si>
  <si>
    <t>34D</t>
  </si>
  <si>
    <t>Guerrero, Gabriel</t>
  </si>
  <si>
    <t>guerrga01</t>
  </si>
  <si>
    <t>Walding, Mitch</t>
  </si>
  <si>
    <t>waldimi01</t>
  </si>
  <si>
    <t>Lee, Braxton</t>
  </si>
  <si>
    <t>leebr01</t>
  </si>
  <si>
    <t>Garcia, Adolis</t>
  </si>
  <si>
    <t>garciad02</t>
  </si>
  <si>
    <t>guerrja02</t>
  </si>
  <si>
    <t>47</t>
  </si>
  <si>
    <t>Haase, Eric</t>
  </si>
  <si>
    <t>haaseer01</t>
  </si>
  <si>
    <t>Berti, Jon</t>
  </si>
  <si>
    <t>bertijo01</t>
  </si>
  <si>
    <t>Trahan, Blake</t>
  </si>
  <si>
    <t>trahabl01</t>
  </si>
  <si>
    <t>Hudson, Joe</t>
  </si>
  <si>
    <t>hudsojo03</t>
  </si>
  <si>
    <t>Montero, Miguel</t>
  </si>
  <si>
    <t>montemi01</t>
  </si>
  <si>
    <t>Skole, Matt</t>
  </si>
  <si>
    <t>skolema01</t>
  </si>
  <si>
    <t>457</t>
  </si>
  <si>
    <t>Avelino, Abiatal</t>
  </si>
  <si>
    <t>aveliab01</t>
  </si>
  <si>
    <t>Velazquez, Andrew</t>
  </si>
  <si>
    <t>velazan01</t>
  </si>
  <si>
    <t>5486D79</t>
  </si>
  <si>
    <t>Johnson, Sherman</t>
  </si>
  <si>
    <t>johnssh01</t>
  </si>
  <si>
    <t>Castro, Harold</t>
  </si>
  <si>
    <t>castrha01</t>
  </si>
  <si>
    <t>Straw, Myles</t>
  </si>
  <si>
    <t>strawmy01</t>
  </si>
  <si>
    <t>Gonzalez, Alfredo</t>
  </si>
  <si>
    <t>gonzaal04</t>
  </si>
  <si>
    <t>Trevino, Jose</t>
  </si>
  <si>
    <t>trevijo01</t>
  </si>
  <si>
    <t>Saltalamacchia, Jarrod</t>
  </si>
  <si>
    <t>saltaja01</t>
  </si>
  <si>
    <t>Vielma, Engelb</t>
  </si>
  <si>
    <t>vielmen01</t>
  </si>
  <si>
    <t>Reed, Michael</t>
  </si>
  <si>
    <t>reedmi02</t>
  </si>
  <si>
    <t>Butler, Dan</t>
  </si>
  <si>
    <t>butleda01</t>
  </si>
  <si>
    <t>kangju01</t>
  </si>
  <si>
    <t>0</t>
  </si>
  <si>
    <t>Snyder, Brandon</t>
  </si>
  <si>
    <t>snydebr03</t>
  </si>
  <si>
    <t>Schimpf, Ryan</t>
  </si>
  <si>
    <t>schimry01</t>
  </si>
  <si>
    <t>4579</t>
  </si>
  <si>
    <t>Taylor, Beau</t>
  </si>
  <si>
    <t>taylobe11</t>
  </si>
  <si>
    <t>Baron, Steven</t>
  </si>
  <si>
    <t>baronst01</t>
  </si>
  <si>
    <t>Kaczmarski, Kevin</t>
  </si>
  <si>
    <t>kaczmke01</t>
  </si>
  <si>
    <t>Sweeney, Darnell</t>
  </si>
  <si>
    <t>sweenda02</t>
  </si>
  <si>
    <t>57</t>
  </si>
  <si>
    <t>Sosa, Edmundo</t>
  </si>
  <si>
    <t>sosaed01</t>
  </si>
  <si>
    <t>Wright, David</t>
  </si>
  <si>
    <t>wrighda03</t>
  </si>
  <si>
    <t>Peterson, Dustin</t>
  </si>
  <si>
    <t>peterdu01</t>
  </si>
  <si>
    <t>Aquino, Aristides</t>
  </si>
  <si>
    <t>aquinar01</t>
  </si>
  <si>
    <t>Williams, Justin</t>
  </si>
  <si>
    <t>williju02</t>
  </si>
  <si>
    <t>Renda, Tony</t>
  </si>
  <si>
    <t>rendato01</t>
  </si>
  <si>
    <t>ABL Constitution requires all pitchers have at least 25 innings pitched.  If a pitcher has more than 24 we will include him.</t>
  </si>
  <si>
    <t>Vs LHH</t>
  </si>
  <si>
    <t>Vs RHH</t>
  </si>
  <si>
    <t>SD 3, Jose Osuna</t>
  </si>
  <si>
    <t>2019 Rookie Draft</t>
  </si>
  <si>
    <t>Mikey Goetting</t>
  </si>
  <si>
    <t>Tex 3, 7 (19)</t>
  </si>
  <si>
    <t>-3,7</t>
  </si>
  <si>
    <t>ABL ROSTERS as of 12/24/18</t>
  </si>
  <si>
    <t>-1 (20)</t>
  </si>
  <si>
    <t xml:space="preserve">Post 2018 / Pre 2019 Trades    </t>
  </si>
  <si>
    <t>Aaron Nola</t>
  </si>
  <si>
    <t>Jon Lester, Chi 1, Chi 1(20)</t>
  </si>
  <si>
    <t>Jose Martinez</t>
  </si>
  <si>
    <t>Joe Mauer</t>
  </si>
  <si>
    <t>Andreoli</t>
  </si>
  <si>
    <t>Corban</t>
  </si>
  <si>
    <t>Mullins</t>
  </si>
  <si>
    <t>Cedric</t>
  </si>
  <si>
    <t>Vielma</t>
  </si>
  <si>
    <t>Engelb</t>
  </si>
  <si>
    <t>Wynns</t>
  </si>
  <si>
    <t>Araujo</t>
  </si>
  <si>
    <t>Carroll</t>
  </si>
  <si>
    <t>Cortes</t>
  </si>
  <si>
    <t>Nestor</t>
  </si>
  <si>
    <t>Hess</t>
  </si>
  <si>
    <t>Marinez</t>
  </si>
  <si>
    <t>Means</t>
  </si>
  <si>
    <t>Meisinger</t>
  </si>
  <si>
    <t>Yefry</t>
  </si>
  <si>
    <t>Brasier</t>
  </si>
  <si>
    <t>Eovaldi</t>
  </si>
  <si>
    <t>Poyner</t>
  </si>
  <si>
    <t>Thornburg</t>
  </si>
  <si>
    <t>Walden</t>
  </si>
  <si>
    <t>Cordell</t>
  </si>
  <si>
    <t>Alfredo</t>
  </si>
  <si>
    <t>Palka</t>
  </si>
  <si>
    <t>Skole</t>
  </si>
  <si>
    <t>Tilson</t>
  </si>
  <si>
    <t>Burr</t>
  </si>
  <si>
    <t>Frare</t>
  </si>
  <si>
    <t>Kopech</t>
  </si>
  <si>
    <t>Haase</t>
  </si>
  <si>
    <t>Bieber</t>
  </si>
  <si>
    <t>Cimber</t>
  </si>
  <si>
    <t>Edwards</t>
  </si>
  <si>
    <t>Ogando</t>
  </si>
  <si>
    <t>Plutko</t>
  </si>
  <si>
    <t>Harold</t>
  </si>
  <si>
    <t>Gerber</t>
  </si>
  <si>
    <t>Greiner</t>
  </si>
  <si>
    <t>Grayson</t>
  </si>
  <si>
    <t>Dawel</t>
  </si>
  <si>
    <t>Ronny</t>
  </si>
  <si>
    <t>Christin</t>
  </si>
  <si>
    <t>Louis</t>
  </si>
  <si>
    <t>Hall</t>
  </si>
  <si>
    <t>Turnbull</t>
  </si>
  <si>
    <t>Spencer</t>
  </si>
  <si>
    <t>Yuli</t>
  </si>
  <si>
    <t>Straw</t>
  </si>
  <si>
    <t>Deetz</t>
  </si>
  <si>
    <t>Cionel</t>
  </si>
  <si>
    <t>Framber</t>
  </si>
  <si>
    <t>Rosell</t>
  </si>
  <si>
    <t>Mondesi</t>
  </si>
  <si>
    <t>O'Hearn</t>
  </si>
  <si>
    <t>Viloria</t>
  </si>
  <si>
    <t>Meibrys</t>
  </si>
  <si>
    <t>Barlow</t>
  </si>
  <si>
    <t>Fillmyer</t>
  </si>
  <si>
    <t>Keller</t>
  </si>
  <si>
    <t>Maurer</t>
  </si>
  <si>
    <t>Newberry</t>
  </si>
  <si>
    <t>Oaks</t>
  </si>
  <si>
    <t>Burch</t>
  </si>
  <si>
    <t>Stout</t>
  </si>
  <si>
    <t>Vasto</t>
  </si>
  <si>
    <t>Briceno</t>
  </si>
  <si>
    <t>Fletcher</t>
  </si>
  <si>
    <t>Hermosillo</t>
  </si>
  <si>
    <t>Sherman</t>
  </si>
  <si>
    <t>Ohtani</t>
  </si>
  <si>
    <t>Shohei</t>
  </si>
  <si>
    <t>Ward</t>
  </si>
  <si>
    <t>Bard</t>
  </si>
  <si>
    <t>Barria</t>
  </si>
  <si>
    <t>Buttrey</t>
  </si>
  <si>
    <t>Jerez</t>
  </si>
  <si>
    <t>Jewell</t>
  </si>
  <si>
    <t>Osmer</t>
  </si>
  <si>
    <t>Paredes</t>
  </si>
  <si>
    <t>Tropeano</t>
  </si>
  <si>
    <t>Astudillo</t>
  </si>
  <si>
    <t>Willians</t>
  </si>
  <si>
    <t>Cave</t>
  </si>
  <si>
    <t>Field</t>
  </si>
  <si>
    <t>Gregorio</t>
  </si>
  <si>
    <t>Drake</t>
  </si>
  <si>
    <t>Gonsalves</t>
  </si>
  <si>
    <t>Kinley</t>
  </si>
  <si>
    <t>Littell</t>
  </si>
  <si>
    <t>Magill</t>
  </si>
  <si>
    <t>Kohl</t>
  </si>
  <si>
    <t>Vasquez</t>
  </si>
  <si>
    <t>Gleyber</t>
  </si>
  <si>
    <t>Hale</t>
  </si>
  <si>
    <t>Loaisiga</t>
  </si>
  <si>
    <t>Sheffield</t>
  </si>
  <si>
    <t>Justus</t>
  </si>
  <si>
    <t>Tarpley</t>
  </si>
  <si>
    <t>Laureano</t>
  </si>
  <si>
    <t>Martini</t>
  </si>
  <si>
    <t>Beau</t>
  </si>
  <si>
    <t>Bassitt</t>
  </si>
  <si>
    <t>Bleich</t>
  </si>
  <si>
    <t>Buchter</t>
  </si>
  <si>
    <t>Cahill</t>
  </si>
  <si>
    <t>Hatcher</t>
  </si>
  <si>
    <t>Kiekhefer</t>
  </si>
  <si>
    <t>Treinen</t>
  </si>
  <si>
    <t>Trivino</t>
  </si>
  <si>
    <t>Lou</t>
  </si>
  <si>
    <t>Wendelken</t>
  </si>
  <si>
    <t>J.B.</t>
  </si>
  <si>
    <t>Cook</t>
  </si>
  <si>
    <t>Detwiler</t>
  </si>
  <si>
    <t>Festa</t>
  </si>
  <si>
    <t>Matthew</t>
  </si>
  <si>
    <t>Gonzales</t>
  </si>
  <si>
    <t>Leake</t>
  </si>
  <si>
    <t>Rumbelow</t>
  </si>
  <si>
    <t>Bauers</t>
  </si>
  <si>
    <t>Ciuffo</t>
  </si>
  <si>
    <t>Meadows</t>
  </si>
  <si>
    <t>Snyder</t>
  </si>
  <si>
    <t>Beeks</t>
  </si>
  <si>
    <t>Jalen</t>
  </si>
  <si>
    <t>Yonny</t>
  </si>
  <si>
    <t>Roe</t>
  </si>
  <si>
    <t>Romo</t>
  </si>
  <si>
    <t>Schultz</t>
  </si>
  <si>
    <t>Venters</t>
  </si>
  <si>
    <t>Jonny</t>
  </si>
  <si>
    <t>Yarbrough</t>
  </si>
  <si>
    <t>Hanser</t>
  </si>
  <si>
    <t>Deshields</t>
  </si>
  <si>
    <t>Guzman</t>
  </si>
  <si>
    <t>Kiner-Falefa</t>
  </si>
  <si>
    <t>Isiah</t>
  </si>
  <si>
    <t>Tocci</t>
  </si>
  <si>
    <t>Trevino</t>
  </si>
  <si>
    <t>Hutchison</t>
  </si>
  <si>
    <t>Jepsen</t>
  </si>
  <si>
    <t>Jurado</t>
  </si>
  <si>
    <t>Mann</t>
  </si>
  <si>
    <t>Pelham</t>
  </si>
  <si>
    <t>C.D.</t>
  </si>
  <si>
    <t>Sadzeck</t>
  </si>
  <si>
    <t>Connor</t>
  </si>
  <si>
    <t>Sampson</t>
  </si>
  <si>
    <t>Springs</t>
  </si>
  <si>
    <t>Jeffrey</t>
  </si>
  <si>
    <t>Berti</t>
  </si>
  <si>
    <t>Lourdes</t>
  </si>
  <si>
    <t>Reese</t>
  </si>
  <si>
    <t>McKinney</t>
  </si>
  <si>
    <t>Pompey</t>
  </si>
  <si>
    <t>Dalton</t>
  </si>
  <si>
    <t>Sweeney</t>
  </si>
  <si>
    <t>Darnell</t>
  </si>
  <si>
    <t>Tellez</t>
  </si>
  <si>
    <t>Rowdy</t>
  </si>
  <si>
    <t>Borucki</t>
  </si>
  <si>
    <t>Rhiner</t>
  </si>
  <si>
    <t>Cumpton</t>
  </si>
  <si>
    <t>Guerrieri</t>
  </si>
  <si>
    <t>Guilmet</t>
  </si>
  <si>
    <t>Pannone</t>
  </si>
  <si>
    <t>Thomas</t>
  </si>
  <si>
    <t>Reid-Foley</t>
  </si>
  <si>
    <t>Shafer</t>
  </si>
  <si>
    <t>Brito</t>
  </si>
  <si>
    <t>Socrates</t>
  </si>
  <si>
    <t>Hirano</t>
  </si>
  <si>
    <t>Yoshihisa</t>
  </si>
  <si>
    <t>Krehbiel</t>
  </si>
  <si>
    <t>Medlen</t>
  </si>
  <si>
    <t>Salas</t>
  </si>
  <si>
    <t>Acuna</t>
  </si>
  <si>
    <t>Allard</t>
  </si>
  <si>
    <t>Kolby</t>
  </si>
  <si>
    <t>Biddle</t>
  </si>
  <si>
    <t>McCreery</t>
  </si>
  <si>
    <t>Parsons</t>
  </si>
  <si>
    <t>Wes</t>
  </si>
  <si>
    <t>Sobotka</t>
  </si>
  <si>
    <t>Soroka</t>
  </si>
  <si>
    <t>Toussaint</t>
  </si>
  <si>
    <t>Touki</t>
  </si>
  <si>
    <t>Bryse</t>
  </si>
  <si>
    <t>Almora Jr</t>
  </si>
  <si>
    <t>Bote</t>
  </si>
  <si>
    <t>Darvish</t>
  </si>
  <si>
    <t>de la Rosa</t>
  </si>
  <si>
    <t>Edwards Jr</t>
  </si>
  <si>
    <t>Farrell</t>
  </si>
  <si>
    <t>Hancock</t>
  </si>
  <si>
    <t>Kintzler</t>
  </si>
  <si>
    <t>Mills</t>
  </si>
  <si>
    <t>Norwood</t>
  </si>
  <si>
    <t>Quintana</t>
  </si>
  <si>
    <t>Underwood</t>
  </si>
  <si>
    <t>Duane</t>
  </si>
  <si>
    <t>Webster</t>
  </si>
  <si>
    <t>Aristides</t>
  </si>
  <si>
    <t>Blandino</t>
  </si>
  <si>
    <t>Guerrero</t>
  </si>
  <si>
    <t>Dilson</t>
  </si>
  <si>
    <t>Trahan</t>
  </si>
  <si>
    <t>DeSclafani</t>
  </si>
  <si>
    <t>Rainey</t>
  </si>
  <si>
    <t>Weiss</t>
  </si>
  <si>
    <t>Noel</t>
  </si>
  <si>
    <t>Dahl</t>
  </si>
  <si>
    <t>Hampson</t>
  </si>
  <si>
    <t>DJ</t>
  </si>
  <si>
    <t>Yency</t>
  </si>
  <si>
    <t>Howard</t>
  </si>
  <si>
    <t>Musgrave</t>
  </si>
  <si>
    <t>Muncy</t>
  </si>
  <si>
    <t>Chargois</t>
  </si>
  <si>
    <t>Corcino</t>
  </si>
  <si>
    <t>Ferguson</t>
  </si>
  <si>
    <t>Yimi</t>
  </si>
  <si>
    <t>Madson</t>
  </si>
  <si>
    <t>Venditte</t>
  </si>
  <si>
    <t>Galloway</t>
  </si>
  <si>
    <t>Isaac</t>
  </si>
  <si>
    <t>Braxton</t>
  </si>
  <si>
    <t>O'Brien</t>
  </si>
  <si>
    <t>Ortega</t>
  </si>
  <si>
    <t>Shuck</t>
  </si>
  <si>
    <t>Brigham</t>
  </si>
  <si>
    <t>Merandy</t>
  </si>
  <si>
    <t>Graves</t>
  </si>
  <si>
    <t>Tayron</t>
  </si>
  <si>
    <t>Elieser</t>
  </si>
  <si>
    <t>Nottingham</t>
  </si>
  <si>
    <t>Orf</t>
  </si>
  <si>
    <t>Burnes</t>
  </si>
  <si>
    <t>Houser</t>
  </si>
  <si>
    <t>Jeffress</t>
  </si>
  <si>
    <t>Zagurski</t>
  </si>
  <si>
    <t>Guillorme</t>
  </si>
  <si>
    <t>Kaczmarski</t>
  </si>
  <si>
    <t>McNeil</t>
  </si>
  <si>
    <t>Bashlor</t>
  </si>
  <si>
    <t>Gerson</t>
  </si>
  <si>
    <t>Conlon</t>
  </si>
  <si>
    <t>P.J.</t>
  </si>
  <si>
    <t>Copeland</t>
  </si>
  <si>
    <t>Gagnon</t>
  </si>
  <si>
    <t>Hanhold</t>
  </si>
  <si>
    <t>Oswalt</t>
  </si>
  <si>
    <t>AJ</t>
  </si>
  <si>
    <t>Swarzak</t>
  </si>
  <si>
    <t>Zamora</t>
  </si>
  <si>
    <t>Cozens</t>
  </si>
  <si>
    <t>Kingery</t>
  </si>
  <si>
    <t>Roman</t>
  </si>
  <si>
    <t>Valentin</t>
  </si>
  <si>
    <t>Jesmuel</t>
  </si>
  <si>
    <t>Walding</t>
  </si>
  <si>
    <t>Enyel</t>
  </si>
  <si>
    <t>Dominguez</t>
  </si>
  <si>
    <t>Seranthony</t>
  </si>
  <si>
    <t>Ranger</t>
  </si>
  <si>
    <t>Kang</t>
  </si>
  <si>
    <t>Jung Ho</t>
  </si>
  <si>
    <t>Kramer</t>
  </si>
  <si>
    <t>Newman</t>
  </si>
  <si>
    <t>Burdi</t>
  </si>
  <si>
    <t>Holmes</t>
  </si>
  <si>
    <t>Kingham</t>
  </si>
  <si>
    <t>McRae</t>
  </si>
  <si>
    <t>Sadler</t>
  </si>
  <si>
    <t>Baron</t>
  </si>
  <si>
    <t>Adolis</t>
  </si>
  <si>
    <t>Munoz</t>
  </si>
  <si>
    <t>Yairo</t>
  </si>
  <si>
    <t>O'Neill</t>
  </si>
  <si>
    <t>Sosa</t>
  </si>
  <si>
    <t>Edmundo</t>
  </si>
  <si>
    <t>Wisdom</t>
  </si>
  <si>
    <t>Gomber</t>
  </si>
  <si>
    <t>Dakota</t>
  </si>
  <si>
    <t>Mikolas</t>
  </si>
  <si>
    <t>Miles</t>
  </si>
  <si>
    <t>Poncedeleon</t>
  </si>
  <si>
    <t>Webb</t>
  </si>
  <si>
    <t>Franmil</t>
  </si>
  <si>
    <t>Brewer</t>
  </si>
  <si>
    <t>Colten</t>
  </si>
  <si>
    <t>Erlin</t>
  </si>
  <si>
    <t>Lauer</t>
  </si>
  <si>
    <t>Lockett</t>
  </si>
  <si>
    <t>Lucchesi</t>
  </si>
  <si>
    <t>Makita</t>
  </si>
  <si>
    <t>Kazuhisa</t>
  </si>
  <si>
    <t>Nix</t>
  </si>
  <si>
    <t>Stock</t>
  </si>
  <si>
    <t>Wick</t>
  </si>
  <si>
    <t>Rowan</t>
  </si>
  <si>
    <t>Wieck</t>
  </si>
  <si>
    <t>Wingenter</t>
  </si>
  <si>
    <t>Yates</t>
  </si>
  <si>
    <t>Avelino</t>
  </si>
  <si>
    <t>Abiatal</t>
  </si>
  <si>
    <t>Duggar</t>
  </si>
  <si>
    <t>Aramis</t>
  </si>
  <si>
    <t>Beede</t>
  </si>
  <si>
    <t>Black</t>
  </si>
  <si>
    <t>Dereck</t>
  </si>
  <si>
    <t>Snelten</t>
  </si>
  <si>
    <t>Kieboom</t>
  </si>
  <si>
    <t>Moises</t>
  </si>
  <si>
    <t>Doolittle</t>
  </si>
  <si>
    <t>Hellickson</t>
  </si>
  <si>
    <t>McGowin</t>
  </si>
  <si>
    <t>Suero</t>
  </si>
  <si>
    <t>Wander</t>
  </si>
  <si>
    <t>Voth</t>
  </si>
  <si>
    <t>Austen</t>
  </si>
  <si>
    <t>Adam Jones, Chi 2 (20)</t>
  </si>
  <si>
    <t>SF 5</t>
  </si>
  <si>
    <t>"-1</t>
  </si>
  <si>
    <t xml:space="preserve">Det 5, SF 2,  Mil 5,6 </t>
  </si>
  <si>
    <t>Zack Godley, Det 1 (20)</t>
  </si>
  <si>
    <t xml:space="preserve">Tex 7,  </t>
  </si>
  <si>
    <t>Chi 1 (20), Det 1 (20)</t>
  </si>
  <si>
    <t>Phi 1 , Chi 1</t>
  </si>
  <si>
    <t>-1,2 (20)</t>
  </si>
  <si>
    <t>Chris Herrman, SF 4 (20)</t>
  </si>
  <si>
    <t>James McCann</t>
  </si>
  <si>
    <t>-4(20)</t>
  </si>
  <si>
    <t>Det 2 (20), SF 4(20)</t>
  </si>
  <si>
    <t>Bradley Zimmer</t>
  </si>
  <si>
    <t>Phi 3 (20)</t>
  </si>
  <si>
    <t>-3(20)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</si>
</sst>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
    <numFmt numFmtId="165" formatCode="0.0"/>
    <numFmt numFmtId="166" formatCode="[$$-409]#,##0.00;[Red]&quot;-&quot;[$$-409]#,##0.00"/>
  </numFmts>
  <fonts count="13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sz val="10"/>
      <color theme="1"/>
      <name val="Calibri"/>
      <family val="2"/>
      <scheme val="minor"/>
    </font>
    <font>
      <sz val="10"/>
      <name val="Arial"/>
      <family val="2"/>
    </font>
    <font>
      <u/>
      <sz val="7.5"/>
      <color indexed="12"/>
      <name val="Arial"/>
      <family val="2"/>
    </font>
    <font>
      <u/>
      <sz val="11"/>
      <color theme="10"/>
      <name val="Calibri"/>
      <family val="2"/>
    </font>
    <font>
      <u/>
      <sz val="10"/>
      <color indexed="12"/>
      <name val="Arial1"/>
    </font>
    <font>
      <b/>
      <i/>
      <sz val="16"/>
      <color indexed="8"/>
      <name val="Arial1"/>
    </font>
    <font>
      <b/>
      <i/>
      <u/>
      <sz val="11"/>
      <color indexed="8"/>
      <name val="Arial1"/>
    </font>
    <font>
      <u/>
      <sz val="10"/>
      <color indexed="12"/>
      <name val="Arial"/>
      <family val="2"/>
    </font>
    <font>
      <sz val="11"/>
      <color theme="1"/>
      <name val="Arial1"/>
    </font>
    <font>
      <b/>
      <i/>
      <sz val="16"/>
      <color theme="1"/>
      <name val="Arial1"/>
    </font>
    <font>
      <b/>
      <i/>
      <u/>
      <sz val="11"/>
      <color theme="1"/>
      <name val="Arial1"/>
    </font>
    <font>
      <b/>
      <sz val="10"/>
      <color indexed="13"/>
      <name val="Arial"/>
      <family val="2"/>
    </font>
    <font>
      <b/>
      <sz val="10"/>
      <name val="Arial"/>
      <family val="2"/>
    </font>
    <font>
      <b/>
      <sz val="10"/>
      <color indexed="10"/>
      <name val="Arial"/>
      <family val="2"/>
    </font>
    <font>
      <b/>
      <sz val="10"/>
      <color indexed="9"/>
      <name val="Arial"/>
      <family val="2"/>
    </font>
    <font>
      <b/>
      <sz val="10"/>
      <color indexed="22"/>
      <name val="Arial"/>
      <family val="2"/>
    </font>
    <font>
      <b/>
      <sz val="10"/>
      <color indexed="29"/>
      <name val="Arial"/>
      <family val="2"/>
    </font>
    <font>
      <b/>
      <sz val="10"/>
      <color indexed="31"/>
      <name val="Arial"/>
      <family val="2"/>
    </font>
    <font>
      <b/>
      <sz val="10"/>
      <color indexed="49"/>
      <name val="Arial"/>
      <family val="2"/>
    </font>
    <font>
      <b/>
      <sz val="16"/>
      <color theme="1"/>
      <name val="Calibri"/>
      <family val="2"/>
      <scheme val="minor"/>
    </font>
    <font>
      <b/>
      <sz val="12"/>
      <color theme="1"/>
      <name val="Calibri"/>
      <family val="2"/>
      <scheme val="minor"/>
    </font>
    <font>
      <b/>
      <sz val="10"/>
      <color theme="0" tint="-4.9989318521683403E-2"/>
      <name val="Arial"/>
      <family val="2"/>
    </font>
    <font>
      <b/>
      <sz val="10"/>
      <color rgb="FFFFFF00"/>
      <name val="Arial"/>
      <family val="2"/>
    </font>
    <font>
      <b/>
      <sz val="10"/>
      <color theme="9"/>
      <name val="Arial"/>
      <family val="2"/>
    </font>
    <font>
      <b/>
      <sz val="10"/>
      <color rgb="FFFF0000"/>
      <name val="Arial"/>
      <family val="2"/>
    </font>
    <font>
      <b/>
      <sz val="10"/>
      <color theme="1"/>
      <name val="Arial"/>
      <family val="2"/>
    </font>
    <font>
      <b/>
      <sz val="14"/>
      <color theme="1"/>
      <name val="Calibri"/>
      <family val="2"/>
      <scheme val="minor"/>
    </font>
    <font>
      <sz val="14"/>
      <color theme="1"/>
      <name val="Calibri"/>
      <family val="2"/>
      <scheme val="minor"/>
    </font>
    <font>
      <sz val="11"/>
      <name val="Calibri"/>
      <family val="2"/>
      <scheme val="minor"/>
    </font>
    <font>
      <b/>
      <sz val="10"/>
      <color theme="0"/>
      <name val="Arial"/>
      <family val="2"/>
    </font>
    <font>
      <b/>
      <sz val="16"/>
      <name val="Arial"/>
      <family val="2"/>
    </font>
    <font>
      <sz val="10"/>
      <name val="Tahoma"/>
      <family val="2"/>
    </font>
    <font>
      <b/>
      <sz val="12"/>
      <name val="Arial"/>
      <family val="2"/>
    </font>
    <font>
      <b/>
      <sz val="10"/>
      <name val="Tahoma"/>
      <family val="2"/>
    </font>
    <font>
      <sz val="10"/>
      <color rgb="FFFF0000"/>
      <name val="Arial"/>
      <family val="2"/>
    </font>
    <font>
      <sz val="10"/>
      <color rgb="FFFF0000"/>
      <name val="Tahoma"/>
      <family val="2"/>
    </font>
    <font>
      <sz val="8"/>
      <name val="Arial"/>
      <family val="2"/>
    </font>
    <font>
      <sz val="8"/>
      <color theme="1"/>
      <name val="Calibri"/>
      <family val="2"/>
      <scheme val="minor"/>
    </font>
    <font>
      <sz val="8"/>
      <name val="Tahoma"/>
      <family val="2"/>
    </font>
    <font>
      <u/>
      <sz val="10"/>
      <name val="Arial"/>
      <family val="2"/>
    </font>
    <font>
      <sz val="10"/>
      <color indexed="8"/>
      <name val="Arial"/>
      <family val="2"/>
    </font>
    <font>
      <sz val="10"/>
      <color theme="1"/>
      <name val="Arial"/>
      <family val="2"/>
    </font>
    <font>
      <sz val="9.65"/>
      <color rgb="FF000000"/>
      <name val="Segoe UI"/>
      <family val="2"/>
    </font>
    <font>
      <sz val="8"/>
      <name val="Calibri"/>
      <family val="2"/>
      <scheme val="minor"/>
    </font>
    <font>
      <b/>
      <u/>
      <sz val="10"/>
      <name val="Arial"/>
      <family val="2"/>
    </font>
    <font>
      <b/>
      <sz val="18"/>
      <color theme="1"/>
      <name val="Calibri"/>
      <family val="2"/>
      <scheme val="minor"/>
    </font>
    <font>
      <b/>
      <sz val="10"/>
      <color rgb="FF000000"/>
      <name val="Arial1"/>
    </font>
    <font>
      <sz val="10"/>
      <color rgb="FF000000"/>
      <name val="Arial1"/>
    </font>
    <font>
      <b/>
      <u/>
      <sz val="11"/>
      <color rgb="FF000000"/>
      <name val="Arial"/>
      <family val="2"/>
    </font>
    <font>
      <b/>
      <sz val="11"/>
      <color rgb="FF000000"/>
      <name val="Arial"/>
      <family val="2"/>
    </font>
    <font>
      <b/>
      <u/>
      <sz val="11"/>
      <color theme="1"/>
      <name val="Calibri"/>
      <family val="2"/>
      <scheme val="minor"/>
    </font>
    <font>
      <u/>
      <sz val="11"/>
      <color theme="1"/>
      <name val="Calibri"/>
      <family val="2"/>
      <scheme val="minor"/>
    </font>
    <font>
      <sz val="11"/>
      <color rgb="FF000000"/>
      <name val="Arial"/>
      <family val="2"/>
    </font>
    <font>
      <sz val="10"/>
      <color rgb="FF000000"/>
      <name val="Arial"/>
      <family val="2"/>
    </font>
    <font>
      <sz val="12"/>
      <name val="Arial"/>
      <family val="2"/>
    </font>
    <font>
      <b/>
      <sz val="8"/>
      <name val="Arial"/>
      <family val="2"/>
    </font>
    <font>
      <sz val="16"/>
      <color theme="1"/>
      <name val="Calibri"/>
      <family val="2"/>
      <scheme val="minor"/>
    </font>
    <font>
      <sz val="8"/>
      <color theme="1"/>
      <name val="Arial"/>
      <family val="2"/>
    </font>
    <font>
      <i/>
      <sz val="8"/>
      <color theme="1"/>
      <name val="Calibri"/>
      <family val="2"/>
      <scheme val="minor"/>
    </font>
    <font>
      <sz val="8"/>
      <color indexed="8"/>
      <name val="Tahoma"/>
      <family val="2"/>
    </font>
    <font>
      <sz val="8"/>
      <color indexed="10"/>
      <name val="Tahoma"/>
      <family val="2"/>
    </font>
    <font>
      <b/>
      <u/>
      <sz val="8"/>
      <name val="Arial"/>
      <family val="2"/>
    </font>
    <font>
      <sz val="8"/>
      <color indexed="8"/>
      <name val="Arial"/>
      <family val="2"/>
    </font>
    <font>
      <b/>
      <sz val="14"/>
      <name val="Arial"/>
      <family val="2"/>
    </font>
    <font>
      <b/>
      <sz val="9"/>
      <name val="Arial"/>
      <family val="2"/>
    </font>
    <font>
      <sz val="9"/>
      <name val="Arial"/>
      <family val="2"/>
    </font>
    <font>
      <b/>
      <sz val="14"/>
      <color indexed="8"/>
      <name val="Calibri"/>
      <family val="2"/>
    </font>
    <font>
      <b/>
      <i/>
      <sz val="10"/>
      <name val="Arial"/>
      <family val="2"/>
    </font>
    <font>
      <b/>
      <sz val="11"/>
      <name val="Arial"/>
      <family val="2"/>
    </font>
    <font>
      <b/>
      <u/>
      <sz val="10"/>
      <color indexed="10"/>
      <name val="Arial"/>
      <family val="2"/>
    </font>
    <font>
      <sz val="10"/>
      <color indexed="20"/>
      <name val="Arial"/>
      <family val="2"/>
    </font>
    <font>
      <u/>
      <sz val="10"/>
      <color indexed="20"/>
      <name val="Arial"/>
      <family val="2"/>
    </font>
    <font>
      <b/>
      <u/>
      <sz val="10"/>
      <color indexed="20"/>
      <name val="Arial"/>
      <family val="2"/>
    </font>
    <font>
      <sz val="12"/>
      <color theme="1"/>
      <name val="Calibri"/>
      <family val="2"/>
      <scheme val="minor"/>
    </font>
    <font>
      <sz val="11"/>
      <color indexed="8"/>
      <name val="Calibri"/>
      <family val="2"/>
      <scheme val="minor"/>
    </font>
    <font>
      <sz val="10"/>
      <color rgb="FF006100"/>
      <name val="Calibri"/>
      <family val="2"/>
      <scheme val="minor"/>
    </font>
    <font>
      <sz val="10"/>
      <color rgb="FF9C0006"/>
      <name val="Calibri"/>
      <family val="2"/>
      <scheme val="minor"/>
    </font>
    <font>
      <sz val="10"/>
      <color rgb="FF9C6500"/>
      <name val="Calibri"/>
      <family val="2"/>
      <scheme val="minor"/>
    </font>
    <font>
      <sz val="10"/>
      <color rgb="FF3F3F76"/>
      <name val="Calibri"/>
      <family val="2"/>
      <scheme val="minor"/>
    </font>
    <font>
      <b/>
      <sz val="10"/>
      <color rgb="FF3F3F3F"/>
      <name val="Calibri"/>
      <family val="2"/>
      <scheme val="minor"/>
    </font>
    <font>
      <b/>
      <sz val="10"/>
      <color rgb="FFFA7D00"/>
      <name val="Calibri"/>
      <family val="2"/>
      <scheme val="minor"/>
    </font>
    <font>
      <sz val="10"/>
      <color rgb="FFFA7D00"/>
      <name val="Calibri"/>
      <family val="2"/>
      <scheme val="minor"/>
    </font>
    <font>
      <b/>
      <sz val="10"/>
      <color theme="0"/>
      <name val="Calibri"/>
      <family val="2"/>
      <scheme val="minor"/>
    </font>
    <font>
      <sz val="10"/>
      <color rgb="FFFF0000"/>
      <name val="Calibri"/>
      <family val="2"/>
      <scheme val="minor"/>
    </font>
    <font>
      <i/>
      <sz val="10"/>
      <color rgb="FF7F7F7F"/>
      <name val="Calibri"/>
      <family val="2"/>
      <scheme val="minor"/>
    </font>
    <font>
      <b/>
      <sz val="10"/>
      <color theme="1"/>
      <name val="Calibri"/>
      <family val="2"/>
      <scheme val="minor"/>
    </font>
    <font>
      <sz val="10"/>
      <color theme="0"/>
      <name val="Calibri"/>
      <family val="2"/>
      <scheme val="minor"/>
    </font>
    <font>
      <u/>
      <sz val="10"/>
      <color theme="10"/>
      <name val="Calibri"/>
      <family val="2"/>
      <scheme val="minor"/>
    </font>
    <font>
      <sz val="9"/>
      <color theme="1"/>
      <name val="Calibri"/>
      <family val="2"/>
      <scheme val="minor"/>
    </font>
    <font>
      <sz val="28"/>
      <color theme="1"/>
      <name val="Calibri"/>
      <family val="2"/>
      <scheme val="minor"/>
    </font>
    <font>
      <sz val="36"/>
      <color theme="1"/>
      <name val="Calibri"/>
      <family val="2"/>
      <scheme val="minor"/>
    </font>
    <font>
      <b/>
      <sz val="20"/>
      <color theme="1"/>
      <name val="Calibri"/>
      <family val="2"/>
      <scheme val="minor"/>
    </font>
    <font>
      <b/>
      <sz val="12"/>
      <color indexed="10"/>
      <name val="Arial"/>
      <family val="2"/>
    </font>
    <font>
      <b/>
      <sz val="12"/>
      <color indexed="12"/>
      <name val="Arial"/>
      <family val="2"/>
    </font>
    <font>
      <b/>
      <sz val="12"/>
      <color indexed="18"/>
      <name val="Arial"/>
      <family val="2"/>
    </font>
    <font>
      <sz val="12"/>
      <name val="Tahoma"/>
      <family val="2"/>
    </font>
    <font>
      <u/>
      <sz val="12"/>
      <name val="Arial"/>
      <family val="2"/>
    </font>
    <font>
      <b/>
      <sz val="12"/>
      <color indexed="9"/>
      <name val="Arial"/>
      <family val="2"/>
    </font>
    <font>
      <b/>
      <sz val="12"/>
      <color indexed="13"/>
      <name val="Arial"/>
      <family val="2"/>
    </font>
    <font>
      <b/>
      <sz val="12"/>
      <color indexed="22"/>
      <name val="Arial"/>
      <family val="2"/>
    </font>
    <font>
      <b/>
      <sz val="12"/>
      <color indexed="19"/>
      <name val="Arial"/>
      <family val="2"/>
    </font>
    <font>
      <b/>
      <sz val="12"/>
      <color indexed="29"/>
      <name val="Arial"/>
      <family val="2"/>
    </font>
    <font>
      <b/>
      <sz val="12"/>
      <color indexed="31"/>
      <name val="Arial"/>
      <family val="2"/>
    </font>
    <font>
      <b/>
      <sz val="12"/>
      <color indexed="49"/>
      <name val="Arial"/>
      <family val="2"/>
    </font>
    <font>
      <b/>
      <sz val="14"/>
      <color theme="1"/>
      <name val="Calibri"/>
      <family val="2"/>
    </font>
    <font>
      <sz val="10"/>
      <color rgb="FFFF3300"/>
      <name val="Arial"/>
      <family val="2"/>
    </font>
    <font>
      <i/>
      <sz val="11"/>
      <color rgb="FFFF0000"/>
      <name val="Calibri"/>
      <family val="2"/>
      <scheme val="minor"/>
    </font>
    <font>
      <sz val="10"/>
      <name val="Calibri"/>
      <family val="2"/>
      <scheme val="minor"/>
    </font>
    <font>
      <b/>
      <sz val="16"/>
      <name val="Calibri"/>
      <family val="2"/>
      <scheme val="minor"/>
    </font>
    <font>
      <b/>
      <sz val="11"/>
      <name val="Calibri"/>
      <family val="2"/>
      <scheme val="minor"/>
    </font>
    <font>
      <b/>
      <sz val="10"/>
      <color theme="1"/>
      <name val="Calibri"/>
      <family val="2"/>
    </font>
    <font>
      <sz val="10"/>
      <name val="Calibri"/>
      <family val="2"/>
    </font>
    <font>
      <sz val="20"/>
      <color theme="2"/>
      <name val="Calibri"/>
      <family val="2"/>
      <scheme val="minor"/>
    </font>
    <font>
      <sz val="20"/>
      <color theme="1"/>
      <name val="Calibri"/>
      <family val="2"/>
      <scheme val="minor"/>
    </font>
    <font>
      <b/>
      <sz val="20"/>
      <name val="Calibri"/>
      <family val="2"/>
      <scheme val="minor"/>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17"/>
        <bgColor indexed="21"/>
      </patternFill>
    </fill>
    <fill>
      <patternFill patternType="solid">
        <fgColor indexed="18"/>
        <bgColor indexed="32"/>
      </patternFill>
    </fill>
    <fill>
      <patternFill patternType="solid">
        <fgColor indexed="49"/>
        <bgColor indexed="40"/>
      </patternFill>
    </fill>
    <fill>
      <patternFill patternType="solid">
        <fgColor indexed="10"/>
        <bgColor indexed="60"/>
      </patternFill>
    </fill>
    <fill>
      <patternFill patternType="solid">
        <fgColor indexed="8"/>
        <bgColor indexed="58"/>
      </patternFill>
    </fill>
    <fill>
      <patternFill patternType="solid">
        <fgColor indexed="20"/>
        <bgColor indexed="36"/>
      </patternFill>
    </fill>
    <fill>
      <patternFill patternType="solid">
        <fgColor indexed="12"/>
        <bgColor indexed="39"/>
      </patternFill>
    </fill>
    <fill>
      <patternFill patternType="solid">
        <fgColor indexed="62"/>
        <bgColor indexed="48"/>
      </patternFill>
    </fill>
    <fill>
      <patternFill patternType="solid">
        <fgColor theme="3" tint="-0.249977111117893"/>
        <bgColor indexed="62"/>
      </patternFill>
    </fill>
    <fill>
      <patternFill patternType="solid">
        <fgColor theme="2"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3"/>
        <bgColor indexed="26"/>
      </patternFill>
    </fill>
    <fill>
      <patternFill patternType="solid">
        <fgColor indexed="22"/>
        <bgColor indexed="44"/>
      </patternFill>
    </fill>
    <fill>
      <patternFill patternType="solid">
        <fgColor indexed="48"/>
        <bgColor indexed="62"/>
      </patternFill>
    </fill>
    <fill>
      <patternFill patternType="solid">
        <fgColor rgb="FFF1F169"/>
        <bgColor indexed="64"/>
      </patternFill>
    </fill>
    <fill>
      <patternFill patternType="solid">
        <fgColor theme="0"/>
        <bgColor indexed="64"/>
      </patternFill>
    </fill>
    <fill>
      <patternFill patternType="solid">
        <fgColor theme="3" tint="0.79998168889431442"/>
        <bgColor indexed="64"/>
      </patternFill>
    </fill>
    <fill>
      <patternFill patternType="solid">
        <fgColor indexed="9"/>
        <bgColor indexed="64"/>
      </patternFill>
    </fill>
    <fill>
      <patternFill patternType="solid">
        <fgColor rgb="FF92D050"/>
        <bgColor indexed="64"/>
      </patternFill>
    </fill>
    <fill>
      <patternFill patternType="solid">
        <fgColor theme="1"/>
        <bgColor indexed="64"/>
      </patternFill>
    </fill>
    <fill>
      <patternFill patternType="solid">
        <fgColor indexed="22"/>
        <bgColor indexed="64"/>
      </patternFill>
    </fill>
    <fill>
      <patternFill patternType="solid">
        <fgColor rgb="FF002060"/>
        <bgColor indexed="60"/>
      </patternFill>
    </fill>
    <fill>
      <patternFill patternType="solid">
        <fgColor rgb="FFFFC000"/>
        <bgColor indexed="64"/>
      </patternFill>
    </fill>
    <fill>
      <patternFill patternType="solid">
        <fgColor theme="4"/>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8"/>
      </left>
      <right style="hair">
        <color indexed="8"/>
      </right>
      <top style="hair">
        <color indexed="8"/>
      </top>
      <bottom/>
      <diagonal/>
    </border>
    <border>
      <left style="hair">
        <color indexed="8"/>
      </left>
      <right/>
      <top style="hair">
        <color indexed="8"/>
      </top>
      <bottom/>
      <diagonal/>
    </border>
    <border>
      <left/>
      <right style="hair">
        <color indexed="8"/>
      </right>
      <top style="hair">
        <color indexed="8"/>
      </top>
      <bottom/>
      <diagonal/>
    </border>
    <border>
      <left/>
      <right/>
      <top/>
      <bottom style="medium">
        <color indexed="64"/>
      </bottom>
      <diagonal/>
    </border>
    <border>
      <left/>
      <right/>
      <top/>
      <bottom style="thin">
        <color indexed="64"/>
      </bottom>
      <diagonal/>
    </border>
    <border>
      <left style="hair">
        <color indexed="8"/>
      </left>
      <right/>
      <top/>
      <bottom/>
      <diagonal/>
    </border>
    <border>
      <left/>
      <right style="hair">
        <color indexed="8"/>
      </right>
      <top/>
      <bottom/>
      <diagonal/>
    </border>
    <border>
      <left style="hair">
        <color indexed="8"/>
      </left>
      <right/>
      <top/>
      <bottom style="hair">
        <color indexed="8"/>
      </bottom>
      <diagonal/>
    </border>
    <border>
      <left/>
      <right style="hair">
        <color indexed="8"/>
      </right>
      <top/>
      <bottom style="hair">
        <color indexed="8"/>
      </bottom>
      <diagonal/>
    </border>
    <border>
      <left/>
      <right/>
      <top/>
      <bottom style="hair">
        <color indexed="8"/>
      </bottom>
      <diagonal/>
    </border>
    <border>
      <left/>
      <right/>
      <top style="hair">
        <color indexed="64"/>
      </top>
      <bottom/>
      <diagonal/>
    </border>
    <border>
      <left/>
      <right/>
      <top/>
      <bottom style="hair">
        <color indexed="64"/>
      </bottom>
      <diagonal/>
    </border>
    <border>
      <left/>
      <right/>
      <top/>
      <bottom style="medium">
        <color indexed="8"/>
      </bottom>
      <diagonal/>
    </border>
    <border>
      <left/>
      <right/>
      <top style="medium">
        <color indexed="8"/>
      </top>
      <bottom style="medium">
        <color indexed="8"/>
      </bottom>
      <diagonal/>
    </border>
    <border>
      <left/>
      <right/>
      <top/>
      <bottom style="thin">
        <color rgb="FF000000"/>
      </bottom>
      <diagonal/>
    </border>
    <border>
      <left style="hair">
        <color indexed="8"/>
      </left>
      <right style="hair">
        <color indexed="8"/>
      </right>
      <top style="hair">
        <color indexed="8"/>
      </top>
      <bottom style="hair">
        <color indexed="8"/>
      </bottom>
      <diagonal/>
    </border>
    <border>
      <left/>
      <right/>
      <top/>
      <bottom style="thin">
        <color indexed="8"/>
      </bottom>
      <diagonal/>
    </border>
    <border>
      <left/>
      <right/>
      <top style="hair">
        <color indexed="8"/>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8"/>
      </left>
      <right style="hair">
        <color indexed="8"/>
      </right>
      <top/>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top/>
      <bottom style="medium">
        <color rgb="FFE7E7E7"/>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style="medium">
        <color rgb="FFE7E7E7"/>
      </bottom>
      <diagonal/>
    </border>
  </borders>
  <cellStyleXfs count="11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4" fillId="0" borderId="0">
      <alignment horizontal="center"/>
    </xf>
    <xf numFmtId="0" fontId="20" fillId="0" borderId="0"/>
    <xf numFmtId="0" fontId="1" fillId="0" borderId="0"/>
    <xf numFmtId="0" fontId="28" fillId="0" borderId="0">
      <alignment horizontal="center" textRotation="90"/>
    </xf>
    <xf numFmtId="0" fontId="21" fillId="0" borderId="0" applyNumberFormat="0" applyFill="0" applyBorder="0" applyAlignment="0" applyProtection="0"/>
    <xf numFmtId="0" fontId="20" fillId="0" borderId="0"/>
    <xf numFmtId="0" fontId="29" fillId="0" borderId="0"/>
    <xf numFmtId="0" fontId="20" fillId="0" borderId="0"/>
    <xf numFmtId="0" fontId="28" fillId="0" borderId="0">
      <alignment horizontal="center"/>
    </xf>
    <xf numFmtId="0" fontId="27" fillId="0" borderId="0"/>
    <xf numFmtId="0" fontId="23" fillId="0" borderId="0"/>
    <xf numFmtId="0" fontId="24" fillId="0" borderId="0">
      <alignment horizontal="center" textRotation="90"/>
    </xf>
    <xf numFmtId="0" fontId="20" fillId="0" borderId="0"/>
    <xf numFmtId="0" fontId="25" fillId="0" borderId="0"/>
    <xf numFmtId="0" fontId="26" fillId="0" borderId="0" applyNumberFormat="0" applyFill="0" applyBorder="0" applyAlignment="0" applyProtection="0">
      <alignment vertical="top"/>
      <protection locked="0"/>
    </xf>
    <xf numFmtId="166" fontId="25" fillId="0" borderId="0"/>
    <xf numFmtId="0" fontId="20" fillId="0" borderId="0"/>
    <xf numFmtId="0" fontId="26" fillId="0" borderId="0" applyNumberFormat="0" applyFill="0" applyBorder="0" applyAlignment="0" applyProtection="0">
      <alignment vertical="top"/>
      <protection locked="0"/>
    </xf>
    <xf numFmtId="0" fontId="1" fillId="0" borderId="0"/>
    <xf numFmtId="0" fontId="1" fillId="0" borderId="0"/>
    <xf numFmtId="0" fontId="22" fillId="0" borderId="0" applyNumberFormat="0" applyFill="0" applyBorder="0" applyAlignment="0" applyProtection="0">
      <alignment vertical="top"/>
      <protection locked="0"/>
    </xf>
    <xf numFmtId="0" fontId="1" fillId="0" borderId="0"/>
    <xf numFmtId="0" fontId="22" fillId="0" borderId="0" applyNumberFormat="0" applyFill="0" applyBorder="0" applyAlignment="0" applyProtection="0">
      <alignment vertical="top"/>
      <protection locked="0"/>
    </xf>
    <xf numFmtId="0" fontId="1" fillId="0" borderId="0"/>
    <xf numFmtId="166" fontId="29" fillId="0" borderId="0"/>
    <xf numFmtId="0" fontId="21" fillId="0" borderId="0" applyNumberFormat="0" applyFill="0" applyBorder="0" applyAlignment="0" applyProtection="0"/>
    <xf numFmtId="0" fontId="26" fillId="0" borderId="0" applyNumberFormat="0" applyFill="0" applyBorder="0" applyAlignment="0" applyProtection="0">
      <alignment vertical="top"/>
      <protection locked="0"/>
    </xf>
    <xf numFmtId="0" fontId="1" fillId="0" borderId="0"/>
    <xf numFmtId="0" fontId="20" fillId="0" borderId="0"/>
    <xf numFmtId="0" fontId="1" fillId="0" borderId="0"/>
    <xf numFmtId="0" fontId="22" fillId="0" borderId="0" applyNumberFormat="0" applyFill="0" applyBorder="0" applyAlignment="0" applyProtection="0">
      <alignment vertical="top"/>
      <protection locked="0"/>
    </xf>
    <xf numFmtId="0" fontId="20" fillId="0" borderId="0"/>
    <xf numFmtId="0" fontId="19" fillId="0" borderId="0"/>
    <xf numFmtId="0" fontId="94" fillId="2" borderId="0" applyNumberFormat="0" applyBorder="0" applyAlignment="0" applyProtection="0"/>
    <xf numFmtId="0" fontId="95" fillId="3" borderId="0" applyNumberFormat="0" applyBorder="0" applyAlignment="0" applyProtection="0"/>
    <xf numFmtId="0" fontId="96" fillId="4" borderId="0" applyNumberFormat="0" applyBorder="0" applyAlignment="0" applyProtection="0"/>
    <xf numFmtId="0" fontId="97" fillId="5" borderId="4" applyNumberFormat="0" applyAlignment="0" applyProtection="0"/>
    <xf numFmtId="0" fontId="98" fillId="6" borderId="5" applyNumberFormat="0" applyAlignment="0" applyProtection="0"/>
    <xf numFmtId="0" fontId="99" fillId="6" borderId="4" applyNumberFormat="0" applyAlignment="0" applyProtection="0"/>
    <xf numFmtId="0" fontId="100" fillId="0" borderId="6" applyNumberFormat="0" applyFill="0" applyAlignment="0" applyProtection="0"/>
    <xf numFmtId="0" fontId="101" fillId="7" borderId="7" applyNumberFormat="0" applyAlignment="0" applyProtection="0"/>
    <xf numFmtId="0" fontId="102" fillId="0" borderId="0" applyNumberFormat="0" applyFill="0" applyBorder="0" applyAlignment="0" applyProtection="0"/>
    <xf numFmtId="0" fontId="19" fillId="8" borderId="8" applyNumberFormat="0" applyFont="0" applyAlignment="0" applyProtection="0"/>
    <xf numFmtId="0" fontId="103" fillId="0" borderId="0" applyNumberFormat="0" applyFill="0" applyBorder="0" applyAlignment="0" applyProtection="0"/>
    <xf numFmtId="0" fontId="104" fillId="0" borderId="9" applyNumberFormat="0" applyFill="0" applyAlignment="0" applyProtection="0"/>
    <xf numFmtId="0" fontId="105"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05" fillId="12" borderId="0" applyNumberFormat="0" applyBorder="0" applyAlignment="0" applyProtection="0"/>
    <xf numFmtId="0" fontId="105"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05" fillId="16" borderId="0" applyNumberFormat="0" applyBorder="0" applyAlignment="0" applyProtection="0"/>
    <xf numFmtId="0" fontId="105"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05" fillId="24" borderId="0" applyNumberFormat="0" applyBorder="0" applyAlignment="0" applyProtection="0"/>
    <xf numFmtId="0" fontId="105"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05" fillId="28" borderId="0" applyNumberFormat="0" applyBorder="0" applyAlignment="0" applyProtection="0"/>
    <xf numFmtId="0" fontId="105"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05" fillId="32" borderId="0" applyNumberFormat="0" applyBorder="0" applyAlignment="0" applyProtection="0"/>
    <xf numFmtId="0" fontId="106" fillId="0" borderId="0" applyNumberFormat="0" applyFill="0" applyBorder="0" applyAlignment="0" applyProtection="0"/>
    <xf numFmtId="43" fontId="19"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cellStyleXfs>
  <cellXfs count="707">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Alignment="1">
      <alignment horizontal="center"/>
    </xf>
    <xf numFmtId="0" fontId="31" fillId="0" borderId="0" xfId="0" applyFont="1" applyFill="1" applyBorder="1" applyAlignment="1">
      <alignment horizontal="left"/>
    </xf>
    <xf numFmtId="0" fontId="16" fillId="0" borderId="0" xfId="0" applyFont="1"/>
    <xf numFmtId="0" fontId="16" fillId="0" borderId="13" xfId="0" applyFont="1" applyBorder="1"/>
    <xf numFmtId="0" fontId="32" fillId="0" borderId="0" xfId="0" applyFont="1" applyFill="1" applyBorder="1" applyAlignment="1">
      <alignment horizontal="left"/>
    </xf>
    <xf numFmtId="0" fontId="0" fillId="0" borderId="0" xfId="0" applyBorder="1" applyAlignment="1">
      <alignment horizontal="center"/>
    </xf>
    <xf numFmtId="0" fontId="0" fillId="0" borderId="0" xfId="0" applyBorder="1"/>
    <xf numFmtId="0" fontId="16" fillId="0" borderId="0" xfId="0" applyFont="1" applyFill="1" applyBorder="1"/>
    <xf numFmtId="0" fontId="0" fillId="0" borderId="0" xfId="0" applyFill="1" applyBorder="1" applyAlignment="1">
      <alignment horizontal="center"/>
    </xf>
    <xf numFmtId="0" fontId="19" fillId="0" borderId="0" xfId="0" applyFont="1" applyBorder="1"/>
    <xf numFmtId="0" fontId="50" fillId="46" borderId="0" xfId="58" applyFont="1" applyFill="1" applyAlignment="1">
      <alignment horizontal="left"/>
    </xf>
    <xf numFmtId="0" fontId="20" fillId="0" borderId="0" xfId="58"/>
    <xf numFmtId="0" fontId="50" fillId="0" borderId="0" xfId="58" applyFont="1" applyAlignment="1">
      <alignment horizontal="left"/>
    </xf>
    <xf numFmtId="0" fontId="50" fillId="0" borderId="0" xfId="0" applyFont="1" applyFill="1" applyBorder="1" applyAlignment="1">
      <alignment horizontal="left"/>
    </xf>
    <xf numFmtId="0" fontId="20" fillId="0" borderId="0" xfId="58" applyFont="1" applyAlignment="1">
      <alignment horizontal="left"/>
    </xf>
    <xf numFmtId="0" fontId="20" fillId="0" borderId="0" xfId="58" applyFont="1"/>
    <xf numFmtId="0" fontId="52" fillId="0" borderId="0" xfId="58" applyFont="1" applyAlignment="1">
      <alignment horizontal="left"/>
    </xf>
    <xf numFmtId="0" fontId="20" fillId="0" borderId="0" xfId="58" applyFont="1" applyBorder="1" applyAlignment="1">
      <alignment horizontal="left"/>
    </xf>
    <xf numFmtId="0" fontId="52" fillId="0" borderId="0" xfId="0" applyFont="1" applyFill="1" applyBorder="1" applyAlignment="1">
      <alignment horizontal="left"/>
    </xf>
    <xf numFmtId="0" fontId="20" fillId="0" borderId="15" xfId="58" applyFont="1" applyBorder="1" applyAlignment="1">
      <alignment horizontal="left"/>
    </xf>
    <xf numFmtId="0" fontId="20" fillId="0" borderId="16" xfId="58" applyFont="1" applyBorder="1"/>
    <xf numFmtId="0" fontId="20" fillId="0" borderId="0" xfId="58" applyFont="1" applyBorder="1"/>
    <xf numFmtId="0" fontId="20" fillId="0" borderId="15" xfId="58" applyFont="1" applyBorder="1"/>
    <xf numFmtId="0" fontId="20" fillId="0" borderId="16" xfId="58" applyFont="1" applyBorder="1" applyAlignment="1">
      <alignment horizontal="left"/>
    </xf>
    <xf numFmtId="0" fontId="50" fillId="0" borderId="0" xfId="0" applyFont="1" applyFill="1" applyBorder="1"/>
    <xf numFmtId="0" fontId="50" fillId="0" borderId="0" xfId="58" applyFont="1" applyBorder="1" applyAlignment="1">
      <alignment horizontal="left"/>
    </xf>
    <xf numFmtId="0" fontId="50" fillId="0" borderId="0" xfId="58" applyFont="1" applyBorder="1"/>
    <xf numFmtId="0" fontId="20" fillId="0" borderId="0" xfId="58" applyFont="1" applyFill="1" applyBorder="1" applyAlignment="1">
      <alignment horizontal="left"/>
    </xf>
    <xf numFmtId="0" fontId="53" fillId="0" borderId="0" xfId="58" applyFont="1" applyFill="1" applyBorder="1" applyAlignment="1">
      <alignment horizontal="left"/>
    </xf>
    <xf numFmtId="0" fontId="53" fillId="0" borderId="0" xfId="58" applyFont="1" applyBorder="1" applyAlignment="1">
      <alignment horizontal="left"/>
    </xf>
    <xf numFmtId="0" fontId="53" fillId="0" borderId="0" xfId="58" applyFont="1"/>
    <xf numFmtId="0" fontId="20" fillId="0" borderId="0" xfId="58" applyFont="1" applyFill="1" applyBorder="1"/>
    <xf numFmtId="0" fontId="20" fillId="0" borderId="0" xfId="58" applyFont="1" applyFill="1"/>
    <xf numFmtId="0" fontId="20" fillId="0" borderId="0" xfId="58" applyFont="1" applyFill="1" applyAlignment="1">
      <alignment horizontal="left"/>
    </xf>
    <xf numFmtId="0" fontId="55" fillId="0" borderId="0" xfId="58" applyFont="1" applyBorder="1" applyAlignment="1">
      <alignment horizontal="left"/>
    </xf>
    <xf numFmtId="0" fontId="55" fillId="0" borderId="0" xfId="58" quotePrefix="1" applyFont="1" applyBorder="1" applyAlignment="1">
      <alignment horizontal="left"/>
    </xf>
    <xf numFmtId="0" fontId="55" fillId="0" borderId="0" xfId="58" quotePrefix="1" applyFont="1" applyBorder="1"/>
    <xf numFmtId="0" fontId="55" fillId="0" borderId="0" xfId="58" applyFont="1" applyBorder="1"/>
    <xf numFmtId="0" fontId="55" fillId="0" borderId="0" xfId="58" quotePrefix="1" applyFont="1"/>
    <xf numFmtId="0" fontId="55" fillId="0" borderId="0" xfId="0" applyFont="1" applyFill="1" applyBorder="1"/>
    <xf numFmtId="0" fontId="20" fillId="0" borderId="0" xfId="58" applyBorder="1"/>
    <xf numFmtId="0" fontId="20" fillId="0" borderId="14" xfId="58" applyFont="1" applyBorder="1"/>
    <xf numFmtId="0" fontId="50" fillId="0" borderId="14" xfId="0" applyFont="1" applyFill="1" applyBorder="1" applyAlignment="1">
      <alignment horizontal="left"/>
    </xf>
    <xf numFmtId="0" fontId="20" fillId="0" borderId="14" xfId="58" applyFont="1" applyFill="1" applyBorder="1" applyAlignment="1">
      <alignment horizontal="left"/>
    </xf>
    <xf numFmtId="0" fontId="50" fillId="0" borderId="14" xfId="0" applyFont="1" applyFill="1" applyBorder="1"/>
    <xf numFmtId="0" fontId="55" fillId="0" borderId="0" xfId="58" applyFont="1"/>
    <xf numFmtId="0" fontId="55" fillId="0" borderId="19" xfId="58" applyFont="1" applyBorder="1" applyAlignment="1">
      <alignment horizontal="left"/>
    </xf>
    <xf numFmtId="0" fontId="53" fillId="0" borderId="0" xfId="58" applyFont="1" applyFill="1"/>
    <xf numFmtId="0" fontId="20" fillId="0" borderId="14" xfId="58" applyFont="1" applyBorder="1" applyAlignment="1">
      <alignment horizontal="left"/>
    </xf>
    <xf numFmtId="0" fontId="0" fillId="0" borderId="0" xfId="0" applyAlignment="1">
      <alignment horizontal="left"/>
    </xf>
    <xf numFmtId="0" fontId="55" fillId="0" borderId="19" xfId="58" applyFont="1" applyBorder="1"/>
    <xf numFmtId="0" fontId="55" fillId="0" borderId="0" xfId="0" applyFont="1" applyFill="1" applyBorder="1" applyAlignment="1">
      <alignment horizontal="left"/>
    </xf>
    <xf numFmtId="0" fontId="50" fillId="0" borderId="0" xfId="58" applyFont="1" applyFill="1" applyBorder="1" applyAlignment="1">
      <alignment horizontal="left"/>
    </xf>
    <xf numFmtId="0" fontId="57" fillId="0" borderId="0" xfId="58" applyFont="1" applyBorder="1" applyAlignment="1">
      <alignment horizontal="left"/>
    </xf>
    <xf numFmtId="0" fontId="16" fillId="33" borderId="0" xfId="0" applyFont="1" applyFill="1" applyAlignment="1">
      <alignment horizontal="center"/>
    </xf>
    <xf numFmtId="0" fontId="16" fillId="33" borderId="0" xfId="0" applyFont="1" applyFill="1" applyAlignment="1">
      <alignment horizontal="left"/>
    </xf>
    <xf numFmtId="0" fontId="16" fillId="33" borderId="0" xfId="0" applyFont="1" applyFill="1"/>
    <xf numFmtId="0" fontId="0" fillId="0" borderId="0" xfId="0" applyFont="1" applyFill="1" applyAlignment="1">
      <alignment horizontal="left"/>
    </xf>
    <xf numFmtId="0" fontId="20" fillId="0" borderId="0" xfId="43" applyFont="1" applyAlignment="1">
      <alignment horizontal="center"/>
    </xf>
    <xf numFmtId="0" fontId="0" fillId="0" borderId="0" xfId="0" applyFont="1" applyAlignment="1">
      <alignment horizontal="left"/>
    </xf>
    <xf numFmtId="0" fontId="20" fillId="0" borderId="0" xfId="49" applyFill="1" applyAlignment="1">
      <alignment horizontal="center"/>
    </xf>
    <xf numFmtId="0" fontId="20" fillId="0" borderId="0" xfId="43" applyFont="1" applyFill="1" applyBorder="1" applyAlignment="1">
      <alignment horizontal="center"/>
    </xf>
    <xf numFmtId="0" fontId="20" fillId="0" borderId="0" xfId="43" applyFont="1" applyFill="1" applyBorder="1" applyAlignment="1">
      <alignment horizontal="left"/>
    </xf>
    <xf numFmtId="0" fontId="20" fillId="0" borderId="0" xfId="43" applyFont="1" applyFill="1" applyAlignment="1">
      <alignment horizontal="center"/>
    </xf>
    <xf numFmtId="0" fontId="61" fillId="0" borderId="0" xfId="0" applyFont="1"/>
    <xf numFmtId="0" fontId="20" fillId="0" borderId="0" xfId="54" applyFill="1" applyAlignment="1">
      <alignment horizontal="center"/>
    </xf>
    <xf numFmtId="0" fontId="20" fillId="0" borderId="0" xfId="49" applyFill="1"/>
    <xf numFmtId="0" fontId="0" fillId="0" borderId="0" xfId="0" applyFont="1" applyAlignment="1">
      <alignment horizontal="center"/>
    </xf>
    <xf numFmtId="0" fontId="60" fillId="0" borderId="0" xfId="0" applyFont="1" applyAlignment="1">
      <alignment horizontal="left"/>
    </xf>
    <xf numFmtId="0" fontId="0" fillId="0" borderId="0" xfId="0" applyFont="1"/>
    <xf numFmtId="0" fontId="60" fillId="44" borderId="0" xfId="0" applyFont="1" applyFill="1" applyAlignment="1">
      <alignment horizontal="left"/>
    </xf>
    <xf numFmtId="0" fontId="20" fillId="0" borderId="0" xfId="43"/>
    <xf numFmtId="0" fontId="20" fillId="0" borderId="0" xfId="43" applyFont="1" applyAlignment="1">
      <alignment horizontal="left"/>
    </xf>
    <xf numFmtId="0" fontId="47" fillId="0" borderId="0" xfId="43" applyFont="1" applyFill="1" applyBorder="1" applyAlignment="1">
      <alignment horizontal="center"/>
    </xf>
    <xf numFmtId="0" fontId="47" fillId="0" borderId="0" xfId="43" applyFont="1" applyFill="1" applyBorder="1" applyAlignment="1">
      <alignment horizontal="left"/>
    </xf>
    <xf numFmtId="0" fontId="47" fillId="0" borderId="0" xfId="43" applyFont="1" applyFill="1" applyAlignment="1">
      <alignment horizontal="center"/>
    </xf>
    <xf numFmtId="0" fontId="62" fillId="44" borderId="0" xfId="43" applyFont="1" applyFill="1" applyBorder="1" applyAlignment="1">
      <alignment horizontal="center"/>
    </xf>
    <xf numFmtId="0" fontId="0" fillId="49" borderId="0" xfId="0" applyFill="1" applyAlignment="1">
      <alignment horizontal="center"/>
    </xf>
    <xf numFmtId="0" fontId="0" fillId="49" borderId="0" xfId="0" applyFill="1"/>
    <xf numFmtId="0" fontId="39" fillId="49" borderId="0" xfId="0" applyFont="1" applyFill="1" applyAlignment="1">
      <alignment horizontal="center"/>
    </xf>
    <xf numFmtId="0" fontId="63" fillId="47" borderId="0" xfId="43" applyFont="1" applyFill="1" applyBorder="1" applyAlignment="1">
      <alignment horizontal="center"/>
    </xf>
    <xf numFmtId="0" fontId="63" fillId="47" borderId="0" xfId="43" applyFont="1" applyFill="1" applyBorder="1" applyAlignment="1">
      <alignment horizontal="left"/>
    </xf>
    <xf numFmtId="0" fontId="20" fillId="0" borderId="0" xfId="43" applyAlignment="1">
      <alignment horizontal="center"/>
    </xf>
    <xf numFmtId="0" fontId="20" fillId="0" borderId="0" xfId="43" applyFill="1"/>
    <xf numFmtId="0" fontId="20" fillId="0" borderId="0" xfId="54" applyFill="1"/>
    <xf numFmtId="0" fontId="20" fillId="0" borderId="0" xfId="43" applyFill="1" applyAlignment="1">
      <alignment horizontal="center"/>
    </xf>
    <xf numFmtId="0" fontId="63" fillId="47" borderId="0" xfId="49" applyFont="1" applyFill="1" applyBorder="1" applyAlignment="1">
      <alignment horizontal="center"/>
    </xf>
    <xf numFmtId="0" fontId="63" fillId="47" borderId="0" xfId="49" applyFont="1" applyFill="1" applyBorder="1" applyAlignment="1">
      <alignment horizontal="left"/>
    </xf>
    <xf numFmtId="0" fontId="20" fillId="0" borderId="0" xfId="49" applyAlignment="1">
      <alignment horizontal="center"/>
    </xf>
    <xf numFmtId="0" fontId="20" fillId="0" borderId="0" xfId="49"/>
    <xf numFmtId="0" fontId="63" fillId="47" borderId="0" xfId="0" applyFont="1" applyFill="1" applyBorder="1" applyAlignment="1">
      <alignment horizontal="center"/>
    </xf>
    <xf numFmtId="0" fontId="63" fillId="47" borderId="0" xfId="0" applyFont="1" applyFill="1" applyBorder="1" applyAlignment="1">
      <alignment horizontal="left"/>
    </xf>
    <xf numFmtId="0" fontId="31" fillId="0" borderId="0" xfId="0" applyFont="1"/>
    <xf numFmtId="0" fontId="0" fillId="0" borderId="0" xfId="0" applyFont="1" applyAlignment="1">
      <alignment horizontal="left" wrapText="1"/>
    </xf>
    <xf numFmtId="0" fontId="31" fillId="0" borderId="0" xfId="0" applyFont="1" applyFill="1"/>
    <xf numFmtId="0" fontId="20" fillId="0" borderId="0" xfId="54" applyAlignment="1">
      <alignment horizontal="center"/>
    </xf>
    <xf numFmtId="0" fontId="63" fillId="47" borderId="0" xfId="54" applyFont="1" applyFill="1" applyBorder="1" applyAlignment="1">
      <alignment horizontal="center"/>
    </xf>
    <xf numFmtId="0" fontId="63" fillId="47" borderId="0" xfId="54" applyFont="1" applyFill="1" applyBorder="1" applyAlignment="1">
      <alignment horizontal="left"/>
    </xf>
    <xf numFmtId="0" fontId="31" fillId="0" borderId="0" xfId="54" applyFont="1"/>
    <xf numFmtId="0" fontId="20" fillId="0" borderId="0" xfId="54" applyFont="1" applyAlignment="1">
      <alignment horizontal="left"/>
    </xf>
    <xf numFmtId="0" fontId="20" fillId="0" borderId="0" xfId="54"/>
    <xf numFmtId="0" fontId="31" fillId="0" borderId="0" xfId="54" applyFont="1" applyFill="1"/>
    <xf numFmtId="0" fontId="20" fillId="0" borderId="0" xfId="54" applyNumberFormat="1" applyFont="1"/>
    <xf numFmtId="0" fontId="31" fillId="46" borderId="22" xfId="0" applyFont="1" applyFill="1" applyBorder="1" applyAlignment="1">
      <alignment horizontal="center"/>
    </xf>
    <xf numFmtId="0" fontId="20" fillId="0" borderId="0" xfId="54" applyFont="1" applyAlignment="1">
      <alignment horizontal="center"/>
    </xf>
    <xf numFmtId="0" fontId="64" fillId="0" borderId="0" xfId="0" applyFont="1"/>
    <xf numFmtId="0" fontId="0" fillId="0" borderId="13" xfId="0" applyBorder="1" applyAlignment="1">
      <alignment horizontal="center"/>
    </xf>
    <xf numFmtId="0" fontId="0" fillId="0" borderId="13" xfId="0" applyFill="1" applyBorder="1"/>
    <xf numFmtId="0" fontId="0" fillId="50" borderId="0" xfId="0" applyFill="1" applyBorder="1"/>
    <xf numFmtId="0" fontId="0" fillId="0" borderId="0" xfId="0" applyFill="1" applyBorder="1"/>
    <xf numFmtId="0" fontId="16" fillId="44" borderId="0" xfId="0" applyFont="1" applyFill="1" applyBorder="1" applyAlignment="1">
      <alignment horizontal="center"/>
    </xf>
    <xf numFmtId="0" fontId="0" fillId="45" borderId="0" xfId="0" applyFill="1" applyBorder="1" applyAlignment="1">
      <alignment horizontal="center"/>
    </xf>
    <xf numFmtId="0" fontId="0" fillId="45" borderId="0" xfId="0" applyFill="1" applyBorder="1"/>
    <xf numFmtId="0" fontId="47" fillId="45" borderId="0" xfId="0" applyFont="1" applyFill="1" applyBorder="1"/>
    <xf numFmtId="0" fontId="0" fillId="45" borderId="0" xfId="0" applyFont="1" applyFill="1" applyBorder="1"/>
    <xf numFmtId="0" fontId="47" fillId="50" borderId="0" xfId="0" applyFont="1" applyFill="1" applyBorder="1"/>
    <xf numFmtId="0" fontId="65" fillId="0" borderId="24" xfId="0" applyFont="1" applyBorder="1" applyAlignment="1">
      <alignment horizontal="center"/>
    </xf>
    <xf numFmtId="0" fontId="66" fillId="0" borderId="0" xfId="0" applyFont="1" applyAlignment="1">
      <alignment horizontal="right"/>
    </xf>
    <xf numFmtId="0" fontId="66" fillId="0" borderId="0" xfId="0" applyFont="1" applyAlignment="1">
      <alignment horizontal="center"/>
    </xf>
    <xf numFmtId="0" fontId="66" fillId="0" borderId="0" xfId="0" applyFont="1"/>
    <xf numFmtId="0" fontId="66" fillId="0" borderId="0" xfId="0" applyFont="1" applyFill="1" applyAlignment="1">
      <alignment horizontal="center"/>
    </xf>
    <xf numFmtId="0" fontId="66" fillId="0" borderId="0" xfId="0" applyFont="1" applyFill="1"/>
    <xf numFmtId="0" fontId="66" fillId="0" borderId="0" xfId="0" applyFont="1" applyFill="1" applyAlignment="1">
      <alignment horizontal="right"/>
    </xf>
    <xf numFmtId="0" fontId="67" fillId="51" borderId="0" xfId="0" applyFont="1" applyFill="1"/>
    <xf numFmtId="0" fontId="0" fillId="51" borderId="0" xfId="0" applyFill="1"/>
    <xf numFmtId="0" fontId="68" fillId="51" borderId="0" xfId="0" applyFont="1" applyFill="1"/>
    <xf numFmtId="0" fontId="0" fillId="51" borderId="0" xfId="0" applyFill="1" applyAlignment="1">
      <alignment horizontal="center"/>
    </xf>
    <xf numFmtId="0" fontId="68" fillId="0" borderId="0" xfId="0" applyFont="1" applyFill="1"/>
    <xf numFmtId="0" fontId="69" fillId="0" borderId="14" xfId="0" applyFont="1" applyBorder="1"/>
    <xf numFmtId="0" fontId="16" fillId="0" borderId="14" xfId="0" applyFont="1" applyBorder="1"/>
    <xf numFmtId="0" fontId="69" fillId="0" borderId="0" xfId="0" applyFont="1"/>
    <xf numFmtId="0" fontId="47" fillId="0" borderId="25" xfId="54" applyFont="1" applyBorder="1"/>
    <xf numFmtId="0" fontId="0" fillId="0" borderId="0" xfId="0" applyFill="1" applyAlignment="1">
      <alignment horizontal="left"/>
    </xf>
    <xf numFmtId="0" fontId="0" fillId="0" borderId="0" xfId="0" applyFont="1" applyFill="1" applyBorder="1" applyAlignment="1">
      <alignment horizontal="center"/>
    </xf>
    <xf numFmtId="0" fontId="31" fillId="0" borderId="26" xfId="0" applyFont="1" applyBorder="1" applyAlignment="1">
      <alignment horizontal="left"/>
    </xf>
    <xf numFmtId="0" fontId="31" fillId="0" borderId="26" xfId="0" applyFont="1" applyFill="1" applyBorder="1" applyAlignment="1">
      <alignment horizontal="center"/>
    </xf>
    <xf numFmtId="0" fontId="45" fillId="44" borderId="0" xfId="0" applyFont="1" applyFill="1"/>
    <xf numFmtId="0" fontId="0" fillId="44" borderId="0" xfId="0" applyFill="1"/>
    <xf numFmtId="0" fontId="0" fillId="0" borderId="14" xfId="0" applyFont="1" applyBorder="1"/>
    <xf numFmtId="0" fontId="70" fillId="0" borderId="14" xfId="0" applyFont="1" applyBorder="1"/>
    <xf numFmtId="0" fontId="0" fillId="0" borderId="14" xfId="0" applyBorder="1"/>
    <xf numFmtId="0" fontId="16" fillId="0" borderId="0" xfId="0" applyFont="1" applyFill="1" applyBorder="1" applyAlignment="1">
      <alignment horizontal="center"/>
    </xf>
    <xf numFmtId="0" fontId="0" fillId="52" borderId="0" xfId="0" applyFill="1"/>
    <xf numFmtId="0" fontId="0" fillId="0" borderId="0" xfId="0" applyFont="1" applyFill="1"/>
    <xf numFmtId="0" fontId="68" fillId="0" borderId="14" xfId="0" applyFont="1" applyFill="1" applyBorder="1"/>
    <xf numFmtId="0" fontId="0" fillId="0" borderId="14" xfId="0" applyFill="1" applyBorder="1"/>
    <xf numFmtId="0" fontId="71" fillId="0" borderId="0" xfId="0" applyFont="1" applyFill="1"/>
    <xf numFmtId="0" fontId="0" fillId="0" borderId="0" xfId="0" applyFont="1" applyBorder="1"/>
    <xf numFmtId="0" fontId="72" fillId="0" borderId="0" xfId="0" applyFont="1" applyFill="1"/>
    <xf numFmtId="0" fontId="45" fillId="0" borderId="0" xfId="0" applyFont="1" applyAlignment="1">
      <alignment horizontal="center"/>
    </xf>
    <xf numFmtId="0" fontId="16" fillId="0" borderId="13" xfId="0" applyFont="1" applyBorder="1" applyAlignment="1">
      <alignment horizontal="center"/>
    </xf>
    <xf numFmtId="0" fontId="31" fillId="0" borderId="14" xfId="54" applyFont="1" applyBorder="1" applyAlignment="1">
      <alignment horizontal="center"/>
    </xf>
    <xf numFmtId="0" fontId="63" fillId="0" borderId="0" xfId="54" applyFont="1"/>
    <xf numFmtId="0" fontId="63" fillId="0" borderId="0" xfId="0" applyFont="1"/>
    <xf numFmtId="0" fontId="20" fillId="0" borderId="0" xfId="54" applyFont="1"/>
    <xf numFmtId="0" fontId="0" fillId="0" borderId="0" xfId="0" applyFont="1" applyBorder="1" applyAlignment="1">
      <alignment horizontal="left"/>
    </xf>
    <xf numFmtId="0" fontId="0" fillId="0" borderId="0" xfId="0" applyFont="1" applyFill="1" applyBorder="1" applyAlignment="1">
      <alignment horizontal="left"/>
    </xf>
    <xf numFmtId="0" fontId="31" fillId="0" borderId="0" xfId="0" applyFont="1" applyBorder="1" applyAlignment="1">
      <alignment horizontal="left"/>
    </xf>
    <xf numFmtId="0" fontId="31" fillId="0" borderId="0" xfId="0" applyFont="1" applyAlignment="1">
      <alignment horizontal="left"/>
    </xf>
    <xf numFmtId="0" fontId="59" fillId="0" borderId="0" xfId="0" applyFont="1" applyBorder="1" applyAlignment="1">
      <alignment horizontal="left"/>
    </xf>
    <xf numFmtId="0" fontId="20" fillId="50" borderId="0" xfId="54" applyFill="1"/>
    <xf numFmtId="0" fontId="31" fillId="0" borderId="0" xfId="0" applyFont="1" applyBorder="1"/>
    <xf numFmtId="0" fontId="0" fillId="0" borderId="0" xfId="0" applyFont="1" applyFill="1" applyBorder="1"/>
    <xf numFmtId="0" fontId="0" fillId="0" borderId="0" xfId="0"/>
    <xf numFmtId="0" fontId="55" fillId="0" borderId="19" xfId="58" quotePrefix="1" applyFont="1" applyBorder="1"/>
    <xf numFmtId="0" fontId="55" fillId="0" borderId="0" xfId="0" quotePrefix="1" applyFont="1" applyFill="1" applyBorder="1"/>
    <xf numFmtId="0" fontId="57" fillId="0" borderId="0" xfId="0" applyFont="1" applyFill="1" applyBorder="1" applyAlignment="1">
      <alignment horizontal="left"/>
    </xf>
    <xf numFmtId="0" fontId="16" fillId="0" borderId="0" xfId="0" applyFont="1" applyAlignment="1">
      <alignment horizontal="center"/>
    </xf>
    <xf numFmtId="0" fontId="31" fillId="0" borderId="26" xfId="0" applyFont="1" applyBorder="1" applyAlignment="1">
      <alignment horizontal="center"/>
    </xf>
    <xf numFmtId="0" fontId="56" fillId="0" borderId="28" xfId="0" applyFont="1" applyBorder="1" applyAlignment="1">
      <alignment horizontal="center"/>
    </xf>
    <xf numFmtId="0" fontId="0" fillId="0" borderId="29" xfId="0" applyBorder="1" applyAlignment="1">
      <alignment horizontal="center"/>
    </xf>
    <xf numFmtId="0" fontId="0" fillId="54" borderId="13" xfId="0" applyFill="1" applyBorder="1" applyAlignment="1">
      <alignment horizontal="center"/>
    </xf>
    <xf numFmtId="0" fontId="0" fillId="0" borderId="29" xfId="0" applyBorder="1"/>
    <xf numFmtId="0" fontId="0" fillId="54" borderId="13" xfId="0" applyFill="1" applyBorder="1"/>
    <xf numFmtId="0" fontId="0" fillId="50" borderId="30" xfId="0" applyFill="1" applyBorder="1" applyAlignment="1">
      <alignment horizontal="center"/>
    </xf>
    <xf numFmtId="0" fontId="0" fillId="0" borderId="30" xfId="0" applyBorder="1" applyAlignment="1">
      <alignment horizontal="center"/>
    </xf>
    <xf numFmtId="0" fontId="0" fillId="54" borderId="0" xfId="0" applyFill="1" applyAlignment="1">
      <alignment horizontal="center"/>
    </xf>
    <xf numFmtId="0" fontId="0" fillId="0" borderId="30" xfId="0" applyBorder="1"/>
    <xf numFmtId="0" fontId="0" fillId="54" borderId="0" xfId="0" applyFill="1"/>
    <xf numFmtId="0" fontId="0" fillId="50" borderId="30" xfId="0" applyFill="1" applyBorder="1"/>
    <xf numFmtId="0" fontId="0" fillId="45" borderId="31" xfId="0" applyFill="1" applyBorder="1" applyAlignment="1">
      <alignment horizontal="center"/>
    </xf>
    <xf numFmtId="0" fontId="0" fillId="0" borderId="31" xfId="0" applyBorder="1" applyAlignment="1">
      <alignment horizontal="center"/>
    </xf>
    <xf numFmtId="0" fontId="0" fillId="0" borderId="31" xfId="0" applyBorder="1"/>
    <xf numFmtId="0" fontId="0" fillId="45" borderId="31" xfId="0" applyFill="1" applyBorder="1"/>
    <xf numFmtId="0" fontId="0" fillId="50" borderId="31" xfId="0" applyFill="1" applyBorder="1" applyAlignment="1">
      <alignment horizontal="center"/>
    </xf>
    <xf numFmtId="0" fontId="0" fillId="50" borderId="31" xfId="0" applyFill="1" applyBorder="1"/>
    <xf numFmtId="0" fontId="0" fillId="0" borderId="31" xfId="0" applyFill="1" applyBorder="1"/>
    <xf numFmtId="0" fontId="0" fillId="0" borderId="31" xfId="0" applyFill="1" applyBorder="1" applyAlignment="1">
      <alignment horizontal="center"/>
    </xf>
    <xf numFmtId="0" fontId="75" fillId="0" borderId="0" xfId="0" applyFont="1"/>
    <xf numFmtId="0" fontId="16" fillId="0" borderId="0" xfId="0" applyFont="1" applyFill="1"/>
    <xf numFmtId="0" fontId="46" fillId="44" borderId="0" xfId="0" applyFont="1" applyFill="1"/>
    <xf numFmtId="0" fontId="76" fillId="0" borderId="0" xfId="58" applyFont="1" applyBorder="1"/>
    <xf numFmtId="0" fontId="20" fillId="0" borderId="0" xfId="0" applyFont="1" applyFill="1" applyBorder="1"/>
    <xf numFmtId="0" fontId="20" fillId="0" borderId="0" xfId="0" applyFont="1" applyFill="1" applyBorder="1" applyAlignment="1">
      <alignment horizontal="left"/>
    </xf>
    <xf numFmtId="0" fontId="55" fillId="0" borderId="0" xfId="0" quotePrefix="1" applyFont="1" applyFill="1" applyBorder="1" applyAlignment="1">
      <alignment horizontal="left"/>
    </xf>
    <xf numFmtId="0" fontId="75" fillId="0" borderId="13" xfId="0" applyFont="1" applyBorder="1" applyAlignment="1">
      <alignment horizontal="center"/>
    </xf>
    <xf numFmtId="0" fontId="16" fillId="0" borderId="0" xfId="0" applyFont="1" applyFill="1" applyAlignment="1">
      <alignment horizontal="center"/>
    </xf>
    <xf numFmtId="0" fontId="16" fillId="44" borderId="0" xfId="0" applyFont="1" applyFill="1" applyAlignment="1">
      <alignment horizontal="center"/>
    </xf>
    <xf numFmtId="0" fontId="0" fillId="0" borderId="0" xfId="0" applyFont="1" applyFill="1" applyAlignment="1">
      <alignment horizontal="center"/>
    </xf>
    <xf numFmtId="0" fontId="31" fillId="0" borderId="0" xfId="0" applyFont="1" applyBorder="1" applyAlignment="1">
      <alignment horizontal="center"/>
    </xf>
    <xf numFmtId="0" fontId="55" fillId="0" borderId="0" xfId="0" applyFont="1" applyAlignment="1">
      <alignment vertical="top"/>
    </xf>
    <xf numFmtId="0" fontId="20" fillId="0" borderId="0" xfId="0" applyFont="1" applyAlignment="1">
      <alignment vertical="top"/>
    </xf>
    <xf numFmtId="0" fontId="31" fillId="0" borderId="0" xfId="0" applyFont="1" applyAlignment="1">
      <alignment horizontal="center"/>
    </xf>
    <xf numFmtId="0" fontId="31" fillId="0" borderId="0" xfId="0" quotePrefix="1" applyFont="1" applyBorder="1" applyAlignment="1">
      <alignment horizontal="center"/>
    </xf>
    <xf numFmtId="0" fontId="78" fillId="0" borderId="0" xfId="0" quotePrefix="1" applyFont="1" applyAlignment="1">
      <alignment horizontal="left" wrapText="1"/>
    </xf>
    <xf numFmtId="0" fontId="78" fillId="0" borderId="0" xfId="0" applyFont="1" applyAlignment="1">
      <alignment horizontal="left" wrapText="1"/>
    </xf>
    <xf numFmtId="0" fontId="57" fillId="0" borderId="0" xfId="0" applyFont="1" applyAlignment="1">
      <alignment horizontal="left" wrapText="1"/>
    </xf>
    <xf numFmtId="0" fontId="0" fillId="0" borderId="0" xfId="0" quotePrefix="1" applyBorder="1" applyAlignment="1">
      <alignment horizontal="left"/>
    </xf>
    <xf numFmtId="0" fontId="57" fillId="0" borderId="0" xfId="0" quotePrefix="1" applyFont="1" applyAlignment="1">
      <alignment horizontal="left" wrapText="1"/>
    </xf>
    <xf numFmtId="0" fontId="79" fillId="0" borderId="0" xfId="0" applyFont="1" applyAlignment="1">
      <alignment horizontal="left" wrapText="1"/>
    </xf>
    <xf numFmtId="0" fontId="31" fillId="0" borderId="14" xfId="0" applyFont="1" applyBorder="1" applyAlignment="1">
      <alignment horizontal="center"/>
    </xf>
    <xf numFmtId="0" fontId="31" fillId="0" borderId="14" xfId="0" quotePrefix="1" applyFont="1" applyBorder="1" applyAlignment="1">
      <alignment horizontal="center"/>
    </xf>
    <xf numFmtId="0" fontId="31" fillId="0" borderId="14" xfId="0" quotePrefix="1" applyFont="1" applyBorder="1" applyAlignment="1"/>
    <xf numFmtId="0" fontId="63" fillId="0" borderId="0" xfId="0" applyFont="1" applyAlignment="1">
      <alignment horizontal="center"/>
    </xf>
    <xf numFmtId="0" fontId="20" fillId="0" borderId="0" xfId="0" applyFont="1"/>
    <xf numFmtId="0" fontId="63" fillId="0" borderId="0" xfId="0" applyFont="1" applyAlignment="1">
      <alignment horizontal="left"/>
    </xf>
    <xf numFmtId="0" fontId="51" fillId="44" borderId="0" xfId="0" applyFont="1" applyFill="1"/>
    <xf numFmtId="0" fontId="0" fillId="0" borderId="0" xfId="0" applyFill="1" applyAlignment="1"/>
    <xf numFmtId="0" fontId="80" fillId="0" borderId="0" xfId="0" applyFont="1"/>
    <xf numFmtId="0" fontId="55" fillId="55" borderId="31" xfId="0" applyFont="1" applyFill="1" applyBorder="1"/>
    <xf numFmtId="0" fontId="55" fillId="0" borderId="0" xfId="0" applyFont="1"/>
    <xf numFmtId="0" fontId="81" fillId="0" borderId="0" xfId="0" applyFont="1"/>
    <xf numFmtId="0" fontId="82" fillId="44" borderId="0" xfId="0" applyFont="1" applyFill="1"/>
    <xf numFmtId="0" fontId="74" fillId="0" borderId="0" xfId="0" applyFont="1"/>
    <xf numFmtId="0" fontId="83" fillId="0" borderId="0" xfId="0" applyFont="1"/>
    <xf numFmtId="0" fontId="84" fillId="0" borderId="0" xfId="0" applyFont="1"/>
    <xf numFmtId="0" fontId="84" fillId="0" borderId="0" xfId="0" applyFont="1" applyFill="1" applyBorder="1" applyAlignment="1"/>
    <xf numFmtId="0" fontId="0" fillId="0" borderId="0" xfId="0" applyFont="1" applyFill="1" applyBorder="1" applyAlignment="1"/>
    <xf numFmtId="0" fontId="0" fillId="0" borderId="0" xfId="0" applyFill="1" applyBorder="1" applyAlignment="1"/>
    <xf numFmtId="0" fontId="82" fillId="44" borderId="0" xfId="0" applyFont="1" applyFill="1" applyBorder="1" applyAlignment="1"/>
    <xf numFmtId="0" fontId="64" fillId="44" borderId="0" xfId="0" applyFont="1" applyFill="1"/>
    <xf numFmtId="0" fontId="38" fillId="44" borderId="0" xfId="0" applyFont="1" applyFill="1"/>
    <xf numFmtId="0" fontId="85" fillId="44" borderId="0" xfId="0" applyFont="1" applyFill="1"/>
    <xf numFmtId="49" fontId="55" fillId="0" borderId="0" xfId="0" applyNumberFormat="1" applyFont="1"/>
    <xf numFmtId="0" fontId="20" fillId="0" borderId="0" xfId="0" applyFont="1" applyAlignment="1">
      <alignment horizontal="left"/>
    </xf>
    <xf numFmtId="0" fontId="51" fillId="0" borderId="0" xfId="0" applyFont="1" applyAlignment="1">
      <alignment horizontal="centerContinuous"/>
    </xf>
    <xf numFmtId="0" fontId="20" fillId="0" borderId="0" xfId="0" applyFont="1" applyAlignment="1">
      <alignment horizontal="centerContinuous"/>
    </xf>
    <xf numFmtId="0" fontId="0" fillId="0" borderId="0" xfId="0" applyAlignment="1">
      <alignment horizontal="centerContinuous"/>
    </xf>
    <xf numFmtId="14" fontId="86" fillId="0" borderId="0" xfId="0" applyNumberFormat="1" applyFont="1" applyAlignment="1">
      <alignment horizontal="centerContinuous"/>
    </xf>
    <xf numFmtId="0" fontId="87" fillId="0" borderId="0" xfId="0" applyFont="1" applyAlignment="1">
      <alignment horizontal="centerContinuous"/>
    </xf>
    <xf numFmtId="0" fontId="88" fillId="0" borderId="0" xfId="0" applyFont="1" applyAlignment="1">
      <alignment horizontal="left"/>
    </xf>
    <xf numFmtId="0" fontId="88" fillId="0" borderId="0" xfId="0" applyFont="1"/>
    <xf numFmtId="0" fontId="89" fillId="0" borderId="0" xfId="0" applyFont="1" applyAlignment="1">
      <alignment horizontal="left"/>
    </xf>
    <xf numFmtId="0" fontId="89" fillId="0" borderId="0" xfId="0" applyFont="1"/>
    <xf numFmtId="0" fontId="90" fillId="0" borderId="0" xfId="0" applyFont="1" applyAlignment="1">
      <alignment horizontal="left"/>
    </xf>
    <xf numFmtId="0" fontId="91" fillId="0" borderId="32" xfId="0" applyFont="1" applyBorder="1" applyAlignment="1">
      <alignment horizontal="left"/>
    </xf>
    <xf numFmtId="0" fontId="91" fillId="0" borderId="32" xfId="0" applyFont="1" applyBorder="1"/>
    <xf numFmtId="0" fontId="89" fillId="0" borderId="33" xfId="0" applyFont="1" applyBorder="1" applyAlignment="1">
      <alignment horizontal="left"/>
    </xf>
    <xf numFmtId="0" fontId="89" fillId="0" borderId="33" xfId="0" applyFont="1" applyBorder="1"/>
    <xf numFmtId="0" fontId="89" fillId="0" borderId="0" xfId="0" applyFont="1" applyBorder="1"/>
    <xf numFmtId="0" fontId="89" fillId="0" borderId="34" xfId="0" applyFont="1" applyBorder="1" applyAlignment="1">
      <alignment horizontal="left"/>
    </xf>
    <xf numFmtId="0" fontId="89" fillId="0" borderId="34" xfId="0" applyFont="1" applyBorder="1"/>
    <xf numFmtId="0" fontId="16" fillId="0" borderId="14" xfId="0" applyFont="1" applyFill="1" applyBorder="1"/>
    <xf numFmtId="0" fontId="50" fillId="0" borderId="0" xfId="58" applyFont="1" applyFill="1" applyBorder="1"/>
    <xf numFmtId="0" fontId="51" fillId="0" borderId="0" xfId="0" applyFont="1" applyBorder="1" applyAlignment="1">
      <alignment horizontal="centerContinuous"/>
    </xf>
    <xf numFmtId="0" fontId="20" fillId="0" borderId="0" xfId="0" applyFont="1" applyBorder="1" applyAlignment="1">
      <alignment horizontal="centerContinuous"/>
    </xf>
    <xf numFmtId="0" fontId="0" fillId="0" borderId="0" xfId="0" applyBorder="1" applyAlignment="1">
      <alignment horizontal="centerContinuous"/>
    </xf>
    <xf numFmtId="0" fontId="20" fillId="0" borderId="0" xfId="0" applyFont="1" applyBorder="1" applyAlignment="1">
      <alignment horizontal="left"/>
    </xf>
    <xf numFmtId="14" fontId="86" fillId="0" borderId="0" xfId="0" applyNumberFormat="1" applyFont="1" applyBorder="1" applyAlignment="1">
      <alignment horizontal="centerContinuous"/>
    </xf>
    <xf numFmtId="0" fontId="52" fillId="0" borderId="0" xfId="58" applyFont="1" applyBorder="1" applyAlignment="1">
      <alignment horizontal="left"/>
    </xf>
    <xf numFmtId="0" fontId="87" fillId="0" borderId="0" xfId="0" applyFont="1" applyBorder="1" applyAlignment="1">
      <alignment horizontal="centerContinuous"/>
    </xf>
    <xf numFmtId="0" fontId="88" fillId="0" borderId="0" xfId="0" applyFont="1" applyBorder="1" applyAlignment="1">
      <alignment horizontal="left"/>
    </xf>
    <xf numFmtId="0" fontId="88" fillId="0" borderId="0" xfId="0" applyFont="1" applyBorder="1"/>
    <xf numFmtId="0" fontId="89" fillId="0" borderId="0" xfId="0" applyFont="1" applyBorder="1" applyAlignment="1">
      <alignment horizontal="left"/>
    </xf>
    <xf numFmtId="0" fontId="91" fillId="0" borderId="0" xfId="0" applyFont="1" applyBorder="1" applyAlignment="1">
      <alignment horizontal="left"/>
    </xf>
    <xf numFmtId="0" fontId="91" fillId="0" borderId="0" xfId="0" applyFont="1" applyBorder="1"/>
    <xf numFmtId="0" fontId="58" fillId="0" borderId="0" xfId="0" applyFont="1"/>
    <xf numFmtId="0" fontId="0" fillId="55" borderId="0" xfId="0" applyFill="1"/>
    <xf numFmtId="0" fontId="0" fillId="0" borderId="0" xfId="0" quotePrefix="1" applyAlignment="1">
      <alignment horizontal="left"/>
    </xf>
    <xf numFmtId="0" fontId="0" fillId="0" borderId="0" xfId="0" quotePrefix="1" applyFill="1" applyBorder="1" applyAlignment="1">
      <alignment horizontal="left"/>
    </xf>
    <xf numFmtId="0" fontId="53" fillId="0" borderId="14" xfId="58" applyFont="1" applyBorder="1" applyAlignment="1">
      <alignment horizontal="left"/>
    </xf>
    <xf numFmtId="0" fontId="0" fillId="0" borderId="0" xfId="0" applyAlignment="1">
      <alignment horizontal="center"/>
    </xf>
    <xf numFmtId="0" fontId="18" fillId="0" borderId="0" xfId="0" applyFont="1" applyFill="1" applyBorder="1"/>
    <xf numFmtId="0" fontId="0" fillId="0" borderId="0" xfId="0"/>
    <xf numFmtId="0" fontId="0" fillId="0" borderId="0" xfId="0" applyFill="1"/>
    <xf numFmtId="0" fontId="19" fillId="0" borderId="0" xfId="0" applyFont="1" applyFill="1" applyBorder="1"/>
    <xf numFmtId="0" fontId="38" fillId="0" borderId="0" xfId="0" applyFont="1"/>
    <xf numFmtId="0" fontId="0" fillId="50" borderId="0" xfId="0" applyFill="1" applyBorder="1" applyAlignment="1">
      <alignment horizontal="center"/>
    </xf>
    <xf numFmtId="0" fontId="29" fillId="0" borderId="0" xfId="48"/>
    <xf numFmtId="0" fontId="93" fillId="0" borderId="0" xfId="55" applyFont="1"/>
    <xf numFmtId="0" fontId="70" fillId="0" borderId="0" xfId="0" applyFont="1"/>
    <xf numFmtId="0" fontId="0" fillId="44" borderId="13" xfId="0" applyFill="1" applyBorder="1"/>
    <xf numFmtId="0" fontId="39" fillId="0" borderId="0" xfId="0" applyFont="1" applyFill="1" applyBorder="1"/>
    <xf numFmtId="164" fontId="18" fillId="0" borderId="0" xfId="0" applyNumberFormat="1" applyFont="1" applyFill="1" applyBorder="1" applyAlignment="1">
      <alignment horizontal="center"/>
    </xf>
    <xf numFmtId="1" fontId="18" fillId="0" borderId="0" xfId="0" applyNumberFormat="1" applyFont="1" applyFill="1" applyBorder="1" applyAlignment="1">
      <alignment horizontal="center"/>
    </xf>
    <xf numFmtId="0" fontId="0" fillId="43" borderId="0" xfId="0" applyFill="1" applyBorder="1"/>
    <xf numFmtId="165" fontId="19" fillId="0" borderId="0" xfId="0" applyNumberFormat="1" applyFont="1" applyFill="1" applyBorder="1" applyAlignment="1">
      <alignment horizontal="center"/>
    </xf>
    <xf numFmtId="164" fontId="19" fillId="0" borderId="0" xfId="0" applyNumberFormat="1" applyFont="1" applyFill="1" applyBorder="1" applyAlignment="1">
      <alignment horizontal="center"/>
    </xf>
    <xf numFmtId="2" fontId="19" fillId="0" borderId="0" xfId="0" applyNumberFormat="1" applyFont="1" applyFill="1" applyBorder="1" applyAlignment="1">
      <alignment horizontal="center"/>
    </xf>
    <xf numFmtId="0" fontId="35" fillId="41" borderId="0" xfId="0" applyFont="1" applyFill="1" applyBorder="1" applyAlignment="1">
      <alignment horizontal="left"/>
    </xf>
    <xf numFmtId="0" fontId="36" fillId="38" borderId="0" xfId="0" applyFont="1" applyFill="1" applyBorder="1" applyAlignment="1">
      <alignment horizontal="left"/>
    </xf>
    <xf numFmtId="0" fontId="43" fillId="42" borderId="0" xfId="0" applyFont="1" applyFill="1" applyBorder="1" applyAlignment="1">
      <alignment horizontal="left"/>
    </xf>
    <xf numFmtId="0" fontId="33" fillId="38" borderId="0" xfId="0" applyFont="1" applyFill="1" applyBorder="1" applyAlignment="1">
      <alignment horizontal="left"/>
    </xf>
    <xf numFmtId="0" fontId="32" fillId="35" borderId="0" xfId="0" applyFont="1" applyFill="1" applyBorder="1" applyAlignment="1">
      <alignment horizontal="left"/>
    </xf>
    <xf numFmtId="0" fontId="33" fillId="40" borderId="0" xfId="0" applyFont="1" applyFill="1" applyBorder="1" applyAlignment="1">
      <alignment horizontal="left"/>
    </xf>
    <xf numFmtId="0" fontId="40" fillId="35" borderId="0" xfId="58" applyFont="1" applyFill="1" applyBorder="1" applyAlignment="1">
      <alignment horizontal="left"/>
    </xf>
    <xf numFmtId="0" fontId="31" fillId="36" borderId="0" xfId="0" applyFont="1" applyFill="1" applyBorder="1" applyAlignment="1">
      <alignment horizontal="left"/>
    </xf>
    <xf numFmtId="0" fontId="40" fillId="37" borderId="0" xfId="0" applyFont="1" applyFill="1" applyBorder="1" applyAlignment="1">
      <alignment horizontal="left"/>
    </xf>
    <xf numFmtId="0" fontId="33" fillId="37" borderId="0" xfId="0" applyFont="1" applyFill="1" applyBorder="1" applyAlignment="1">
      <alignment horizontal="left"/>
    </xf>
    <xf numFmtId="0" fontId="30" fillId="35" borderId="0" xfId="0" applyFont="1" applyFill="1" applyBorder="1" applyAlignment="1">
      <alignment horizontal="left"/>
    </xf>
    <xf numFmtId="0" fontId="0" fillId="0" borderId="0" xfId="0" applyBorder="1"/>
    <xf numFmtId="0" fontId="18" fillId="0" borderId="0" xfId="0" applyFont="1" applyBorder="1"/>
    <xf numFmtId="0" fontId="30" fillId="38" borderId="0" xfId="0" applyFont="1" applyFill="1" applyBorder="1" applyAlignment="1">
      <alignment horizontal="left"/>
    </xf>
    <xf numFmtId="0" fontId="34" fillId="39" borderId="0" xfId="0" applyFont="1" applyFill="1" applyBorder="1" applyAlignment="1">
      <alignment horizontal="left"/>
    </xf>
    <xf numFmtId="0" fontId="41" fillId="41" borderId="0" xfId="0" applyFont="1" applyFill="1" applyBorder="1" applyAlignment="1">
      <alignment horizontal="left"/>
    </xf>
    <xf numFmtId="0" fontId="35" fillId="38" borderId="0" xfId="0" applyFont="1" applyFill="1" applyBorder="1" applyAlignment="1">
      <alignment horizontal="left"/>
    </xf>
    <xf numFmtId="0" fontId="42" fillId="38" borderId="0" xfId="0" applyFont="1" applyFill="1" applyBorder="1" applyAlignment="1">
      <alignment horizontal="left"/>
    </xf>
    <xf numFmtId="0" fontId="44" fillId="37" borderId="0" xfId="0" applyFont="1" applyFill="1" applyBorder="1" applyAlignment="1">
      <alignment horizontal="center"/>
    </xf>
    <xf numFmtId="0" fontId="30" fillId="34" borderId="0" xfId="0" applyFont="1" applyFill="1" applyBorder="1" applyAlignment="1"/>
    <xf numFmtId="0" fontId="37" fillId="41" borderId="0" xfId="0" applyFont="1" applyFill="1" applyBorder="1" applyAlignment="1"/>
    <xf numFmtId="0" fontId="33" fillId="37" borderId="0" xfId="0" applyFont="1" applyFill="1" applyBorder="1" applyAlignment="1"/>
    <xf numFmtId="0" fontId="16" fillId="0" borderId="0" xfId="0" applyFont="1" applyFill="1" applyBorder="1"/>
    <xf numFmtId="0" fontId="0" fillId="0" borderId="0" xfId="0" applyFill="1" applyBorder="1"/>
    <xf numFmtId="0" fontId="18" fillId="0" borderId="0" xfId="0" applyFont="1" applyBorder="1" applyAlignment="1">
      <alignment horizontal="center"/>
    </xf>
    <xf numFmtId="0" fontId="18" fillId="0" borderId="0" xfId="0" applyFont="1" applyAlignment="1">
      <alignment horizontal="center"/>
    </xf>
    <xf numFmtId="0" fontId="18" fillId="0" borderId="0" xfId="0" applyFont="1" applyFill="1" applyBorder="1" applyAlignment="1">
      <alignment horizontal="center"/>
    </xf>
    <xf numFmtId="164" fontId="18" fillId="0" borderId="0" xfId="0" applyNumberFormat="1" applyFont="1" applyFill="1" applyAlignment="1">
      <alignment horizontal="center"/>
    </xf>
    <xf numFmtId="0" fontId="48" fillId="0" borderId="0" xfId="0" applyFont="1" applyFill="1" applyBorder="1" applyAlignment="1">
      <alignment horizontal="center"/>
    </xf>
    <xf numFmtId="0" fontId="39" fillId="43" borderId="0" xfId="0" applyFont="1" applyFill="1" applyBorder="1"/>
    <xf numFmtId="0" fontId="0" fillId="43" borderId="0" xfId="0" applyFill="1" applyAlignment="1">
      <alignment horizontal="center"/>
    </xf>
    <xf numFmtId="0" fontId="31" fillId="0" borderId="0" xfId="0" applyFont="1" applyFill="1" applyBorder="1" applyAlignment="1">
      <alignment horizontal="left"/>
    </xf>
    <xf numFmtId="0" fontId="39" fillId="0" borderId="0" xfId="0" applyFont="1" applyAlignment="1">
      <alignment horizontal="center"/>
    </xf>
    <xf numFmtId="0" fontId="40" fillId="0" borderId="0" xfId="0" applyFont="1" applyFill="1" applyBorder="1" applyAlignment="1">
      <alignment horizontal="center"/>
    </xf>
    <xf numFmtId="0" fontId="33" fillId="0" borderId="0" xfId="0" applyFont="1" applyFill="1" applyBorder="1" applyAlignment="1">
      <alignment horizontal="center"/>
    </xf>
    <xf numFmtId="0" fontId="41" fillId="0" borderId="0" xfId="0" applyFont="1" applyFill="1" applyBorder="1" applyAlignment="1">
      <alignment horizontal="center"/>
    </xf>
    <xf numFmtId="0" fontId="35" fillId="0" borderId="0" xfId="0" applyFont="1" applyFill="1" applyBorder="1" applyAlignment="1">
      <alignment horizontal="center"/>
    </xf>
    <xf numFmtId="0" fontId="42" fillId="0" borderId="0" xfId="0" applyFont="1" applyFill="1" applyBorder="1" applyAlignment="1">
      <alignment horizontal="center"/>
    </xf>
    <xf numFmtId="0" fontId="37" fillId="0" borderId="0" xfId="0" applyFont="1" applyFill="1" applyBorder="1" applyAlignment="1">
      <alignment horizontal="center"/>
    </xf>
    <xf numFmtId="0" fontId="0" fillId="0" borderId="0" xfId="0" applyBorder="1" applyAlignment="1">
      <alignment horizontal="center"/>
    </xf>
    <xf numFmtId="0" fontId="0" fillId="0" borderId="0" xfId="0" applyBorder="1"/>
    <xf numFmtId="0" fontId="16" fillId="43" borderId="0" xfId="0" applyFont="1" applyFill="1" applyBorder="1"/>
    <xf numFmtId="0" fontId="0" fillId="43" borderId="0" xfId="0" applyFill="1" applyBorder="1" applyAlignment="1">
      <alignment horizontal="center"/>
    </xf>
    <xf numFmtId="0" fontId="44" fillId="0" borderId="0" xfId="0" applyFont="1" applyFill="1" applyBorder="1" applyAlignment="1">
      <alignment horizontal="center"/>
    </xf>
    <xf numFmtId="0" fontId="30" fillId="34" borderId="0" xfId="0" applyFont="1" applyFill="1" applyBorder="1" applyAlignment="1"/>
    <xf numFmtId="0" fontId="37" fillId="41" borderId="0" xfId="0" applyFont="1" applyFill="1" applyBorder="1" applyAlignment="1"/>
    <xf numFmtId="0" fontId="33" fillId="37" borderId="0" xfId="0" applyFont="1" applyFill="1" applyBorder="1" applyAlignment="1"/>
    <xf numFmtId="0" fontId="16" fillId="0" borderId="0" xfId="0" applyFont="1" applyFill="1" applyBorder="1"/>
    <xf numFmtId="0" fontId="0" fillId="0" borderId="0" xfId="0" applyFill="1" applyBorder="1" applyAlignment="1">
      <alignment horizontal="center"/>
    </xf>
    <xf numFmtId="0" fontId="19" fillId="0" borderId="0" xfId="0" applyFont="1" applyBorder="1"/>
    <xf numFmtId="0" fontId="38" fillId="0" borderId="0" xfId="0" applyFont="1" applyFill="1" applyBorder="1"/>
    <xf numFmtId="0" fontId="40" fillId="35" borderId="0" xfId="58" applyFont="1" applyFill="1" applyBorder="1" applyAlignment="1"/>
    <xf numFmtId="0" fontId="31" fillId="36" borderId="0" xfId="0" applyFont="1" applyFill="1" applyBorder="1" applyAlignment="1"/>
    <xf numFmtId="0" fontId="40" fillId="37" borderId="0" xfId="0" applyFont="1" applyFill="1" applyBorder="1" applyAlignment="1"/>
    <xf numFmtId="0" fontId="30" fillId="35" borderId="0" xfId="0" applyFont="1" applyFill="1" applyBorder="1" applyAlignment="1"/>
    <xf numFmtId="0" fontId="30" fillId="38" borderId="0" xfId="0" applyFont="1" applyFill="1" applyBorder="1" applyAlignment="1"/>
    <xf numFmtId="0" fontId="34" fillId="39" borderId="0" xfId="0" applyFont="1" applyFill="1" applyBorder="1" applyAlignment="1"/>
    <xf numFmtId="0" fontId="33" fillId="40" borderId="0" xfId="0" applyFont="1" applyFill="1" applyBorder="1" applyAlignment="1"/>
    <xf numFmtId="0" fontId="41" fillId="41" borderId="0" xfId="0" applyFont="1" applyFill="1" applyBorder="1" applyAlignment="1"/>
    <xf numFmtId="0" fontId="35" fillId="38" borderId="0" xfId="0" applyFont="1" applyFill="1" applyBorder="1" applyAlignment="1"/>
    <xf numFmtId="0" fontId="42" fillId="38" borderId="0" xfId="0" applyFont="1" applyFill="1" applyBorder="1" applyAlignment="1"/>
    <xf numFmtId="0" fontId="35" fillId="41" borderId="0" xfId="0" applyFont="1" applyFill="1" applyBorder="1" applyAlignment="1"/>
    <xf numFmtId="0" fontId="36" fillId="38" borderId="0" xfId="0" applyFont="1" applyFill="1" applyBorder="1" applyAlignment="1"/>
    <xf numFmtId="0" fontId="43" fillId="42" borderId="0" xfId="0" applyFont="1" applyFill="1" applyBorder="1" applyAlignment="1"/>
    <xf numFmtId="0" fontId="33" fillId="38" borderId="0" xfId="0" applyFont="1" applyFill="1" applyBorder="1" applyAlignment="1"/>
    <xf numFmtId="0" fontId="32" fillId="35" borderId="0" xfId="0" applyFont="1" applyFill="1" applyBorder="1" applyAlignment="1"/>
    <xf numFmtId="0" fontId="44" fillId="37" borderId="0" xfId="0" applyFont="1" applyFill="1" applyBorder="1" applyAlignment="1"/>
    <xf numFmtId="0" fontId="16" fillId="0" borderId="14" xfId="0" applyFont="1" applyBorder="1"/>
    <xf numFmtId="0" fontId="0" fillId="0" borderId="14" xfId="0" applyBorder="1"/>
    <xf numFmtId="0" fontId="18" fillId="0" borderId="0" xfId="0" applyFont="1" applyFill="1" applyAlignment="1">
      <alignment horizontal="center"/>
    </xf>
    <xf numFmtId="0" fontId="19" fillId="0" borderId="0" xfId="0" applyFont="1" applyBorder="1" applyAlignment="1">
      <alignment horizontal="center"/>
    </xf>
    <xf numFmtId="0" fontId="19" fillId="0" borderId="0" xfId="0" applyFont="1" applyAlignment="1">
      <alignment horizontal="center"/>
    </xf>
    <xf numFmtId="164" fontId="19" fillId="0" borderId="0" xfId="0" applyNumberFormat="1" applyFont="1" applyAlignment="1">
      <alignment horizontal="center"/>
    </xf>
    <xf numFmtId="2" fontId="19" fillId="0" borderId="0" xfId="0" applyNumberFormat="1" applyFont="1" applyAlignment="1">
      <alignment horizontal="center"/>
    </xf>
    <xf numFmtId="165" fontId="19" fillId="0" borderId="0" xfId="0" applyNumberFormat="1" applyFont="1" applyAlignment="1">
      <alignment horizontal="center"/>
    </xf>
    <xf numFmtId="0" fontId="19" fillId="0" borderId="0" xfId="0" applyFont="1" applyFill="1" applyBorder="1" applyAlignment="1">
      <alignment horizontal="center"/>
    </xf>
    <xf numFmtId="0" fontId="19" fillId="0" borderId="0" xfId="0" applyFont="1" applyFill="1" applyAlignment="1">
      <alignment horizontal="center"/>
    </xf>
    <xf numFmtId="0" fontId="0" fillId="45" borderId="0" xfId="0" applyFill="1" applyAlignment="1">
      <alignment horizontal="center"/>
    </xf>
    <xf numFmtId="0" fontId="40" fillId="0" borderId="0" xfId="58" applyFont="1" applyFill="1" applyBorder="1" applyAlignment="1">
      <alignment horizontal="center"/>
    </xf>
    <xf numFmtId="0" fontId="31" fillId="0" borderId="0" xfId="0" applyFont="1" applyFill="1" applyBorder="1" applyAlignment="1">
      <alignment horizontal="center"/>
    </xf>
    <xf numFmtId="0" fontId="30" fillId="0" borderId="0" xfId="0" applyFont="1" applyFill="1" applyBorder="1" applyAlignment="1">
      <alignment horizontal="center"/>
    </xf>
    <xf numFmtId="0" fontId="36" fillId="0" borderId="0" xfId="0" applyFont="1" applyFill="1" applyBorder="1" applyAlignment="1">
      <alignment horizontal="center"/>
    </xf>
    <xf numFmtId="0" fontId="43" fillId="0" borderId="0" xfId="0" applyFont="1" applyFill="1" applyBorder="1" applyAlignment="1">
      <alignment horizontal="center"/>
    </xf>
    <xf numFmtId="0" fontId="34" fillId="0" borderId="0" xfId="0" applyFont="1" applyFill="1" applyBorder="1" applyAlignment="1">
      <alignment horizontal="center"/>
    </xf>
    <xf numFmtId="0" fontId="32" fillId="0" borderId="0" xfId="0" applyFont="1" applyFill="1" applyBorder="1" applyAlignment="1">
      <alignment horizontal="center"/>
    </xf>
    <xf numFmtId="0" fontId="19" fillId="0" borderId="0" xfId="0" quotePrefix="1" applyFont="1" applyFill="1" applyBorder="1" applyAlignment="1">
      <alignment horizontal="center"/>
    </xf>
    <xf numFmtId="0" fontId="19" fillId="0" borderId="0" xfId="74" applyFont="1" applyAlignment="1">
      <alignment horizontal="center"/>
    </xf>
    <xf numFmtId="164" fontId="19" fillId="0" borderId="0" xfId="74" applyNumberFormat="1" applyFont="1" applyAlignment="1">
      <alignment horizontal="center"/>
    </xf>
    <xf numFmtId="2" fontId="19" fillId="0" borderId="0" xfId="74" applyNumberFormat="1" applyFont="1" applyAlignment="1">
      <alignment horizontal="center"/>
    </xf>
    <xf numFmtId="164" fontId="19" fillId="0" borderId="0" xfId="74" applyNumberFormat="1" applyFont="1" applyFill="1" applyAlignment="1">
      <alignment horizontal="center"/>
    </xf>
    <xf numFmtId="0" fontId="19" fillId="0" borderId="0" xfId="74" applyFill="1" applyAlignment="1">
      <alignment horizontal="center"/>
    </xf>
    <xf numFmtId="0" fontId="0" fillId="0" borderId="0" xfId="0" applyFill="1"/>
    <xf numFmtId="164" fontId="18" fillId="0" borderId="0" xfId="0" applyNumberFormat="1" applyFont="1" applyAlignment="1">
      <alignment horizontal="center"/>
    </xf>
    <xf numFmtId="164" fontId="19" fillId="0" borderId="0" xfId="74" applyNumberFormat="1" applyAlignment="1">
      <alignment horizontal="center"/>
    </xf>
    <xf numFmtId="164" fontId="19" fillId="0" borderId="0" xfId="74" applyNumberFormat="1" applyFill="1" applyAlignment="1">
      <alignment horizontal="center"/>
    </xf>
    <xf numFmtId="0" fontId="0" fillId="0" borderId="0" xfId="0"/>
    <xf numFmtId="0" fontId="0" fillId="0" borderId="0" xfId="0" applyFill="1" applyAlignment="1">
      <alignment horizontal="center"/>
    </xf>
    <xf numFmtId="0" fontId="0" fillId="0" borderId="0" xfId="0" applyAlignment="1">
      <alignment horizontal="center"/>
    </xf>
    <xf numFmtId="0" fontId="19" fillId="0" borderId="0" xfId="74"/>
    <xf numFmtId="0" fontId="57" fillId="0" borderId="0" xfId="0" quotePrefix="1" applyFont="1" applyFill="1" applyBorder="1" applyAlignment="1">
      <alignment horizontal="left"/>
    </xf>
    <xf numFmtId="0" fontId="19" fillId="0" borderId="0" xfId="74" applyFont="1" applyFill="1" applyAlignment="1">
      <alignment horizontal="center"/>
    </xf>
    <xf numFmtId="165" fontId="19" fillId="0" borderId="0" xfId="74" applyNumberFormat="1" applyFont="1" applyFill="1" applyAlignment="1">
      <alignment horizontal="center"/>
    </xf>
    <xf numFmtId="0" fontId="57" fillId="0" borderId="21" xfId="0" quotePrefix="1" applyFont="1" applyFill="1" applyBorder="1" applyAlignment="1">
      <alignment horizontal="left"/>
    </xf>
    <xf numFmtId="0" fontId="16" fillId="44" borderId="0" xfId="0" applyFont="1" applyFill="1"/>
    <xf numFmtId="0" fontId="16" fillId="0" borderId="0" xfId="0" applyFont="1" applyBorder="1"/>
    <xf numFmtId="0" fontId="48" fillId="56" borderId="0" xfId="0" applyFont="1" applyFill="1" applyBorder="1" applyAlignment="1">
      <alignment horizontal="left"/>
    </xf>
    <xf numFmtId="0" fontId="48" fillId="56" borderId="0" xfId="0" applyFont="1" applyFill="1" applyBorder="1" applyAlignment="1"/>
    <xf numFmtId="0" fontId="31" fillId="46" borderId="22" xfId="0" applyFont="1" applyFill="1" applyBorder="1" applyAlignment="1">
      <alignment horizontal="left"/>
    </xf>
    <xf numFmtId="0" fontId="70" fillId="0" borderId="0" xfId="0" applyFont="1" applyBorder="1"/>
    <xf numFmtId="0" fontId="0" fillId="44" borderId="0" xfId="0" applyFill="1" applyBorder="1"/>
    <xf numFmtId="0" fontId="92" fillId="0" borderId="0" xfId="0" applyFont="1" applyBorder="1"/>
    <xf numFmtId="0" fontId="45" fillId="44" borderId="0" xfId="0" applyFont="1" applyFill="1" applyBorder="1"/>
    <xf numFmtId="0" fontId="80" fillId="0" borderId="0" xfId="0" applyFont="1" applyBorder="1"/>
    <xf numFmtId="0" fontId="55" fillId="0" borderId="0" xfId="0" applyFont="1" applyBorder="1"/>
    <xf numFmtId="0" fontId="31" fillId="0" borderId="0" xfId="0" applyFont="1" applyFill="1" applyBorder="1"/>
    <xf numFmtId="0" fontId="0" fillId="0" borderId="14" xfId="0" applyBorder="1" applyAlignment="1">
      <alignment horizontal="center"/>
    </xf>
    <xf numFmtId="0" fontId="109" fillId="0" borderId="0" xfId="0" applyFont="1"/>
    <xf numFmtId="0" fontId="109" fillId="0" borderId="0" xfId="0" applyFont="1" applyBorder="1"/>
    <xf numFmtId="0" fontId="108" fillId="0" borderId="0" xfId="0" applyFont="1" applyAlignment="1">
      <alignment horizontal="left"/>
    </xf>
    <xf numFmtId="0" fontId="46" fillId="0" borderId="13" xfId="0" applyFont="1" applyFill="1" applyBorder="1" applyAlignment="1">
      <alignment horizontal="center"/>
    </xf>
    <xf numFmtId="0" fontId="46" fillId="0" borderId="13" xfId="0" applyFont="1" applyBorder="1" applyAlignment="1">
      <alignment horizontal="center"/>
    </xf>
    <xf numFmtId="0" fontId="77" fillId="0" borderId="0" xfId="0" applyFont="1" applyAlignment="1">
      <alignment horizontal="center"/>
    </xf>
    <xf numFmtId="0" fontId="64" fillId="0" borderId="13" xfId="0" applyFont="1" applyFill="1" applyBorder="1" applyAlignment="1">
      <alignment horizontal="center"/>
    </xf>
    <xf numFmtId="0" fontId="16" fillId="51" borderId="0" xfId="0" applyFont="1" applyFill="1" applyAlignment="1">
      <alignment horizontal="center"/>
    </xf>
    <xf numFmtId="0" fontId="109" fillId="0" borderId="0" xfId="0" applyFont="1" applyAlignment="1">
      <alignment horizontal="left"/>
    </xf>
    <xf numFmtId="0" fontId="110" fillId="0" borderId="0" xfId="0" applyFont="1" applyBorder="1"/>
    <xf numFmtId="0" fontId="110" fillId="0" borderId="0" xfId="0" applyFont="1" applyBorder="1" applyAlignment="1">
      <alignment vertical="center"/>
    </xf>
    <xf numFmtId="0" fontId="73" fillId="0" borderId="0" xfId="58" applyFont="1" applyAlignment="1">
      <alignment horizontal="left"/>
    </xf>
    <xf numFmtId="0" fontId="51" fillId="0" borderId="0" xfId="58" applyFont="1" applyBorder="1" applyAlignment="1">
      <alignment horizontal="center"/>
    </xf>
    <xf numFmtId="0" fontId="73" fillId="0" borderId="0" xfId="58" applyFont="1"/>
    <xf numFmtId="0" fontId="51" fillId="0" borderId="0" xfId="58" applyFont="1" applyFill="1" applyBorder="1" applyAlignment="1">
      <alignment horizontal="center"/>
    </xf>
    <xf numFmtId="0" fontId="73" fillId="0" borderId="15" xfId="58" applyFont="1" applyBorder="1" applyAlignment="1">
      <alignment horizontal="left"/>
    </xf>
    <xf numFmtId="0" fontId="73" fillId="0" borderId="16" xfId="58" applyFont="1" applyBorder="1"/>
    <xf numFmtId="0" fontId="73" fillId="0" borderId="0" xfId="58" applyFont="1" applyBorder="1"/>
    <xf numFmtId="0" fontId="73" fillId="0" borderId="15" xfId="58" applyFont="1" applyBorder="1"/>
    <xf numFmtId="0" fontId="73" fillId="0" borderId="0" xfId="58" applyFont="1" applyBorder="1" applyAlignment="1">
      <alignment horizontal="left"/>
    </xf>
    <xf numFmtId="0" fontId="114" fillId="0" borderId="0" xfId="0" applyFont="1" applyFill="1" applyBorder="1"/>
    <xf numFmtId="0" fontId="73" fillId="0" borderId="0" xfId="58" applyFont="1" applyFill="1" applyBorder="1" applyAlignment="1">
      <alignment horizontal="left"/>
    </xf>
    <xf numFmtId="0" fontId="114" fillId="0" borderId="16" xfId="58" applyFont="1" applyBorder="1" applyAlignment="1">
      <alignment horizontal="left"/>
    </xf>
    <xf numFmtId="0" fontId="73" fillId="0" borderId="11" xfId="58" applyFont="1" applyBorder="1" applyAlignment="1">
      <alignment horizontal="left"/>
    </xf>
    <xf numFmtId="0" fontId="73" fillId="0" borderId="12" xfId="58" applyFont="1" applyBorder="1" applyAlignment="1">
      <alignment horizontal="left"/>
    </xf>
    <xf numFmtId="0" fontId="114" fillId="0" borderId="12" xfId="58" applyFont="1" applyBorder="1" applyAlignment="1">
      <alignment horizontal="left"/>
    </xf>
    <xf numFmtId="0" fontId="73" fillId="0" borderId="17" xfId="58" applyFont="1" applyBorder="1"/>
    <xf numFmtId="0" fontId="73" fillId="0" borderId="18" xfId="58" applyFont="1" applyBorder="1"/>
    <xf numFmtId="0" fontId="115" fillId="0" borderId="0" xfId="46" applyNumberFormat="1" applyFont="1" applyFill="1" applyBorder="1" applyAlignment="1" applyProtection="1"/>
    <xf numFmtId="0" fontId="73" fillId="0" borderId="11" xfId="58" applyFont="1" applyBorder="1"/>
    <xf numFmtId="0" fontId="55" fillId="0" borderId="12" xfId="58" applyFont="1" applyBorder="1" applyAlignment="1">
      <alignment horizontal="left"/>
    </xf>
    <xf numFmtId="0" fontId="55" fillId="0" borderId="11" xfId="58" applyFont="1" applyBorder="1" applyAlignment="1">
      <alignment horizontal="left"/>
    </xf>
    <xf numFmtId="0" fontId="55" fillId="0" borderId="16" xfId="58" applyFont="1" applyBorder="1"/>
    <xf numFmtId="0" fontId="55" fillId="0" borderId="15" xfId="58" applyFont="1" applyBorder="1"/>
    <xf numFmtId="0" fontId="57" fillId="0" borderId="0" xfId="0" applyFont="1" applyFill="1" applyBorder="1"/>
    <xf numFmtId="0" fontId="55" fillId="0" borderId="18" xfId="58" applyFont="1" applyBorder="1"/>
    <xf numFmtId="0" fontId="55" fillId="0" borderId="17" xfId="58" applyFont="1" applyBorder="1"/>
    <xf numFmtId="0" fontId="55" fillId="0" borderId="16" xfId="58" applyFont="1" applyBorder="1" applyAlignment="1">
      <alignment horizontal="left"/>
    </xf>
    <xf numFmtId="0" fontId="55" fillId="0" borderId="15" xfId="58" applyFont="1" applyBorder="1" applyAlignment="1">
      <alignment horizontal="left"/>
    </xf>
    <xf numFmtId="0" fontId="31" fillId="0" borderId="0" xfId="43" applyFont="1" applyFill="1" applyBorder="1" applyAlignment="1">
      <alignment horizontal="center"/>
    </xf>
    <xf numFmtId="164" fontId="19" fillId="0" borderId="0" xfId="0" applyNumberFormat="1" applyFont="1" applyFill="1" applyAlignment="1">
      <alignment horizontal="center"/>
    </xf>
    <xf numFmtId="0" fontId="102" fillId="0" borderId="0" xfId="74" applyFont="1" applyAlignment="1">
      <alignment horizontal="center"/>
    </xf>
    <xf numFmtId="164" fontId="102" fillId="0" borderId="0" xfId="74" applyNumberFormat="1" applyFont="1" applyAlignment="1">
      <alignment horizontal="center"/>
    </xf>
    <xf numFmtId="0" fontId="102" fillId="0" borderId="0" xfId="74" applyFont="1" applyFill="1" applyAlignment="1">
      <alignment horizontal="center"/>
    </xf>
    <xf numFmtId="164" fontId="102" fillId="0" borderId="0" xfId="74" applyNumberFormat="1" applyFont="1" applyFill="1" applyAlignment="1">
      <alignment horizontal="center"/>
    </xf>
    <xf numFmtId="0" fontId="14" fillId="0" borderId="0" xfId="0" applyFont="1" applyFill="1" applyBorder="1"/>
    <xf numFmtId="0" fontId="19" fillId="0" borderId="0" xfId="74"/>
    <xf numFmtId="0" fontId="102" fillId="0" borderId="0" xfId="74" applyFont="1" applyFill="1"/>
    <xf numFmtId="0" fontId="19" fillId="0" borderId="0" xfId="74" applyAlignment="1">
      <alignment horizontal="center"/>
    </xf>
    <xf numFmtId="49" fontId="19" fillId="0" borderId="0" xfId="74" applyNumberFormat="1" applyAlignment="1">
      <alignment horizontal="center"/>
    </xf>
    <xf numFmtId="0" fontId="19" fillId="0" borderId="0" xfId="74" quotePrefix="1" applyFill="1" applyAlignment="1">
      <alignment horizontal="center"/>
    </xf>
    <xf numFmtId="2" fontId="19" fillId="0" borderId="0" xfId="74" applyNumberFormat="1" applyFill="1" applyAlignment="1">
      <alignment horizontal="center"/>
    </xf>
    <xf numFmtId="165" fontId="19" fillId="0" borderId="0" xfId="74" applyNumberFormat="1" applyFill="1" applyAlignment="1">
      <alignment horizontal="center"/>
    </xf>
    <xf numFmtId="2" fontId="102" fillId="0" borderId="0" xfId="74" applyNumberFormat="1" applyFont="1" applyAlignment="1">
      <alignment horizontal="center"/>
    </xf>
    <xf numFmtId="165" fontId="102" fillId="0" borderId="0" xfId="74" applyNumberFormat="1" applyFont="1" applyFill="1" applyAlignment="1">
      <alignment horizontal="center"/>
    </xf>
    <xf numFmtId="0" fontId="124" fillId="0" borderId="0" xfId="58" applyFont="1"/>
    <xf numFmtId="0" fontId="19" fillId="0" borderId="0" xfId="74" applyAlignment="1">
      <alignment horizontal="center"/>
    </xf>
    <xf numFmtId="0" fontId="125" fillId="0" borderId="0" xfId="0" applyFont="1" applyAlignment="1">
      <alignment horizontal="left"/>
    </xf>
    <xf numFmtId="0" fontId="125" fillId="0" borderId="0" xfId="0" applyFont="1" applyAlignment="1">
      <alignment horizontal="center"/>
    </xf>
    <xf numFmtId="0" fontId="14" fillId="0" borderId="0" xfId="0" applyFont="1" applyFill="1" applyBorder="1" applyAlignment="1">
      <alignment horizontal="center"/>
    </xf>
    <xf numFmtId="0" fontId="60" fillId="0" borderId="0" xfId="0" applyFont="1" applyAlignment="1">
      <alignment horizontal="center"/>
    </xf>
    <xf numFmtId="0" fontId="60" fillId="0" borderId="0" xfId="0" applyFont="1"/>
    <xf numFmtId="0" fontId="44" fillId="0" borderId="0" xfId="0" applyFont="1"/>
    <xf numFmtId="0" fontId="60" fillId="0" borderId="0" xfId="0" applyFont="1" applyFill="1" applyAlignment="1">
      <alignment horizontal="left"/>
    </xf>
    <xf numFmtId="0" fontId="60" fillId="0" borderId="0" xfId="0" applyFont="1" applyFill="1" applyAlignment="1">
      <alignment horizontal="center"/>
    </xf>
    <xf numFmtId="0" fontId="19" fillId="0" borderId="0" xfId="0" applyFont="1"/>
    <xf numFmtId="0" fontId="19" fillId="0" borderId="0" xfId="0" applyFont="1" applyFill="1"/>
    <xf numFmtId="0" fontId="20" fillId="0" borderId="14" xfId="58" applyFont="1" applyFill="1" applyBorder="1"/>
    <xf numFmtId="0" fontId="55" fillId="0" borderId="0" xfId="0" quotePrefix="1" applyFont="1" applyFill="1" applyBorder="1" applyAlignment="1">
      <alignment horizontal="right"/>
    </xf>
    <xf numFmtId="0" fontId="109" fillId="0" borderId="0" xfId="0" applyFont="1" applyAlignment="1">
      <alignment horizontal="center"/>
    </xf>
    <xf numFmtId="0" fontId="109" fillId="44" borderId="0" xfId="0" applyFont="1" applyFill="1"/>
    <xf numFmtId="0" fontId="0" fillId="0" borderId="14" xfId="0" applyBorder="1" applyAlignment="1">
      <alignment horizontal="center"/>
    </xf>
    <xf numFmtId="0" fontId="54" fillId="0" borderId="14" xfId="0" applyFont="1" applyFill="1" applyBorder="1" applyAlignment="1">
      <alignment horizontal="left"/>
    </xf>
    <xf numFmtId="0" fontId="19" fillId="45" borderId="0" xfId="74" applyFill="1" applyAlignment="1">
      <alignment horizontal="center"/>
    </xf>
    <xf numFmtId="0" fontId="124" fillId="0" borderId="14" xfId="58" applyFont="1" applyBorder="1"/>
    <xf numFmtId="0" fontId="54" fillId="0" borderId="0" xfId="0" applyFont="1" applyFill="1" applyBorder="1" applyAlignment="1">
      <alignment horizontal="left"/>
    </xf>
    <xf numFmtId="0" fontId="60" fillId="0" borderId="0" xfId="0" applyFont="1" applyFill="1" applyBorder="1"/>
    <xf numFmtId="0" fontId="20" fillId="0" borderId="16" xfId="58" applyFont="1" applyFill="1" applyBorder="1" applyAlignment="1">
      <alignment horizontal="left"/>
    </xf>
    <xf numFmtId="0" fontId="20" fillId="0" borderId="15" xfId="58" applyFont="1" applyFill="1" applyBorder="1" applyAlignment="1">
      <alignment horizontal="left"/>
    </xf>
    <xf numFmtId="0" fontId="20" fillId="0" borderId="15" xfId="58" applyFont="1" applyFill="1" applyBorder="1"/>
    <xf numFmtId="0" fontId="50" fillId="0" borderId="0" xfId="58" applyFont="1" applyFill="1"/>
    <xf numFmtId="0" fontId="124" fillId="0" borderId="0" xfId="58" applyFont="1" applyFill="1"/>
    <xf numFmtId="0" fontId="20" fillId="0" borderId="35" xfId="58" applyFont="1" applyFill="1" applyBorder="1" applyAlignment="1">
      <alignment horizontal="left"/>
    </xf>
    <xf numFmtId="0" fontId="20" fillId="0" borderId="16" xfId="58" applyFont="1" applyFill="1" applyBorder="1"/>
    <xf numFmtId="0" fontId="50" fillId="0" borderId="0" xfId="58" applyFont="1" applyFill="1" applyAlignment="1">
      <alignment horizontal="left"/>
    </xf>
    <xf numFmtId="0" fontId="60" fillId="0" borderId="0" xfId="0" applyFont="1" applyFill="1"/>
    <xf numFmtId="0" fontId="60" fillId="0" borderId="0" xfId="58" applyFont="1" applyFill="1" applyAlignment="1">
      <alignment horizontal="left"/>
    </xf>
    <xf numFmtId="0" fontId="20" fillId="0" borderId="0" xfId="0" applyFont="1" applyFill="1" applyAlignment="1">
      <alignment horizontal="left"/>
    </xf>
    <xf numFmtId="0" fontId="60" fillId="0" borderId="0" xfId="0" quotePrefix="1" applyFont="1" applyFill="1" applyAlignment="1">
      <alignment horizontal="left"/>
    </xf>
    <xf numFmtId="0" fontId="60" fillId="0" borderId="0" xfId="0" quotePrefix="1" applyFont="1" applyFill="1" applyBorder="1" applyAlignment="1">
      <alignment horizontal="left"/>
    </xf>
    <xf numFmtId="0" fontId="124" fillId="0" borderId="0" xfId="58" applyFont="1" applyFill="1" applyBorder="1"/>
    <xf numFmtId="0" fontId="16" fillId="0" borderId="0" xfId="0" applyFont="1" applyFill="1" applyAlignment="1">
      <alignment horizontal="left"/>
    </xf>
    <xf numFmtId="0" fontId="19" fillId="0" borderId="0" xfId="74" applyFill="1" applyBorder="1" applyAlignment="1">
      <alignment horizontal="center"/>
    </xf>
    <xf numFmtId="0" fontId="19" fillId="0" borderId="0" xfId="74" applyFont="1" applyFill="1" applyBorder="1" applyAlignment="1">
      <alignment horizontal="center"/>
    </xf>
    <xf numFmtId="164" fontId="0" fillId="0" borderId="0" xfId="0" applyNumberFormat="1" applyFont="1" applyAlignment="1">
      <alignment horizontal="center"/>
    </xf>
    <xf numFmtId="49" fontId="0" fillId="0" borderId="0" xfId="0" applyNumberFormat="1" applyFont="1" applyAlignment="1">
      <alignment horizontal="center"/>
    </xf>
    <xf numFmtId="49" fontId="0" fillId="33" borderId="0" xfId="0" applyNumberFormat="1" applyFont="1" applyFill="1" applyAlignment="1">
      <alignment horizontal="center"/>
    </xf>
    <xf numFmtId="0" fontId="126" fillId="0" borderId="0" xfId="0" applyFont="1" applyAlignment="1">
      <alignment horizontal="center"/>
    </xf>
    <xf numFmtId="164" fontId="126" fillId="0" borderId="39" xfId="0" applyNumberFormat="1" applyFont="1" applyFill="1" applyBorder="1" applyAlignment="1">
      <alignment horizontal="center" vertical="top" wrapText="1"/>
    </xf>
    <xf numFmtId="0" fontId="126" fillId="0" borderId="39" xfId="0" applyFont="1" applyFill="1" applyBorder="1" applyAlignment="1">
      <alignment horizontal="center" vertical="top" wrapText="1"/>
    </xf>
    <xf numFmtId="0" fontId="126" fillId="0" borderId="0" xfId="0" applyFont="1" applyFill="1" applyBorder="1" applyAlignment="1">
      <alignment horizontal="center" vertical="top" wrapText="1"/>
    </xf>
    <xf numFmtId="164" fontId="126" fillId="0" borderId="0" xfId="0" applyNumberFormat="1" applyFont="1" applyFill="1" applyBorder="1" applyAlignment="1">
      <alignment horizontal="center" vertical="top" wrapText="1"/>
    </xf>
    <xf numFmtId="0" fontId="125" fillId="0" borderId="0" xfId="0" applyFont="1" applyFill="1" applyBorder="1" applyAlignment="1">
      <alignment horizontal="center"/>
    </xf>
    <xf numFmtId="0" fontId="125" fillId="0" borderId="0" xfId="0" applyFont="1" applyFill="1" applyBorder="1" applyAlignment="1">
      <alignment horizontal="left"/>
    </xf>
    <xf numFmtId="164" fontId="19" fillId="0" borderId="0" xfId="74" applyNumberFormat="1" applyFill="1" applyBorder="1" applyAlignment="1">
      <alignment horizontal="center"/>
    </xf>
    <xf numFmtId="0" fontId="102" fillId="0" borderId="0" xfId="74" applyFont="1" applyFill="1" applyBorder="1" applyAlignment="1">
      <alignment horizontal="center"/>
    </xf>
    <xf numFmtId="164" fontId="102" fillId="0" borderId="0" xfId="74" applyNumberFormat="1" applyFont="1" applyFill="1" applyBorder="1" applyAlignment="1">
      <alignment horizontal="center"/>
    </xf>
    <xf numFmtId="164" fontId="19" fillId="0" borderId="0" xfId="74" applyNumberFormat="1" applyFont="1" applyFill="1" applyBorder="1" applyAlignment="1">
      <alignment horizontal="center"/>
    </xf>
    <xf numFmtId="2" fontId="0" fillId="0" borderId="0" xfId="0" applyNumberFormat="1" applyAlignment="1">
      <alignment horizontal="center"/>
    </xf>
    <xf numFmtId="165" fontId="0" fillId="0" borderId="0" xfId="0" applyNumberFormat="1" applyAlignment="1">
      <alignment horizontal="center"/>
    </xf>
    <xf numFmtId="164" fontId="0" fillId="0" borderId="0" xfId="0" applyNumberFormat="1" applyAlignment="1">
      <alignment horizontal="center"/>
    </xf>
    <xf numFmtId="164" fontId="126" fillId="0" borderId="39" xfId="0" applyNumberFormat="1" applyFont="1" applyFill="1" applyBorder="1" applyAlignment="1">
      <alignment horizontal="center" vertical="center" wrapText="1"/>
    </xf>
    <xf numFmtId="0" fontId="0" fillId="51" borderId="0" xfId="0" applyFont="1" applyFill="1" applyAlignment="1">
      <alignment horizontal="center"/>
    </xf>
    <xf numFmtId="0" fontId="53" fillId="0" borderId="0" xfId="0" applyFont="1" applyFill="1" applyBorder="1" applyAlignment="1">
      <alignment horizontal="left"/>
    </xf>
    <xf numFmtId="0" fontId="53" fillId="0" borderId="0" xfId="58" applyFont="1" applyFill="1" applyAlignment="1">
      <alignment horizontal="left"/>
    </xf>
    <xf numFmtId="0" fontId="54" fillId="0" borderId="0" xfId="0" applyFont="1" applyFill="1" applyBorder="1"/>
    <xf numFmtId="1" fontId="0" fillId="0" borderId="0" xfId="0" applyNumberFormat="1" applyAlignment="1">
      <alignment horizontal="center"/>
    </xf>
    <xf numFmtId="0" fontId="128" fillId="0" borderId="0" xfId="0" applyFont="1" applyFill="1" applyAlignment="1">
      <alignment horizontal="center"/>
    </xf>
    <xf numFmtId="0" fontId="47" fillId="0" borderId="0" xfId="0" applyFont="1" applyFill="1" applyAlignment="1">
      <alignment horizontal="center"/>
    </xf>
    <xf numFmtId="0" fontId="50" fillId="0" borderId="21" xfId="0" applyFont="1" applyFill="1" applyBorder="1" applyAlignment="1">
      <alignment horizontal="left"/>
    </xf>
    <xf numFmtId="0" fontId="76" fillId="0" borderId="0" xfId="58" quotePrefix="1" applyFont="1" applyBorder="1"/>
    <xf numFmtId="0" fontId="50" fillId="0" borderId="21" xfId="0" applyFont="1" applyFill="1" applyBorder="1"/>
    <xf numFmtId="0" fontId="76" fillId="0" borderId="21" xfId="58" applyFont="1" applyBorder="1"/>
    <xf numFmtId="0" fontId="55" fillId="0" borderId="21" xfId="58" applyFont="1" applyBorder="1"/>
    <xf numFmtId="0" fontId="55" fillId="0" borderId="21" xfId="0" applyFont="1" applyFill="1" applyBorder="1" applyAlignment="1">
      <alignment horizontal="left"/>
    </xf>
    <xf numFmtId="0" fontId="57" fillId="0" borderId="21" xfId="0" applyFont="1" applyFill="1" applyBorder="1" applyAlignment="1">
      <alignment horizontal="left"/>
    </xf>
    <xf numFmtId="0" fontId="55" fillId="0" borderId="21" xfId="58" quotePrefix="1" applyFont="1" applyBorder="1"/>
    <xf numFmtId="0" fontId="125" fillId="0" borderId="0" xfId="0" applyFont="1" applyFill="1" applyAlignment="1">
      <alignment horizontal="center"/>
    </xf>
    <xf numFmtId="0" fontId="47" fillId="0" borderId="0" xfId="58" applyFont="1" applyFill="1" applyBorder="1" applyAlignment="1">
      <alignment horizontal="left"/>
    </xf>
    <xf numFmtId="165" fontId="0" fillId="0" borderId="0" xfId="0" applyNumberFormat="1" applyFill="1" applyBorder="1" applyAlignment="1">
      <alignment horizontal="center"/>
    </xf>
    <xf numFmtId="0" fontId="0" fillId="0" borderId="0" xfId="0" applyAlignment="1"/>
    <xf numFmtId="0" fontId="125" fillId="44" borderId="0" xfId="0" applyFont="1" applyFill="1" applyBorder="1" applyAlignment="1">
      <alignment horizontal="center"/>
    </xf>
    <xf numFmtId="0" fontId="18" fillId="44" borderId="0" xfId="0" applyFont="1" applyFill="1" applyBorder="1" applyAlignment="1">
      <alignment horizontal="center"/>
    </xf>
    <xf numFmtId="0" fontId="18" fillId="44" borderId="0" xfId="0" applyFont="1" applyFill="1" applyBorder="1"/>
    <xf numFmtId="0" fontId="47" fillId="0" borderId="0" xfId="0" applyFont="1" applyFill="1" applyBorder="1" applyAlignment="1">
      <alignment horizontal="left"/>
    </xf>
    <xf numFmtId="0" fontId="47" fillId="0" borderId="0" xfId="58" applyFont="1" applyFill="1"/>
    <xf numFmtId="0" fontId="47" fillId="0" borderId="0" xfId="58" applyFont="1" applyFill="1" applyBorder="1"/>
    <xf numFmtId="0" fontId="0" fillId="0" borderId="14" xfId="0" applyBorder="1" applyAlignment="1">
      <alignment horizontal="center"/>
    </xf>
    <xf numFmtId="0" fontId="0" fillId="0" borderId="0" xfId="0" applyFont="1" applyAlignment="1"/>
    <xf numFmtId="164" fontId="0" fillId="0" borderId="0" xfId="0" applyNumberFormat="1"/>
    <xf numFmtId="0" fontId="0" fillId="0" borderId="0" xfId="0" applyAlignment="1">
      <alignment horizontal="right"/>
    </xf>
    <xf numFmtId="0" fontId="14" fillId="0" borderId="0" xfId="0" applyFont="1"/>
    <xf numFmtId="49" fontId="0" fillId="0" borderId="0" xfId="0" applyNumberFormat="1"/>
    <xf numFmtId="0" fontId="14" fillId="0" borderId="0" xfId="0" applyFont="1" applyAlignment="1">
      <alignment horizontal="left"/>
    </xf>
    <xf numFmtId="0" fontId="53" fillId="0" borderId="0" xfId="0" applyFont="1" applyFill="1" applyBorder="1"/>
    <xf numFmtId="0" fontId="53" fillId="0" borderId="0" xfId="58" applyFont="1" applyFill="1" applyBorder="1"/>
    <xf numFmtId="0" fontId="54" fillId="0" borderId="0" xfId="58" applyFont="1" applyFill="1" applyAlignment="1">
      <alignment horizontal="left"/>
    </xf>
    <xf numFmtId="2" fontId="0" fillId="0" borderId="0" xfId="0" applyNumberFormat="1"/>
    <xf numFmtId="165" fontId="0" fillId="0" borderId="0" xfId="0" applyNumberFormat="1"/>
    <xf numFmtId="0" fontId="54" fillId="0" borderId="0" xfId="58" applyFont="1" applyFill="1"/>
    <xf numFmtId="0" fontId="16" fillId="0" borderId="13" xfId="0" quotePrefix="1" applyFont="1" applyBorder="1" applyAlignment="1">
      <alignment horizontal="left"/>
    </xf>
    <xf numFmtId="0" fontId="16" fillId="0" borderId="13" xfId="0" quotePrefix="1" applyFont="1" applyBorder="1" applyAlignment="1">
      <alignment horizontal="center"/>
    </xf>
    <xf numFmtId="0" fontId="0" fillId="0" borderId="13" xfId="0" applyFont="1" applyBorder="1" applyAlignment="1">
      <alignment horizontal="center"/>
    </xf>
    <xf numFmtId="0" fontId="127" fillId="44" borderId="0" xfId="0" applyFont="1" applyFill="1" applyBorder="1" applyAlignment="1">
      <alignment horizontal="left"/>
    </xf>
    <xf numFmtId="0" fontId="125" fillId="44" borderId="0" xfId="0" applyFont="1" applyFill="1" applyBorder="1" applyAlignment="1">
      <alignment horizontal="left"/>
    </xf>
    <xf numFmtId="0" fontId="18" fillId="0" borderId="0" xfId="0" applyFont="1" applyFill="1" applyBorder="1" applyAlignment="1">
      <alignment horizontal="left"/>
    </xf>
    <xf numFmtId="0" fontId="0" fillId="0" borderId="39" xfId="0" applyBorder="1" applyAlignment="1">
      <alignment horizontal="center"/>
    </xf>
    <xf numFmtId="0" fontId="16" fillId="0" borderId="13" xfId="0" applyFont="1" applyFill="1" applyBorder="1" applyAlignment="1">
      <alignment horizontal="center"/>
    </xf>
    <xf numFmtId="165" fontId="0" fillId="0" borderId="0" xfId="0" applyNumberFormat="1" applyFill="1" applyAlignment="1">
      <alignment horizontal="center"/>
    </xf>
    <xf numFmtId="0" fontId="18" fillId="44" borderId="0" xfId="0" applyFont="1" applyFill="1" applyBorder="1" applyAlignment="1">
      <alignment horizontal="left"/>
    </xf>
    <xf numFmtId="0" fontId="123" fillId="44" borderId="0" xfId="0" applyFont="1" applyFill="1" applyBorder="1" applyAlignment="1">
      <alignment horizontal="left"/>
    </xf>
    <xf numFmtId="49" fontId="0" fillId="0" borderId="0" xfId="0" applyNumberFormat="1" applyAlignment="1">
      <alignment horizontal="center"/>
    </xf>
    <xf numFmtId="49" fontId="16" fillId="0" borderId="13" xfId="0" applyNumberFormat="1" applyFont="1" applyBorder="1" applyAlignment="1">
      <alignment horizontal="center"/>
    </xf>
    <xf numFmtId="0" fontId="0" fillId="0" borderId="13" xfId="0" applyFont="1" applyBorder="1"/>
    <xf numFmtId="49" fontId="0" fillId="0" borderId="0" xfId="0" applyNumberFormat="1" applyFont="1" applyFill="1" applyAlignment="1">
      <alignment horizontal="center"/>
    </xf>
    <xf numFmtId="0" fontId="16" fillId="57" borderId="13" xfId="0" applyFont="1" applyFill="1" applyBorder="1" applyAlignment="1">
      <alignment horizontal="center"/>
    </xf>
    <xf numFmtId="0" fontId="0" fillId="0" borderId="37" xfId="0" applyFill="1" applyBorder="1" applyAlignment="1">
      <alignment horizontal="center"/>
    </xf>
    <xf numFmtId="0" fontId="0" fillId="0" borderId="37" xfId="0" applyBorder="1" applyAlignment="1">
      <alignment horizontal="center"/>
    </xf>
    <xf numFmtId="0" fontId="18" fillId="0" borderId="37" xfId="0" applyFont="1" applyFill="1" applyBorder="1" applyAlignment="1">
      <alignment horizontal="center"/>
    </xf>
    <xf numFmtId="0" fontId="16" fillId="57" borderId="40" xfId="0" applyFont="1" applyFill="1" applyBorder="1" applyAlignment="1">
      <alignment horizontal="center"/>
    </xf>
    <xf numFmtId="0" fontId="18" fillId="0" borderId="37" xfId="0" applyFont="1" applyBorder="1" applyAlignment="1">
      <alignment horizontal="center"/>
    </xf>
    <xf numFmtId="0" fontId="0" fillId="43" borderId="37" xfId="0" applyFill="1" applyBorder="1" applyAlignment="1">
      <alignment horizontal="center"/>
    </xf>
    <xf numFmtId="0" fontId="0" fillId="0" borderId="37" xfId="0" applyFont="1" applyBorder="1" applyAlignment="1">
      <alignment horizontal="center"/>
    </xf>
    <xf numFmtId="0" fontId="19" fillId="0" borderId="37" xfId="74" applyBorder="1" applyAlignment="1">
      <alignment horizontal="center"/>
    </xf>
    <xf numFmtId="0" fontId="0" fillId="0" borderId="38" xfId="0" applyFill="1" applyBorder="1" applyAlignment="1">
      <alignment horizontal="center"/>
    </xf>
    <xf numFmtId="0" fontId="0" fillId="0" borderId="38" xfId="0" applyBorder="1" applyAlignment="1">
      <alignment horizontal="center"/>
    </xf>
    <xf numFmtId="0" fontId="18" fillId="0" borderId="38" xfId="0" applyFont="1" applyFill="1" applyBorder="1"/>
    <xf numFmtId="0" fontId="16" fillId="57" borderId="41" xfId="0" applyFont="1" applyFill="1" applyBorder="1" applyAlignment="1">
      <alignment horizontal="center"/>
    </xf>
    <xf numFmtId="0" fontId="18" fillId="0" borderId="38" xfId="0" applyFont="1" applyBorder="1" applyAlignment="1">
      <alignment horizontal="center"/>
    </xf>
    <xf numFmtId="0" fontId="0" fillId="43" borderId="38" xfId="0" applyFill="1" applyBorder="1" applyAlignment="1">
      <alignment horizontal="center"/>
    </xf>
    <xf numFmtId="164" fontId="126" fillId="0" borderId="42" xfId="0" applyNumberFormat="1" applyFont="1" applyFill="1" applyBorder="1" applyAlignment="1">
      <alignment horizontal="center" vertical="top" wrapText="1"/>
    </xf>
    <xf numFmtId="0" fontId="18" fillId="0" borderId="38" xfId="0" applyFont="1" applyFill="1" applyBorder="1" applyAlignment="1">
      <alignment horizontal="center"/>
    </xf>
    <xf numFmtId="0" fontId="19" fillId="0" borderId="38" xfId="74" applyBorder="1" applyAlignment="1">
      <alignment horizontal="center"/>
    </xf>
    <xf numFmtId="164" fontId="19" fillId="0" borderId="38" xfId="74" applyNumberFormat="1" applyBorder="1" applyAlignment="1">
      <alignment horizontal="center"/>
    </xf>
    <xf numFmtId="0" fontId="0" fillId="0" borderId="42" xfId="0" applyBorder="1" applyAlignment="1">
      <alignment horizontal="center"/>
    </xf>
    <xf numFmtId="164" fontId="126" fillId="0" borderId="38" xfId="0" applyNumberFormat="1" applyFont="1" applyFill="1" applyBorder="1" applyAlignment="1">
      <alignment horizontal="center" vertical="top" wrapText="1"/>
    </xf>
    <xf numFmtId="0" fontId="129" fillId="0" borderId="37" xfId="0" applyFont="1" applyFill="1" applyBorder="1" applyAlignment="1">
      <alignment horizontal="center"/>
    </xf>
    <xf numFmtId="0" fontId="129" fillId="0" borderId="0" xfId="0" applyFont="1" applyFill="1" applyBorder="1" applyAlignment="1">
      <alignment horizontal="center"/>
    </xf>
    <xf numFmtId="0" fontId="125" fillId="0" borderId="0" xfId="0" applyFont="1" applyAlignment="1"/>
    <xf numFmtId="0" fontId="47" fillId="0" borderId="0" xfId="0" applyFont="1" applyFill="1" applyBorder="1" applyAlignment="1">
      <alignment horizontal="center"/>
    </xf>
    <xf numFmtId="0" fontId="47" fillId="43" borderId="0" xfId="0" applyFont="1" applyFill="1" applyAlignment="1">
      <alignment horizontal="center"/>
    </xf>
    <xf numFmtId="0" fontId="47" fillId="45" borderId="0" xfId="0" applyFont="1" applyFill="1" applyBorder="1" applyAlignment="1">
      <alignment horizontal="center"/>
    </xf>
    <xf numFmtId="0" fontId="47" fillId="45" borderId="0" xfId="0" applyFont="1" applyFill="1" applyAlignment="1">
      <alignment horizontal="center"/>
    </xf>
    <xf numFmtId="0" fontId="130" fillId="45" borderId="0" xfId="0" applyFont="1" applyFill="1" applyBorder="1"/>
    <xf numFmtId="0" fontId="128" fillId="45" borderId="13" xfId="0" applyFont="1" applyFill="1" applyBorder="1" applyAlignment="1">
      <alignment horizontal="center"/>
    </xf>
    <xf numFmtId="0" fontId="130" fillId="45" borderId="0" xfId="0" applyFont="1" applyFill="1" applyAlignment="1">
      <alignment horizontal="center"/>
    </xf>
    <xf numFmtId="164" fontId="126" fillId="45" borderId="39" xfId="0" applyNumberFormat="1" applyFont="1" applyFill="1" applyBorder="1" applyAlignment="1">
      <alignment horizontal="center" vertical="top" wrapText="1"/>
    </xf>
    <xf numFmtId="0" fontId="130" fillId="45" borderId="0" xfId="0" applyFont="1" applyFill="1" applyBorder="1" applyAlignment="1">
      <alignment horizontal="center"/>
    </xf>
    <xf numFmtId="0" fontId="126" fillId="45" borderId="0" xfId="74" applyFont="1" applyFill="1" applyAlignment="1">
      <alignment horizontal="center"/>
    </xf>
    <xf numFmtId="164" fontId="126" fillId="45" borderId="0" xfId="74" applyNumberFormat="1" applyFont="1" applyFill="1" applyAlignment="1">
      <alignment horizontal="center"/>
    </xf>
    <xf numFmtId="0" fontId="47" fillId="45" borderId="39" xfId="0" applyFont="1" applyFill="1" applyBorder="1" applyAlignment="1">
      <alignment horizontal="center"/>
    </xf>
    <xf numFmtId="164" fontId="126" fillId="45" borderId="0" xfId="0" applyNumberFormat="1" applyFont="1" applyFill="1" applyBorder="1" applyAlignment="1">
      <alignment horizontal="center" vertical="top" wrapText="1"/>
    </xf>
    <xf numFmtId="0" fontId="18" fillId="45" borderId="0" xfId="0" applyFont="1" applyFill="1" applyBorder="1" applyAlignment="1">
      <alignment horizontal="center"/>
    </xf>
    <xf numFmtId="0" fontId="16" fillId="45" borderId="13" xfId="0" applyFont="1" applyFill="1" applyBorder="1" applyAlignment="1">
      <alignment horizontal="center"/>
    </xf>
    <xf numFmtId="0" fontId="0" fillId="45" borderId="0" xfId="0" applyFont="1" applyFill="1" applyAlignment="1">
      <alignment horizontal="center"/>
    </xf>
    <xf numFmtId="0" fontId="19" fillId="45" borderId="0" xfId="74" applyFill="1" applyBorder="1" applyAlignment="1">
      <alignment horizontal="center"/>
    </xf>
    <xf numFmtId="0" fontId="14" fillId="45" borderId="0" xfId="0" applyFont="1" applyFill="1" applyBorder="1" applyAlignment="1">
      <alignment horizontal="center"/>
    </xf>
    <xf numFmtId="164" fontId="19" fillId="45" borderId="0" xfId="0" applyNumberFormat="1" applyFont="1" applyFill="1" applyBorder="1" applyAlignment="1">
      <alignment horizontal="center"/>
    </xf>
    <xf numFmtId="164" fontId="19" fillId="45" borderId="0" xfId="0" applyNumberFormat="1" applyFont="1" applyFill="1" applyAlignment="1">
      <alignment horizontal="center"/>
    </xf>
    <xf numFmtId="0" fontId="0" fillId="45" borderId="39" xfId="0" applyFill="1" applyBorder="1" applyAlignment="1">
      <alignment horizontal="center"/>
    </xf>
    <xf numFmtId="164" fontId="102" fillId="45" borderId="0" xfId="74" applyNumberFormat="1" applyFont="1" applyFill="1" applyAlignment="1">
      <alignment horizontal="center"/>
    </xf>
    <xf numFmtId="164" fontId="19" fillId="45" borderId="0" xfId="74" applyNumberFormat="1" applyFont="1" applyFill="1" applyAlignment="1">
      <alignment horizontal="center"/>
    </xf>
    <xf numFmtId="0" fontId="39" fillId="43" borderId="0" xfId="0" applyFont="1" applyFill="1" applyBorder="1" applyAlignment="1">
      <alignment horizontal="center"/>
    </xf>
    <xf numFmtId="0" fontId="0" fillId="58" borderId="0" xfId="0" quotePrefix="1" applyFill="1" applyAlignment="1">
      <alignment horizontal="left"/>
    </xf>
    <xf numFmtId="0" fontId="0" fillId="58" borderId="0" xfId="0" applyFill="1"/>
    <xf numFmtId="164" fontId="0" fillId="58" borderId="0" xfId="0" applyNumberFormat="1" applyFill="1"/>
    <xf numFmtId="2" fontId="0" fillId="58" borderId="0" xfId="0" applyNumberFormat="1" applyFill="1"/>
    <xf numFmtId="165" fontId="0" fillId="58" borderId="0" xfId="0" applyNumberFormat="1" applyFill="1"/>
    <xf numFmtId="0" fontId="131" fillId="58" borderId="0" xfId="0" applyFont="1" applyFill="1"/>
    <xf numFmtId="0" fontId="16" fillId="0" borderId="13" xfId="0" applyFont="1" applyBorder="1" applyAlignment="1">
      <alignment horizontal="right"/>
    </xf>
    <xf numFmtId="49" fontId="16" fillId="0" borderId="13" xfId="0" applyNumberFormat="1" applyFont="1" applyBorder="1" applyAlignment="1">
      <alignment horizontal="right"/>
    </xf>
    <xf numFmtId="0" fontId="16" fillId="0" borderId="13" xfId="0" quotePrefix="1" applyFont="1" applyBorder="1" applyAlignment="1">
      <alignment horizontal="right"/>
    </xf>
    <xf numFmtId="0" fontId="0" fillId="58" borderId="0" xfId="0" applyFill="1" applyAlignment="1">
      <alignment horizontal="right"/>
    </xf>
    <xf numFmtId="0" fontId="132" fillId="58" borderId="0" xfId="0" applyFont="1" applyFill="1"/>
    <xf numFmtId="164" fontId="132" fillId="58" borderId="0" xfId="0" applyNumberFormat="1" applyFont="1" applyFill="1"/>
    <xf numFmtId="0" fontId="132" fillId="58" borderId="0" xfId="0" applyFont="1" applyFill="1" applyAlignment="1">
      <alignment horizontal="right"/>
    </xf>
    <xf numFmtId="0" fontId="16" fillId="44" borderId="13" xfId="0" applyFont="1" applyFill="1" applyBorder="1" applyAlignment="1">
      <alignment horizontal="right"/>
    </xf>
    <xf numFmtId="0" fontId="110" fillId="0" borderId="0" xfId="0" applyFont="1"/>
    <xf numFmtId="0" fontId="133" fillId="0" borderId="0" xfId="0" applyFont="1"/>
    <xf numFmtId="0" fontId="130" fillId="44" borderId="0" xfId="0" applyFont="1" applyFill="1" applyBorder="1" applyAlignment="1">
      <alignment horizontal="center"/>
    </xf>
    <xf numFmtId="0" fontId="0" fillId="44" borderId="0" xfId="0" applyFill="1" applyBorder="1" applyAlignment="1">
      <alignment horizontal="center"/>
    </xf>
    <xf numFmtId="0" fontId="16" fillId="44" borderId="13" xfId="0" applyFont="1" applyFill="1" applyBorder="1" applyAlignment="1">
      <alignment horizontal="center"/>
    </xf>
    <xf numFmtId="0" fontId="0" fillId="45" borderId="37" xfId="0" applyFill="1" applyBorder="1" applyAlignment="1">
      <alignment horizontal="center"/>
    </xf>
    <xf numFmtId="0" fontId="109" fillId="0" borderId="0" xfId="0" applyFont="1" applyFill="1"/>
    <xf numFmtId="0" fontId="38" fillId="0" borderId="0" xfId="0" applyFont="1" applyFill="1"/>
    <xf numFmtId="0" fontId="46" fillId="0" borderId="0" xfId="0" applyFont="1" applyFill="1" applyBorder="1" applyAlignment="1">
      <alignment horizontal="center"/>
    </xf>
    <xf numFmtId="0" fontId="64" fillId="0" borderId="0" xfId="0" applyFont="1" applyFill="1" applyBorder="1" applyAlignment="1">
      <alignment horizontal="center"/>
    </xf>
    <xf numFmtId="0" fontId="46" fillId="0" borderId="0" xfId="0" applyFont="1" applyBorder="1" applyAlignment="1">
      <alignment horizontal="center"/>
    </xf>
    <xf numFmtId="0" fontId="75" fillId="0" borderId="0" xfId="0" applyFont="1" applyBorder="1" applyAlignment="1">
      <alignment horizontal="center"/>
    </xf>
    <xf numFmtId="0" fontId="16" fillId="44" borderId="31" xfId="0" applyFont="1" applyFill="1" applyBorder="1"/>
    <xf numFmtId="0" fontId="16" fillId="44" borderId="31" xfId="0" applyFont="1" applyFill="1" applyBorder="1" applyAlignment="1">
      <alignment horizontal="center"/>
    </xf>
    <xf numFmtId="0" fontId="50" fillId="0" borderId="21" xfId="0" quotePrefix="1" applyFont="1" applyFill="1" applyBorder="1" applyAlignment="1">
      <alignment horizontal="left"/>
    </xf>
    <xf numFmtId="0" fontId="51" fillId="47" borderId="0" xfId="58" applyFont="1" applyFill="1" applyBorder="1" applyAlignment="1">
      <alignment horizontal="center"/>
    </xf>
    <xf numFmtId="0" fontId="51" fillId="37" borderId="10" xfId="0" applyFont="1" applyFill="1" applyBorder="1" applyAlignment="1">
      <alignment horizontal="center"/>
    </xf>
    <xf numFmtId="0" fontId="117" fillId="34" borderId="10" xfId="0" applyFont="1" applyFill="1" applyBorder="1" applyAlignment="1">
      <alignment horizontal="center"/>
    </xf>
    <xf numFmtId="0" fontId="122" fillId="41" borderId="10" xfId="0" applyFont="1" applyFill="1" applyBorder="1" applyAlignment="1">
      <alignment horizontal="center"/>
    </xf>
    <xf numFmtId="0" fontId="116" fillId="38" borderId="10" xfId="0" applyFont="1" applyFill="1" applyBorder="1" applyAlignment="1">
      <alignment horizontal="center"/>
    </xf>
    <xf numFmtId="0" fontId="111" fillId="35" borderId="10" xfId="0" applyFont="1" applyFill="1" applyBorder="1" applyAlignment="1">
      <alignment horizontal="center"/>
    </xf>
    <xf numFmtId="0" fontId="116" fillId="40" borderId="10" xfId="0" applyFont="1" applyFill="1" applyBorder="1" applyAlignment="1">
      <alignment horizontal="center"/>
    </xf>
    <xf numFmtId="0" fontId="120" fillId="41" borderId="11" xfId="0" applyFont="1" applyFill="1" applyBorder="1" applyAlignment="1">
      <alignment horizontal="center"/>
    </xf>
    <xf numFmtId="0" fontId="120" fillId="41" borderId="27" xfId="0" applyFont="1" applyFill="1" applyBorder="1" applyAlignment="1">
      <alignment horizontal="center"/>
    </xf>
    <xf numFmtId="0" fontId="120" fillId="41" borderId="12" xfId="0" applyFont="1" applyFill="1" applyBorder="1" applyAlignment="1">
      <alignment horizontal="center"/>
    </xf>
    <xf numFmtId="0" fontId="116" fillId="37" borderId="11" xfId="0" applyFont="1" applyFill="1" applyBorder="1" applyAlignment="1">
      <alignment horizontal="center"/>
    </xf>
    <xf numFmtId="0" fontId="116" fillId="37" borderId="27" xfId="0" applyFont="1" applyFill="1" applyBorder="1" applyAlignment="1">
      <alignment horizontal="center"/>
    </xf>
    <xf numFmtId="0" fontId="116" fillId="37" borderId="12" xfId="0" applyFont="1" applyFill="1" applyBorder="1" applyAlignment="1">
      <alignment horizontal="center"/>
    </xf>
    <xf numFmtId="0" fontId="51" fillId="47" borderId="20" xfId="58" applyFont="1" applyFill="1" applyBorder="1" applyAlignment="1">
      <alignment horizontal="center"/>
    </xf>
    <xf numFmtId="0" fontId="120" fillId="38" borderId="10" xfId="0" applyFont="1" applyFill="1" applyBorder="1" applyAlignment="1">
      <alignment horizontal="center"/>
    </xf>
    <xf numFmtId="0" fontId="120" fillId="41" borderId="10" xfId="0" applyFont="1" applyFill="1" applyBorder="1" applyAlignment="1">
      <alignment horizontal="center"/>
    </xf>
    <xf numFmtId="0" fontId="121" fillId="38" borderId="10" xfId="0" applyFont="1" applyFill="1" applyBorder="1" applyAlignment="1">
      <alignment horizontal="center"/>
    </xf>
    <xf numFmtId="0" fontId="111" fillId="48" borderId="11" xfId="0" applyFont="1" applyFill="1" applyBorder="1" applyAlignment="1">
      <alignment horizontal="center"/>
    </xf>
    <xf numFmtId="0" fontId="111" fillId="48" borderId="27" xfId="0" applyFont="1" applyFill="1" applyBorder="1" applyAlignment="1">
      <alignment horizontal="center"/>
    </xf>
    <xf numFmtId="0" fontId="111" fillId="48" borderId="12" xfId="0" applyFont="1" applyFill="1" applyBorder="1" applyAlignment="1">
      <alignment horizontal="center"/>
    </xf>
    <xf numFmtId="0" fontId="118" fillId="39" borderId="10" xfId="0" applyFont="1" applyFill="1" applyBorder="1" applyAlignment="1">
      <alignment horizontal="center"/>
    </xf>
    <xf numFmtId="0" fontId="119" fillId="41" borderId="10" xfId="0" applyFont="1" applyFill="1" applyBorder="1" applyAlignment="1">
      <alignment horizontal="center"/>
    </xf>
    <xf numFmtId="0" fontId="116" fillId="37" borderId="10" xfId="0" applyFont="1" applyFill="1" applyBorder="1" applyAlignment="1">
      <alignment horizontal="center"/>
    </xf>
    <xf numFmtId="0" fontId="117" fillId="35" borderId="10" xfId="0" applyFont="1" applyFill="1" applyBorder="1" applyAlignment="1">
      <alignment horizontal="center"/>
    </xf>
    <xf numFmtId="0" fontId="117" fillId="38" borderId="10" xfId="0" applyFont="1" applyFill="1" applyBorder="1" applyAlignment="1">
      <alignment horizontal="center"/>
    </xf>
    <xf numFmtId="0" fontId="49" fillId="46" borderId="0" xfId="58" applyFont="1" applyFill="1" applyBorder="1" applyAlignment="1">
      <alignment horizontal="center"/>
    </xf>
    <xf numFmtId="0" fontId="111" fillId="35" borderId="10" xfId="58" applyFont="1" applyFill="1" applyBorder="1" applyAlignment="1">
      <alignment horizontal="center"/>
    </xf>
    <xf numFmtId="0" fontId="51" fillId="36" borderId="10" xfId="0" applyFont="1" applyFill="1" applyBorder="1" applyAlignment="1">
      <alignment horizontal="center"/>
    </xf>
    <xf numFmtId="0" fontId="112" fillId="37" borderId="10" xfId="0" applyFont="1" applyFill="1" applyBorder="1" applyAlignment="1">
      <alignment horizontal="center"/>
    </xf>
    <xf numFmtId="0" fontId="113" fillId="37" borderId="10" xfId="0" applyFont="1" applyFill="1" applyBorder="1" applyAlignment="1">
      <alignment horizontal="center"/>
    </xf>
    <xf numFmtId="0" fontId="45" fillId="0" borderId="0" xfId="74" applyFont="1" applyFill="1" applyBorder="1" applyAlignment="1">
      <alignment horizontal="center"/>
    </xf>
    <xf numFmtId="0" fontId="45" fillId="0" borderId="0" xfId="74" quotePrefix="1" applyFont="1" applyFill="1" applyBorder="1" applyAlignment="1">
      <alignment horizontal="center"/>
    </xf>
    <xf numFmtId="0" fontId="16" fillId="0" borderId="14" xfId="0" applyFont="1" applyBorder="1" applyAlignment="1">
      <alignment horizontal="center"/>
    </xf>
    <xf numFmtId="0" fontId="128" fillId="44" borderId="14" xfId="0" applyFont="1" applyFill="1" applyBorder="1" applyAlignment="1">
      <alignment horizontal="center"/>
    </xf>
    <xf numFmtId="0" fontId="16" fillId="44" borderId="14" xfId="0" quotePrefix="1" applyFont="1" applyFill="1" applyBorder="1" applyAlignment="1">
      <alignment horizontal="center"/>
    </xf>
    <xf numFmtId="0" fontId="16" fillId="44" borderId="14" xfId="0" applyFont="1" applyFill="1" applyBorder="1" applyAlignment="1">
      <alignment horizontal="center"/>
    </xf>
    <xf numFmtId="0" fontId="31" fillId="46" borderId="22" xfId="54" applyFont="1" applyFill="1" applyBorder="1" applyAlignment="1">
      <alignment horizontal="center"/>
    </xf>
    <xf numFmtId="0" fontId="31" fillId="49" borderId="22" xfId="43" applyFont="1" applyFill="1" applyBorder="1" applyAlignment="1">
      <alignment horizontal="center"/>
    </xf>
    <xf numFmtId="0" fontId="31" fillId="0" borderId="22" xfId="0" applyFont="1" applyFill="1" applyBorder="1" applyAlignment="1">
      <alignment horizontal="center"/>
    </xf>
    <xf numFmtId="0" fontId="31" fillId="49" borderId="23" xfId="43" applyFont="1" applyFill="1" applyBorder="1" applyAlignment="1">
      <alignment horizontal="center"/>
    </xf>
    <xf numFmtId="0" fontId="31" fillId="49" borderId="22" xfId="49" applyFont="1" applyFill="1" applyBorder="1" applyAlignment="1">
      <alignment horizontal="center"/>
    </xf>
    <xf numFmtId="0" fontId="31" fillId="46" borderId="22" xfId="0" applyFont="1" applyFill="1" applyBorder="1" applyAlignment="1">
      <alignment horizontal="center"/>
    </xf>
    <xf numFmtId="0" fontId="31" fillId="44" borderId="22" xfId="43" applyFont="1" applyFill="1" applyBorder="1" applyAlignment="1">
      <alignment horizontal="center"/>
    </xf>
    <xf numFmtId="0" fontId="63" fillId="0" borderId="0" xfId="0" applyFont="1" applyAlignment="1">
      <alignment horizontal="center"/>
    </xf>
    <xf numFmtId="0" fontId="31" fillId="0" borderId="14" xfId="0" quotePrefix="1" applyFont="1" applyBorder="1" applyAlignment="1">
      <alignment horizontal="center"/>
    </xf>
    <xf numFmtId="0" fontId="31" fillId="0" borderId="14" xfId="0" applyFont="1" applyBorder="1" applyAlignment="1">
      <alignment horizontal="center"/>
    </xf>
    <xf numFmtId="0" fontId="31" fillId="44" borderId="0" xfId="0" applyFont="1" applyFill="1" applyAlignment="1">
      <alignment horizontal="center"/>
    </xf>
    <xf numFmtId="0" fontId="0" fillId="53" borderId="28" xfId="0" applyFill="1" applyBorder="1" applyAlignment="1">
      <alignment horizontal="center"/>
    </xf>
    <xf numFmtId="0" fontId="0" fillId="53" borderId="36" xfId="0" applyFill="1" applyBorder="1" applyAlignment="1">
      <alignment horizontal="center"/>
    </xf>
    <xf numFmtId="0" fontId="39" fillId="44" borderId="13" xfId="0" applyFont="1" applyFill="1" applyBorder="1" applyAlignment="1">
      <alignment horizontal="center"/>
    </xf>
    <xf numFmtId="0" fontId="31" fillId="0" borderId="26" xfId="0" applyFont="1" applyBorder="1" applyAlignment="1">
      <alignment horizontal="center"/>
    </xf>
    <xf numFmtId="0" fontId="65" fillId="0" borderId="24" xfId="0" applyFont="1" applyFill="1" applyBorder="1" applyAlignment="1">
      <alignment horizontal="center"/>
    </xf>
    <xf numFmtId="0" fontId="16" fillId="53" borderId="28" xfId="0" applyFont="1" applyFill="1" applyBorder="1" applyAlignment="1">
      <alignment horizontal="center"/>
    </xf>
    <xf numFmtId="0" fontId="16" fillId="53" borderId="36" xfId="0" applyFont="1" applyFill="1" applyBorder="1" applyAlignment="1">
      <alignment horizontal="center"/>
    </xf>
    <xf numFmtId="0" fontId="31" fillId="0" borderId="13" xfId="0" applyFont="1" applyBorder="1" applyAlignment="1">
      <alignment horizontal="center"/>
    </xf>
    <xf numFmtId="0" fontId="31" fillId="0" borderId="13" xfId="0" quotePrefix="1" applyFont="1" applyBorder="1" applyAlignment="1">
      <alignment horizontal="center"/>
    </xf>
  </cellXfs>
  <cellStyles count="115">
    <cellStyle name="20% - Accent1" xfId="19" builtinId="30" customBuiltin="1"/>
    <cellStyle name="20% - Accent1 2" xfId="88" xr:uid="{00000000-0005-0000-0000-000001000000}"/>
    <cellStyle name="20% - Accent2" xfId="23" builtinId="34" customBuiltin="1"/>
    <cellStyle name="20% - Accent2 2" xfId="92" xr:uid="{00000000-0005-0000-0000-000003000000}"/>
    <cellStyle name="20% - Accent3" xfId="27" builtinId="38" customBuiltin="1"/>
    <cellStyle name="20% - Accent3 2" xfId="96" xr:uid="{00000000-0005-0000-0000-000005000000}"/>
    <cellStyle name="20% - Accent4" xfId="31" builtinId="42" customBuiltin="1"/>
    <cellStyle name="20% - Accent4 2" xfId="100" xr:uid="{00000000-0005-0000-0000-000007000000}"/>
    <cellStyle name="20% - Accent5" xfId="35" builtinId="46" customBuiltin="1"/>
    <cellStyle name="20% - Accent5 2" xfId="104" xr:uid="{00000000-0005-0000-0000-000009000000}"/>
    <cellStyle name="20% - Accent6" xfId="39" builtinId="50" customBuiltin="1"/>
    <cellStyle name="20% - Accent6 2" xfId="108" xr:uid="{00000000-0005-0000-0000-00000B000000}"/>
    <cellStyle name="40% - Accent1" xfId="20" builtinId="31" customBuiltin="1"/>
    <cellStyle name="40% - Accent1 2" xfId="89" xr:uid="{00000000-0005-0000-0000-00000D000000}"/>
    <cellStyle name="40% - Accent2" xfId="24" builtinId="35" customBuiltin="1"/>
    <cellStyle name="40% - Accent2 2" xfId="93" xr:uid="{00000000-0005-0000-0000-00000F000000}"/>
    <cellStyle name="40% - Accent3" xfId="28" builtinId="39" customBuiltin="1"/>
    <cellStyle name="40% - Accent3 2" xfId="97" xr:uid="{00000000-0005-0000-0000-000011000000}"/>
    <cellStyle name="40% - Accent4" xfId="32" builtinId="43" customBuiltin="1"/>
    <cellStyle name="40% - Accent4 2" xfId="101" xr:uid="{00000000-0005-0000-0000-000013000000}"/>
    <cellStyle name="40% - Accent5" xfId="36" builtinId="47" customBuiltin="1"/>
    <cellStyle name="40% - Accent5 2" xfId="105" xr:uid="{00000000-0005-0000-0000-000015000000}"/>
    <cellStyle name="40% - Accent6" xfId="40" builtinId="51" customBuiltin="1"/>
    <cellStyle name="40% - Accent6 2" xfId="109" xr:uid="{00000000-0005-0000-0000-000017000000}"/>
    <cellStyle name="60% - Accent1" xfId="21" builtinId="32" customBuiltin="1"/>
    <cellStyle name="60% - Accent1 2" xfId="90" xr:uid="{00000000-0005-0000-0000-000019000000}"/>
    <cellStyle name="60% - Accent2" xfId="25" builtinId="36" customBuiltin="1"/>
    <cellStyle name="60% - Accent2 2" xfId="94" xr:uid="{00000000-0005-0000-0000-00001B000000}"/>
    <cellStyle name="60% - Accent3" xfId="29" builtinId="40" customBuiltin="1"/>
    <cellStyle name="60% - Accent3 2" xfId="98" xr:uid="{00000000-0005-0000-0000-00001D000000}"/>
    <cellStyle name="60% - Accent4" xfId="33" builtinId="44" customBuiltin="1"/>
    <cellStyle name="60% - Accent4 2" xfId="102" xr:uid="{00000000-0005-0000-0000-00001F000000}"/>
    <cellStyle name="60% - Accent5" xfId="37" builtinId="48" customBuiltin="1"/>
    <cellStyle name="60% - Accent5 2" xfId="106" xr:uid="{00000000-0005-0000-0000-000021000000}"/>
    <cellStyle name="60% - Accent6" xfId="41" builtinId="52" customBuiltin="1"/>
    <cellStyle name="60% - Accent6 2" xfId="110" xr:uid="{00000000-0005-0000-0000-000023000000}"/>
    <cellStyle name="Accent1" xfId="18" builtinId="29" customBuiltin="1"/>
    <cellStyle name="Accent1 2" xfId="87" xr:uid="{00000000-0005-0000-0000-000025000000}"/>
    <cellStyle name="Accent2" xfId="22" builtinId="33" customBuiltin="1"/>
    <cellStyle name="Accent2 2" xfId="91" xr:uid="{00000000-0005-0000-0000-000027000000}"/>
    <cellStyle name="Accent3" xfId="26" builtinId="37" customBuiltin="1"/>
    <cellStyle name="Accent3 2" xfId="95" xr:uid="{00000000-0005-0000-0000-000029000000}"/>
    <cellStyle name="Accent4" xfId="30" builtinId="41" customBuiltin="1"/>
    <cellStyle name="Accent4 2" xfId="99" xr:uid="{00000000-0005-0000-0000-00002B000000}"/>
    <cellStyle name="Accent5" xfId="34" builtinId="45" customBuiltin="1"/>
    <cellStyle name="Accent5 2" xfId="103" xr:uid="{00000000-0005-0000-0000-00002D000000}"/>
    <cellStyle name="Accent6" xfId="38" builtinId="49" customBuiltin="1"/>
    <cellStyle name="Accent6 2" xfId="107" xr:uid="{00000000-0005-0000-0000-00002F000000}"/>
    <cellStyle name="Bad" xfId="7" builtinId="27" customBuiltin="1"/>
    <cellStyle name="Bad 2" xfId="76" xr:uid="{00000000-0005-0000-0000-000031000000}"/>
    <cellStyle name="Calculation" xfId="11" builtinId="22" customBuiltin="1"/>
    <cellStyle name="Calculation 2" xfId="80" xr:uid="{00000000-0005-0000-0000-000033000000}"/>
    <cellStyle name="Check Cell" xfId="13" builtinId="23" customBuiltin="1"/>
    <cellStyle name="Check Cell 2" xfId="82" xr:uid="{00000000-0005-0000-0000-000035000000}"/>
    <cellStyle name="Comma 2" xfId="112" xr:uid="{00000000-0005-0000-0000-000036000000}"/>
    <cellStyle name="Excel_BuiltIn_Hyperlink" xfId="52" xr:uid="{00000000-0005-0000-0000-000037000000}"/>
    <cellStyle name="Explanatory Text" xfId="16" builtinId="53" customBuiltin="1"/>
    <cellStyle name="Explanatory Text 2" xfId="85" xr:uid="{00000000-0005-0000-0000-000039000000}"/>
    <cellStyle name="Good" xfId="6" builtinId="26" customBuiltin="1"/>
    <cellStyle name="Good 2" xfId="75" xr:uid="{00000000-0005-0000-0000-00003B000000}"/>
    <cellStyle name="Heading" xfId="42" xr:uid="{00000000-0005-0000-0000-00003C000000}"/>
    <cellStyle name="Heading 1" xfId="2" builtinId="16" customBuiltin="1"/>
    <cellStyle name="Heading 2" xfId="3" builtinId="17" customBuiltin="1"/>
    <cellStyle name="Heading 3" xfId="4" builtinId="18" customBuiltin="1"/>
    <cellStyle name="Heading 4" xfId="5" builtinId="19" customBuiltin="1"/>
    <cellStyle name="Heading 5" xfId="50" xr:uid="{00000000-0005-0000-0000-000041000000}"/>
    <cellStyle name="Heading1" xfId="53" xr:uid="{00000000-0005-0000-0000-000042000000}"/>
    <cellStyle name="Heading1 2" xfId="45" xr:uid="{00000000-0005-0000-0000-000043000000}"/>
    <cellStyle name="Hyperlink 10" xfId="72" xr:uid="{00000000-0005-0000-0000-000045000000}"/>
    <cellStyle name="Hyperlink 2" xfId="56" xr:uid="{00000000-0005-0000-0000-000046000000}"/>
    <cellStyle name="Hyperlink 2 2" xfId="68" xr:uid="{00000000-0005-0000-0000-000047000000}"/>
    <cellStyle name="Hyperlink 3" xfId="46" xr:uid="{00000000-0005-0000-0000-000048000000}"/>
    <cellStyle name="Hyperlink 4" xfId="59" xr:uid="{00000000-0005-0000-0000-000049000000}"/>
    <cellStyle name="Hyperlink 5" xfId="67" xr:uid="{00000000-0005-0000-0000-00004A000000}"/>
    <cellStyle name="Hyperlink 6" xfId="111" xr:uid="{00000000-0005-0000-0000-00004B000000}"/>
    <cellStyle name="Hyperlink 7" xfId="64" xr:uid="{00000000-0005-0000-0000-00004C000000}"/>
    <cellStyle name="Hyperlink 8" xfId="62" xr:uid="{00000000-0005-0000-0000-00004D000000}"/>
    <cellStyle name="Hyperlink 9" xfId="114" xr:uid="{00000000-0005-0000-0000-00004E000000}"/>
    <cellStyle name="Input" xfId="9" builtinId="20" customBuiltin="1"/>
    <cellStyle name="Input 2" xfId="78" xr:uid="{00000000-0005-0000-0000-000050000000}"/>
    <cellStyle name="Linked Cell" xfId="12" builtinId="24" customBuiltin="1"/>
    <cellStyle name="Linked Cell 2" xfId="81" xr:uid="{00000000-0005-0000-0000-000052000000}"/>
    <cellStyle name="Neutral" xfId="8" builtinId="28" customBuiltin="1"/>
    <cellStyle name="Neutral 2" xfId="77" xr:uid="{00000000-0005-0000-0000-000054000000}"/>
    <cellStyle name="Normal" xfId="0" builtinId="0"/>
    <cellStyle name="Normal 10" xfId="58" xr:uid="{00000000-0005-0000-0000-000056000000}"/>
    <cellStyle name="Normal 11" xfId="70" xr:uid="{00000000-0005-0000-0000-000057000000}"/>
    <cellStyle name="Normal 2" xfId="54" xr:uid="{00000000-0005-0000-0000-000058000000}"/>
    <cellStyle name="Normal 2 2" xfId="74" xr:uid="{00000000-0005-0000-0000-000059000000}"/>
    <cellStyle name="Normal 2 3" xfId="113" xr:uid="{00000000-0005-0000-0000-00005A000000}"/>
    <cellStyle name="Normal 3" xfId="47" xr:uid="{00000000-0005-0000-0000-00005B000000}"/>
    <cellStyle name="Normal 3 2" xfId="73" xr:uid="{00000000-0005-0000-0000-00005C000000}"/>
    <cellStyle name="Normal 4" xfId="44" xr:uid="{00000000-0005-0000-0000-00005D000000}"/>
    <cellStyle name="Normal 4 2" xfId="71" xr:uid="{00000000-0005-0000-0000-00005E000000}"/>
    <cellStyle name="Normal 4 2 2" xfId="60" xr:uid="{00000000-0005-0000-0000-00005F000000}"/>
    <cellStyle name="Normal 4 3" xfId="69" xr:uid="{00000000-0005-0000-0000-000060000000}"/>
    <cellStyle name="Normal 5" xfId="51" xr:uid="{00000000-0005-0000-0000-000061000000}"/>
    <cellStyle name="Normal 6" xfId="61" xr:uid="{00000000-0005-0000-0000-000062000000}"/>
    <cellStyle name="Normal 6 2" xfId="65" xr:uid="{00000000-0005-0000-0000-000063000000}"/>
    <cellStyle name="Normal 7" xfId="63" xr:uid="{00000000-0005-0000-0000-000064000000}"/>
    <cellStyle name="Normal 8" xfId="49" xr:uid="{00000000-0005-0000-0000-000065000000}"/>
    <cellStyle name="Normal 9" xfId="43" xr:uid="{00000000-0005-0000-0000-000066000000}"/>
    <cellStyle name="Note" xfId="15" builtinId="10" customBuiltin="1"/>
    <cellStyle name="Note 2" xfId="84" xr:uid="{00000000-0005-0000-0000-000068000000}"/>
    <cellStyle name="Output" xfId="10" builtinId="21" customBuiltin="1"/>
    <cellStyle name="Output 2" xfId="79" xr:uid="{00000000-0005-0000-0000-00006A000000}"/>
    <cellStyle name="Result" xfId="55" xr:uid="{00000000-0005-0000-0000-00006B000000}"/>
    <cellStyle name="Result 2" xfId="48" xr:uid="{00000000-0005-0000-0000-00006C000000}"/>
    <cellStyle name="Result2" xfId="57" xr:uid="{00000000-0005-0000-0000-00006D000000}"/>
    <cellStyle name="Result2 2" xfId="66" xr:uid="{00000000-0005-0000-0000-00006E000000}"/>
    <cellStyle name="Title" xfId="1" builtinId="15" customBuiltin="1"/>
    <cellStyle name="Total" xfId="17" builtinId="25" customBuiltin="1"/>
    <cellStyle name="Total 2" xfId="86" xr:uid="{00000000-0005-0000-0000-000071000000}"/>
    <cellStyle name="Warning Text" xfId="14" builtinId="11" customBuiltin="1"/>
    <cellStyle name="Warning Text 2" xfId="83" xr:uid="{00000000-0005-0000-0000-000073000000}"/>
  </cellStyles>
  <dxfs count="0"/>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oneCell">
    <xdr:from>
      <xdr:col>10</xdr:col>
      <xdr:colOff>219075</xdr:colOff>
      <xdr:row>0</xdr:row>
      <xdr:rowOff>133350</xdr:rowOff>
    </xdr:from>
    <xdr:to>
      <xdr:col>13</xdr:col>
      <xdr:colOff>558872</xdr:colOff>
      <xdr:row>19</xdr:row>
      <xdr:rowOff>152400</xdr:rowOff>
    </xdr:to>
    <xdr:pic>
      <xdr:nvPicPr>
        <xdr:cNvPr id="4097" name="Picture 1" descr="http://twinstrivia.com/wp-content/uploads/2014/11/MLB-World-Series-trophy.png">
          <a:extLst>
            <a:ext uri="{FF2B5EF4-FFF2-40B4-BE49-F238E27FC236}">
              <a16:creationId xmlns:a16="http://schemas.microsoft.com/office/drawing/2014/main" id="{00000000-0008-0000-0700-000001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20100" y="323850"/>
          <a:ext cx="2168597" cy="41243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361950</xdr:colOff>
      <xdr:row>0</xdr:row>
      <xdr:rowOff>0</xdr:rowOff>
    </xdr:from>
    <xdr:to>
      <xdr:col>10</xdr:col>
      <xdr:colOff>1119384</xdr:colOff>
      <xdr:row>6</xdr:row>
      <xdr:rowOff>58737</xdr:rowOff>
    </xdr:to>
    <xdr:pic>
      <xdr:nvPicPr>
        <xdr:cNvPr id="1025" name="Picture 1" descr="https://shivania25.files.wordpress.com/2015/02/dog-sniffing.gif">
          <a:extLst>
            <a:ext uri="{FF2B5EF4-FFF2-40B4-BE49-F238E27FC236}">
              <a16:creationId xmlns:a16="http://schemas.microsoft.com/office/drawing/2014/main" id="{00000000-0008-0000-0A00-000001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10200" y="133350"/>
          <a:ext cx="2984696" cy="160178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352425</xdr:colOff>
      <xdr:row>8</xdr:row>
      <xdr:rowOff>190497</xdr:rowOff>
    </xdr:from>
    <xdr:ext cx="13277850" cy="32289753"/>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352425" y="190497"/>
          <a:ext cx="13277850" cy="322897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hangingPunct="0"/>
          <a:r>
            <a:rPr lang="en-US" sz="1100">
              <a:solidFill>
                <a:schemeClr val="tx1"/>
              </a:solidFill>
              <a:latin typeface="+mn-lt"/>
              <a:ea typeface="+mn-ea"/>
              <a:cs typeface="+mn-cs"/>
            </a:rPr>
            <a:t>2008 ABL CONSTITUTION</a:t>
          </a:r>
        </a:p>
        <a:p>
          <a:pPr hangingPunct="0"/>
          <a:r>
            <a:rPr lang="en-US" sz="1100" b="1">
              <a:solidFill>
                <a:schemeClr val="tx1"/>
              </a:solidFill>
              <a:latin typeface="+mn-lt"/>
              <a:ea typeface="+mn-ea"/>
              <a:cs typeface="+mn-cs"/>
            </a:rPr>
            <a:t> </a:t>
          </a:r>
        </a:p>
        <a:p>
          <a:pPr hangingPunct="0"/>
          <a:r>
            <a:rPr lang="en-US" sz="1100" b="1">
              <a:solidFill>
                <a:schemeClr val="tx1"/>
              </a:solidFill>
              <a:latin typeface="+mn-lt"/>
              <a:ea typeface="+mn-ea"/>
              <a:cs typeface="+mn-cs"/>
            </a:rPr>
            <a:t>LEAGUE ADMINISTRATION</a:t>
          </a:r>
        </a:p>
        <a:p>
          <a:pPr hangingPunct="0"/>
          <a:r>
            <a:rPr lang="en-US" sz="1100" b="1">
              <a:solidFill>
                <a:schemeClr val="tx1"/>
              </a:solidFill>
              <a:latin typeface="+mn-lt"/>
              <a:ea typeface="+mn-ea"/>
              <a:cs typeface="+mn-cs"/>
            </a:rPr>
            <a:t> </a:t>
          </a:r>
        </a:p>
        <a:p>
          <a:pPr lvl="0" hangingPunct="0"/>
          <a:r>
            <a:rPr lang="en-US" sz="1100" b="1">
              <a:solidFill>
                <a:schemeClr val="tx1"/>
              </a:solidFill>
              <a:latin typeface="+mn-lt"/>
              <a:ea typeface="+mn-ea"/>
              <a:cs typeface="+mn-cs"/>
            </a:rPr>
            <a:t>The Commissioner has the authority to rule on all aspects of league operation.  He oversees the day-to-day running of the league, enforces penalties described in Constitution, assigns new managers, rules on any disputes, makes sure games are being played and recorded, sets up the league schedule and playoffs, records and updates all league stats, records all player transactions, and keeps rosters up to date.</a:t>
          </a:r>
        </a:p>
        <a:p>
          <a:pPr hangingPunct="0"/>
          <a:r>
            <a:rPr lang="en-US" sz="1100" b="1">
              <a:solidFill>
                <a:schemeClr val="tx1"/>
              </a:solidFill>
              <a:latin typeface="+mn-lt"/>
              <a:ea typeface="+mn-ea"/>
              <a:cs typeface="+mn-cs"/>
            </a:rPr>
            <a:t> </a:t>
          </a:r>
        </a:p>
        <a:p>
          <a:pPr lvl="0" hangingPunct="0"/>
          <a:r>
            <a:rPr lang="en-US" sz="1100" b="1">
              <a:solidFill>
                <a:schemeClr val="tx1"/>
              </a:solidFill>
              <a:latin typeface="+mn-lt"/>
              <a:ea typeface="+mn-ea"/>
              <a:cs typeface="+mn-cs"/>
            </a:rPr>
            <a:t>Any changes to this Constitution or any rules of play must be done via a majority vote of all ABL franchise owners.</a:t>
          </a:r>
        </a:p>
        <a:p>
          <a:pPr hangingPunct="0"/>
          <a:r>
            <a:rPr lang="en-US" sz="1100" b="1">
              <a:solidFill>
                <a:schemeClr val="tx1"/>
              </a:solidFill>
              <a:latin typeface="+mn-lt"/>
              <a:ea typeface="+mn-ea"/>
              <a:cs typeface="+mn-cs"/>
            </a:rPr>
            <a:t> </a:t>
          </a:r>
        </a:p>
        <a:p>
          <a:pPr lvl="0" hangingPunct="0"/>
          <a:r>
            <a:rPr lang="en-US" sz="1100" b="1">
              <a:solidFill>
                <a:schemeClr val="tx1"/>
              </a:solidFill>
              <a:latin typeface="+mn-lt"/>
              <a:ea typeface="+mn-ea"/>
              <a:cs typeface="+mn-cs"/>
            </a:rPr>
            <a:t>Franchise fee (dues) will be collected from each active league member prior to the upcoming seasons draft, and shall be used to cover league expenses.  The current fee, subject to change, is $0.  </a:t>
          </a:r>
        </a:p>
        <a:p>
          <a:pPr hangingPunct="0"/>
          <a:r>
            <a:rPr lang="en-US" sz="1100">
              <a:solidFill>
                <a:schemeClr val="tx1"/>
              </a:solidFill>
              <a:latin typeface="+mn-lt"/>
              <a:ea typeface="+mn-ea"/>
              <a:cs typeface="+mn-cs"/>
            </a:rPr>
            <a:t> </a:t>
          </a:r>
        </a:p>
        <a:p>
          <a:pPr hangingPunct="0"/>
          <a:r>
            <a:rPr lang="en-US" sz="1100" b="1">
              <a:solidFill>
                <a:schemeClr val="tx1"/>
              </a:solidFill>
              <a:latin typeface="+mn-lt"/>
              <a:ea typeface="+mn-ea"/>
              <a:cs typeface="+mn-cs"/>
            </a:rPr>
            <a:t>LEAGUE SET UP</a:t>
          </a:r>
        </a:p>
        <a:p>
          <a:pPr hangingPunct="0"/>
          <a:r>
            <a:rPr lang="en-US" sz="1100">
              <a:solidFill>
                <a:schemeClr val="tx1"/>
              </a:solidFill>
              <a:latin typeface="+mn-lt"/>
              <a:ea typeface="+mn-ea"/>
              <a:cs typeface="+mn-cs"/>
            </a:rPr>
            <a:t> </a:t>
          </a:r>
        </a:p>
        <a:p>
          <a:pPr lvl="0" hangingPunct="0"/>
          <a:r>
            <a:rPr lang="en-US" sz="1100">
              <a:solidFill>
                <a:schemeClr val="tx1"/>
              </a:solidFill>
              <a:latin typeface="+mn-lt"/>
              <a:ea typeface="+mn-ea"/>
              <a:cs typeface="+mn-cs"/>
            </a:rPr>
            <a:t>The ABL consists of two leagues (American and National).  Within these leagues are three divisions (East, Central and West), the same as the current alignment of Major League Baseball.  Each division consists of 4 ABL teams.</a:t>
          </a:r>
        </a:p>
        <a:p>
          <a:pPr hangingPunct="0"/>
          <a:r>
            <a:rPr lang="en-US" sz="1100">
              <a:solidFill>
                <a:schemeClr val="tx1"/>
              </a:solidFill>
              <a:latin typeface="+mn-lt"/>
              <a:ea typeface="+mn-ea"/>
              <a:cs typeface="+mn-cs"/>
            </a:rPr>
            <a:t> </a:t>
          </a:r>
        </a:p>
        <a:p>
          <a:pPr lvl="0" hangingPunct="0"/>
          <a:r>
            <a:rPr lang="en-US" sz="1100">
              <a:solidFill>
                <a:schemeClr val="tx1"/>
              </a:solidFill>
              <a:latin typeface="+mn-lt"/>
              <a:ea typeface="+mn-ea"/>
              <a:cs typeface="+mn-cs"/>
            </a:rPr>
            <a:t>The ABL season consists of 162 games, 81 at home and 81 on the road.  Each ABL team will play all teams outside of their division 6 times (3 home and 3 road), and each team within their division 14 times (7 home and 7 road).  </a:t>
          </a:r>
        </a:p>
        <a:p>
          <a:pPr hangingPunct="0"/>
          <a:r>
            <a:rPr lang="en-US" sz="1100">
              <a:solidFill>
                <a:schemeClr val="tx1"/>
              </a:solidFill>
              <a:latin typeface="+mn-lt"/>
              <a:ea typeface="+mn-ea"/>
              <a:cs typeface="+mn-cs"/>
            </a:rPr>
            <a:t> </a:t>
          </a:r>
        </a:p>
        <a:p>
          <a:pPr lvl="0" hangingPunct="0"/>
          <a:r>
            <a:rPr lang="en-US" sz="1100">
              <a:solidFill>
                <a:schemeClr val="tx1"/>
              </a:solidFill>
              <a:latin typeface="+mn-lt"/>
              <a:ea typeface="+mn-ea"/>
              <a:cs typeface="+mn-cs"/>
            </a:rPr>
            <a:t>The regular season runs from April through September, with 27 games each month.  Playoffs and World Series will take place in October.</a:t>
          </a:r>
        </a:p>
        <a:p>
          <a:pPr hangingPunct="0"/>
          <a:r>
            <a:rPr lang="en-US" sz="1100">
              <a:solidFill>
                <a:schemeClr val="tx1"/>
              </a:solidFill>
              <a:latin typeface="+mn-lt"/>
              <a:ea typeface="+mn-ea"/>
              <a:cs typeface="+mn-cs"/>
            </a:rPr>
            <a:t> </a:t>
          </a:r>
        </a:p>
        <a:p>
          <a:pPr lvl="0" hangingPunct="0"/>
          <a:r>
            <a:rPr lang="en-US" sz="1100">
              <a:solidFill>
                <a:schemeClr val="tx1"/>
              </a:solidFill>
              <a:latin typeface="+mn-lt"/>
              <a:ea typeface="+mn-ea"/>
              <a:cs typeface="+mn-cs"/>
            </a:rPr>
            <a:t>The ABL uses the SOM ballpark factors.  Each franchise is allowed to design their ballpark subject to the following restriction.  Each ballpark will have 4 different ratings singles &amp; home runs, each for left handed and right handed batters), with no more than a difference of 6 between left and right-handed hitters (for example, if single chances for left handed hitter are 1-8, the chance for a single for a right handed hitter must be no worse than 1-2 and no more than 1-14).</a:t>
          </a:r>
        </a:p>
        <a:p>
          <a:pPr hangingPunct="0"/>
          <a:r>
            <a:rPr lang="en-US" sz="1100">
              <a:solidFill>
                <a:schemeClr val="tx1"/>
              </a:solidFill>
              <a:latin typeface="+mn-lt"/>
              <a:ea typeface="+mn-ea"/>
              <a:cs typeface="+mn-cs"/>
            </a:rPr>
            <a:t> </a:t>
          </a:r>
        </a:p>
        <a:p>
          <a:pPr lvl="0" hangingPunct="0"/>
          <a:r>
            <a:rPr lang="en-US" sz="1100">
              <a:solidFill>
                <a:schemeClr val="tx1"/>
              </a:solidFill>
              <a:latin typeface="+mn-lt"/>
              <a:ea typeface="+mn-ea"/>
              <a:cs typeface="+mn-cs"/>
            </a:rPr>
            <a:t>The ABL games are governed by the super advanced rules of Strat-O-Matic baseball, Major League Baseball and this constitution. This includes the supplemental stealing system; pitchers hold ratings system, and all of the ball park/clutch hitting rules.  The ABL does not use the SOM injury rules, weather effects or the balk/wild pitch/passed ball system.  Rules in this Constitution take precedence over those in the Strat-O-Matic game.  The SOM computer game must be used to play the game and submit stats.</a:t>
          </a: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SCHEDULE</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The ABL season consists of 162 games, 81 at home and 81 on the road.  Each ABL team will play all teams outside of their division 6 times (3 home and 3 road), and each team within their division 14 times (7 home and 7 road).</a:t>
          </a:r>
          <a:r>
            <a:rPr lang="en-US" sz="900">
              <a:solidFill>
                <a:schemeClr val="tx1"/>
              </a:solidFill>
              <a:latin typeface="+mn-lt"/>
              <a:ea typeface="+mn-ea"/>
              <a:cs typeface="+mn-cs"/>
            </a:rPr>
            <a:t>  </a:t>
          </a:r>
          <a:r>
            <a:rPr lang="en-US" sz="1100">
              <a:solidFill>
                <a:schemeClr val="tx1"/>
              </a:solidFill>
              <a:latin typeface="+mn-lt"/>
              <a:ea typeface="+mn-ea"/>
              <a:cs typeface="+mn-cs"/>
            </a:rPr>
            <a:t>Each month will consist of 27 games.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Each months game results are due to the commissioner and the opposing manager by the end of the month.  The commissioner will then distribute the results by the 5</a:t>
          </a:r>
          <a:r>
            <a:rPr lang="en-US" sz="1100" baseline="30000">
              <a:solidFill>
                <a:schemeClr val="tx1"/>
              </a:solidFill>
              <a:latin typeface="+mn-lt"/>
              <a:ea typeface="+mn-ea"/>
              <a:cs typeface="+mn-cs"/>
            </a:rPr>
            <a:t>th</a:t>
          </a:r>
          <a:r>
            <a:rPr lang="en-US" sz="1100">
              <a:solidFill>
                <a:schemeClr val="tx1"/>
              </a:solidFill>
              <a:latin typeface="+mn-lt"/>
              <a:ea typeface="+mn-ea"/>
              <a:cs typeface="+mn-cs"/>
            </a:rPr>
            <a:t> of the month, and each team will then have until the 10</a:t>
          </a:r>
          <a:r>
            <a:rPr lang="en-US" sz="1100" baseline="30000">
              <a:solidFill>
                <a:schemeClr val="tx1"/>
              </a:solidFill>
              <a:latin typeface="+mn-lt"/>
              <a:ea typeface="+mn-ea"/>
              <a:cs typeface="+mn-cs"/>
            </a:rPr>
            <a:t>th</a:t>
          </a:r>
          <a:r>
            <a:rPr lang="en-US" sz="1100">
              <a:solidFill>
                <a:schemeClr val="tx1"/>
              </a:solidFill>
              <a:latin typeface="+mn-lt"/>
              <a:ea typeface="+mn-ea"/>
              <a:cs typeface="+mn-cs"/>
            </a:rPr>
            <a:t> of the month to get in their Computer Mangers and pitching rotations for the upcoming month to the commissioner.</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ROSTERS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During the ABL playing season each team shall carry a maximum of 33 players.  Any combination of pitchers and batters is allowed.  A player who does not have a card in a given year may be kept on a roster, but will not be eligible to be on the active player roster.  Each team retains its players from season to season unless they are cut, traded or selected in an expansion draft.</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If during the season a team ends up with more than 33 players on its roster due to a trade, it must immediately cut one player from it’s roster to get back to 33 players.  If a team ends up with fewer than 33 players on its roster due to a trade, that team may then select any carded player who is not currently on another ABL roster to bring the team back up to 33 players.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From the conclusion of the season until February 28</a:t>
          </a:r>
          <a:r>
            <a:rPr lang="en-US" sz="1100" baseline="30000">
              <a:solidFill>
                <a:schemeClr val="tx1"/>
              </a:solidFill>
              <a:latin typeface="+mn-lt"/>
              <a:ea typeface="+mn-ea"/>
              <a:cs typeface="+mn-cs"/>
            </a:rPr>
            <a:t>th</a:t>
          </a:r>
          <a:r>
            <a:rPr lang="en-US" sz="1100">
              <a:solidFill>
                <a:schemeClr val="tx1"/>
              </a:solidFill>
              <a:latin typeface="+mn-lt"/>
              <a:ea typeface="+mn-ea"/>
              <a:cs typeface="+mn-cs"/>
            </a:rPr>
            <a:t>, including the annual free agent draft, there is no limit to the number of players a team may have on its roster.</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Each year by February 28</a:t>
          </a:r>
          <a:r>
            <a:rPr lang="en-US" sz="1100" baseline="30000">
              <a:solidFill>
                <a:schemeClr val="tx1"/>
              </a:solidFill>
              <a:latin typeface="+mn-lt"/>
              <a:ea typeface="+mn-ea"/>
              <a:cs typeface="+mn-cs"/>
            </a:rPr>
            <a:t>th</a:t>
          </a:r>
          <a:r>
            <a:rPr lang="en-US" sz="1100">
              <a:solidFill>
                <a:schemeClr val="tx1"/>
              </a:solidFill>
              <a:latin typeface="+mn-lt"/>
              <a:ea typeface="+mn-ea"/>
              <a:cs typeface="+mn-cs"/>
            </a:rPr>
            <a:t>, teams must reduce their roster to 33 or fewer players.  Each team will have no more than 33 players on his roster from this point until the end of the season.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During the ABL playing season, each team will have a 25 player active roster.  The active roster can be changed each month, but cannot change within a given month.  For the final month (September), all 33 players on the roster (if carded) may be active.</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TRADES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Trading is allowed from the end of the regular season until 2 weeks before the official start of the rookie draft, and then from the day after conclusion of the rookie draft until March 25th.  Trading during the season is allowed, and in-season trades will become effective beginning with the next month of games.  (i.e. trades reported in May will become effective beginning with June games).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When a trade agreement is reached, both managers must notify the Commissioner.   The trade is not official until both managers have reported the trade.  A player acquired via trade cannot be traded again until the first trade becomes official.</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Multiple player deals are allowed and draft picks can be traded.  Restrictions on trading of draft picks are as follows: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From the conclusion of the season until the draft, picks for the current and following year drafts can be traded.  After the draft until the end of the second in season trading deadline, only picks for the upcoming draft may be traded.</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Each team is required to have at least 2 picks for the current years draft (i.e. you may trade away six picks for next year as long as you acquire at least one pick from another team).  This will keep any new manager from entering the league totally handicapped in the next draft.</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Each team must retain at least three picks for the following years draft, with at least one pick in the first three rounds.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All trades are unconditional.  Players may not be named later, and players or picks may not be given away.</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Trades that unfairly favor one team may be vetoed.  If another owner officially questions a trade, the Commissioner will consult with at least 4 other owners (not directly involved in the trade), to review the trade in question and make a recommendation to either allow or void the trade.  If the group recommends that the trade be voided, the commissioner will talk to both managers involved, and make a final ruling.  If the final ruling is to void the trade, the owners will be allowed to rework the original trade.  Under no circumstances shall owners be allowed to set up a “farm system” with one team systematically funneling good players to another team.</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PLAYER RESTRICTIONS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1" hangingPunct="0"/>
          <a:r>
            <a:rPr lang="en-US" sz="1100">
              <a:solidFill>
                <a:schemeClr val="tx1"/>
              </a:solidFill>
              <a:latin typeface="+mn-lt"/>
              <a:ea typeface="+mn-ea"/>
              <a:cs typeface="+mn-cs"/>
            </a:rPr>
            <a:t>Position players may not exceed 110% of their actual major league plate appearances (at bats + walks) for a given season.  Pitchers may not exceed 110% of their actual major league innings for a given season.</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1" hangingPunct="0"/>
          <a:r>
            <a:rPr lang="en-US" sz="1100">
              <a:solidFill>
                <a:schemeClr val="tx1"/>
              </a:solidFill>
              <a:latin typeface="+mn-lt"/>
              <a:ea typeface="+mn-ea"/>
              <a:cs typeface="+mn-cs"/>
            </a:rPr>
            <a:t>A player may not play a position other than those listed on his card except for outfielders playing another outfield position not listed on his card subject to the SOM rules.  Players without a position rating will only qualify as a DH.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1" hangingPunct="0"/>
          <a:r>
            <a:rPr lang="en-US" sz="1100">
              <a:solidFill>
                <a:schemeClr val="tx1"/>
              </a:solidFill>
              <a:latin typeface="+mn-lt"/>
              <a:ea typeface="+mn-ea"/>
              <a:cs typeface="+mn-cs"/>
            </a:rPr>
            <a:t>Position players may not pitch, and pitchers may not hit.  A pitcher without a starter rating may not start a game, and starters without a reliever rating may not relieve.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1" hangingPunct="0"/>
          <a:r>
            <a:rPr lang="en-US" sz="1100">
              <a:solidFill>
                <a:schemeClr val="tx1"/>
              </a:solidFill>
              <a:latin typeface="+mn-lt"/>
              <a:ea typeface="+mn-ea"/>
              <a:cs typeface="+mn-cs"/>
            </a:rPr>
            <a:t>As an exception to rules 2 and 3 above, a player may play a position for which he does not qualify, only if he is the only option available after a player has been pinch-hit or pinch-run for.  However, systematic abuse of this rule will be subject to penalties (including forfeiting games) at the discretion of the commissioner.</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1" hangingPunct="0"/>
          <a:r>
            <a:rPr lang="en-US" sz="1100">
              <a:solidFill>
                <a:schemeClr val="tx1"/>
              </a:solidFill>
              <a:latin typeface="+mn-lt"/>
              <a:ea typeface="+mn-ea"/>
              <a:cs typeface="+mn-cs"/>
            </a:rPr>
            <a:t>A starting pitcher must have 4 days rest between starts (3 days starters with a * rating).  All other Strat-O-Matic pitch count rules apply.</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1" hangingPunct="0"/>
          <a:r>
            <a:rPr lang="en-US" sz="1100">
              <a:solidFill>
                <a:schemeClr val="tx1"/>
              </a:solidFill>
              <a:latin typeface="+mn-lt"/>
              <a:ea typeface="+mn-ea"/>
              <a:cs typeface="+mn-cs"/>
            </a:rPr>
            <a:t>Any player overused during the regular season is ineligible for playoff games.  Additionally, a manager who overuses a player will lose 3 draft points (See Annual Rookie Draft below) for each player that is overused.  In addition, position players overused by more than 50 PA’s or pitchers overused by more than 20 IP will be ineligible to be kept by the team, and be available in the upcoming annual rookie draft.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PLAYOFFS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The three divisional winners receive automatic berths and receive the # 1, # 2 and # 3 seeds in their respective leagues.  The two teams in each league with the next best        records receive the ‘wild card’ berths and go in as the # 4 and # 5 seeds respectively.</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In round one, the two wild card teams from each league meet.  In round two, the # 1 seed meets the wild card winner while the #2 seed plays the # 3 seed in each league.  The winners of round two advance on to the League Championship Series, with the higher seeded team hosting.  The winners of the LCS then meet in the ABL World Series, with the team with the best overall record getting the higher seed.</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All series are best of seven games.  For each series, the higher seed is the home team in games 1,2,5 and 7.  The lower seed is home in games 3,4 and 6.  For pitching rotations, there is an off day after games 2 and 5 of each series, and two days off after the end regular season and between each playoff series.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The participating managers will decide how to play any playoff games.  Face to face or net play is strongly encouraged.  If the teams cannot come to an agreement, the home team will play games 1-4, and a neutral manager will play games 5-7 as necessary.</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Once a manager has been notified that he is in the playoffs, and who his opponent is, the teams will have 6 days to get in touch with the opponent, exchange instructions, and play the games.  If the commissioner has not heard from either team with results after the 6</a:t>
          </a:r>
          <a:r>
            <a:rPr lang="en-US" sz="1100" baseline="30000">
              <a:solidFill>
                <a:schemeClr val="tx1"/>
              </a:solidFill>
              <a:latin typeface="+mn-lt"/>
              <a:ea typeface="+mn-ea"/>
              <a:cs typeface="+mn-cs"/>
            </a:rPr>
            <a:t>th</a:t>
          </a:r>
          <a:r>
            <a:rPr lang="en-US" sz="1100">
              <a:solidFill>
                <a:schemeClr val="tx1"/>
              </a:solidFill>
              <a:latin typeface="+mn-lt"/>
              <a:ea typeface="+mn-ea"/>
              <a:cs typeface="+mn-cs"/>
            </a:rPr>
            <a:t> day, a neutral party will play the series in its entirety.  If one manager does not respond, the manager who has will be allowed to play his home games.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Ties between teams will be broken based first on head to head record, then by the better record in road games, then by the better record within their respective league.  The final tiebreaker will be a one game playoff between the teams.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PLAYOFF RESTRICTIONS AND RULES: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Position player limitations during playoffs are as follows: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Players with 500 or more PA’s actual major league PA’s are unlimited</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Players with 400 – 499 actual PA’s are limited to 30 PA’s per series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Players with 300 – 399 actual PA’s are limited to 20 PA’s per series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Players with 200 – 299 actual PA’s are limited to 15 PA’s per series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Players with 100 – 199 actual PA’s are limited to 10 PA’s per series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Players with less than 100 actual PA’s are limited to 5 PA’s per series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1" hangingPunct="0"/>
          <a:r>
            <a:rPr lang="en-US" sz="1100">
              <a:solidFill>
                <a:schemeClr val="tx1"/>
              </a:solidFill>
              <a:latin typeface="+mn-lt"/>
              <a:ea typeface="+mn-ea"/>
              <a:cs typeface="+mn-cs"/>
            </a:rPr>
            <a:t>Players who were part of a platoon during the regular season may platoon in the same role in the playoffs without penalties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p>
        <a:p>
          <a:pPr lvl="0" hangingPunct="0"/>
          <a:r>
            <a:rPr lang="en-US" sz="1100">
              <a:solidFill>
                <a:schemeClr val="tx1"/>
              </a:solidFill>
              <a:latin typeface="+mn-lt"/>
              <a:ea typeface="+mn-ea"/>
              <a:cs typeface="+mn-cs"/>
            </a:rPr>
            <a:t>Starting pitchers limitations during playoffs</a:t>
          </a:r>
        </a:p>
        <a:p>
          <a:pPr lvl="0" hangingPunct="0"/>
          <a:r>
            <a:rPr lang="en-US" sz="1100">
              <a:solidFill>
                <a:schemeClr val="tx1"/>
              </a:solidFill>
              <a:latin typeface="+mn-lt"/>
              <a:ea typeface="+mn-ea"/>
              <a:cs typeface="+mn-cs"/>
            </a:rPr>
            <a:t>Starting pitchers with more than 150 actual IP’s and have a * rating may start 3 games per series and are unlimited in IP’s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Starting pitchers with 100 - 150 actual IP’s are limited to 2 starts and 20 IP’s per series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Starting pitchers with fewer than 100 actual IP’s are limited to 1 start and 10 IP’s per series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p>
        <a:p>
          <a:pPr lvl="0" hangingPunct="0"/>
          <a:r>
            <a:rPr lang="en-US" sz="1100">
              <a:solidFill>
                <a:schemeClr val="tx1"/>
              </a:solidFill>
              <a:latin typeface="+mn-lt"/>
              <a:ea typeface="+mn-ea"/>
              <a:cs typeface="+mn-cs"/>
            </a:rPr>
            <a:t>A starting pitcher may not be removed in innings 1-5 unless he has given up 3 or more runs.</a:t>
          </a:r>
        </a:p>
        <a:p>
          <a:pPr hangingPunct="0"/>
          <a:r>
            <a:rPr lang="en-US" sz="1100">
              <a:solidFill>
                <a:schemeClr val="tx1"/>
              </a:solidFill>
              <a:latin typeface="+mn-lt"/>
              <a:ea typeface="+mn-ea"/>
              <a:cs typeface="+mn-cs"/>
            </a:rPr>
            <a:t> </a:t>
          </a:r>
        </a:p>
        <a:p>
          <a:pPr lvl="0" hangingPunct="0"/>
          <a:r>
            <a:rPr lang="en-US" sz="1100">
              <a:solidFill>
                <a:schemeClr val="tx1"/>
              </a:solidFill>
              <a:latin typeface="+mn-lt"/>
              <a:ea typeface="+mn-ea"/>
              <a:cs typeface="+mn-cs"/>
            </a:rPr>
            <a:t>Relief pitchers limitations during playoffs:</a:t>
          </a:r>
        </a:p>
        <a:p>
          <a:pPr lvl="0" hangingPunct="0"/>
          <a:r>
            <a:rPr lang="en-US" sz="1100">
              <a:solidFill>
                <a:schemeClr val="tx1"/>
              </a:solidFill>
              <a:latin typeface="+mn-lt"/>
              <a:ea typeface="+mn-ea"/>
              <a:cs typeface="+mn-cs"/>
            </a:rPr>
            <a:t>Relief pitchers with more than 75 actual IP’s are unlimited</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Relief pitchers with 60 – 75 actual IP’s are limited to 10 IP’s per series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Relief pitchers with 50 – 59 actual IP’s are limited to 8 IP’s per series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Relief pitchers with 40 – 49 actual IP’s are limited to 6 IP’s per series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Relief pitchers with 30 – 39 actual IP’s are limited to 4 IP’s per series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p>
        <a:p>
          <a:pPr hangingPunct="0"/>
          <a:r>
            <a:rPr lang="en-US" sz="1100">
              <a:solidFill>
                <a:schemeClr val="tx1"/>
              </a:solidFill>
              <a:latin typeface="+mn-lt"/>
              <a:ea typeface="+mn-ea"/>
              <a:cs typeface="+mn-cs"/>
            </a:rPr>
            <a:t> </a:t>
          </a:r>
        </a:p>
        <a:p>
          <a:pPr hangingPunct="0"/>
          <a:r>
            <a:rPr lang="en-US" sz="1100" b="1">
              <a:solidFill>
                <a:schemeClr val="tx1"/>
              </a:solidFill>
              <a:latin typeface="+mn-lt"/>
              <a:ea typeface="+mn-ea"/>
              <a:cs typeface="+mn-cs"/>
            </a:rPr>
            <a:t>ANNUAL ROOKIE DRAFT</a:t>
          </a: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The annual ABL Rookie draft will take place in early December, with the specific timing of the draft to be announced by the commissioner no later than Thanksgiving.</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Eligible players include all players not currently on an ABL roster who had at least 50 real life at bats or 25 real life innings pitched.</a:t>
          </a:r>
        </a:p>
        <a:p>
          <a:pPr hangingPunct="0"/>
          <a:r>
            <a:rPr lang="en-US" sz="1100">
              <a:solidFill>
                <a:schemeClr val="tx1"/>
              </a:solidFill>
              <a:latin typeface="+mn-lt"/>
              <a:ea typeface="+mn-ea"/>
              <a:cs typeface="+mn-cs"/>
            </a:rPr>
            <a:t>The commissioner will publish a list of all eligible players no later than Thanksgiving.  Any player who would otherwise be eligible, but is inadvertently left off the official list of eligible players may not be selected in the draft, but will be available for the doggie draft.</a:t>
          </a:r>
        </a:p>
        <a:p>
          <a:pPr lvl="0" hangingPunct="0"/>
          <a:r>
            <a:rPr lang="en-US" sz="1100">
              <a:solidFill>
                <a:schemeClr val="tx1"/>
              </a:solidFill>
              <a:latin typeface="+mn-lt"/>
              <a:ea typeface="+mn-ea"/>
              <a:cs typeface="+mn-cs"/>
            </a:rPr>
            <a:t>The draft will consist of seven rounds, and will be held via e-mail.  The commissioner will assign draft times daily during the draft.  Teams that may not be available during their draft slot may submit a list to the commissioner.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Draft order for the annual rookie draft will be as follows:</a:t>
          </a: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Each team starts with a number of draft points equal to the number of total losses for the most recent ABL season</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teams will lose 5 draft points for each missed deadline (monthly computer managers or game results) during the season.  In the event a team cannot meet a deadline due to computer problems, travel, etc, the team needs to notify the commissioner prior to the deadline to avoid a penalty.</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teams will lose 3 draft points for each player who exceeds the 110% of his actual major league PA’s or IP’s.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teams will lose 2 draft points if the difference between their home and road wins is more than 5 games (plus or minus), 5 points if it more than 10 games, and 10 points if it more than 15 games.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Should a team end up with negative draft points, that team will forfeit its 4</a:t>
          </a:r>
          <a:r>
            <a:rPr lang="en-US" sz="1100" baseline="30000">
              <a:solidFill>
                <a:schemeClr val="tx1"/>
              </a:solidFill>
              <a:latin typeface="+mn-lt"/>
              <a:ea typeface="+mn-ea"/>
              <a:cs typeface="+mn-cs"/>
            </a:rPr>
            <a:t>th</a:t>
          </a:r>
          <a:r>
            <a:rPr lang="en-US" sz="1100">
              <a:solidFill>
                <a:schemeClr val="tx1"/>
              </a:solidFill>
              <a:latin typeface="+mn-lt"/>
              <a:ea typeface="+mn-ea"/>
              <a:cs typeface="+mn-cs"/>
            </a:rPr>
            <a:t> round pick.  If that pick has already been traded, the team will lose the pick it does own that immediately precedes its 4</a:t>
          </a:r>
          <a:r>
            <a:rPr lang="en-US" sz="1100" baseline="30000">
              <a:solidFill>
                <a:schemeClr val="tx1"/>
              </a:solidFill>
              <a:latin typeface="+mn-lt"/>
              <a:ea typeface="+mn-ea"/>
              <a:cs typeface="+mn-cs"/>
            </a:rPr>
            <a:t>th</a:t>
          </a:r>
          <a:r>
            <a:rPr lang="en-US" sz="1100">
              <a:solidFill>
                <a:schemeClr val="tx1"/>
              </a:solidFill>
              <a:latin typeface="+mn-lt"/>
              <a:ea typeface="+mn-ea"/>
              <a:cs typeface="+mn-cs"/>
            </a:rPr>
            <a:t> round pick (either their own 3</a:t>
          </a:r>
          <a:r>
            <a:rPr lang="en-US" sz="1100" baseline="30000">
              <a:solidFill>
                <a:schemeClr val="tx1"/>
              </a:solidFill>
              <a:latin typeface="+mn-lt"/>
              <a:ea typeface="+mn-ea"/>
              <a:cs typeface="+mn-cs"/>
            </a:rPr>
            <a:t>rd</a:t>
          </a:r>
          <a:r>
            <a:rPr lang="en-US" sz="1100">
              <a:solidFill>
                <a:schemeClr val="tx1"/>
              </a:solidFill>
              <a:latin typeface="+mn-lt"/>
              <a:ea typeface="+mn-ea"/>
              <a:cs typeface="+mn-cs"/>
            </a:rPr>
            <a:t> rounder or another pick acquired via trade.)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The team with the most draft points will draft first, the second most will draft second, and so on.  In the event that 2 or more teams have the same number of draft points, the team with the lowest overall winning percentage will draft first.  If there is still a tie, the team with the lowest winning percentage within its division will draft first.  If the teams are still tied, a team will be chosen by a coin flip.</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ANNUAL ‘DOGGIE DRAFT’</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The ‘Doggie Draft’ takes place in the mid-March each year.  The commissioner will announce the timing of this draft no later than February 28</a:t>
          </a:r>
          <a:r>
            <a:rPr lang="en-US" sz="1100" baseline="30000">
              <a:solidFill>
                <a:schemeClr val="tx1"/>
              </a:solidFill>
              <a:latin typeface="+mn-lt"/>
              <a:ea typeface="+mn-ea"/>
              <a:cs typeface="+mn-cs"/>
            </a:rPr>
            <a:t>th</a:t>
          </a:r>
          <a:r>
            <a:rPr lang="en-US" sz="1100">
              <a:solidFill>
                <a:schemeClr val="tx1"/>
              </a:solidFill>
              <a:latin typeface="+mn-lt"/>
              <a:ea typeface="+mn-ea"/>
              <a:cs typeface="+mn-cs"/>
            </a:rPr>
            <a:t> each year.</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Players eligible for the ‘Doggie Draft’ consist of any undrafted players that were eligible for the annual Rookie Draft, and any players cut by teams.</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The ‘Doggie Draft’, like the annual Rookie draft, will be held via e-mail.  Teams will draft in the same order as in the annual rookie draft.</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Teams may not exceed the roster limit of 33.  If a team is full, they may still make a selection as long as they list the player to be cut along with their selection.</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The ‘Doggie Draft’ will continue as long as teams are still making selections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EXPANSION DRAFT</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In the event of further ABL expansion, each ABL team will be allowed to protect 14 players if expanding by 4 teams or 16 players if expanding by 2 teams.  Any unprotected player goes into the expansion draft pool.</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In a 4 team expansion, each team selects until every existing team has lost two players. At this point each existing team gets to protect 2 more players.  The expansion teams then get to select until 2 more players from each existing team are drafted.  After this the remaining players go back to their original teams.  In a two team expansion, each team selects until 2 players are lost by all existing teams.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Expansion teams will be positioned in the rookie draft to select in positions 15 through 18 (15 and 16 if expanding by 2 ) in rounds 1 and 2.  In rounds 3 through the end of the draft, the expansion teams will draft at the top of each round.  Along with their normal picks, all expansion teams will receive supplemental picks after the 4</a:t>
          </a:r>
          <a:r>
            <a:rPr lang="en-US" sz="1100" baseline="30000">
              <a:solidFill>
                <a:schemeClr val="tx1"/>
              </a:solidFill>
              <a:latin typeface="+mn-lt"/>
              <a:ea typeface="+mn-ea"/>
              <a:cs typeface="+mn-cs"/>
            </a:rPr>
            <a:t>th</a:t>
          </a:r>
          <a:r>
            <a:rPr lang="en-US" sz="1100">
              <a:solidFill>
                <a:schemeClr val="tx1"/>
              </a:solidFill>
              <a:latin typeface="+mn-lt"/>
              <a:ea typeface="+mn-ea"/>
              <a:cs typeface="+mn-cs"/>
            </a:rPr>
            <a:t> through 7</a:t>
          </a:r>
          <a:r>
            <a:rPr lang="en-US" sz="1100" baseline="30000">
              <a:solidFill>
                <a:schemeClr val="tx1"/>
              </a:solidFill>
              <a:latin typeface="+mn-lt"/>
              <a:ea typeface="+mn-ea"/>
              <a:cs typeface="+mn-cs"/>
            </a:rPr>
            <a:t>th</a:t>
          </a:r>
          <a:r>
            <a:rPr lang="en-US" sz="1100">
              <a:solidFill>
                <a:schemeClr val="tx1"/>
              </a:solidFill>
              <a:latin typeface="+mn-lt"/>
              <a:ea typeface="+mn-ea"/>
              <a:cs typeface="+mn-cs"/>
            </a:rPr>
            <a:t> rounds.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lvl="0" hangingPunct="0"/>
          <a:r>
            <a:rPr lang="en-US" sz="1100">
              <a:solidFill>
                <a:schemeClr val="tx1"/>
              </a:solidFill>
              <a:latin typeface="+mn-lt"/>
              <a:ea typeface="+mn-ea"/>
              <a:cs typeface="+mn-cs"/>
            </a:rPr>
            <a:t>For the first year of their existence, expansion teams will be permitted to carry 35 players on their roster.  They must cut down to 33 players for the doggie draft preceding their second season.</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GENERAL LEAGUE NOTES</a:t>
          </a:r>
          <a:endParaRPr lang="en-US" sz="900">
            <a:solidFill>
              <a:schemeClr val="tx1"/>
            </a:solidFill>
            <a:latin typeface="+mn-lt"/>
            <a:ea typeface="+mn-ea"/>
            <a:cs typeface="+mn-cs"/>
          </a:endParaRPr>
        </a:p>
        <a:p>
          <a:pPr hangingPunct="0"/>
          <a:r>
            <a:rPr lang="en-US" sz="1100">
              <a:solidFill>
                <a:schemeClr val="tx1"/>
              </a:solidFill>
              <a:latin typeface="+mn-lt"/>
              <a:ea typeface="+mn-ea"/>
              <a:cs typeface="+mn-cs"/>
            </a:rPr>
            <a:t> </a:t>
          </a:r>
        </a:p>
        <a:p>
          <a:pPr hangingPunct="0"/>
          <a:r>
            <a:rPr lang="en-US" sz="1100">
              <a:solidFill>
                <a:schemeClr val="tx1"/>
              </a:solidFill>
              <a:latin typeface="+mn-lt"/>
              <a:ea typeface="+mn-ea"/>
              <a:cs typeface="+mn-cs"/>
            </a:rPr>
            <a:t>The ABL was established as a SOM mail league in 1984 by Duane Widner, along with Raul Camacho and Brian Oland.</a:t>
          </a:r>
        </a:p>
        <a:p>
          <a:pPr hangingPunct="0"/>
          <a:r>
            <a:rPr lang="en-US" sz="1100">
              <a:solidFill>
                <a:schemeClr val="tx1"/>
              </a:solidFill>
              <a:latin typeface="+mn-lt"/>
              <a:ea typeface="+mn-ea"/>
              <a:cs typeface="+mn-cs"/>
            </a:rPr>
            <a:t> </a:t>
          </a:r>
        </a:p>
        <a:p>
          <a:pPr hangingPunct="0"/>
          <a:r>
            <a:rPr lang="en-US" sz="1100">
              <a:solidFill>
                <a:schemeClr val="tx1"/>
              </a:solidFill>
              <a:latin typeface="+mn-lt"/>
              <a:ea typeface="+mn-ea"/>
              <a:cs typeface="+mn-cs"/>
            </a:rPr>
            <a:t>In closing, ABL managers should take pride in their teams and their league to strive to make this the best league possible.  Be courteous to your fellow managers by playing fairly, responding to requests and getting results in on a timely basis.  If we get 100% cooperation it will be well worth your time and effort.  And remember, it is just a game and meant to be FUN</a:t>
          </a:r>
        </a:p>
        <a:p>
          <a:endParaRPr lang="en-US" sz="1100"/>
        </a:p>
      </xdr:txBody>
    </xdr:sp>
    <xdr:clientData/>
  </xdr:oneCellAnchor>
  <xdr:twoCellAnchor>
    <xdr:from>
      <xdr:col>1</xdr:col>
      <xdr:colOff>1438276</xdr:colOff>
      <xdr:row>0</xdr:row>
      <xdr:rowOff>161925</xdr:rowOff>
    </xdr:from>
    <xdr:to>
      <xdr:col>4</xdr:col>
      <xdr:colOff>1314450</xdr:colOff>
      <xdr:row>10</xdr:row>
      <xdr:rowOff>47625</xdr:rowOff>
    </xdr:to>
    <xdr:sp macro="" textlink="">
      <xdr:nvSpPr>
        <xdr:cNvPr id="4" name="Curved Down Ribbon 3">
          <a:extLst>
            <a:ext uri="{FF2B5EF4-FFF2-40B4-BE49-F238E27FC236}">
              <a16:creationId xmlns:a16="http://schemas.microsoft.com/office/drawing/2014/main" id="{00000000-0008-0000-0B00-000004000000}"/>
            </a:ext>
          </a:extLst>
        </xdr:cNvPr>
        <xdr:cNvSpPr/>
      </xdr:nvSpPr>
      <xdr:spPr>
        <a:xfrm>
          <a:off x="3057526" y="161925"/>
          <a:ext cx="4733924" cy="1790700"/>
        </a:xfrm>
        <a:prstGeom prst="ellipseRibb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0"/>
            <a:t>ABL</a:t>
          </a:r>
        </a:p>
        <a:p>
          <a:pPr algn="ctr"/>
          <a:r>
            <a:rPr lang="en-US" sz="1600"/>
            <a:t>American Baseball League</a:t>
          </a:r>
        </a:p>
      </xdr:txBody>
    </xdr:sp>
    <xdr:clientData/>
  </xdr:twoCellAnchor>
  <xdr:oneCellAnchor>
    <xdr:from>
      <xdr:col>4</xdr:col>
      <xdr:colOff>38099</xdr:colOff>
      <xdr:row>6</xdr:row>
      <xdr:rowOff>114300</xdr:rowOff>
    </xdr:from>
    <xdr:ext cx="962026" cy="276225"/>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6515099" y="1257300"/>
          <a:ext cx="962026"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a:t>Est. 1984</a:t>
          </a:r>
        </a:p>
      </xdr:txBody>
    </xdr:sp>
    <xdr:clientData/>
  </xdr:oneCellAnchor>
  <xdr:oneCellAnchor>
    <xdr:from>
      <xdr:col>1</xdr:col>
      <xdr:colOff>1581150</xdr:colOff>
      <xdr:row>6</xdr:row>
      <xdr:rowOff>123825</xdr:rowOff>
    </xdr:from>
    <xdr:ext cx="100965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3200400" y="1266825"/>
          <a:ext cx="10096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Strat-O-Matic</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sheetPr>
  <dimension ref="A1:IV271"/>
  <sheetViews>
    <sheetView tabSelected="1" zoomScaleNormal="100" workbookViewId="0">
      <selection activeCell="C2" sqref="C2"/>
    </sheetView>
  </sheetViews>
  <sheetFormatPr defaultRowHeight="12.75"/>
  <cols>
    <col min="1" max="2" width="0.85546875" style="17" customWidth="1"/>
    <col min="3" max="3" width="19.7109375" style="17" customWidth="1"/>
    <col min="4" max="4" width="26.42578125" style="17" customWidth="1"/>
    <col min="5" max="5" width="0.85546875" style="17" customWidth="1"/>
    <col min="6" max="6" width="1.7109375" style="17" customWidth="1"/>
    <col min="7" max="7" width="0.85546875" style="17" customWidth="1"/>
    <col min="8" max="9" width="19.7109375" style="17" customWidth="1"/>
    <col min="10" max="10" width="0.85546875" style="17" customWidth="1"/>
    <col min="11" max="11" width="1.7109375" style="17" customWidth="1"/>
    <col min="12" max="12" width="0.85546875" style="17" customWidth="1"/>
    <col min="13" max="14" width="19.7109375" style="17" customWidth="1"/>
    <col min="15" max="15" width="0.85546875" style="17" customWidth="1"/>
    <col min="16" max="16" width="1.7109375" style="17" customWidth="1"/>
    <col min="17" max="17" width="0.85546875" style="17" customWidth="1"/>
    <col min="18" max="19" width="19.7109375" style="28" customWidth="1"/>
    <col min="20" max="20" width="0.85546875" style="17" customWidth="1"/>
    <col min="21" max="21" width="3.7109375" style="17" customWidth="1"/>
    <col min="22" max="22" width="6.7109375" style="17" customWidth="1"/>
    <col min="23" max="23" width="9.140625" style="17"/>
    <col min="24" max="24" width="6.7109375" style="17" customWidth="1"/>
    <col min="25" max="31" width="9.42578125" style="17" customWidth="1"/>
    <col min="32" max="256" width="9.140625" style="17"/>
    <col min="257" max="258" width="0.85546875" style="17" customWidth="1"/>
    <col min="259" max="260" width="19.7109375" style="17" customWidth="1"/>
    <col min="261" max="261" width="0.85546875" style="17" customWidth="1"/>
    <col min="262" max="262" width="1.7109375" style="17" customWidth="1"/>
    <col min="263" max="263" width="0.85546875" style="17" customWidth="1"/>
    <col min="264" max="265" width="19.7109375" style="17" customWidth="1"/>
    <col min="266" max="266" width="0.85546875" style="17" customWidth="1"/>
    <col min="267" max="267" width="1.7109375" style="17" customWidth="1"/>
    <col min="268" max="268" width="0.85546875" style="17" customWidth="1"/>
    <col min="269" max="270" width="19.7109375" style="17" customWidth="1"/>
    <col min="271" max="271" width="0.85546875" style="17" customWidth="1"/>
    <col min="272" max="272" width="1.7109375" style="17" customWidth="1"/>
    <col min="273" max="273" width="0.85546875" style="17" customWidth="1"/>
    <col min="274" max="275" width="19.7109375" style="17" customWidth="1"/>
    <col min="276" max="276" width="0.85546875" style="17" customWidth="1"/>
    <col min="277" max="277" width="3.7109375" style="17" customWidth="1"/>
    <col min="278" max="278" width="6.7109375" style="17" customWidth="1"/>
    <col min="279" max="279" width="9.140625" style="17"/>
    <col min="280" max="280" width="6.7109375" style="17" customWidth="1"/>
    <col min="281" max="281" width="5.7109375" style="17" customWidth="1"/>
    <col min="282" max="282" width="9.140625" style="17"/>
    <col min="283" max="283" width="3.5703125" style="17" customWidth="1"/>
    <col min="284" max="512" width="9.140625" style="17"/>
    <col min="513" max="514" width="0.85546875" style="17" customWidth="1"/>
    <col min="515" max="516" width="19.7109375" style="17" customWidth="1"/>
    <col min="517" max="517" width="0.85546875" style="17" customWidth="1"/>
    <col min="518" max="518" width="1.7109375" style="17" customWidth="1"/>
    <col min="519" max="519" width="0.85546875" style="17" customWidth="1"/>
    <col min="520" max="521" width="19.7109375" style="17" customWidth="1"/>
    <col min="522" max="522" width="0.85546875" style="17" customWidth="1"/>
    <col min="523" max="523" width="1.7109375" style="17" customWidth="1"/>
    <col min="524" max="524" width="0.85546875" style="17" customWidth="1"/>
    <col min="525" max="526" width="19.7109375" style="17" customWidth="1"/>
    <col min="527" max="527" width="0.85546875" style="17" customWidth="1"/>
    <col min="528" max="528" width="1.7109375" style="17" customWidth="1"/>
    <col min="529" max="529" width="0.85546875" style="17" customWidth="1"/>
    <col min="530" max="531" width="19.7109375" style="17" customWidth="1"/>
    <col min="532" max="532" width="0.85546875" style="17" customWidth="1"/>
    <col min="533" max="533" width="3.7109375" style="17" customWidth="1"/>
    <col min="534" max="534" width="6.7109375" style="17" customWidth="1"/>
    <col min="535" max="535" width="9.140625" style="17"/>
    <col min="536" max="536" width="6.7109375" style="17" customWidth="1"/>
    <col min="537" max="537" width="5.7109375" style="17" customWidth="1"/>
    <col min="538" max="538" width="9.140625" style="17"/>
    <col min="539" max="539" width="3.5703125" style="17" customWidth="1"/>
    <col min="540" max="768" width="9.140625" style="17"/>
    <col min="769" max="770" width="0.85546875" style="17" customWidth="1"/>
    <col min="771" max="772" width="19.7109375" style="17" customWidth="1"/>
    <col min="773" max="773" width="0.85546875" style="17" customWidth="1"/>
    <col min="774" max="774" width="1.7109375" style="17" customWidth="1"/>
    <col min="775" max="775" width="0.85546875" style="17" customWidth="1"/>
    <col min="776" max="777" width="19.7109375" style="17" customWidth="1"/>
    <col min="778" max="778" width="0.85546875" style="17" customWidth="1"/>
    <col min="779" max="779" width="1.7109375" style="17" customWidth="1"/>
    <col min="780" max="780" width="0.85546875" style="17" customWidth="1"/>
    <col min="781" max="782" width="19.7109375" style="17" customWidth="1"/>
    <col min="783" max="783" width="0.85546875" style="17" customWidth="1"/>
    <col min="784" max="784" width="1.7109375" style="17" customWidth="1"/>
    <col min="785" max="785" width="0.85546875" style="17" customWidth="1"/>
    <col min="786" max="787" width="19.7109375" style="17" customWidth="1"/>
    <col min="788" max="788" width="0.85546875" style="17" customWidth="1"/>
    <col min="789" max="789" width="3.7109375" style="17" customWidth="1"/>
    <col min="790" max="790" width="6.7109375" style="17" customWidth="1"/>
    <col min="791" max="791" width="9.140625" style="17"/>
    <col min="792" max="792" width="6.7109375" style="17" customWidth="1"/>
    <col min="793" max="793" width="5.7109375" style="17" customWidth="1"/>
    <col min="794" max="794" width="9.140625" style="17"/>
    <col min="795" max="795" width="3.5703125" style="17" customWidth="1"/>
    <col min="796" max="1024" width="9.140625" style="17"/>
    <col min="1025" max="1026" width="0.85546875" style="17" customWidth="1"/>
    <col min="1027" max="1028" width="19.7109375" style="17" customWidth="1"/>
    <col min="1029" max="1029" width="0.85546875" style="17" customWidth="1"/>
    <col min="1030" max="1030" width="1.7109375" style="17" customWidth="1"/>
    <col min="1031" max="1031" width="0.85546875" style="17" customWidth="1"/>
    <col min="1032" max="1033" width="19.7109375" style="17" customWidth="1"/>
    <col min="1034" max="1034" width="0.85546875" style="17" customWidth="1"/>
    <col min="1035" max="1035" width="1.7109375" style="17" customWidth="1"/>
    <col min="1036" max="1036" width="0.85546875" style="17" customWidth="1"/>
    <col min="1037" max="1038" width="19.7109375" style="17" customWidth="1"/>
    <col min="1039" max="1039" width="0.85546875" style="17" customWidth="1"/>
    <col min="1040" max="1040" width="1.7109375" style="17" customWidth="1"/>
    <col min="1041" max="1041" width="0.85546875" style="17" customWidth="1"/>
    <col min="1042" max="1043" width="19.7109375" style="17" customWidth="1"/>
    <col min="1044" max="1044" width="0.85546875" style="17" customWidth="1"/>
    <col min="1045" max="1045" width="3.7109375" style="17" customWidth="1"/>
    <col min="1046" max="1046" width="6.7109375" style="17" customWidth="1"/>
    <col min="1047" max="1047" width="9.140625" style="17"/>
    <col min="1048" max="1048" width="6.7109375" style="17" customWidth="1"/>
    <col min="1049" max="1049" width="5.7109375" style="17" customWidth="1"/>
    <col min="1050" max="1050" width="9.140625" style="17"/>
    <col min="1051" max="1051" width="3.5703125" style="17" customWidth="1"/>
    <col min="1052" max="1280" width="9.140625" style="17"/>
    <col min="1281" max="1282" width="0.85546875" style="17" customWidth="1"/>
    <col min="1283" max="1284" width="19.7109375" style="17" customWidth="1"/>
    <col min="1285" max="1285" width="0.85546875" style="17" customWidth="1"/>
    <col min="1286" max="1286" width="1.7109375" style="17" customWidth="1"/>
    <col min="1287" max="1287" width="0.85546875" style="17" customWidth="1"/>
    <col min="1288" max="1289" width="19.7109375" style="17" customWidth="1"/>
    <col min="1290" max="1290" width="0.85546875" style="17" customWidth="1"/>
    <col min="1291" max="1291" width="1.7109375" style="17" customWidth="1"/>
    <col min="1292" max="1292" width="0.85546875" style="17" customWidth="1"/>
    <col min="1293" max="1294" width="19.7109375" style="17" customWidth="1"/>
    <col min="1295" max="1295" width="0.85546875" style="17" customWidth="1"/>
    <col min="1296" max="1296" width="1.7109375" style="17" customWidth="1"/>
    <col min="1297" max="1297" width="0.85546875" style="17" customWidth="1"/>
    <col min="1298" max="1299" width="19.7109375" style="17" customWidth="1"/>
    <col min="1300" max="1300" width="0.85546875" style="17" customWidth="1"/>
    <col min="1301" max="1301" width="3.7109375" style="17" customWidth="1"/>
    <col min="1302" max="1302" width="6.7109375" style="17" customWidth="1"/>
    <col min="1303" max="1303" width="9.140625" style="17"/>
    <col min="1304" max="1304" width="6.7109375" style="17" customWidth="1"/>
    <col min="1305" max="1305" width="5.7109375" style="17" customWidth="1"/>
    <col min="1306" max="1306" width="9.140625" style="17"/>
    <col min="1307" max="1307" width="3.5703125" style="17" customWidth="1"/>
    <col min="1308" max="1536" width="9.140625" style="17"/>
    <col min="1537" max="1538" width="0.85546875" style="17" customWidth="1"/>
    <col min="1539" max="1540" width="19.7109375" style="17" customWidth="1"/>
    <col min="1541" max="1541" width="0.85546875" style="17" customWidth="1"/>
    <col min="1542" max="1542" width="1.7109375" style="17" customWidth="1"/>
    <col min="1543" max="1543" width="0.85546875" style="17" customWidth="1"/>
    <col min="1544" max="1545" width="19.7109375" style="17" customWidth="1"/>
    <col min="1546" max="1546" width="0.85546875" style="17" customWidth="1"/>
    <col min="1547" max="1547" width="1.7109375" style="17" customWidth="1"/>
    <col min="1548" max="1548" width="0.85546875" style="17" customWidth="1"/>
    <col min="1549" max="1550" width="19.7109375" style="17" customWidth="1"/>
    <col min="1551" max="1551" width="0.85546875" style="17" customWidth="1"/>
    <col min="1552" max="1552" width="1.7109375" style="17" customWidth="1"/>
    <col min="1553" max="1553" width="0.85546875" style="17" customWidth="1"/>
    <col min="1554" max="1555" width="19.7109375" style="17" customWidth="1"/>
    <col min="1556" max="1556" width="0.85546875" style="17" customWidth="1"/>
    <col min="1557" max="1557" width="3.7109375" style="17" customWidth="1"/>
    <col min="1558" max="1558" width="6.7109375" style="17" customWidth="1"/>
    <col min="1559" max="1559" width="9.140625" style="17"/>
    <col min="1560" max="1560" width="6.7109375" style="17" customWidth="1"/>
    <col min="1561" max="1561" width="5.7109375" style="17" customWidth="1"/>
    <col min="1562" max="1562" width="9.140625" style="17"/>
    <col min="1563" max="1563" width="3.5703125" style="17" customWidth="1"/>
    <col min="1564" max="1792" width="9.140625" style="17"/>
    <col min="1793" max="1794" width="0.85546875" style="17" customWidth="1"/>
    <col min="1795" max="1796" width="19.7109375" style="17" customWidth="1"/>
    <col min="1797" max="1797" width="0.85546875" style="17" customWidth="1"/>
    <col min="1798" max="1798" width="1.7109375" style="17" customWidth="1"/>
    <col min="1799" max="1799" width="0.85546875" style="17" customWidth="1"/>
    <col min="1800" max="1801" width="19.7109375" style="17" customWidth="1"/>
    <col min="1802" max="1802" width="0.85546875" style="17" customWidth="1"/>
    <col min="1803" max="1803" width="1.7109375" style="17" customWidth="1"/>
    <col min="1804" max="1804" width="0.85546875" style="17" customWidth="1"/>
    <col min="1805" max="1806" width="19.7109375" style="17" customWidth="1"/>
    <col min="1807" max="1807" width="0.85546875" style="17" customWidth="1"/>
    <col min="1808" max="1808" width="1.7109375" style="17" customWidth="1"/>
    <col min="1809" max="1809" width="0.85546875" style="17" customWidth="1"/>
    <col min="1810" max="1811" width="19.7109375" style="17" customWidth="1"/>
    <col min="1812" max="1812" width="0.85546875" style="17" customWidth="1"/>
    <col min="1813" max="1813" width="3.7109375" style="17" customWidth="1"/>
    <col min="1814" max="1814" width="6.7109375" style="17" customWidth="1"/>
    <col min="1815" max="1815" width="9.140625" style="17"/>
    <col min="1816" max="1816" width="6.7109375" style="17" customWidth="1"/>
    <col min="1817" max="1817" width="5.7109375" style="17" customWidth="1"/>
    <col min="1818" max="1818" width="9.140625" style="17"/>
    <col min="1819" max="1819" width="3.5703125" style="17" customWidth="1"/>
    <col min="1820" max="2048" width="9.140625" style="17"/>
    <col min="2049" max="2050" width="0.85546875" style="17" customWidth="1"/>
    <col min="2051" max="2052" width="19.7109375" style="17" customWidth="1"/>
    <col min="2053" max="2053" width="0.85546875" style="17" customWidth="1"/>
    <col min="2054" max="2054" width="1.7109375" style="17" customWidth="1"/>
    <col min="2055" max="2055" width="0.85546875" style="17" customWidth="1"/>
    <col min="2056" max="2057" width="19.7109375" style="17" customWidth="1"/>
    <col min="2058" max="2058" width="0.85546875" style="17" customWidth="1"/>
    <col min="2059" max="2059" width="1.7109375" style="17" customWidth="1"/>
    <col min="2060" max="2060" width="0.85546875" style="17" customWidth="1"/>
    <col min="2061" max="2062" width="19.7109375" style="17" customWidth="1"/>
    <col min="2063" max="2063" width="0.85546875" style="17" customWidth="1"/>
    <col min="2064" max="2064" width="1.7109375" style="17" customWidth="1"/>
    <col min="2065" max="2065" width="0.85546875" style="17" customWidth="1"/>
    <col min="2066" max="2067" width="19.7109375" style="17" customWidth="1"/>
    <col min="2068" max="2068" width="0.85546875" style="17" customWidth="1"/>
    <col min="2069" max="2069" width="3.7109375" style="17" customWidth="1"/>
    <col min="2070" max="2070" width="6.7109375" style="17" customWidth="1"/>
    <col min="2071" max="2071" width="9.140625" style="17"/>
    <col min="2072" max="2072" width="6.7109375" style="17" customWidth="1"/>
    <col min="2073" max="2073" width="5.7109375" style="17" customWidth="1"/>
    <col min="2074" max="2074" width="9.140625" style="17"/>
    <col min="2075" max="2075" width="3.5703125" style="17" customWidth="1"/>
    <col min="2076" max="2304" width="9.140625" style="17"/>
    <col min="2305" max="2306" width="0.85546875" style="17" customWidth="1"/>
    <col min="2307" max="2308" width="19.7109375" style="17" customWidth="1"/>
    <col min="2309" max="2309" width="0.85546875" style="17" customWidth="1"/>
    <col min="2310" max="2310" width="1.7109375" style="17" customWidth="1"/>
    <col min="2311" max="2311" width="0.85546875" style="17" customWidth="1"/>
    <col min="2312" max="2313" width="19.7109375" style="17" customWidth="1"/>
    <col min="2314" max="2314" width="0.85546875" style="17" customWidth="1"/>
    <col min="2315" max="2315" width="1.7109375" style="17" customWidth="1"/>
    <col min="2316" max="2316" width="0.85546875" style="17" customWidth="1"/>
    <col min="2317" max="2318" width="19.7109375" style="17" customWidth="1"/>
    <col min="2319" max="2319" width="0.85546875" style="17" customWidth="1"/>
    <col min="2320" max="2320" width="1.7109375" style="17" customWidth="1"/>
    <col min="2321" max="2321" width="0.85546875" style="17" customWidth="1"/>
    <col min="2322" max="2323" width="19.7109375" style="17" customWidth="1"/>
    <col min="2324" max="2324" width="0.85546875" style="17" customWidth="1"/>
    <col min="2325" max="2325" width="3.7109375" style="17" customWidth="1"/>
    <col min="2326" max="2326" width="6.7109375" style="17" customWidth="1"/>
    <col min="2327" max="2327" width="9.140625" style="17"/>
    <col min="2328" max="2328" width="6.7109375" style="17" customWidth="1"/>
    <col min="2329" max="2329" width="5.7109375" style="17" customWidth="1"/>
    <col min="2330" max="2330" width="9.140625" style="17"/>
    <col min="2331" max="2331" width="3.5703125" style="17" customWidth="1"/>
    <col min="2332" max="2560" width="9.140625" style="17"/>
    <col min="2561" max="2562" width="0.85546875" style="17" customWidth="1"/>
    <col min="2563" max="2564" width="19.7109375" style="17" customWidth="1"/>
    <col min="2565" max="2565" width="0.85546875" style="17" customWidth="1"/>
    <col min="2566" max="2566" width="1.7109375" style="17" customWidth="1"/>
    <col min="2567" max="2567" width="0.85546875" style="17" customWidth="1"/>
    <col min="2568" max="2569" width="19.7109375" style="17" customWidth="1"/>
    <col min="2570" max="2570" width="0.85546875" style="17" customWidth="1"/>
    <col min="2571" max="2571" width="1.7109375" style="17" customWidth="1"/>
    <col min="2572" max="2572" width="0.85546875" style="17" customWidth="1"/>
    <col min="2573" max="2574" width="19.7109375" style="17" customWidth="1"/>
    <col min="2575" max="2575" width="0.85546875" style="17" customWidth="1"/>
    <col min="2576" max="2576" width="1.7109375" style="17" customWidth="1"/>
    <col min="2577" max="2577" width="0.85546875" style="17" customWidth="1"/>
    <col min="2578" max="2579" width="19.7109375" style="17" customWidth="1"/>
    <col min="2580" max="2580" width="0.85546875" style="17" customWidth="1"/>
    <col min="2581" max="2581" width="3.7109375" style="17" customWidth="1"/>
    <col min="2582" max="2582" width="6.7109375" style="17" customWidth="1"/>
    <col min="2583" max="2583" width="9.140625" style="17"/>
    <col min="2584" max="2584" width="6.7109375" style="17" customWidth="1"/>
    <col min="2585" max="2585" width="5.7109375" style="17" customWidth="1"/>
    <col min="2586" max="2586" width="9.140625" style="17"/>
    <col min="2587" max="2587" width="3.5703125" style="17" customWidth="1"/>
    <col min="2588" max="2816" width="9.140625" style="17"/>
    <col min="2817" max="2818" width="0.85546875" style="17" customWidth="1"/>
    <col min="2819" max="2820" width="19.7109375" style="17" customWidth="1"/>
    <col min="2821" max="2821" width="0.85546875" style="17" customWidth="1"/>
    <col min="2822" max="2822" width="1.7109375" style="17" customWidth="1"/>
    <col min="2823" max="2823" width="0.85546875" style="17" customWidth="1"/>
    <col min="2824" max="2825" width="19.7109375" style="17" customWidth="1"/>
    <col min="2826" max="2826" width="0.85546875" style="17" customWidth="1"/>
    <col min="2827" max="2827" width="1.7109375" style="17" customWidth="1"/>
    <col min="2828" max="2828" width="0.85546875" style="17" customWidth="1"/>
    <col min="2829" max="2830" width="19.7109375" style="17" customWidth="1"/>
    <col min="2831" max="2831" width="0.85546875" style="17" customWidth="1"/>
    <col min="2832" max="2832" width="1.7109375" style="17" customWidth="1"/>
    <col min="2833" max="2833" width="0.85546875" style="17" customWidth="1"/>
    <col min="2834" max="2835" width="19.7109375" style="17" customWidth="1"/>
    <col min="2836" max="2836" width="0.85546875" style="17" customWidth="1"/>
    <col min="2837" max="2837" width="3.7109375" style="17" customWidth="1"/>
    <col min="2838" max="2838" width="6.7109375" style="17" customWidth="1"/>
    <col min="2839" max="2839" width="9.140625" style="17"/>
    <col min="2840" max="2840" width="6.7109375" style="17" customWidth="1"/>
    <col min="2841" max="2841" width="5.7109375" style="17" customWidth="1"/>
    <col min="2842" max="2842" width="9.140625" style="17"/>
    <col min="2843" max="2843" width="3.5703125" style="17" customWidth="1"/>
    <col min="2844" max="3072" width="9.140625" style="17"/>
    <col min="3073" max="3074" width="0.85546875" style="17" customWidth="1"/>
    <col min="3075" max="3076" width="19.7109375" style="17" customWidth="1"/>
    <col min="3077" max="3077" width="0.85546875" style="17" customWidth="1"/>
    <col min="3078" max="3078" width="1.7109375" style="17" customWidth="1"/>
    <col min="3079" max="3079" width="0.85546875" style="17" customWidth="1"/>
    <col min="3080" max="3081" width="19.7109375" style="17" customWidth="1"/>
    <col min="3082" max="3082" width="0.85546875" style="17" customWidth="1"/>
    <col min="3083" max="3083" width="1.7109375" style="17" customWidth="1"/>
    <col min="3084" max="3084" width="0.85546875" style="17" customWidth="1"/>
    <col min="3085" max="3086" width="19.7109375" style="17" customWidth="1"/>
    <col min="3087" max="3087" width="0.85546875" style="17" customWidth="1"/>
    <col min="3088" max="3088" width="1.7109375" style="17" customWidth="1"/>
    <col min="3089" max="3089" width="0.85546875" style="17" customWidth="1"/>
    <col min="3090" max="3091" width="19.7109375" style="17" customWidth="1"/>
    <col min="3092" max="3092" width="0.85546875" style="17" customWidth="1"/>
    <col min="3093" max="3093" width="3.7109375" style="17" customWidth="1"/>
    <col min="3094" max="3094" width="6.7109375" style="17" customWidth="1"/>
    <col min="3095" max="3095" width="9.140625" style="17"/>
    <col min="3096" max="3096" width="6.7109375" style="17" customWidth="1"/>
    <col min="3097" max="3097" width="5.7109375" style="17" customWidth="1"/>
    <col min="3098" max="3098" width="9.140625" style="17"/>
    <col min="3099" max="3099" width="3.5703125" style="17" customWidth="1"/>
    <col min="3100" max="3328" width="9.140625" style="17"/>
    <col min="3329" max="3330" width="0.85546875" style="17" customWidth="1"/>
    <col min="3331" max="3332" width="19.7109375" style="17" customWidth="1"/>
    <col min="3333" max="3333" width="0.85546875" style="17" customWidth="1"/>
    <col min="3334" max="3334" width="1.7109375" style="17" customWidth="1"/>
    <col min="3335" max="3335" width="0.85546875" style="17" customWidth="1"/>
    <col min="3336" max="3337" width="19.7109375" style="17" customWidth="1"/>
    <col min="3338" max="3338" width="0.85546875" style="17" customWidth="1"/>
    <col min="3339" max="3339" width="1.7109375" style="17" customWidth="1"/>
    <col min="3340" max="3340" width="0.85546875" style="17" customWidth="1"/>
    <col min="3341" max="3342" width="19.7109375" style="17" customWidth="1"/>
    <col min="3343" max="3343" width="0.85546875" style="17" customWidth="1"/>
    <col min="3344" max="3344" width="1.7109375" style="17" customWidth="1"/>
    <col min="3345" max="3345" width="0.85546875" style="17" customWidth="1"/>
    <col min="3346" max="3347" width="19.7109375" style="17" customWidth="1"/>
    <col min="3348" max="3348" width="0.85546875" style="17" customWidth="1"/>
    <col min="3349" max="3349" width="3.7109375" style="17" customWidth="1"/>
    <col min="3350" max="3350" width="6.7109375" style="17" customWidth="1"/>
    <col min="3351" max="3351" width="9.140625" style="17"/>
    <col min="3352" max="3352" width="6.7109375" style="17" customWidth="1"/>
    <col min="3353" max="3353" width="5.7109375" style="17" customWidth="1"/>
    <col min="3354" max="3354" width="9.140625" style="17"/>
    <col min="3355" max="3355" width="3.5703125" style="17" customWidth="1"/>
    <col min="3356" max="3584" width="9.140625" style="17"/>
    <col min="3585" max="3586" width="0.85546875" style="17" customWidth="1"/>
    <col min="3587" max="3588" width="19.7109375" style="17" customWidth="1"/>
    <col min="3589" max="3589" width="0.85546875" style="17" customWidth="1"/>
    <col min="3590" max="3590" width="1.7109375" style="17" customWidth="1"/>
    <col min="3591" max="3591" width="0.85546875" style="17" customWidth="1"/>
    <col min="3592" max="3593" width="19.7109375" style="17" customWidth="1"/>
    <col min="3594" max="3594" width="0.85546875" style="17" customWidth="1"/>
    <col min="3595" max="3595" width="1.7109375" style="17" customWidth="1"/>
    <col min="3596" max="3596" width="0.85546875" style="17" customWidth="1"/>
    <col min="3597" max="3598" width="19.7109375" style="17" customWidth="1"/>
    <col min="3599" max="3599" width="0.85546875" style="17" customWidth="1"/>
    <col min="3600" max="3600" width="1.7109375" style="17" customWidth="1"/>
    <col min="3601" max="3601" width="0.85546875" style="17" customWidth="1"/>
    <col min="3602" max="3603" width="19.7109375" style="17" customWidth="1"/>
    <col min="3604" max="3604" width="0.85546875" style="17" customWidth="1"/>
    <col min="3605" max="3605" width="3.7109375" style="17" customWidth="1"/>
    <col min="3606" max="3606" width="6.7109375" style="17" customWidth="1"/>
    <col min="3607" max="3607" width="9.140625" style="17"/>
    <col min="3608" max="3608" width="6.7109375" style="17" customWidth="1"/>
    <col min="3609" max="3609" width="5.7109375" style="17" customWidth="1"/>
    <col min="3610" max="3610" width="9.140625" style="17"/>
    <col min="3611" max="3611" width="3.5703125" style="17" customWidth="1"/>
    <col min="3612" max="3840" width="9.140625" style="17"/>
    <col min="3841" max="3842" width="0.85546875" style="17" customWidth="1"/>
    <col min="3843" max="3844" width="19.7109375" style="17" customWidth="1"/>
    <col min="3845" max="3845" width="0.85546875" style="17" customWidth="1"/>
    <col min="3846" max="3846" width="1.7109375" style="17" customWidth="1"/>
    <col min="3847" max="3847" width="0.85546875" style="17" customWidth="1"/>
    <col min="3848" max="3849" width="19.7109375" style="17" customWidth="1"/>
    <col min="3850" max="3850" width="0.85546875" style="17" customWidth="1"/>
    <col min="3851" max="3851" width="1.7109375" style="17" customWidth="1"/>
    <col min="3852" max="3852" width="0.85546875" style="17" customWidth="1"/>
    <col min="3853" max="3854" width="19.7109375" style="17" customWidth="1"/>
    <col min="3855" max="3855" width="0.85546875" style="17" customWidth="1"/>
    <col min="3856" max="3856" width="1.7109375" style="17" customWidth="1"/>
    <col min="3857" max="3857" width="0.85546875" style="17" customWidth="1"/>
    <col min="3858" max="3859" width="19.7109375" style="17" customWidth="1"/>
    <col min="3860" max="3860" width="0.85546875" style="17" customWidth="1"/>
    <col min="3861" max="3861" width="3.7109375" style="17" customWidth="1"/>
    <col min="3862" max="3862" width="6.7109375" style="17" customWidth="1"/>
    <col min="3863" max="3863" width="9.140625" style="17"/>
    <col min="3864" max="3864" width="6.7109375" style="17" customWidth="1"/>
    <col min="3865" max="3865" width="5.7109375" style="17" customWidth="1"/>
    <col min="3866" max="3866" width="9.140625" style="17"/>
    <col min="3867" max="3867" width="3.5703125" style="17" customWidth="1"/>
    <col min="3868" max="4096" width="9.140625" style="17"/>
    <col min="4097" max="4098" width="0.85546875" style="17" customWidth="1"/>
    <col min="4099" max="4100" width="19.7109375" style="17" customWidth="1"/>
    <col min="4101" max="4101" width="0.85546875" style="17" customWidth="1"/>
    <col min="4102" max="4102" width="1.7109375" style="17" customWidth="1"/>
    <col min="4103" max="4103" width="0.85546875" style="17" customWidth="1"/>
    <col min="4104" max="4105" width="19.7109375" style="17" customWidth="1"/>
    <col min="4106" max="4106" width="0.85546875" style="17" customWidth="1"/>
    <col min="4107" max="4107" width="1.7109375" style="17" customWidth="1"/>
    <col min="4108" max="4108" width="0.85546875" style="17" customWidth="1"/>
    <col min="4109" max="4110" width="19.7109375" style="17" customWidth="1"/>
    <col min="4111" max="4111" width="0.85546875" style="17" customWidth="1"/>
    <col min="4112" max="4112" width="1.7109375" style="17" customWidth="1"/>
    <col min="4113" max="4113" width="0.85546875" style="17" customWidth="1"/>
    <col min="4114" max="4115" width="19.7109375" style="17" customWidth="1"/>
    <col min="4116" max="4116" width="0.85546875" style="17" customWidth="1"/>
    <col min="4117" max="4117" width="3.7109375" style="17" customWidth="1"/>
    <col min="4118" max="4118" width="6.7109375" style="17" customWidth="1"/>
    <col min="4119" max="4119" width="9.140625" style="17"/>
    <col min="4120" max="4120" width="6.7109375" style="17" customWidth="1"/>
    <col min="4121" max="4121" width="5.7109375" style="17" customWidth="1"/>
    <col min="4122" max="4122" width="9.140625" style="17"/>
    <col min="4123" max="4123" width="3.5703125" style="17" customWidth="1"/>
    <col min="4124" max="4352" width="9.140625" style="17"/>
    <col min="4353" max="4354" width="0.85546875" style="17" customWidth="1"/>
    <col min="4355" max="4356" width="19.7109375" style="17" customWidth="1"/>
    <col min="4357" max="4357" width="0.85546875" style="17" customWidth="1"/>
    <col min="4358" max="4358" width="1.7109375" style="17" customWidth="1"/>
    <col min="4359" max="4359" width="0.85546875" style="17" customWidth="1"/>
    <col min="4360" max="4361" width="19.7109375" style="17" customWidth="1"/>
    <col min="4362" max="4362" width="0.85546875" style="17" customWidth="1"/>
    <col min="4363" max="4363" width="1.7109375" style="17" customWidth="1"/>
    <col min="4364" max="4364" width="0.85546875" style="17" customWidth="1"/>
    <col min="4365" max="4366" width="19.7109375" style="17" customWidth="1"/>
    <col min="4367" max="4367" width="0.85546875" style="17" customWidth="1"/>
    <col min="4368" max="4368" width="1.7109375" style="17" customWidth="1"/>
    <col min="4369" max="4369" width="0.85546875" style="17" customWidth="1"/>
    <col min="4370" max="4371" width="19.7109375" style="17" customWidth="1"/>
    <col min="4372" max="4372" width="0.85546875" style="17" customWidth="1"/>
    <col min="4373" max="4373" width="3.7109375" style="17" customWidth="1"/>
    <col min="4374" max="4374" width="6.7109375" style="17" customWidth="1"/>
    <col min="4375" max="4375" width="9.140625" style="17"/>
    <col min="4376" max="4376" width="6.7109375" style="17" customWidth="1"/>
    <col min="4377" max="4377" width="5.7109375" style="17" customWidth="1"/>
    <col min="4378" max="4378" width="9.140625" style="17"/>
    <col min="4379" max="4379" width="3.5703125" style="17" customWidth="1"/>
    <col min="4380" max="4608" width="9.140625" style="17"/>
    <col min="4609" max="4610" width="0.85546875" style="17" customWidth="1"/>
    <col min="4611" max="4612" width="19.7109375" style="17" customWidth="1"/>
    <col min="4613" max="4613" width="0.85546875" style="17" customWidth="1"/>
    <col min="4614" max="4614" width="1.7109375" style="17" customWidth="1"/>
    <col min="4615" max="4615" width="0.85546875" style="17" customWidth="1"/>
    <col min="4616" max="4617" width="19.7109375" style="17" customWidth="1"/>
    <col min="4618" max="4618" width="0.85546875" style="17" customWidth="1"/>
    <col min="4619" max="4619" width="1.7109375" style="17" customWidth="1"/>
    <col min="4620" max="4620" width="0.85546875" style="17" customWidth="1"/>
    <col min="4621" max="4622" width="19.7109375" style="17" customWidth="1"/>
    <col min="4623" max="4623" width="0.85546875" style="17" customWidth="1"/>
    <col min="4624" max="4624" width="1.7109375" style="17" customWidth="1"/>
    <col min="4625" max="4625" width="0.85546875" style="17" customWidth="1"/>
    <col min="4626" max="4627" width="19.7109375" style="17" customWidth="1"/>
    <col min="4628" max="4628" width="0.85546875" style="17" customWidth="1"/>
    <col min="4629" max="4629" width="3.7109375" style="17" customWidth="1"/>
    <col min="4630" max="4630" width="6.7109375" style="17" customWidth="1"/>
    <col min="4631" max="4631" width="9.140625" style="17"/>
    <col min="4632" max="4632" width="6.7109375" style="17" customWidth="1"/>
    <col min="4633" max="4633" width="5.7109375" style="17" customWidth="1"/>
    <col min="4634" max="4634" width="9.140625" style="17"/>
    <col min="4635" max="4635" width="3.5703125" style="17" customWidth="1"/>
    <col min="4636" max="4864" width="9.140625" style="17"/>
    <col min="4865" max="4866" width="0.85546875" style="17" customWidth="1"/>
    <col min="4867" max="4868" width="19.7109375" style="17" customWidth="1"/>
    <col min="4869" max="4869" width="0.85546875" style="17" customWidth="1"/>
    <col min="4870" max="4870" width="1.7109375" style="17" customWidth="1"/>
    <col min="4871" max="4871" width="0.85546875" style="17" customWidth="1"/>
    <col min="4872" max="4873" width="19.7109375" style="17" customWidth="1"/>
    <col min="4874" max="4874" width="0.85546875" style="17" customWidth="1"/>
    <col min="4875" max="4875" width="1.7109375" style="17" customWidth="1"/>
    <col min="4876" max="4876" width="0.85546875" style="17" customWidth="1"/>
    <col min="4877" max="4878" width="19.7109375" style="17" customWidth="1"/>
    <col min="4879" max="4879" width="0.85546875" style="17" customWidth="1"/>
    <col min="4880" max="4880" width="1.7109375" style="17" customWidth="1"/>
    <col min="4881" max="4881" width="0.85546875" style="17" customWidth="1"/>
    <col min="4882" max="4883" width="19.7109375" style="17" customWidth="1"/>
    <col min="4884" max="4884" width="0.85546875" style="17" customWidth="1"/>
    <col min="4885" max="4885" width="3.7109375" style="17" customWidth="1"/>
    <col min="4886" max="4886" width="6.7109375" style="17" customWidth="1"/>
    <col min="4887" max="4887" width="9.140625" style="17"/>
    <col min="4888" max="4888" width="6.7109375" style="17" customWidth="1"/>
    <col min="4889" max="4889" width="5.7109375" style="17" customWidth="1"/>
    <col min="4890" max="4890" width="9.140625" style="17"/>
    <col min="4891" max="4891" width="3.5703125" style="17" customWidth="1"/>
    <col min="4892" max="5120" width="9.140625" style="17"/>
    <col min="5121" max="5122" width="0.85546875" style="17" customWidth="1"/>
    <col min="5123" max="5124" width="19.7109375" style="17" customWidth="1"/>
    <col min="5125" max="5125" width="0.85546875" style="17" customWidth="1"/>
    <col min="5126" max="5126" width="1.7109375" style="17" customWidth="1"/>
    <col min="5127" max="5127" width="0.85546875" style="17" customWidth="1"/>
    <col min="5128" max="5129" width="19.7109375" style="17" customWidth="1"/>
    <col min="5130" max="5130" width="0.85546875" style="17" customWidth="1"/>
    <col min="5131" max="5131" width="1.7109375" style="17" customWidth="1"/>
    <col min="5132" max="5132" width="0.85546875" style="17" customWidth="1"/>
    <col min="5133" max="5134" width="19.7109375" style="17" customWidth="1"/>
    <col min="5135" max="5135" width="0.85546875" style="17" customWidth="1"/>
    <col min="5136" max="5136" width="1.7109375" style="17" customWidth="1"/>
    <col min="5137" max="5137" width="0.85546875" style="17" customWidth="1"/>
    <col min="5138" max="5139" width="19.7109375" style="17" customWidth="1"/>
    <col min="5140" max="5140" width="0.85546875" style="17" customWidth="1"/>
    <col min="5141" max="5141" width="3.7109375" style="17" customWidth="1"/>
    <col min="5142" max="5142" width="6.7109375" style="17" customWidth="1"/>
    <col min="5143" max="5143" width="9.140625" style="17"/>
    <col min="5144" max="5144" width="6.7109375" style="17" customWidth="1"/>
    <col min="5145" max="5145" width="5.7109375" style="17" customWidth="1"/>
    <col min="5146" max="5146" width="9.140625" style="17"/>
    <col min="5147" max="5147" width="3.5703125" style="17" customWidth="1"/>
    <col min="5148" max="5376" width="9.140625" style="17"/>
    <col min="5377" max="5378" width="0.85546875" style="17" customWidth="1"/>
    <col min="5379" max="5380" width="19.7109375" style="17" customWidth="1"/>
    <col min="5381" max="5381" width="0.85546875" style="17" customWidth="1"/>
    <col min="5382" max="5382" width="1.7109375" style="17" customWidth="1"/>
    <col min="5383" max="5383" width="0.85546875" style="17" customWidth="1"/>
    <col min="5384" max="5385" width="19.7109375" style="17" customWidth="1"/>
    <col min="5386" max="5386" width="0.85546875" style="17" customWidth="1"/>
    <col min="5387" max="5387" width="1.7109375" style="17" customWidth="1"/>
    <col min="5388" max="5388" width="0.85546875" style="17" customWidth="1"/>
    <col min="5389" max="5390" width="19.7109375" style="17" customWidth="1"/>
    <col min="5391" max="5391" width="0.85546875" style="17" customWidth="1"/>
    <col min="5392" max="5392" width="1.7109375" style="17" customWidth="1"/>
    <col min="5393" max="5393" width="0.85546875" style="17" customWidth="1"/>
    <col min="5394" max="5395" width="19.7109375" style="17" customWidth="1"/>
    <col min="5396" max="5396" width="0.85546875" style="17" customWidth="1"/>
    <col min="5397" max="5397" width="3.7109375" style="17" customWidth="1"/>
    <col min="5398" max="5398" width="6.7109375" style="17" customWidth="1"/>
    <col min="5399" max="5399" width="9.140625" style="17"/>
    <col min="5400" max="5400" width="6.7109375" style="17" customWidth="1"/>
    <col min="5401" max="5401" width="5.7109375" style="17" customWidth="1"/>
    <col min="5402" max="5402" width="9.140625" style="17"/>
    <col min="5403" max="5403" width="3.5703125" style="17" customWidth="1"/>
    <col min="5404" max="5632" width="9.140625" style="17"/>
    <col min="5633" max="5634" width="0.85546875" style="17" customWidth="1"/>
    <col min="5635" max="5636" width="19.7109375" style="17" customWidth="1"/>
    <col min="5637" max="5637" width="0.85546875" style="17" customWidth="1"/>
    <col min="5638" max="5638" width="1.7109375" style="17" customWidth="1"/>
    <col min="5639" max="5639" width="0.85546875" style="17" customWidth="1"/>
    <col min="5640" max="5641" width="19.7109375" style="17" customWidth="1"/>
    <col min="5642" max="5642" width="0.85546875" style="17" customWidth="1"/>
    <col min="5643" max="5643" width="1.7109375" style="17" customWidth="1"/>
    <col min="5644" max="5644" width="0.85546875" style="17" customWidth="1"/>
    <col min="5645" max="5646" width="19.7109375" style="17" customWidth="1"/>
    <col min="5647" max="5647" width="0.85546875" style="17" customWidth="1"/>
    <col min="5648" max="5648" width="1.7109375" style="17" customWidth="1"/>
    <col min="5649" max="5649" width="0.85546875" style="17" customWidth="1"/>
    <col min="5650" max="5651" width="19.7109375" style="17" customWidth="1"/>
    <col min="5652" max="5652" width="0.85546875" style="17" customWidth="1"/>
    <col min="5653" max="5653" width="3.7109375" style="17" customWidth="1"/>
    <col min="5654" max="5654" width="6.7109375" style="17" customWidth="1"/>
    <col min="5655" max="5655" width="9.140625" style="17"/>
    <col min="5656" max="5656" width="6.7109375" style="17" customWidth="1"/>
    <col min="5657" max="5657" width="5.7109375" style="17" customWidth="1"/>
    <col min="5658" max="5658" width="9.140625" style="17"/>
    <col min="5659" max="5659" width="3.5703125" style="17" customWidth="1"/>
    <col min="5660" max="5888" width="9.140625" style="17"/>
    <col min="5889" max="5890" width="0.85546875" style="17" customWidth="1"/>
    <col min="5891" max="5892" width="19.7109375" style="17" customWidth="1"/>
    <col min="5893" max="5893" width="0.85546875" style="17" customWidth="1"/>
    <col min="5894" max="5894" width="1.7109375" style="17" customWidth="1"/>
    <col min="5895" max="5895" width="0.85546875" style="17" customWidth="1"/>
    <col min="5896" max="5897" width="19.7109375" style="17" customWidth="1"/>
    <col min="5898" max="5898" width="0.85546875" style="17" customWidth="1"/>
    <col min="5899" max="5899" width="1.7109375" style="17" customWidth="1"/>
    <col min="5900" max="5900" width="0.85546875" style="17" customWidth="1"/>
    <col min="5901" max="5902" width="19.7109375" style="17" customWidth="1"/>
    <col min="5903" max="5903" width="0.85546875" style="17" customWidth="1"/>
    <col min="5904" max="5904" width="1.7109375" style="17" customWidth="1"/>
    <col min="5905" max="5905" width="0.85546875" style="17" customWidth="1"/>
    <col min="5906" max="5907" width="19.7109375" style="17" customWidth="1"/>
    <col min="5908" max="5908" width="0.85546875" style="17" customWidth="1"/>
    <col min="5909" max="5909" width="3.7109375" style="17" customWidth="1"/>
    <col min="5910" max="5910" width="6.7109375" style="17" customWidth="1"/>
    <col min="5911" max="5911" width="9.140625" style="17"/>
    <col min="5912" max="5912" width="6.7109375" style="17" customWidth="1"/>
    <col min="5913" max="5913" width="5.7109375" style="17" customWidth="1"/>
    <col min="5914" max="5914" width="9.140625" style="17"/>
    <col min="5915" max="5915" width="3.5703125" style="17" customWidth="1"/>
    <col min="5916" max="6144" width="9.140625" style="17"/>
    <col min="6145" max="6146" width="0.85546875" style="17" customWidth="1"/>
    <col min="6147" max="6148" width="19.7109375" style="17" customWidth="1"/>
    <col min="6149" max="6149" width="0.85546875" style="17" customWidth="1"/>
    <col min="6150" max="6150" width="1.7109375" style="17" customWidth="1"/>
    <col min="6151" max="6151" width="0.85546875" style="17" customWidth="1"/>
    <col min="6152" max="6153" width="19.7109375" style="17" customWidth="1"/>
    <col min="6154" max="6154" width="0.85546875" style="17" customWidth="1"/>
    <col min="6155" max="6155" width="1.7109375" style="17" customWidth="1"/>
    <col min="6156" max="6156" width="0.85546875" style="17" customWidth="1"/>
    <col min="6157" max="6158" width="19.7109375" style="17" customWidth="1"/>
    <col min="6159" max="6159" width="0.85546875" style="17" customWidth="1"/>
    <col min="6160" max="6160" width="1.7109375" style="17" customWidth="1"/>
    <col min="6161" max="6161" width="0.85546875" style="17" customWidth="1"/>
    <col min="6162" max="6163" width="19.7109375" style="17" customWidth="1"/>
    <col min="6164" max="6164" width="0.85546875" style="17" customWidth="1"/>
    <col min="6165" max="6165" width="3.7109375" style="17" customWidth="1"/>
    <col min="6166" max="6166" width="6.7109375" style="17" customWidth="1"/>
    <col min="6167" max="6167" width="9.140625" style="17"/>
    <col min="6168" max="6168" width="6.7109375" style="17" customWidth="1"/>
    <col min="6169" max="6169" width="5.7109375" style="17" customWidth="1"/>
    <col min="6170" max="6170" width="9.140625" style="17"/>
    <col min="6171" max="6171" width="3.5703125" style="17" customWidth="1"/>
    <col min="6172" max="6400" width="9.140625" style="17"/>
    <col min="6401" max="6402" width="0.85546875" style="17" customWidth="1"/>
    <col min="6403" max="6404" width="19.7109375" style="17" customWidth="1"/>
    <col min="6405" max="6405" width="0.85546875" style="17" customWidth="1"/>
    <col min="6406" max="6406" width="1.7109375" style="17" customWidth="1"/>
    <col min="6407" max="6407" width="0.85546875" style="17" customWidth="1"/>
    <col min="6408" max="6409" width="19.7109375" style="17" customWidth="1"/>
    <col min="6410" max="6410" width="0.85546875" style="17" customWidth="1"/>
    <col min="6411" max="6411" width="1.7109375" style="17" customWidth="1"/>
    <col min="6412" max="6412" width="0.85546875" style="17" customWidth="1"/>
    <col min="6413" max="6414" width="19.7109375" style="17" customWidth="1"/>
    <col min="6415" max="6415" width="0.85546875" style="17" customWidth="1"/>
    <col min="6416" max="6416" width="1.7109375" style="17" customWidth="1"/>
    <col min="6417" max="6417" width="0.85546875" style="17" customWidth="1"/>
    <col min="6418" max="6419" width="19.7109375" style="17" customWidth="1"/>
    <col min="6420" max="6420" width="0.85546875" style="17" customWidth="1"/>
    <col min="6421" max="6421" width="3.7109375" style="17" customWidth="1"/>
    <col min="6422" max="6422" width="6.7109375" style="17" customWidth="1"/>
    <col min="6423" max="6423" width="9.140625" style="17"/>
    <col min="6424" max="6424" width="6.7109375" style="17" customWidth="1"/>
    <col min="6425" max="6425" width="5.7109375" style="17" customWidth="1"/>
    <col min="6426" max="6426" width="9.140625" style="17"/>
    <col min="6427" max="6427" width="3.5703125" style="17" customWidth="1"/>
    <col min="6428" max="6656" width="9.140625" style="17"/>
    <col min="6657" max="6658" width="0.85546875" style="17" customWidth="1"/>
    <col min="6659" max="6660" width="19.7109375" style="17" customWidth="1"/>
    <col min="6661" max="6661" width="0.85546875" style="17" customWidth="1"/>
    <col min="6662" max="6662" width="1.7109375" style="17" customWidth="1"/>
    <col min="6663" max="6663" width="0.85546875" style="17" customWidth="1"/>
    <col min="6664" max="6665" width="19.7109375" style="17" customWidth="1"/>
    <col min="6666" max="6666" width="0.85546875" style="17" customWidth="1"/>
    <col min="6667" max="6667" width="1.7109375" style="17" customWidth="1"/>
    <col min="6668" max="6668" width="0.85546875" style="17" customWidth="1"/>
    <col min="6669" max="6670" width="19.7109375" style="17" customWidth="1"/>
    <col min="6671" max="6671" width="0.85546875" style="17" customWidth="1"/>
    <col min="6672" max="6672" width="1.7109375" style="17" customWidth="1"/>
    <col min="6673" max="6673" width="0.85546875" style="17" customWidth="1"/>
    <col min="6674" max="6675" width="19.7109375" style="17" customWidth="1"/>
    <col min="6676" max="6676" width="0.85546875" style="17" customWidth="1"/>
    <col min="6677" max="6677" width="3.7109375" style="17" customWidth="1"/>
    <col min="6678" max="6678" width="6.7109375" style="17" customWidth="1"/>
    <col min="6679" max="6679" width="9.140625" style="17"/>
    <col min="6680" max="6680" width="6.7109375" style="17" customWidth="1"/>
    <col min="6681" max="6681" width="5.7109375" style="17" customWidth="1"/>
    <col min="6682" max="6682" width="9.140625" style="17"/>
    <col min="6683" max="6683" width="3.5703125" style="17" customWidth="1"/>
    <col min="6684" max="6912" width="9.140625" style="17"/>
    <col min="6913" max="6914" width="0.85546875" style="17" customWidth="1"/>
    <col min="6915" max="6916" width="19.7109375" style="17" customWidth="1"/>
    <col min="6917" max="6917" width="0.85546875" style="17" customWidth="1"/>
    <col min="6918" max="6918" width="1.7109375" style="17" customWidth="1"/>
    <col min="6919" max="6919" width="0.85546875" style="17" customWidth="1"/>
    <col min="6920" max="6921" width="19.7109375" style="17" customWidth="1"/>
    <col min="6922" max="6922" width="0.85546875" style="17" customWidth="1"/>
    <col min="6923" max="6923" width="1.7109375" style="17" customWidth="1"/>
    <col min="6924" max="6924" width="0.85546875" style="17" customWidth="1"/>
    <col min="6925" max="6926" width="19.7109375" style="17" customWidth="1"/>
    <col min="6927" max="6927" width="0.85546875" style="17" customWidth="1"/>
    <col min="6928" max="6928" width="1.7109375" style="17" customWidth="1"/>
    <col min="6929" max="6929" width="0.85546875" style="17" customWidth="1"/>
    <col min="6930" max="6931" width="19.7109375" style="17" customWidth="1"/>
    <col min="6932" max="6932" width="0.85546875" style="17" customWidth="1"/>
    <col min="6933" max="6933" width="3.7109375" style="17" customWidth="1"/>
    <col min="6934" max="6934" width="6.7109375" style="17" customWidth="1"/>
    <col min="6935" max="6935" width="9.140625" style="17"/>
    <col min="6936" max="6936" width="6.7109375" style="17" customWidth="1"/>
    <col min="6937" max="6937" width="5.7109375" style="17" customWidth="1"/>
    <col min="6938" max="6938" width="9.140625" style="17"/>
    <col min="6939" max="6939" width="3.5703125" style="17" customWidth="1"/>
    <col min="6940" max="7168" width="9.140625" style="17"/>
    <col min="7169" max="7170" width="0.85546875" style="17" customWidth="1"/>
    <col min="7171" max="7172" width="19.7109375" style="17" customWidth="1"/>
    <col min="7173" max="7173" width="0.85546875" style="17" customWidth="1"/>
    <col min="7174" max="7174" width="1.7109375" style="17" customWidth="1"/>
    <col min="7175" max="7175" width="0.85546875" style="17" customWidth="1"/>
    <col min="7176" max="7177" width="19.7109375" style="17" customWidth="1"/>
    <col min="7178" max="7178" width="0.85546875" style="17" customWidth="1"/>
    <col min="7179" max="7179" width="1.7109375" style="17" customWidth="1"/>
    <col min="7180" max="7180" width="0.85546875" style="17" customWidth="1"/>
    <col min="7181" max="7182" width="19.7109375" style="17" customWidth="1"/>
    <col min="7183" max="7183" width="0.85546875" style="17" customWidth="1"/>
    <col min="7184" max="7184" width="1.7109375" style="17" customWidth="1"/>
    <col min="7185" max="7185" width="0.85546875" style="17" customWidth="1"/>
    <col min="7186" max="7187" width="19.7109375" style="17" customWidth="1"/>
    <col min="7188" max="7188" width="0.85546875" style="17" customWidth="1"/>
    <col min="7189" max="7189" width="3.7109375" style="17" customWidth="1"/>
    <col min="7190" max="7190" width="6.7109375" style="17" customWidth="1"/>
    <col min="7191" max="7191" width="9.140625" style="17"/>
    <col min="7192" max="7192" width="6.7109375" style="17" customWidth="1"/>
    <col min="7193" max="7193" width="5.7109375" style="17" customWidth="1"/>
    <col min="7194" max="7194" width="9.140625" style="17"/>
    <col min="7195" max="7195" width="3.5703125" style="17" customWidth="1"/>
    <col min="7196" max="7424" width="9.140625" style="17"/>
    <col min="7425" max="7426" width="0.85546875" style="17" customWidth="1"/>
    <col min="7427" max="7428" width="19.7109375" style="17" customWidth="1"/>
    <col min="7429" max="7429" width="0.85546875" style="17" customWidth="1"/>
    <col min="7430" max="7430" width="1.7109375" style="17" customWidth="1"/>
    <col min="7431" max="7431" width="0.85546875" style="17" customWidth="1"/>
    <col min="7432" max="7433" width="19.7109375" style="17" customWidth="1"/>
    <col min="7434" max="7434" width="0.85546875" style="17" customWidth="1"/>
    <col min="7435" max="7435" width="1.7109375" style="17" customWidth="1"/>
    <col min="7436" max="7436" width="0.85546875" style="17" customWidth="1"/>
    <col min="7437" max="7438" width="19.7109375" style="17" customWidth="1"/>
    <col min="7439" max="7439" width="0.85546875" style="17" customWidth="1"/>
    <col min="7440" max="7440" width="1.7109375" style="17" customWidth="1"/>
    <col min="7441" max="7441" width="0.85546875" style="17" customWidth="1"/>
    <col min="7442" max="7443" width="19.7109375" style="17" customWidth="1"/>
    <col min="7444" max="7444" width="0.85546875" style="17" customWidth="1"/>
    <col min="7445" max="7445" width="3.7109375" style="17" customWidth="1"/>
    <col min="7446" max="7446" width="6.7109375" style="17" customWidth="1"/>
    <col min="7447" max="7447" width="9.140625" style="17"/>
    <col min="7448" max="7448" width="6.7109375" style="17" customWidth="1"/>
    <col min="7449" max="7449" width="5.7109375" style="17" customWidth="1"/>
    <col min="7450" max="7450" width="9.140625" style="17"/>
    <col min="7451" max="7451" width="3.5703125" style="17" customWidth="1"/>
    <col min="7452" max="7680" width="9.140625" style="17"/>
    <col min="7681" max="7682" width="0.85546875" style="17" customWidth="1"/>
    <col min="7683" max="7684" width="19.7109375" style="17" customWidth="1"/>
    <col min="7685" max="7685" width="0.85546875" style="17" customWidth="1"/>
    <col min="7686" max="7686" width="1.7109375" style="17" customWidth="1"/>
    <col min="7687" max="7687" width="0.85546875" style="17" customWidth="1"/>
    <col min="7688" max="7689" width="19.7109375" style="17" customWidth="1"/>
    <col min="7690" max="7690" width="0.85546875" style="17" customWidth="1"/>
    <col min="7691" max="7691" width="1.7109375" style="17" customWidth="1"/>
    <col min="7692" max="7692" width="0.85546875" style="17" customWidth="1"/>
    <col min="7693" max="7694" width="19.7109375" style="17" customWidth="1"/>
    <col min="7695" max="7695" width="0.85546875" style="17" customWidth="1"/>
    <col min="7696" max="7696" width="1.7109375" style="17" customWidth="1"/>
    <col min="7697" max="7697" width="0.85546875" style="17" customWidth="1"/>
    <col min="7698" max="7699" width="19.7109375" style="17" customWidth="1"/>
    <col min="7700" max="7700" width="0.85546875" style="17" customWidth="1"/>
    <col min="7701" max="7701" width="3.7109375" style="17" customWidth="1"/>
    <col min="7702" max="7702" width="6.7109375" style="17" customWidth="1"/>
    <col min="7703" max="7703" width="9.140625" style="17"/>
    <col min="7704" max="7704" width="6.7109375" style="17" customWidth="1"/>
    <col min="7705" max="7705" width="5.7109375" style="17" customWidth="1"/>
    <col min="7706" max="7706" width="9.140625" style="17"/>
    <col min="7707" max="7707" width="3.5703125" style="17" customWidth="1"/>
    <col min="7708" max="7936" width="9.140625" style="17"/>
    <col min="7937" max="7938" width="0.85546875" style="17" customWidth="1"/>
    <col min="7939" max="7940" width="19.7109375" style="17" customWidth="1"/>
    <col min="7941" max="7941" width="0.85546875" style="17" customWidth="1"/>
    <col min="7942" max="7942" width="1.7109375" style="17" customWidth="1"/>
    <col min="7943" max="7943" width="0.85546875" style="17" customWidth="1"/>
    <col min="7944" max="7945" width="19.7109375" style="17" customWidth="1"/>
    <col min="7946" max="7946" width="0.85546875" style="17" customWidth="1"/>
    <col min="7947" max="7947" width="1.7109375" style="17" customWidth="1"/>
    <col min="7948" max="7948" width="0.85546875" style="17" customWidth="1"/>
    <col min="7949" max="7950" width="19.7109375" style="17" customWidth="1"/>
    <col min="7951" max="7951" width="0.85546875" style="17" customWidth="1"/>
    <col min="7952" max="7952" width="1.7109375" style="17" customWidth="1"/>
    <col min="7953" max="7953" width="0.85546875" style="17" customWidth="1"/>
    <col min="7954" max="7955" width="19.7109375" style="17" customWidth="1"/>
    <col min="7956" max="7956" width="0.85546875" style="17" customWidth="1"/>
    <col min="7957" max="7957" width="3.7109375" style="17" customWidth="1"/>
    <col min="7958" max="7958" width="6.7109375" style="17" customWidth="1"/>
    <col min="7959" max="7959" width="9.140625" style="17"/>
    <col min="7960" max="7960" width="6.7109375" style="17" customWidth="1"/>
    <col min="7961" max="7961" width="5.7109375" style="17" customWidth="1"/>
    <col min="7962" max="7962" width="9.140625" style="17"/>
    <col min="7963" max="7963" width="3.5703125" style="17" customWidth="1"/>
    <col min="7964" max="8192" width="9.140625" style="17"/>
    <col min="8193" max="8194" width="0.85546875" style="17" customWidth="1"/>
    <col min="8195" max="8196" width="19.7109375" style="17" customWidth="1"/>
    <col min="8197" max="8197" width="0.85546875" style="17" customWidth="1"/>
    <col min="8198" max="8198" width="1.7109375" style="17" customWidth="1"/>
    <col min="8199" max="8199" width="0.85546875" style="17" customWidth="1"/>
    <col min="8200" max="8201" width="19.7109375" style="17" customWidth="1"/>
    <col min="8202" max="8202" width="0.85546875" style="17" customWidth="1"/>
    <col min="8203" max="8203" width="1.7109375" style="17" customWidth="1"/>
    <col min="8204" max="8204" width="0.85546875" style="17" customWidth="1"/>
    <col min="8205" max="8206" width="19.7109375" style="17" customWidth="1"/>
    <col min="8207" max="8207" width="0.85546875" style="17" customWidth="1"/>
    <col min="8208" max="8208" width="1.7109375" style="17" customWidth="1"/>
    <col min="8209" max="8209" width="0.85546875" style="17" customWidth="1"/>
    <col min="8210" max="8211" width="19.7109375" style="17" customWidth="1"/>
    <col min="8212" max="8212" width="0.85546875" style="17" customWidth="1"/>
    <col min="8213" max="8213" width="3.7109375" style="17" customWidth="1"/>
    <col min="8214" max="8214" width="6.7109375" style="17" customWidth="1"/>
    <col min="8215" max="8215" width="9.140625" style="17"/>
    <col min="8216" max="8216" width="6.7109375" style="17" customWidth="1"/>
    <col min="8217" max="8217" width="5.7109375" style="17" customWidth="1"/>
    <col min="8218" max="8218" width="9.140625" style="17"/>
    <col min="8219" max="8219" width="3.5703125" style="17" customWidth="1"/>
    <col min="8220" max="8448" width="9.140625" style="17"/>
    <col min="8449" max="8450" width="0.85546875" style="17" customWidth="1"/>
    <col min="8451" max="8452" width="19.7109375" style="17" customWidth="1"/>
    <col min="8453" max="8453" width="0.85546875" style="17" customWidth="1"/>
    <col min="8454" max="8454" width="1.7109375" style="17" customWidth="1"/>
    <col min="8455" max="8455" width="0.85546875" style="17" customWidth="1"/>
    <col min="8456" max="8457" width="19.7109375" style="17" customWidth="1"/>
    <col min="8458" max="8458" width="0.85546875" style="17" customWidth="1"/>
    <col min="8459" max="8459" width="1.7109375" style="17" customWidth="1"/>
    <col min="8460" max="8460" width="0.85546875" style="17" customWidth="1"/>
    <col min="8461" max="8462" width="19.7109375" style="17" customWidth="1"/>
    <col min="8463" max="8463" width="0.85546875" style="17" customWidth="1"/>
    <col min="8464" max="8464" width="1.7109375" style="17" customWidth="1"/>
    <col min="8465" max="8465" width="0.85546875" style="17" customWidth="1"/>
    <col min="8466" max="8467" width="19.7109375" style="17" customWidth="1"/>
    <col min="8468" max="8468" width="0.85546875" style="17" customWidth="1"/>
    <col min="8469" max="8469" width="3.7109375" style="17" customWidth="1"/>
    <col min="8470" max="8470" width="6.7109375" style="17" customWidth="1"/>
    <col min="8471" max="8471" width="9.140625" style="17"/>
    <col min="8472" max="8472" width="6.7109375" style="17" customWidth="1"/>
    <col min="8473" max="8473" width="5.7109375" style="17" customWidth="1"/>
    <col min="8474" max="8474" width="9.140625" style="17"/>
    <col min="8475" max="8475" width="3.5703125" style="17" customWidth="1"/>
    <col min="8476" max="8704" width="9.140625" style="17"/>
    <col min="8705" max="8706" width="0.85546875" style="17" customWidth="1"/>
    <col min="8707" max="8708" width="19.7109375" style="17" customWidth="1"/>
    <col min="8709" max="8709" width="0.85546875" style="17" customWidth="1"/>
    <col min="8710" max="8710" width="1.7109375" style="17" customWidth="1"/>
    <col min="8711" max="8711" width="0.85546875" style="17" customWidth="1"/>
    <col min="8712" max="8713" width="19.7109375" style="17" customWidth="1"/>
    <col min="8714" max="8714" width="0.85546875" style="17" customWidth="1"/>
    <col min="8715" max="8715" width="1.7109375" style="17" customWidth="1"/>
    <col min="8716" max="8716" width="0.85546875" style="17" customWidth="1"/>
    <col min="8717" max="8718" width="19.7109375" style="17" customWidth="1"/>
    <col min="8719" max="8719" width="0.85546875" style="17" customWidth="1"/>
    <col min="8720" max="8720" width="1.7109375" style="17" customWidth="1"/>
    <col min="8721" max="8721" width="0.85546875" style="17" customWidth="1"/>
    <col min="8722" max="8723" width="19.7109375" style="17" customWidth="1"/>
    <col min="8724" max="8724" width="0.85546875" style="17" customWidth="1"/>
    <col min="8725" max="8725" width="3.7109375" style="17" customWidth="1"/>
    <col min="8726" max="8726" width="6.7109375" style="17" customWidth="1"/>
    <col min="8727" max="8727" width="9.140625" style="17"/>
    <col min="8728" max="8728" width="6.7109375" style="17" customWidth="1"/>
    <col min="8729" max="8729" width="5.7109375" style="17" customWidth="1"/>
    <col min="8730" max="8730" width="9.140625" style="17"/>
    <col min="8731" max="8731" width="3.5703125" style="17" customWidth="1"/>
    <col min="8732" max="8960" width="9.140625" style="17"/>
    <col min="8961" max="8962" width="0.85546875" style="17" customWidth="1"/>
    <col min="8963" max="8964" width="19.7109375" style="17" customWidth="1"/>
    <col min="8965" max="8965" width="0.85546875" style="17" customWidth="1"/>
    <col min="8966" max="8966" width="1.7109375" style="17" customWidth="1"/>
    <col min="8967" max="8967" width="0.85546875" style="17" customWidth="1"/>
    <col min="8968" max="8969" width="19.7109375" style="17" customWidth="1"/>
    <col min="8970" max="8970" width="0.85546875" style="17" customWidth="1"/>
    <col min="8971" max="8971" width="1.7109375" style="17" customWidth="1"/>
    <col min="8972" max="8972" width="0.85546875" style="17" customWidth="1"/>
    <col min="8973" max="8974" width="19.7109375" style="17" customWidth="1"/>
    <col min="8975" max="8975" width="0.85546875" style="17" customWidth="1"/>
    <col min="8976" max="8976" width="1.7109375" style="17" customWidth="1"/>
    <col min="8977" max="8977" width="0.85546875" style="17" customWidth="1"/>
    <col min="8978" max="8979" width="19.7109375" style="17" customWidth="1"/>
    <col min="8980" max="8980" width="0.85546875" style="17" customWidth="1"/>
    <col min="8981" max="8981" width="3.7109375" style="17" customWidth="1"/>
    <col min="8982" max="8982" width="6.7109375" style="17" customWidth="1"/>
    <col min="8983" max="8983" width="9.140625" style="17"/>
    <col min="8984" max="8984" width="6.7109375" style="17" customWidth="1"/>
    <col min="8985" max="8985" width="5.7109375" style="17" customWidth="1"/>
    <col min="8986" max="8986" width="9.140625" style="17"/>
    <col min="8987" max="8987" width="3.5703125" style="17" customWidth="1"/>
    <col min="8988" max="9216" width="9.140625" style="17"/>
    <col min="9217" max="9218" width="0.85546875" style="17" customWidth="1"/>
    <col min="9219" max="9220" width="19.7109375" style="17" customWidth="1"/>
    <col min="9221" max="9221" width="0.85546875" style="17" customWidth="1"/>
    <col min="9222" max="9222" width="1.7109375" style="17" customWidth="1"/>
    <col min="9223" max="9223" width="0.85546875" style="17" customWidth="1"/>
    <col min="9224" max="9225" width="19.7109375" style="17" customWidth="1"/>
    <col min="9226" max="9226" width="0.85546875" style="17" customWidth="1"/>
    <col min="9227" max="9227" width="1.7109375" style="17" customWidth="1"/>
    <col min="9228" max="9228" width="0.85546875" style="17" customWidth="1"/>
    <col min="9229" max="9230" width="19.7109375" style="17" customWidth="1"/>
    <col min="9231" max="9231" width="0.85546875" style="17" customWidth="1"/>
    <col min="9232" max="9232" width="1.7109375" style="17" customWidth="1"/>
    <col min="9233" max="9233" width="0.85546875" style="17" customWidth="1"/>
    <col min="9234" max="9235" width="19.7109375" style="17" customWidth="1"/>
    <col min="9236" max="9236" width="0.85546875" style="17" customWidth="1"/>
    <col min="9237" max="9237" width="3.7109375" style="17" customWidth="1"/>
    <col min="9238" max="9238" width="6.7109375" style="17" customWidth="1"/>
    <col min="9239" max="9239" width="9.140625" style="17"/>
    <col min="9240" max="9240" width="6.7109375" style="17" customWidth="1"/>
    <col min="9241" max="9241" width="5.7109375" style="17" customWidth="1"/>
    <col min="9242" max="9242" width="9.140625" style="17"/>
    <col min="9243" max="9243" width="3.5703125" style="17" customWidth="1"/>
    <col min="9244" max="9472" width="9.140625" style="17"/>
    <col min="9473" max="9474" width="0.85546875" style="17" customWidth="1"/>
    <col min="9475" max="9476" width="19.7109375" style="17" customWidth="1"/>
    <col min="9477" max="9477" width="0.85546875" style="17" customWidth="1"/>
    <col min="9478" max="9478" width="1.7109375" style="17" customWidth="1"/>
    <col min="9479" max="9479" width="0.85546875" style="17" customWidth="1"/>
    <col min="9480" max="9481" width="19.7109375" style="17" customWidth="1"/>
    <col min="9482" max="9482" width="0.85546875" style="17" customWidth="1"/>
    <col min="9483" max="9483" width="1.7109375" style="17" customWidth="1"/>
    <col min="9484" max="9484" width="0.85546875" style="17" customWidth="1"/>
    <col min="9485" max="9486" width="19.7109375" style="17" customWidth="1"/>
    <col min="9487" max="9487" width="0.85546875" style="17" customWidth="1"/>
    <col min="9488" max="9488" width="1.7109375" style="17" customWidth="1"/>
    <col min="9489" max="9489" width="0.85546875" style="17" customWidth="1"/>
    <col min="9490" max="9491" width="19.7109375" style="17" customWidth="1"/>
    <col min="9492" max="9492" width="0.85546875" style="17" customWidth="1"/>
    <col min="9493" max="9493" width="3.7109375" style="17" customWidth="1"/>
    <col min="9494" max="9494" width="6.7109375" style="17" customWidth="1"/>
    <col min="9495" max="9495" width="9.140625" style="17"/>
    <col min="9496" max="9496" width="6.7109375" style="17" customWidth="1"/>
    <col min="9497" max="9497" width="5.7109375" style="17" customWidth="1"/>
    <col min="9498" max="9498" width="9.140625" style="17"/>
    <col min="9499" max="9499" width="3.5703125" style="17" customWidth="1"/>
    <col min="9500" max="9728" width="9.140625" style="17"/>
    <col min="9729" max="9730" width="0.85546875" style="17" customWidth="1"/>
    <col min="9731" max="9732" width="19.7109375" style="17" customWidth="1"/>
    <col min="9733" max="9733" width="0.85546875" style="17" customWidth="1"/>
    <col min="9734" max="9734" width="1.7109375" style="17" customWidth="1"/>
    <col min="9735" max="9735" width="0.85546875" style="17" customWidth="1"/>
    <col min="9736" max="9737" width="19.7109375" style="17" customWidth="1"/>
    <col min="9738" max="9738" width="0.85546875" style="17" customWidth="1"/>
    <col min="9739" max="9739" width="1.7109375" style="17" customWidth="1"/>
    <col min="9740" max="9740" width="0.85546875" style="17" customWidth="1"/>
    <col min="9741" max="9742" width="19.7109375" style="17" customWidth="1"/>
    <col min="9743" max="9743" width="0.85546875" style="17" customWidth="1"/>
    <col min="9744" max="9744" width="1.7109375" style="17" customWidth="1"/>
    <col min="9745" max="9745" width="0.85546875" style="17" customWidth="1"/>
    <col min="9746" max="9747" width="19.7109375" style="17" customWidth="1"/>
    <col min="9748" max="9748" width="0.85546875" style="17" customWidth="1"/>
    <col min="9749" max="9749" width="3.7109375" style="17" customWidth="1"/>
    <col min="9750" max="9750" width="6.7109375" style="17" customWidth="1"/>
    <col min="9751" max="9751" width="9.140625" style="17"/>
    <col min="9752" max="9752" width="6.7109375" style="17" customWidth="1"/>
    <col min="9753" max="9753" width="5.7109375" style="17" customWidth="1"/>
    <col min="9754" max="9754" width="9.140625" style="17"/>
    <col min="9755" max="9755" width="3.5703125" style="17" customWidth="1"/>
    <col min="9756" max="9984" width="9.140625" style="17"/>
    <col min="9985" max="9986" width="0.85546875" style="17" customWidth="1"/>
    <col min="9987" max="9988" width="19.7109375" style="17" customWidth="1"/>
    <col min="9989" max="9989" width="0.85546875" style="17" customWidth="1"/>
    <col min="9990" max="9990" width="1.7109375" style="17" customWidth="1"/>
    <col min="9991" max="9991" width="0.85546875" style="17" customWidth="1"/>
    <col min="9992" max="9993" width="19.7109375" style="17" customWidth="1"/>
    <col min="9994" max="9994" width="0.85546875" style="17" customWidth="1"/>
    <col min="9995" max="9995" width="1.7109375" style="17" customWidth="1"/>
    <col min="9996" max="9996" width="0.85546875" style="17" customWidth="1"/>
    <col min="9997" max="9998" width="19.7109375" style="17" customWidth="1"/>
    <col min="9999" max="9999" width="0.85546875" style="17" customWidth="1"/>
    <col min="10000" max="10000" width="1.7109375" style="17" customWidth="1"/>
    <col min="10001" max="10001" width="0.85546875" style="17" customWidth="1"/>
    <col min="10002" max="10003" width="19.7109375" style="17" customWidth="1"/>
    <col min="10004" max="10004" width="0.85546875" style="17" customWidth="1"/>
    <col min="10005" max="10005" width="3.7109375" style="17" customWidth="1"/>
    <col min="10006" max="10006" width="6.7109375" style="17" customWidth="1"/>
    <col min="10007" max="10007" width="9.140625" style="17"/>
    <col min="10008" max="10008" width="6.7109375" style="17" customWidth="1"/>
    <col min="10009" max="10009" width="5.7109375" style="17" customWidth="1"/>
    <col min="10010" max="10010" width="9.140625" style="17"/>
    <col min="10011" max="10011" width="3.5703125" style="17" customWidth="1"/>
    <col min="10012" max="10240" width="9.140625" style="17"/>
    <col min="10241" max="10242" width="0.85546875" style="17" customWidth="1"/>
    <col min="10243" max="10244" width="19.7109375" style="17" customWidth="1"/>
    <col min="10245" max="10245" width="0.85546875" style="17" customWidth="1"/>
    <col min="10246" max="10246" width="1.7109375" style="17" customWidth="1"/>
    <col min="10247" max="10247" width="0.85546875" style="17" customWidth="1"/>
    <col min="10248" max="10249" width="19.7109375" style="17" customWidth="1"/>
    <col min="10250" max="10250" width="0.85546875" style="17" customWidth="1"/>
    <col min="10251" max="10251" width="1.7109375" style="17" customWidth="1"/>
    <col min="10252" max="10252" width="0.85546875" style="17" customWidth="1"/>
    <col min="10253" max="10254" width="19.7109375" style="17" customWidth="1"/>
    <col min="10255" max="10255" width="0.85546875" style="17" customWidth="1"/>
    <col min="10256" max="10256" width="1.7109375" style="17" customWidth="1"/>
    <col min="10257" max="10257" width="0.85546875" style="17" customWidth="1"/>
    <col min="10258" max="10259" width="19.7109375" style="17" customWidth="1"/>
    <col min="10260" max="10260" width="0.85546875" style="17" customWidth="1"/>
    <col min="10261" max="10261" width="3.7109375" style="17" customWidth="1"/>
    <col min="10262" max="10262" width="6.7109375" style="17" customWidth="1"/>
    <col min="10263" max="10263" width="9.140625" style="17"/>
    <col min="10264" max="10264" width="6.7109375" style="17" customWidth="1"/>
    <col min="10265" max="10265" width="5.7109375" style="17" customWidth="1"/>
    <col min="10266" max="10266" width="9.140625" style="17"/>
    <col min="10267" max="10267" width="3.5703125" style="17" customWidth="1"/>
    <col min="10268" max="10496" width="9.140625" style="17"/>
    <col min="10497" max="10498" width="0.85546875" style="17" customWidth="1"/>
    <col min="10499" max="10500" width="19.7109375" style="17" customWidth="1"/>
    <col min="10501" max="10501" width="0.85546875" style="17" customWidth="1"/>
    <col min="10502" max="10502" width="1.7109375" style="17" customWidth="1"/>
    <col min="10503" max="10503" width="0.85546875" style="17" customWidth="1"/>
    <col min="10504" max="10505" width="19.7109375" style="17" customWidth="1"/>
    <col min="10506" max="10506" width="0.85546875" style="17" customWidth="1"/>
    <col min="10507" max="10507" width="1.7109375" style="17" customWidth="1"/>
    <col min="10508" max="10508" width="0.85546875" style="17" customWidth="1"/>
    <col min="10509" max="10510" width="19.7109375" style="17" customWidth="1"/>
    <col min="10511" max="10511" width="0.85546875" style="17" customWidth="1"/>
    <col min="10512" max="10512" width="1.7109375" style="17" customWidth="1"/>
    <col min="10513" max="10513" width="0.85546875" style="17" customWidth="1"/>
    <col min="10514" max="10515" width="19.7109375" style="17" customWidth="1"/>
    <col min="10516" max="10516" width="0.85546875" style="17" customWidth="1"/>
    <col min="10517" max="10517" width="3.7109375" style="17" customWidth="1"/>
    <col min="10518" max="10518" width="6.7109375" style="17" customWidth="1"/>
    <col min="10519" max="10519" width="9.140625" style="17"/>
    <col min="10520" max="10520" width="6.7109375" style="17" customWidth="1"/>
    <col min="10521" max="10521" width="5.7109375" style="17" customWidth="1"/>
    <col min="10522" max="10522" width="9.140625" style="17"/>
    <col min="10523" max="10523" width="3.5703125" style="17" customWidth="1"/>
    <col min="10524" max="10752" width="9.140625" style="17"/>
    <col min="10753" max="10754" width="0.85546875" style="17" customWidth="1"/>
    <col min="10755" max="10756" width="19.7109375" style="17" customWidth="1"/>
    <col min="10757" max="10757" width="0.85546875" style="17" customWidth="1"/>
    <col min="10758" max="10758" width="1.7109375" style="17" customWidth="1"/>
    <col min="10759" max="10759" width="0.85546875" style="17" customWidth="1"/>
    <col min="10760" max="10761" width="19.7109375" style="17" customWidth="1"/>
    <col min="10762" max="10762" width="0.85546875" style="17" customWidth="1"/>
    <col min="10763" max="10763" width="1.7109375" style="17" customWidth="1"/>
    <col min="10764" max="10764" width="0.85546875" style="17" customWidth="1"/>
    <col min="10765" max="10766" width="19.7109375" style="17" customWidth="1"/>
    <col min="10767" max="10767" width="0.85546875" style="17" customWidth="1"/>
    <col min="10768" max="10768" width="1.7109375" style="17" customWidth="1"/>
    <col min="10769" max="10769" width="0.85546875" style="17" customWidth="1"/>
    <col min="10770" max="10771" width="19.7109375" style="17" customWidth="1"/>
    <col min="10772" max="10772" width="0.85546875" style="17" customWidth="1"/>
    <col min="10773" max="10773" width="3.7109375" style="17" customWidth="1"/>
    <col min="10774" max="10774" width="6.7109375" style="17" customWidth="1"/>
    <col min="10775" max="10775" width="9.140625" style="17"/>
    <col min="10776" max="10776" width="6.7109375" style="17" customWidth="1"/>
    <col min="10777" max="10777" width="5.7109375" style="17" customWidth="1"/>
    <col min="10778" max="10778" width="9.140625" style="17"/>
    <col min="10779" max="10779" width="3.5703125" style="17" customWidth="1"/>
    <col min="10780" max="11008" width="9.140625" style="17"/>
    <col min="11009" max="11010" width="0.85546875" style="17" customWidth="1"/>
    <col min="11011" max="11012" width="19.7109375" style="17" customWidth="1"/>
    <col min="11013" max="11013" width="0.85546875" style="17" customWidth="1"/>
    <col min="11014" max="11014" width="1.7109375" style="17" customWidth="1"/>
    <col min="11015" max="11015" width="0.85546875" style="17" customWidth="1"/>
    <col min="11016" max="11017" width="19.7109375" style="17" customWidth="1"/>
    <col min="11018" max="11018" width="0.85546875" style="17" customWidth="1"/>
    <col min="11019" max="11019" width="1.7109375" style="17" customWidth="1"/>
    <col min="11020" max="11020" width="0.85546875" style="17" customWidth="1"/>
    <col min="11021" max="11022" width="19.7109375" style="17" customWidth="1"/>
    <col min="11023" max="11023" width="0.85546875" style="17" customWidth="1"/>
    <col min="11024" max="11024" width="1.7109375" style="17" customWidth="1"/>
    <col min="11025" max="11025" width="0.85546875" style="17" customWidth="1"/>
    <col min="11026" max="11027" width="19.7109375" style="17" customWidth="1"/>
    <col min="11028" max="11028" width="0.85546875" style="17" customWidth="1"/>
    <col min="11029" max="11029" width="3.7109375" style="17" customWidth="1"/>
    <col min="11030" max="11030" width="6.7109375" style="17" customWidth="1"/>
    <col min="11031" max="11031" width="9.140625" style="17"/>
    <col min="11032" max="11032" width="6.7109375" style="17" customWidth="1"/>
    <col min="11033" max="11033" width="5.7109375" style="17" customWidth="1"/>
    <col min="11034" max="11034" width="9.140625" style="17"/>
    <col min="11035" max="11035" width="3.5703125" style="17" customWidth="1"/>
    <col min="11036" max="11264" width="9.140625" style="17"/>
    <col min="11265" max="11266" width="0.85546875" style="17" customWidth="1"/>
    <col min="11267" max="11268" width="19.7109375" style="17" customWidth="1"/>
    <col min="11269" max="11269" width="0.85546875" style="17" customWidth="1"/>
    <col min="11270" max="11270" width="1.7109375" style="17" customWidth="1"/>
    <col min="11271" max="11271" width="0.85546875" style="17" customWidth="1"/>
    <col min="11272" max="11273" width="19.7109375" style="17" customWidth="1"/>
    <col min="11274" max="11274" width="0.85546875" style="17" customWidth="1"/>
    <col min="11275" max="11275" width="1.7109375" style="17" customWidth="1"/>
    <col min="11276" max="11276" width="0.85546875" style="17" customWidth="1"/>
    <col min="11277" max="11278" width="19.7109375" style="17" customWidth="1"/>
    <col min="11279" max="11279" width="0.85546875" style="17" customWidth="1"/>
    <col min="11280" max="11280" width="1.7109375" style="17" customWidth="1"/>
    <col min="11281" max="11281" width="0.85546875" style="17" customWidth="1"/>
    <col min="11282" max="11283" width="19.7109375" style="17" customWidth="1"/>
    <col min="11284" max="11284" width="0.85546875" style="17" customWidth="1"/>
    <col min="11285" max="11285" width="3.7109375" style="17" customWidth="1"/>
    <col min="11286" max="11286" width="6.7109375" style="17" customWidth="1"/>
    <col min="11287" max="11287" width="9.140625" style="17"/>
    <col min="11288" max="11288" width="6.7109375" style="17" customWidth="1"/>
    <col min="11289" max="11289" width="5.7109375" style="17" customWidth="1"/>
    <col min="11290" max="11290" width="9.140625" style="17"/>
    <col min="11291" max="11291" width="3.5703125" style="17" customWidth="1"/>
    <col min="11292" max="11520" width="9.140625" style="17"/>
    <col min="11521" max="11522" width="0.85546875" style="17" customWidth="1"/>
    <col min="11523" max="11524" width="19.7109375" style="17" customWidth="1"/>
    <col min="11525" max="11525" width="0.85546875" style="17" customWidth="1"/>
    <col min="11526" max="11526" width="1.7109375" style="17" customWidth="1"/>
    <col min="11527" max="11527" width="0.85546875" style="17" customWidth="1"/>
    <col min="11528" max="11529" width="19.7109375" style="17" customWidth="1"/>
    <col min="11530" max="11530" width="0.85546875" style="17" customWidth="1"/>
    <col min="11531" max="11531" width="1.7109375" style="17" customWidth="1"/>
    <col min="11532" max="11532" width="0.85546875" style="17" customWidth="1"/>
    <col min="11533" max="11534" width="19.7109375" style="17" customWidth="1"/>
    <col min="11535" max="11535" width="0.85546875" style="17" customWidth="1"/>
    <col min="11536" max="11536" width="1.7109375" style="17" customWidth="1"/>
    <col min="11537" max="11537" width="0.85546875" style="17" customWidth="1"/>
    <col min="11538" max="11539" width="19.7109375" style="17" customWidth="1"/>
    <col min="11540" max="11540" width="0.85546875" style="17" customWidth="1"/>
    <col min="11541" max="11541" width="3.7109375" style="17" customWidth="1"/>
    <col min="11542" max="11542" width="6.7109375" style="17" customWidth="1"/>
    <col min="11543" max="11543" width="9.140625" style="17"/>
    <col min="11544" max="11544" width="6.7109375" style="17" customWidth="1"/>
    <col min="11545" max="11545" width="5.7109375" style="17" customWidth="1"/>
    <col min="11546" max="11546" width="9.140625" style="17"/>
    <col min="11547" max="11547" width="3.5703125" style="17" customWidth="1"/>
    <col min="11548" max="11776" width="9.140625" style="17"/>
    <col min="11777" max="11778" width="0.85546875" style="17" customWidth="1"/>
    <col min="11779" max="11780" width="19.7109375" style="17" customWidth="1"/>
    <col min="11781" max="11781" width="0.85546875" style="17" customWidth="1"/>
    <col min="11782" max="11782" width="1.7109375" style="17" customWidth="1"/>
    <col min="11783" max="11783" width="0.85546875" style="17" customWidth="1"/>
    <col min="11784" max="11785" width="19.7109375" style="17" customWidth="1"/>
    <col min="11786" max="11786" width="0.85546875" style="17" customWidth="1"/>
    <col min="11787" max="11787" width="1.7109375" style="17" customWidth="1"/>
    <col min="11788" max="11788" width="0.85546875" style="17" customWidth="1"/>
    <col min="11789" max="11790" width="19.7109375" style="17" customWidth="1"/>
    <col min="11791" max="11791" width="0.85546875" style="17" customWidth="1"/>
    <col min="11792" max="11792" width="1.7109375" style="17" customWidth="1"/>
    <col min="11793" max="11793" width="0.85546875" style="17" customWidth="1"/>
    <col min="11794" max="11795" width="19.7109375" style="17" customWidth="1"/>
    <col min="11796" max="11796" width="0.85546875" style="17" customWidth="1"/>
    <col min="11797" max="11797" width="3.7109375" style="17" customWidth="1"/>
    <col min="11798" max="11798" width="6.7109375" style="17" customWidth="1"/>
    <col min="11799" max="11799" width="9.140625" style="17"/>
    <col min="11800" max="11800" width="6.7109375" style="17" customWidth="1"/>
    <col min="11801" max="11801" width="5.7109375" style="17" customWidth="1"/>
    <col min="11802" max="11802" width="9.140625" style="17"/>
    <col min="11803" max="11803" width="3.5703125" style="17" customWidth="1"/>
    <col min="11804" max="12032" width="9.140625" style="17"/>
    <col min="12033" max="12034" width="0.85546875" style="17" customWidth="1"/>
    <col min="12035" max="12036" width="19.7109375" style="17" customWidth="1"/>
    <col min="12037" max="12037" width="0.85546875" style="17" customWidth="1"/>
    <col min="12038" max="12038" width="1.7109375" style="17" customWidth="1"/>
    <col min="12039" max="12039" width="0.85546875" style="17" customWidth="1"/>
    <col min="12040" max="12041" width="19.7109375" style="17" customWidth="1"/>
    <col min="12042" max="12042" width="0.85546875" style="17" customWidth="1"/>
    <col min="12043" max="12043" width="1.7109375" style="17" customWidth="1"/>
    <col min="12044" max="12044" width="0.85546875" style="17" customWidth="1"/>
    <col min="12045" max="12046" width="19.7109375" style="17" customWidth="1"/>
    <col min="12047" max="12047" width="0.85546875" style="17" customWidth="1"/>
    <col min="12048" max="12048" width="1.7109375" style="17" customWidth="1"/>
    <col min="12049" max="12049" width="0.85546875" style="17" customWidth="1"/>
    <col min="12050" max="12051" width="19.7109375" style="17" customWidth="1"/>
    <col min="12052" max="12052" width="0.85546875" style="17" customWidth="1"/>
    <col min="12053" max="12053" width="3.7109375" style="17" customWidth="1"/>
    <col min="12054" max="12054" width="6.7109375" style="17" customWidth="1"/>
    <col min="12055" max="12055" width="9.140625" style="17"/>
    <col min="12056" max="12056" width="6.7109375" style="17" customWidth="1"/>
    <col min="12057" max="12057" width="5.7109375" style="17" customWidth="1"/>
    <col min="12058" max="12058" width="9.140625" style="17"/>
    <col min="12059" max="12059" width="3.5703125" style="17" customWidth="1"/>
    <col min="12060" max="12288" width="9.140625" style="17"/>
    <col min="12289" max="12290" width="0.85546875" style="17" customWidth="1"/>
    <col min="12291" max="12292" width="19.7109375" style="17" customWidth="1"/>
    <col min="12293" max="12293" width="0.85546875" style="17" customWidth="1"/>
    <col min="12294" max="12294" width="1.7109375" style="17" customWidth="1"/>
    <col min="12295" max="12295" width="0.85546875" style="17" customWidth="1"/>
    <col min="12296" max="12297" width="19.7109375" style="17" customWidth="1"/>
    <col min="12298" max="12298" width="0.85546875" style="17" customWidth="1"/>
    <col min="12299" max="12299" width="1.7109375" style="17" customWidth="1"/>
    <col min="12300" max="12300" width="0.85546875" style="17" customWidth="1"/>
    <col min="12301" max="12302" width="19.7109375" style="17" customWidth="1"/>
    <col min="12303" max="12303" width="0.85546875" style="17" customWidth="1"/>
    <col min="12304" max="12304" width="1.7109375" style="17" customWidth="1"/>
    <col min="12305" max="12305" width="0.85546875" style="17" customWidth="1"/>
    <col min="12306" max="12307" width="19.7109375" style="17" customWidth="1"/>
    <col min="12308" max="12308" width="0.85546875" style="17" customWidth="1"/>
    <col min="12309" max="12309" width="3.7109375" style="17" customWidth="1"/>
    <col min="12310" max="12310" width="6.7109375" style="17" customWidth="1"/>
    <col min="12311" max="12311" width="9.140625" style="17"/>
    <col min="12312" max="12312" width="6.7109375" style="17" customWidth="1"/>
    <col min="12313" max="12313" width="5.7109375" style="17" customWidth="1"/>
    <col min="12314" max="12314" width="9.140625" style="17"/>
    <col min="12315" max="12315" width="3.5703125" style="17" customWidth="1"/>
    <col min="12316" max="12544" width="9.140625" style="17"/>
    <col min="12545" max="12546" width="0.85546875" style="17" customWidth="1"/>
    <col min="12547" max="12548" width="19.7109375" style="17" customWidth="1"/>
    <col min="12549" max="12549" width="0.85546875" style="17" customWidth="1"/>
    <col min="12550" max="12550" width="1.7109375" style="17" customWidth="1"/>
    <col min="12551" max="12551" width="0.85546875" style="17" customWidth="1"/>
    <col min="12552" max="12553" width="19.7109375" style="17" customWidth="1"/>
    <col min="12554" max="12554" width="0.85546875" style="17" customWidth="1"/>
    <col min="12555" max="12555" width="1.7109375" style="17" customWidth="1"/>
    <col min="12556" max="12556" width="0.85546875" style="17" customWidth="1"/>
    <col min="12557" max="12558" width="19.7109375" style="17" customWidth="1"/>
    <col min="12559" max="12559" width="0.85546875" style="17" customWidth="1"/>
    <col min="12560" max="12560" width="1.7109375" style="17" customWidth="1"/>
    <col min="12561" max="12561" width="0.85546875" style="17" customWidth="1"/>
    <col min="12562" max="12563" width="19.7109375" style="17" customWidth="1"/>
    <col min="12564" max="12564" width="0.85546875" style="17" customWidth="1"/>
    <col min="12565" max="12565" width="3.7109375" style="17" customWidth="1"/>
    <col min="12566" max="12566" width="6.7109375" style="17" customWidth="1"/>
    <col min="12567" max="12567" width="9.140625" style="17"/>
    <col min="12568" max="12568" width="6.7109375" style="17" customWidth="1"/>
    <col min="12569" max="12569" width="5.7109375" style="17" customWidth="1"/>
    <col min="12570" max="12570" width="9.140625" style="17"/>
    <col min="12571" max="12571" width="3.5703125" style="17" customWidth="1"/>
    <col min="12572" max="12800" width="9.140625" style="17"/>
    <col min="12801" max="12802" width="0.85546875" style="17" customWidth="1"/>
    <col min="12803" max="12804" width="19.7109375" style="17" customWidth="1"/>
    <col min="12805" max="12805" width="0.85546875" style="17" customWidth="1"/>
    <col min="12806" max="12806" width="1.7109375" style="17" customWidth="1"/>
    <col min="12807" max="12807" width="0.85546875" style="17" customWidth="1"/>
    <col min="12808" max="12809" width="19.7109375" style="17" customWidth="1"/>
    <col min="12810" max="12810" width="0.85546875" style="17" customWidth="1"/>
    <col min="12811" max="12811" width="1.7109375" style="17" customWidth="1"/>
    <col min="12812" max="12812" width="0.85546875" style="17" customWidth="1"/>
    <col min="12813" max="12814" width="19.7109375" style="17" customWidth="1"/>
    <col min="12815" max="12815" width="0.85546875" style="17" customWidth="1"/>
    <col min="12816" max="12816" width="1.7109375" style="17" customWidth="1"/>
    <col min="12817" max="12817" width="0.85546875" style="17" customWidth="1"/>
    <col min="12818" max="12819" width="19.7109375" style="17" customWidth="1"/>
    <col min="12820" max="12820" width="0.85546875" style="17" customWidth="1"/>
    <col min="12821" max="12821" width="3.7109375" style="17" customWidth="1"/>
    <col min="12822" max="12822" width="6.7109375" style="17" customWidth="1"/>
    <col min="12823" max="12823" width="9.140625" style="17"/>
    <col min="12824" max="12824" width="6.7109375" style="17" customWidth="1"/>
    <col min="12825" max="12825" width="5.7109375" style="17" customWidth="1"/>
    <col min="12826" max="12826" width="9.140625" style="17"/>
    <col min="12827" max="12827" width="3.5703125" style="17" customWidth="1"/>
    <col min="12828" max="13056" width="9.140625" style="17"/>
    <col min="13057" max="13058" width="0.85546875" style="17" customWidth="1"/>
    <col min="13059" max="13060" width="19.7109375" style="17" customWidth="1"/>
    <col min="13061" max="13061" width="0.85546875" style="17" customWidth="1"/>
    <col min="13062" max="13062" width="1.7109375" style="17" customWidth="1"/>
    <col min="13063" max="13063" width="0.85546875" style="17" customWidth="1"/>
    <col min="13064" max="13065" width="19.7109375" style="17" customWidth="1"/>
    <col min="13066" max="13066" width="0.85546875" style="17" customWidth="1"/>
    <col min="13067" max="13067" width="1.7109375" style="17" customWidth="1"/>
    <col min="13068" max="13068" width="0.85546875" style="17" customWidth="1"/>
    <col min="13069" max="13070" width="19.7109375" style="17" customWidth="1"/>
    <col min="13071" max="13071" width="0.85546875" style="17" customWidth="1"/>
    <col min="13072" max="13072" width="1.7109375" style="17" customWidth="1"/>
    <col min="13073" max="13073" width="0.85546875" style="17" customWidth="1"/>
    <col min="13074" max="13075" width="19.7109375" style="17" customWidth="1"/>
    <col min="13076" max="13076" width="0.85546875" style="17" customWidth="1"/>
    <col min="13077" max="13077" width="3.7109375" style="17" customWidth="1"/>
    <col min="13078" max="13078" width="6.7109375" style="17" customWidth="1"/>
    <col min="13079" max="13079" width="9.140625" style="17"/>
    <col min="13080" max="13080" width="6.7109375" style="17" customWidth="1"/>
    <col min="13081" max="13081" width="5.7109375" style="17" customWidth="1"/>
    <col min="13082" max="13082" width="9.140625" style="17"/>
    <col min="13083" max="13083" width="3.5703125" style="17" customWidth="1"/>
    <col min="13084" max="13312" width="9.140625" style="17"/>
    <col min="13313" max="13314" width="0.85546875" style="17" customWidth="1"/>
    <col min="13315" max="13316" width="19.7109375" style="17" customWidth="1"/>
    <col min="13317" max="13317" width="0.85546875" style="17" customWidth="1"/>
    <col min="13318" max="13318" width="1.7109375" style="17" customWidth="1"/>
    <col min="13319" max="13319" width="0.85546875" style="17" customWidth="1"/>
    <col min="13320" max="13321" width="19.7109375" style="17" customWidth="1"/>
    <col min="13322" max="13322" width="0.85546875" style="17" customWidth="1"/>
    <col min="13323" max="13323" width="1.7109375" style="17" customWidth="1"/>
    <col min="13324" max="13324" width="0.85546875" style="17" customWidth="1"/>
    <col min="13325" max="13326" width="19.7109375" style="17" customWidth="1"/>
    <col min="13327" max="13327" width="0.85546875" style="17" customWidth="1"/>
    <col min="13328" max="13328" width="1.7109375" style="17" customWidth="1"/>
    <col min="13329" max="13329" width="0.85546875" style="17" customWidth="1"/>
    <col min="13330" max="13331" width="19.7109375" style="17" customWidth="1"/>
    <col min="13332" max="13332" width="0.85546875" style="17" customWidth="1"/>
    <col min="13333" max="13333" width="3.7109375" style="17" customWidth="1"/>
    <col min="13334" max="13334" width="6.7109375" style="17" customWidth="1"/>
    <col min="13335" max="13335" width="9.140625" style="17"/>
    <col min="13336" max="13336" width="6.7109375" style="17" customWidth="1"/>
    <col min="13337" max="13337" width="5.7109375" style="17" customWidth="1"/>
    <col min="13338" max="13338" width="9.140625" style="17"/>
    <col min="13339" max="13339" width="3.5703125" style="17" customWidth="1"/>
    <col min="13340" max="13568" width="9.140625" style="17"/>
    <col min="13569" max="13570" width="0.85546875" style="17" customWidth="1"/>
    <col min="13571" max="13572" width="19.7109375" style="17" customWidth="1"/>
    <col min="13573" max="13573" width="0.85546875" style="17" customWidth="1"/>
    <col min="13574" max="13574" width="1.7109375" style="17" customWidth="1"/>
    <col min="13575" max="13575" width="0.85546875" style="17" customWidth="1"/>
    <col min="13576" max="13577" width="19.7109375" style="17" customWidth="1"/>
    <col min="13578" max="13578" width="0.85546875" style="17" customWidth="1"/>
    <col min="13579" max="13579" width="1.7109375" style="17" customWidth="1"/>
    <col min="13580" max="13580" width="0.85546875" style="17" customWidth="1"/>
    <col min="13581" max="13582" width="19.7109375" style="17" customWidth="1"/>
    <col min="13583" max="13583" width="0.85546875" style="17" customWidth="1"/>
    <col min="13584" max="13584" width="1.7109375" style="17" customWidth="1"/>
    <col min="13585" max="13585" width="0.85546875" style="17" customWidth="1"/>
    <col min="13586" max="13587" width="19.7109375" style="17" customWidth="1"/>
    <col min="13588" max="13588" width="0.85546875" style="17" customWidth="1"/>
    <col min="13589" max="13589" width="3.7109375" style="17" customWidth="1"/>
    <col min="13590" max="13590" width="6.7109375" style="17" customWidth="1"/>
    <col min="13591" max="13591" width="9.140625" style="17"/>
    <col min="13592" max="13592" width="6.7109375" style="17" customWidth="1"/>
    <col min="13593" max="13593" width="5.7109375" style="17" customWidth="1"/>
    <col min="13594" max="13594" width="9.140625" style="17"/>
    <col min="13595" max="13595" width="3.5703125" style="17" customWidth="1"/>
    <col min="13596" max="13824" width="9.140625" style="17"/>
    <col min="13825" max="13826" width="0.85546875" style="17" customWidth="1"/>
    <col min="13827" max="13828" width="19.7109375" style="17" customWidth="1"/>
    <col min="13829" max="13829" width="0.85546875" style="17" customWidth="1"/>
    <col min="13830" max="13830" width="1.7109375" style="17" customWidth="1"/>
    <col min="13831" max="13831" width="0.85546875" style="17" customWidth="1"/>
    <col min="13832" max="13833" width="19.7109375" style="17" customWidth="1"/>
    <col min="13834" max="13834" width="0.85546875" style="17" customWidth="1"/>
    <col min="13835" max="13835" width="1.7109375" style="17" customWidth="1"/>
    <col min="13836" max="13836" width="0.85546875" style="17" customWidth="1"/>
    <col min="13837" max="13838" width="19.7109375" style="17" customWidth="1"/>
    <col min="13839" max="13839" width="0.85546875" style="17" customWidth="1"/>
    <col min="13840" max="13840" width="1.7109375" style="17" customWidth="1"/>
    <col min="13841" max="13841" width="0.85546875" style="17" customWidth="1"/>
    <col min="13842" max="13843" width="19.7109375" style="17" customWidth="1"/>
    <col min="13844" max="13844" width="0.85546875" style="17" customWidth="1"/>
    <col min="13845" max="13845" width="3.7109375" style="17" customWidth="1"/>
    <col min="13846" max="13846" width="6.7109375" style="17" customWidth="1"/>
    <col min="13847" max="13847" width="9.140625" style="17"/>
    <col min="13848" max="13848" width="6.7109375" style="17" customWidth="1"/>
    <col min="13849" max="13849" width="5.7109375" style="17" customWidth="1"/>
    <col min="13850" max="13850" width="9.140625" style="17"/>
    <col min="13851" max="13851" width="3.5703125" style="17" customWidth="1"/>
    <col min="13852" max="14080" width="9.140625" style="17"/>
    <col min="14081" max="14082" width="0.85546875" style="17" customWidth="1"/>
    <col min="14083" max="14084" width="19.7109375" style="17" customWidth="1"/>
    <col min="14085" max="14085" width="0.85546875" style="17" customWidth="1"/>
    <col min="14086" max="14086" width="1.7109375" style="17" customWidth="1"/>
    <col min="14087" max="14087" width="0.85546875" style="17" customWidth="1"/>
    <col min="14088" max="14089" width="19.7109375" style="17" customWidth="1"/>
    <col min="14090" max="14090" width="0.85546875" style="17" customWidth="1"/>
    <col min="14091" max="14091" width="1.7109375" style="17" customWidth="1"/>
    <col min="14092" max="14092" width="0.85546875" style="17" customWidth="1"/>
    <col min="14093" max="14094" width="19.7109375" style="17" customWidth="1"/>
    <col min="14095" max="14095" width="0.85546875" style="17" customWidth="1"/>
    <col min="14096" max="14096" width="1.7109375" style="17" customWidth="1"/>
    <col min="14097" max="14097" width="0.85546875" style="17" customWidth="1"/>
    <col min="14098" max="14099" width="19.7109375" style="17" customWidth="1"/>
    <col min="14100" max="14100" width="0.85546875" style="17" customWidth="1"/>
    <col min="14101" max="14101" width="3.7109375" style="17" customWidth="1"/>
    <col min="14102" max="14102" width="6.7109375" style="17" customWidth="1"/>
    <col min="14103" max="14103" width="9.140625" style="17"/>
    <col min="14104" max="14104" width="6.7109375" style="17" customWidth="1"/>
    <col min="14105" max="14105" width="5.7109375" style="17" customWidth="1"/>
    <col min="14106" max="14106" width="9.140625" style="17"/>
    <col min="14107" max="14107" width="3.5703125" style="17" customWidth="1"/>
    <col min="14108" max="14336" width="9.140625" style="17"/>
    <col min="14337" max="14338" width="0.85546875" style="17" customWidth="1"/>
    <col min="14339" max="14340" width="19.7109375" style="17" customWidth="1"/>
    <col min="14341" max="14341" width="0.85546875" style="17" customWidth="1"/>
    <col min="14342" max="14342" width="1.7109375" style="17" customWidth="1"/>
    <col min="14343" max="14343" width="0.85546875" style="17" customWidth="1"/>
    <col min="14344" max="14345" width="19.7109375" style="17" customWidth="1"/>
    <col min="14346" max="14346" width="0.85546875" style="17" customWidth="1"/>
    <col min="14347" max="14347" width="1.7109375" style="17" customWidth="1"/>
    <col min="14348" max="14348" width="0.85546875" style="17" customWidth="1"/>
    <col min="14349" max="14350" width="19.7109375" style="17" customWidth="1"/>
    <col min="14351" max="14351" width="0.85546875" style="17" customWidth="1"/>
    <col min="14352" max="14352" width="1.7109375" style="17" customWidth="1"/>
    <col min="14353" max="14353" width="0.85546875" style="17" customWidth="1"/>
    <col min="14354" max="14355" width="19.7109375" style="17" customWidth="1"/>
    <col min="14356" max="14356" width="0.85546875" style="17" customWidth="1"/>
    <col min="14357" max="14357" width="3.7109375" style="17" customWidth="1"/>
    <col min="14358" max="14358" width="6.7109375" style="17" customWidth="1"/>
    <col min="14359" max="14359" width="9.140625" style="17"/>
    <col min="14360" max="14360" width="6.7109375" style="17" customWidth="1"/>
    <col min="14361" max="14361" width="5.7109375" style="17" customWidth="1"/>
    <col min="14362" max="14362" width="9.140625" style="17"/>
    <col min="14363" max="14363" width="3.5703125" style="17" customWidth="1"/>
    <col min="14364" max="14592" width="9.140625" style="17"/>
    <col min="14593" max="14594" width="0.85546875" style="17" customWidth="1"/>
    <col min="14595" max="14596" width="19.7109375" style="17" customWidth="1"/>
    <col min="14597" max="14597" width="0.85546875" style="17" customWidth="1"/>
    <col min="14598" max="14598" width="1.7109375" style="17" customWidth="1"/>
    <col min="14599" max="14599" width="0.85546875" style="17" customWidth="1"/>
    <col min="14600" max="14601" width="19.7109375" style="17" customWidth="1"/>
    <col min="14602" max="14602" width="0.85546875" style="17" customWidth="1"/>
    <col min="14603" max="14603" width="1.7109375" style="17" customWidth="1"/>
    <col min="14604" max="14604" width="0.85546875" style="17" customWidth="1"/>
    <col min="14605" max="14606" width="19.7109375" style="17" customWidth="1"/>
    <col min="14607" max="14607" width="0.85546875" style="17" customWidth="1"/>
    <col min="14608" max="14608" width="1.7109375" style="17" customWidth="1"/>
    <col min="14609" max="14609" width="0.85546875" style="17" customWidth="1"/>
    <col min="14610" max="14611" width="19.7109375" style="17" customWidth="1"/>
    <col min="14612" max="14612" width="0.85546875" style="17" customWidth="1"/>
    <col min="14613" max="14613" width="3.7109375" style="17" customWidth="1"/>
    <col min="14614" max="14614" width="6.7109375" style="17" customWidth="1"/>
    <col min="14615" max="14615" width="9.140625" style="17"/>
    <col min="14616" max="14616" width="6.7109375" style="17" customWidth="1"/>
    <col min="14617" max="14617" width="5.7109375" style="17" customWidth="1"/>
    <col min="14618" max="14618" width="9.140625" style="17"/>
    <col min="14619" max="14619" width="3.5703125" style="17" customWidth="1"/>
    <col min="14620" max="14848" width="9.140625" style="17"/>
    <col min="14849" max="14850" width="0.85546875" style="17" customWidth="1"/>
    <col min="14851" max="14852" width="19.7109375" style="17" customWidth="1"/>
    <col min="14853" max="14853" width="0.85546875" style="17" customWidth="1"/>
    <col min="14854" max="14854" width="1.7109375" style="17" customWidth="1"/>
    <col min="14855" max="14855" width="0.85546875" style="17" customWidth="1"/>
    <col min="14856" max="14857" width="19.7109375" style="17" customWidth="1"/>
    <col min="14858" max="14858" width="0.85546875" style="17" customWidth="1"/>
    <col min="14859" max="14859" width="1.7109375" style="17" customWidth="1"/>
    <col min="14860" max="14860" width="0.85546875" style="17" customWidth="1"/>
    <col min="14861" max="14862" width="19.7109375" style="17" customWidth="1"/>
    <col min="14863" max="14863" width="0.85546875" style="17" customWidth="1"/>
    <col min="14864" max="14864" width="1.7109375" style="17" customWidth="1"/>
    <col min="14865" max="14865" width="0.85546875" style="17" customWidth="1"/>
    <col min="14866" max="14867" width="19.7109375" style="17" customWidth="1"/>
    <col min="14868" max="14868" width="0.85546875" style="17" customWidth="1"/>
    <col min="14869" max="14869" width="3.7109375" style="17" customWidth="1"/>
    <col min="14870" max="14870" width="6.7109375" style="17" customWidth="1"/>
    <col min="14871" max="14871" width="9.140625" style="17"/>
    <col min="14872" max="14872" width="6.7109375" style="17" customWidth="1"/>
    <col min="14873" max="14873" width="5.7109375" style="17" customWidth="1"/>
    <col min="14874" max="14874" width="9.140625" style="17"/>
    <col min="14875" max="14875" width="3.5703125" style="17" customWidth="1"/>
    <col min="14876" max="15104" width="9.140625" style="17"/>
    <col min="15105" max="15106" width="0.85546875" style="17" customWidth="1"/>
    <col min="15107" max="15108" width="19.7109375" style="17" customWidth="1"/>
    <col min="15109" max="15109" width="0.85546875" style="17" customWidth="1"/>
    <col min="15110" max="15110" width="1.7109375" style="17" customWidth="1"/>
    <col min="15111" max="15111" width="0.85546875" style="17" customWidth="1"/>
    <col min="15112" max="15113" width="19.7109375" style="17" customWidth="1"/>
    <col min="15114" max="15114" width="0.85546875" style="17" customWidth="1"/>
    <col min="15115" max="15115" width="1.7109375" style="17" customWidth="1"/>
    <col min="15116" max="15116" width="0.85546875" style="17" customWidth="1"/>
    <col min="15117" max="15118" width="19.7109375" style="17" customWidth="1"/>
    <col min="15119" max="15119" width="0.85546875" style="17" customWidth="1"/>
    <col min="15120" max="15120" width="1.7109375" style="17" customWidth="1"/>
    <col min="15121" max="15121" width="0.85546875" style="17" customWidth="1"/>
    <col min="15122" max="15123" width="19.7109375" style="17" customWidth="1"/>
    <col min="15124" max="15124" width="0.85546875" style="17" customWidth="1"/>
    <col min="15125" max="15125" width="3.7109375" style="17" customWidth="1"/>
    <col min="15126" max="15126" width="6.7109375" style="17" customWidth="1"/>
    <col min="15127" max="15127" width="9.140625" style="17"/>
    <col min="15128" max="15128" width="6.7109375" style="17" customWidth="1"/>
    <col min="15129" max="15129" width="5.7109375" style="17" customWidth="1"/>
    <col min="15130" max="15130" width="9.140625" style="17"/>
    <col min="15131" max="15131" width="3.5703125" style="17" customWidth="1"/>
    <col min="15132" max="15360" width="9.140625" style="17"/>
    <col min="15361" max="15362" width="0.85546875" style="17" customWidth="1"/>
    <col min="15363" max="15364" width="19.7109375" style="17" customWidth="1"/>
    <col min="15365" max="15365" width="0.85546875" style="17" customWidth="1"/>
    <col min="15366" max="15366" width="1.7109375" style="17" customWidth="1"/>
    <col min="15367" max="15367" width="0.85546875" style="17" customWidth="1"/>
    <col min="15368" max="15369" width="19.7109375" style="17" customWidth="1"/>
    <col min="15370" max="15370" width="0.85546875" style="17" customWidth="1"/>
    <col min="15371" max="15371" width="1.7109375" style="17" customWidth="1"/>
    <col min="15372" max="15372" width="0.85546875" style="17" customWidth="1"/>
    <col min="15373" max="15374" width="19.7109375" style="17" customWidth="1"/>
    <col min="15375" max="15375" width="0.85546875" style="17" customWidth="1"/>
    <col min="15376" max="15376" width="1.7109375" style="17" customWidth="1"/>
    <col min="15377" max="15377" width="0.85546875" style="17" customWidth="1"/>
    <col min="15378" max="15379" width="19.7109375" style="17" customWidth="1"/>
    <col min="15380" max="15380" width="0.85546875" style="17" customWidth="1"/>
    <col min="15381" max="15381" width="3.7109375" style="17" customWidth="1"/>
    <col min="15382" max="15382" width="6.7109375" style="17" customWidth="1"/>
    <col min="15383" max="15383" width="9.140625" style="17"/>
    <col min="15384" max="15384" width="6.7109375" style="17" customWidth="1"/>
    <col min="15385" max="15385" width="5.7109375" style="17" customWidth="1"/>
    <col min="15386" max="15386" width="9.140625" style="17"/>
    <col min="15387" max="15387" width="3.5703125" style="17" customWidth="1"/>
    <col min="15388" max="15616" width="9.140625" style="17"/>
    <col min="15617" max="15618" width="0.85546875" style="17" customWidth="1"/>
    <col min="15619" max="15620" width="19.7109375" style="17" customWidth="1"/>
    <col min="15621" max="15621" width="0.85546875" style="17" customWidth="1"/>
    <col min="15622" max="15622" width="1.7109375" style="17" customWidth="1"/>
    <col min="15623" max="15623" width="0.85546875" style="17" customWidth="1"/>
    <col min="15624" max="15625" width="19.7109375" style="17" customWidth="1"/>
    <col min="15626" max="15626" width="0.85546875" style="17" customWidth="1"/>
    <col min="15627" max="15627" width="1.7109375" style="17" customWidth="1"/>
    <col min="15628" max="15628" width="0.85546875" style="17" customWidth="1"/>
    <col min="15629" max="15630" width="19.7109375" style="17" customWidth="1"/>
    <col min="15631" max="15631" width="0.85546875" style="17" customWidth="1"/>
    <col min="15632" max="15632" width="1.7109375" style="17" customWidth="1"/>
    <col min="15633" max="15633" width="0.85546875" style="17" customWidth="1"/>
    <col min="15634" max="15635" width="19.7109375" style="17" customWidth="1"/>
    <col min="15636" max="15636" width="0.85546875" style="17" customWidth="1"/>
    <col min="15637" max="15637" width="3.7109375" style="17" customWidth="1"/>
    <col min="15638" max="15638" width="6.7109375" style="17" customWidth="1"/>
    <col min="15639" max="15639" width="9.140625" style="17"/>
    <col min="15640" max="15640" width="6.7109375" style="17" customWidth="1"/>
    <col min="15641" max="15641" width="5.7109375" style="17" customWidth="1"/>
    <col min="15642" max="15642" width="9.140625" style="17"/>
    <col min="15643" max="15643" width="3.5703125" style="17" customWidth="1"/>
    <col min="15644" max="15872" width="9.140625" style="17"/>
    <col min="15873" max="15874" width="0.85546875" style="17" customWidth="1"/>
    <col min="15875" max="15876" width="19.7109375" style="17" customWidth="1"/>
    <col min="15877" max="15877" width="0.85546875" style="17" customWidth="1"/>
    <col min="15878" max="15878" width="1.7109375" style="17" customWidth="1"/>
    <col min="15879" max="15879" width="0.85546875" style="17" customWidth="1"/>
    <col min="15880" max="15881" width="19.7109375" style="17" customWidth="1"/>
    <col min="15882" max="15882" width="0.85546875" style="17" customWidth="1"/>
    <col min="15883" max="15883" width="1.7109375" style="17" customWidth="1"/>
    <col min="15884" max="15884" width="0.85546875" style="17" customWidth="1"/>
    <col min="15885" max="15886" width="19.7109375" style="17" customWidth="1"/>
    <col min="15887" max="15887" width="0.85546875" style="17" customWidth="1"/>
    <col min="15888" max="15888" width="1.7109375" style="17" customWidth="1"/>
    <col min="15889" max="15889" width="0.85546875" style="17" customWidth="1"/>
    <col min="15890" max="15891" width="19.7109375" style="17" customWidth="1"/>
    <col min="15892" max="15892" width="0.85546875" style="17" customWidth="1"/>
    <col min="15893" max="15893" width="3.7109375" style="17" customWidth="1"/>
    <col min="15894" max="15894" width="6.7109375" style="17" customWidth="1"/>
    <col min="15895" max="15895" width="9.140625" style="17"/>
    <col min="15896" max="15896" width="6.7109375" style="17" customWidth="1"/>
    <col min="15897" max="15897" width="5.7109375" style="17" customWidth="1"/>
    <col min="15898" max="15898" width="9.140625" style="17"/>
    <col min="15899" max="15899" width="3.5703125" style="17" customWidth="1"/>
    <col min="15900" max="16128" width="9.140625" style="17"/>
    <col min="16129" max="16130" width="0.85546875" style="17" customWidth="1"/>
    <col min="16131" max="16132" width="19.7109375" style="17" customWidth="1"/>
    <col min="16133" max="16133" width="0.85546875" style="17" customWidth="1"/>
    <col min="16134" max="16134" width="1.7109375" style="17" customWidth="1"/>
    <col min="16135" max="16135" width="0.85546875" style="17" customWidth="1"/>
    <col min="16136" max="16137" width="19.7109375" style="17" customWidth="1"/>
    <col min="16138" max="16138" width="0.85546875" style="17" customWidth="1"/>
    <col min="16139" max="16139" width="1.7109375" style="17" customWidth="1"/>
    <col min="16140" max="16140" width="0.85546875" style="17" customWidth="1"/>
    <col min="16141" max="16142" width="19.7109375" style="17" customWidth="1"/>
    <col min="16143" max="16143" width="0.85546875" style="17" customWidth="1"/>
    <col min="16144" max="16144" width="1.7109375" style="17" customWidth="1"/>
    <col min="16145" max="16145" width="0.85546875" style="17" customWidth="1"/>
    <col min="16146" max="16147" width="19.7109375" style="17" customWidth="1"/>
    <col min="16148" max="16148" width="0.85546875" style="17" customWidth="1"/>
    <col min="16149" max="16149" width="3.7109375" style="17" customWidth="1"/>
    <col min="16150" max="16150" width="6.7109375" style="17" customWidth="1"/>
    <col min="16151" max="16151" width="9.140625" style="17"/>
    <col min="16152" max="16152" width="6.7109375" style="17" customWidth="1"/>
    <col min="16153" max="16153" width="5.7109375" style="17" customWidth="1"/>
    <col min="16154" max="16154" width="9.140625" style="17"/>
    <col min="16155" max="16155" width="3.5703125" style="17" customWidth="1"/>
    <col min="16156" max="16384" width="9.140625" style="17"/>
  </cols>
  <sheetData>
    <row r="1" spans="2:31" ht="20.25">
      <c r="B1" s="676" t="s">
        <v>11049</v>
      </c>
      <c r="C1" s="676"/>
      <c r="D1" s="676"/>
      <c r="E1" s="676"/>
      <c r="F1" s="676"/>
      <c r="G1" s="676"/>
      <c r="H1" s="676"/>
      <c r="I1" s="676"/>
      <c r="J1" s="676"/>
      <c r="K1" s="676"/>
      <c r="L1" s="676"/>
      <c r="M1" s="676"/>
      <c r="N1" s="676"/>
      <c r="O1" s="676"/>
      <c r="P1" s="676"/>
      <c r="Q1" s="676"/>
      <c r="R1" s="676"/>
      <c r="S1" s="676"/>
      <c r="T1" s="14"/>
      <c r="U1" s="15"/>
      <c r="V1" s="15"/>
      <c r="W1" s="36"/>
      <c r="X1" s="44"/>
      <c r="Y1" s="258"/>
      <c r="Z1" s="259"/>
      <c r="AA1" s="259"/>
      <c r="AB1" s="260"/>
      <c r="AC1" s="259"/>
      <c r="AD1" s="259"/>
      <c r="AE1" s="333"/>
    </row>
    <row r="2" spans="2:31" ht="15">
      <c r="B2" s="18"/>
      <c r="C2" s="18"/>
      <c r="D2" s="18"/>
      <c r="E2" s="18"/>
      <c r="F2" s="18"/>
      <c r="G2" s="18"/>
      <c r="H2" s="18"/>
      <c r="I2" s="18"/>
      <c r="J2" s="18"/>
      <c r="K2" s="18"/>
      <c r="L2" s="18"/>
      <c r="M2" s="18"/>
      <c r="N2" s="18"/>
      <c r="O2" s="18"/>
      <c r="P2" s="18"/>
      <c r="Q2" s="18"/>
      <c r="R2" s="19"/>
      <c r="S2" s="19"/>
      <c r="T2" s="15"/>
      <c r="U2" s="15"/>
      <c r="V2" s="15"/>
      <c r="W2" s="36"/>
      <c r="X2" s="44"/>
      <c r="Y2" s="261"/>
      <c r="Z2" s="261"/>
      <c r="AA2" s="261"/>
      <c r="AB2" s="333"/>
      <c r="AC2" s="261"/>
      <c r="AD2" s="261"/>
      <c r="AE2" s="333"/>
    </row>
    <row r="3" spans="2:31" ht="15.75">
      <c r="B3" s="651" t="s">
        <v>486</v>
      </c>
      <c r="C3" s="651"/>
      <c r="D3" s="651"/>
      <c r="E3" s="651"/>
      <c r="F3" s="651"/>
      <c r="G3" s="651"/>
      <c r="H3" s="651"/>
      <c r="I3" s="651"/>
      <c r="J3" s="651"/>
      <c r="K3" s="651"/>
      <c r="L3" s="651"/>
      <c r="M3" s="651"/>
      <c r="N3" s="651"/>
      <c r="O3" s="651"/>
      <c r="P3" s="651"/>
      <c r="Q3" s="651"/>
      <c r="R3" s="651"/>
      <c r="S3" s="651"/>
      <c r="T3" s="651"/>
      <c r="U3" s="15"/>
      <c r="V3" s="15"/>
      <c r="W3" s="36"/>
      <c r="X3" s="44"/>
      <c r="Y3" s="262"/>
      <c r="Z3" s="259"/>
      <c r="AA3" s="259"/>
      <c r="AB3" s="260"/>
      <c r="AC3" s="259"/>
      <c r="AD3" s="259"/>
      <c r="AE3" s="333"/>
    </row>
    <row r="4" spans="2:31" ht="15.75">
      <c r="B4" s="420"/>
      <c r="C4" s="421"/>
      <c r="D4" s="421"/>
      <c r="E4" s="421"/>
      <c r="F4" s="421"/>
      <c r="G4" s="421"/>
      <c r="H4" s="421"/>
      <c r="I4" s="421"/>
      <c r="J4" s="421"/>
      <c r="K4" s="421"/>
      <c r="L4" s="421"/>
      <c r="M4" s="421"/>
      <c r="N4" s="421"/>
      <c r="O4" s="421"/>
      <c r="P4" s="421"/>
      <c r="Q4" s="421"/>
      <c r="R4" s="421"/>
      <c r="S4" s="421"/>
      <c r="T4" s="422"/>
      <c r="U4" s="15"/>
      <c r="V4" s="15"/>
      <c r="W4" s="36"/>
      <c r="X4" s="44"/>
      <c r="Y4" s="261"/>
      <c r="Z4" s="261"/>
      <c r="AA4" s="261"/>
      <c r="AB4" s="333"/>
      <c r="AC4" s="261"/>
      <c r="AD4" s="261"/>
      <c r="AE4" s="333"/>
    </row>
    <row r="5" spans="2:31" s="22" customFormat="1" ht="17.25" customHeight="1">
      <c r="B5" s="677" t="str">
        <f>+"ATLANTA BRAVES  ("&amp;COUNTA(C6:D26)&amp;")"</f>
        <v>ATLANTA BRAVES  (33)</v>
      </c>
      <c r="C5" s="677"/>
      <c r="D5" s="677"/>
      <c r="E5" s="677"/>
      <c r="F5" s="423"/>
      <c r="G5" s="678" t="str">
        <f>+"MIAMI MARLINS  ("&amp;COUNTA(H6:I26)&amp;")"</f>
        <v>MIAMI MARLINS  (32)</v>
      </c>
      <c r="H5" s="678"/>
      <c r="I5" s="678"/>
      <c r="J5" s="678"/>
      <c r="K5" s="423"/>
      <c r="L5" s="679" t="str">
        <f>+"PHILADELPHIA PHILLIES  ("&amp;COUNTA(M6:N26)&amp;")"</f>
        <v>PHILADELPHIA PHILLIES  (35)</v>
      </c>
      <c r="M5" s="679"/>
      <c r="N5" s="679"/>
      <c r="O5" s="679"/>
      <c r="P5" s="423"/>
      <c r="Q5" s="680" t="str">
        <f>+"WASHINGTON NATIONALS  ("&amp;COUNTA(R6:S26)&amp;")"</f>
        <v>WASHINGTON NATIONALS  (32)</v>
      </c>
      <c r="R5" s="680"/>
      <c r="S5" s="680"/>
      <c r="T5" s="680"/>
      <c r="U5" s="20"/>
      <c r="V5" s="20"/>
      <c r="W5" s="31"/>
      <c r="X5" s="263"/>
      <c r="Y5" s="264"/>
      <c r="Z5" s="259"/>
      <c r="AA5" s="259"/>
      <c r="AB5" s="260"/>
      <c r="AC5" s="259"/>
      <c r="AD5" s="259"/>
      <c r="AE5" s="333"/>
    </row>
    <row r="6" spans="2:31" ht="17.25" customHeight="1">
      <c r="B6" s="424"/>
      <c r="C6" s="36" t="s">
        <v>8269</v>
      </c>
      <c r="D6" s="197" t="s">
        <v>3851</v>
      </c>
      <c r="E6" s="486"/>
      <c r="F6" s="31"/>
      <c r="G6" s="487"/>
      <c r="H6" s="196" t="s">
        <v>6561</v>
      </c>
      <c r="I6" s="17" t="s">
        <v>7826</v>
      </c>
      <c r="J6" s="486"/>
      <c r="K6" s="31"/>
      <c r="L6" s="488"/>
      <c r="M6" s="28" t="s">
        <v>6551</v>
      </c>
      <c r="N6" s="36" t="s">
        <v>6670</v>
      </c>
      <c r="O6" s="486"/>
      <c r="P6" s="31"/>
      <c r="Q6" s="487"/>
      <c r="R6" s="524" t="s">
        <v>8174</v>
      </c>
      <c r="S6" s="28" t="s">
        <v>9839</v>
      </c>
      <c r="T6" s="431"/>
      <c r="U6" s="15"/>
      <c r="V6" s="15"/>
      <c r="W6" s="36"/>
      <c r="X6" s="44"/>
      <c r="Y6" s="265"/>
      <c r="Z6" s="265"/>
      <c r="AA6" s="266"/>
      <c r="AB6" s="265"/>
      <c r="AC6" s="265"/>
      <c r="AD6" s="265"/>
      <c r="AE6" s="333"/>
    </row>
    <row r="7" spans="2:31" ht="17.25" customHeight="1">
      <c r="B7" s="424"/>
      <c r="C7" s="485" t="s">
        <v>6570</v>
      </c>
      <c r="D7" s="36" t="s">
        <v>39</v>
      </c>
      <c r="E7" s="486"/>
      <c r="F7" s="31"/>
      <c r="G7" s="487"/>
      <c r="H7" s="31" t="s">
        <v>6608</v>
      </c>
      <c r="I7" s="17" t="s">
        <v>3869</v>
      </c>
      <c r="J7" s="486"/>
      <c r="K7" s="31"/>
      <c r="L7" s="487"/>
      <c r="M7" s="522" t="s">
        <v>6616</v>
      </c>
      <c r="N7" s="17" t="s">
        <v>6123</v>
      </c>
      <c r="O7" s="486"/>
      <c r="P7" s="31"/>
      <c r="Q7" s="487"/>
      <c r="R7" s="17" t="s">
        <v>8063</v>
      </c>
      <c r="S7" s="28" t="s">
        <v>7808</v>
      </c>
      <c r="T7" s="431"/>
      <c r="U7" s="15"/>
      <c r="V7" s="15"/>
      <c r="W7" s="388"/>
      <c r="X7" s="44"/>
      <c r="Y7" s="267"/>
      <c r="Z7" s="267"/>
      <c r="AA7" s="267"/>
      <c r="AB7" s="267"/>
      <c r="AC7" s="267"/>
      <c r="AD7" s="267"/>
      <c r="AE7" s="333"/>
    </row>
    <row r="8" spans="2:31" ht="17.25" customHeight="1">
      <c r="B8" s="424"/>
      <c r="C8" s="31" t="s">
        <v>8071</v>
      </c>
      <c r="D8" s="197" t="s">
        <v>490</v>
      </c>
      <c r="E8" s="486"/>
      <c r="F8" s="31"/>
      <c r="G8" s="487"/>
      <c r="H8" s="17" t="s">
        <v>8061</v>
      </c>
      <c r="I8" s="31" t="s">
        <v>140</v>
      </c>
      <c r="J8" s="486"/>
      <c r="K8" s="31"/>
      <c r="L8" s="487"/>
      <c r="M8" s="31" t="s">
        <v>3896</v>
      </c>
      <c r="N8" s="17" t="s">
        <v>7822</v>
      </c>
      <c r="O8" s="486"/>
      <c r="P8" s="35"/>
      <c r="Q8" s="487"/>
      <c r="R8" s="36" t="s">
        <v>6164</v>
      </c>
      <c r="S8" s="36" t="s">
        <v>181</v>
      </c>
      <c r="T8" s="431"/>
      <c r="U8" s="15"/>
      <c r="V8" s="15"/>
      <c r="W8" s="388"/>
      <c r="X8" s="44"/>
      <c r="Y8" s="267"/>
      <c r="Z8" s="267"/>
      <c r="AA8" s="267"/>
      <c r="AB8" s="267"/>
      <c r="AC8" s="267"/>
      <c r="AD8" s="267"/>
      <c r="AE8" s="333"/>
    </row>
    <row r="9" spans="2:31" ht="17.25" customHeight="1">
      <c r="B9" s="424"/>
      <c r="C9" s="197" t="s">
        <v>3856</v>
      </c>
      <c r="D9" s="37" t="s">
        <v>174</v>
      </c>
      <c r="E9" s="486"/>
      <c r="F9" s="31"/>
      <c r="G9" s="487"/>
      <c r="H9" s="197" t="s">
        <v>6596</v>
      </c>
      <c r="I9" s="36" t="s">
        <v>187</v>
      </c>
      <c r="J9" s="486"/>
      <c r="K9" s="31"/>
      <c r="L9" s="488"/>
      <c r="M9" s="17" t="s">
        <v>8267</v>
      </c>
      <c r="N9" s="36" t="s">
        <v>6138</v>
      </c>
      <c r="O9" s="486"/>
      <c r="P9" s="31"/>
      <c r="Q9" s="487"/>
      <c r="R9" s="17" t="s">
        <v>6217</v>
      </c>
      <c r="S9" s="31" t="s">
        <v>205</v>
      </c>
      <c r="T9" s="431"/>
      <c r="U9" s="15"/>
      <c r="V9" s="15"/>
      <c r="W9" s="388"/>
      <c r="X9" s="44"/>
      <c r="Y9" s="267"/>
      <c r="Z9" s="267"/>
      <c r="AA9" s="267"/>
      <c r="AB9" s="267"/>
      <c r="AC9" s="267"/>
      <c r="AD9" s="267"/>
      <c r="AE9" s="333"/>
    </row>
    <row r="10" spans="2:31" ht="17.25" customHeight="1">
      <c r="B10" s="424"/>
      <c r="C10" s="36" t="s">
        <v>9959</v>
      </c>
      <c r="D10" s="36" t="s">
        <v>6143</v>
      </c>
      <c r="E10" s="486"/>
      <c r="F10" s="31"/>
      <c r="G10" s="487"/>
      <c r="H10" s="37" t="s">
        <v>6036</v>
      </c>
      <c r="I10" s="37" t="s">
        <v>3880</v>
      </c>
      <c r="J10" s="486"/>
      <c r="K10" s="31"/>
      <c r="L10" s="487"/>
      <c r="M10" s="36" t="s">
        <v>6216</v>
      </c>
      <c r="N10" s="197" t="s">
        <v>6649</v>
      </c>
      <c r="O10" s="486"/>
      <c r="P10" s="31"/>
      <c r="Q10" s="487"/>
      <c r="R10" s="558" t="s">
        <v>323</v>
      </c>
      <c r="S10" s="17" t="s">
        <v>182</v>
      </c>
      <c r="T10" s="431"/>
      <c r="U10" s="15"/>
      <c r="V10" s="15"/>
      <c r="W10" s="388"/>
      <c r="X10" s="44"/>
      <c r="Y10" s="267"/>
      <c r="Z10" s="267"/>
      <c r="AA10" s="267"/>
      <c r="AB10" s="267"/>
      <c r="AC10" s="267"/>
      <c r="AD10" s="267"/>
      <c r="AE10" s="333"/>
    </row>
    <row r="11" spans="2:31" ht="17.25" customHeight="1">
      <c r="B11" s="424"/>
      <c r="C11" s="197" t="s">
        <v>6280</v>
      </c>
      <c r="D11" s="31" t="s">
        <v>45</v>
      </c>
      <c r="E11" s="486"/>
      <c r="F11" s="31"/>
      <c r="G11" s="487"/>
      <c r="H11" s="35" t="s">
        <v>8016</v>
      </c>
      <c r="I11" s="32" t="s">
        <v>489</v>
      </c>
      <c r="J11" s="486"/>
      <c r="K11" s="31"/>
      <c r="L11" s="487"/>
      <c r="M11" s="36" t="s">
        <v>386</v>
      </c>
      <c r="N11" s="496" t="s">
        <v>3892</v>
      </c>
      <c r="O11" s="486"/>
      <c r="P11" s="31"/>
      <c r="Q11" s="487"/>
      <c r="R11" s="36" t="s">
        <v>10000</v>
      </c>
      <c r="S11" s="17" t="s">
        <v>3870</v>
      </c>
      <c r="T11" s="431"/>
      <c r="U11" s="15"/>
      <c r="V11" s="15"/>
      <c r="W11" s="388"/>
      <c r="X11" s="44"/>
      <c r="Y11" s="267"/>
      <c r="Z11" s="267"/>
      <c r="AA11" s="267"/>
      <c r="AB11" s="267"/>
      <c r="AC11" s="267"/>
      <c r="AD11" s="267"/>
      <c r="AE11" s="333"/>
    </row>
    <row r="12" spans="2:31" ht="17.25" customHeight="1">
      <c r="B12" s="424"/>
      <c r="C12" s="31" t="s">
        <v>491</v>
      </c>
      <c r="D12" s="17" t="s">
        <v>6681</v>
      </c>
      <c r="E12" s="486"/>
      <c r="F12" s="31"/>
      <c r="G12" s="487"/>
      <c r="H12" s="28" t="s">
        <v>6548</v>
      </c>
      <c r="I12" s="37" t="s">
        <v>3890</v>
      </c>
      <c r="J12" s="486"/>
      <c r="K12" s="31"/>
      <c r="L12" s="487"/>
      <c r="M12" s="28" t="s">
        <v>6220</v>
      </c>
      <c r="N12" s="197" t="s">
        <v>3864</v>
      </c>
      <c r="O12" s="486"/>
      <c r="P12" s="31"/>
      <c r="Q12" s="487"/>
      <c r="R12" s="28" t="s">
        <v>6605</v>
      </c>
      <c r="S12" s="28" t="s">
        <v>7765</v>
      </c>
      <c r="T12" s="431"/>
      <c r="U12" s="15"/>
      <c r="V12" s="15"/>
      <c r="W12" s="388"/>
      <c r="X12" s="44"/>
      <c r="Y12" s="267"/>
      <c r="Z12" s="267"/>
      <c r="AA12" s="267"/>
      <c r="AB12" s="267"/>
      <c r="AC12" s="267"/>
      <c r="AD12" s="267"/>
      <c r="AE12" s="333"/>
    </row>
    <row r="13" spans="2:31" ht="17.25" customHeight="1">
      <c r="B13" s="424"/>
      <c r="C13" s="31" t="s">
        <v>6582</v>
      </c>
      <c r="D13" s="17" t="s">
        <v>7627</v>
      </c>
      <c r="E13" s="486"/>
      <c r="F13" s="31"/>
      <c r="G13" s="487"/>
      <c r="H13" s="31" t="s">
        <v>3908</v>
      </c>
      <c r="I13" s="197" t="s">
        <v>3855</v>
      </c>
      <c r="J13" s="486"/>
      <c r="K13" s="491"/>
      <c r="L13" s="36"/>
      <c r="M13" s="197" t="s">
        <v>6751</v>
      </c>
      <c r="N13" s="197" t="s">
        <v>6636</v>
      </c>
      <c r="O13" s="486"/>
      <c r="P13" s="31"/>
      <c r="Q13" s="487"/>
      <c r="R13" s="36" t="s">
        <v>446</v>
      </c>
      <c r="S13" s="36" t="s">
        <v>6148</v>
      </c>
      <c r="T13" s="431"/>
      <c r="U13" s="15"/>
      <c r="V13" s="15"/>
      <c r="W13" s="384"/>
      <c r="X13" s="44"/>
      <c r="Y13" s="267"/>
      <c r="Z13" s="267"/>
      <c r="AA13" s="267"/>
      <c r="AB13" s="267"/>
      <c r="AC13" s="267"/>
      <c r="AD13" s="267"/>
      <c r="AE13" s="333"/>
    </row>
    <row r="14" spans="2:31" ht="17.25" customHeight="1">
      <c r="B14" s="424"/>
      <c r="C14" s="36" t="s">
        <v>6578</v>
      </c>
      <c r="D14" s="197" t="s">
        <v>6680</v>
      </c>
      <c r="E14" s="486"/>
      <c r="F14" s="31"/>
      <c r="G14" s="487"/>
      <c r="H14" s="522" t="s">
        <v>6157</v>
      </c>
      <c r="I14" s="36" t="s">
        <v>7646</v>
      </c>
      <c r="J14" s="486"/>
      <c r="K14" s="31"/>
      <c r="L14" s="488"/>
      <c r="M14" s="36" t="s">
        <v>357</v>
      </c>
      <c r="N14" s="522" t="s">
        <v>6631</v>
      </c>
      <c r="O14" s="486"/>
      <c r="P14" s="35"/>
      <c r="Q14" s="487"/>
      <c r="R14" s="28" t="s">
        <v>6579</v>
      </c>
      <c r="S14" s="31" t="s">
        <v>94</v>
      </c>
      <c r="T14" s="431"/>
      <c r="U14" s="15"/>
      <c r="V14" s="15"/>
      <c r="W14" s="388"/>
      <c r="X14" s="44"/>
      <c r="Y14" s="267"/>
      <c r="Z14" s="267"/>
      <c r="AA14" s="267"/>
      <c r="AB14" s="267"/>
      <c r="AC14" s="267"/>
      <c r="AD14" s="267"/>
      <c r="AE14" s="333"/>
    </row>
    <row r="15" spans="2:31" ht="17.25" customHeight="1">
      <c r="B15" s="424"/>
      <c r="C15" s="36" t="s">
        <v>6223</v>
      </c>
      <c r="D15" s="31" t="s">
        <v>47</v>
      </c>
      <c r="E15" s="486"/>
      <c r="F15" s="31"/>
      <c r="G15" s="487"/>
      <c r="H15" s="36" t="s">
        <v>6565</v>
      </c>
      <c r="I15" s="31" t="s">
        <v>7666</v>
      </c>
      <c r="J15" s="486"/>
      <c r="K15" s="31"/>
      <c r="L15" s="487"/>
      <c r="M15" s="37" t="s">
        <v>8139</v>
      </c>
      <c r="N15" s="31" t="s">
        <v>6129</v>
      </c>
      <c r="O15" s="486"/>
      <c r="P15" s="31"/>
      <c r="Q15" s="487"/>
      <c r="R15" s="28" t="s">
        <v>6542</v>
      </c>
      <c r="S15" s="31" t="s">
        <v>247</v>
      </c>
      <c r="T15" s="431"/>
      <c r="U15" s="15"/>
      <c r="V15" s="15"/>
      <c r="W15" s="388"/>
      <c r="X15" s="44"/>
      <c r="Y15" s="267"/>
      <c r="Z15" s="267"/>
      <c r="AA15" s="267"/>
      <c r="AB15" s="267"/>
      <c r="AC15" s="267"/>
      <c r="AD15" s="267"/>
      <c r="AE15" s="333"/>
    </row>
    <row r="16" spans="2:31" ht="17.25" customHeight="1">
      <c r="B16" s="424"/>
      <c r="C16" s="36" t="s">
        <v>8018</v>
      </c>
      <c r="D16" s="197" t="s">
        <v>6126</v>
      </c>
      <c r="E16" s="486"/>
      <c r="F16" s="31"/>
      <c r="G16" s="487"/>
      <c r="H16" s="21" t="s">
        <v>8103</v>
      </c>
      <c r="I16" s="36" t="s">
        <v>183</v>
      </c>
      <c r="J16" s="486"/>
      <c r="K16" s="31"/>
      <c r="L16" s="487"/>
      <c r="M16" s="17" t="s">
        <v>6545</v>
      </c>
      <c r="N16" s="28" t="s">
        <v>7676</v>
      </c>
      <c r="O16" s="486"/>
      <c r="P16" s="31"/>
      <c r="Q16" s="487"/>
      <c r="R16" s="51" t="s">
        <v>9955</v>
      </c>
      <c r="S16" s="28" t="s">
        <v>6035</v>
      </c>
      <c r="T16" s="431"/>
      <c r="U16" s="15"/>
      <c r="V16" s="15"/>
      <c r="W16" s="388"/>
      <c r="X16" s="44"/>
      <c r="Y16" s="267"/>
      <c r="Z16" s="267"/>
      <c r="AA16" s="267"/>
      <c r="AB16" s="267"/>
      <c r="AC16" s="267"/>
      <c r="AD16" s="267"/>
      <c r="AE16" s="333"/>
    </row>
    <row r="17" spans="2:31" ht="17.25" customHeight="1">
      <c r="B17" s="424"/>
      <c r="C17" s="36" t="s">
        <v>3926</v>
      </c>
      <c r="D17" s="31" t="s">
        <v>6152</v>
      </c>
      <c r="E17" s="486"/>
      <c r="F17" s="31"/>
      <c r="G17" s="487"/>
      <c r="H17" s="17" t="s">
        <v>8014</v>
      </c>
      <c r="I17" s="17" t="s">
        <v>6643</v>
      </c>
      <c r="J17" s="486"/>
      <c r="K17" s="31"/>
      <c r="L17" s="487"/>
      <c r="M17" s="17" t="s">
        <v>8065</v>
      </c>
      <c r="N17" s="28" t="s">
        <v>6621</v>
      </c>
      <c r="O17" s="486"/>
      <c r="P17" s="31"/>
      <c r="Q17" s="487"/>
      <c r="R17" s="36" t="s">
        <v>383</v>
      </c>
      <c r="S17" s="36" t="s">
        <v>6125</v>
      </c>
      <c r="T17" s="431"/>
      <c r="U17" s="15"/>
      <c r="V17" s="15"/>
      <c r="W17" s="388"/>
      <c r="X17" s="44"/>
      <c r="Y17" s="267"/>
      <c r="Z17" s="267"/>
      <c r="AA17" s="267"/>
      <c r="AB17" s="267"/>
      <c r="AC17" s="267"/>
      <c r="AD17" s="267"/>
      <c r="AE17" s="333"/>
    </row>
    <row r="18" spans="2:31" ht="17.25" customHeight="1">
      <c r="B18" s="424"/>
      <c r="C18" s="522" t="s">
        <v>6595</v>
      </c>
      <c r="D18" s="31" t="s">
        <v>50</v>
      </c>
      <c r="E18" s="486"/>
      <c r="F18" s="31"/>
      <c r="G18" s="487"/>
      <c r="H18" s="34" t="s">
        <v>8007</v>
      </c>
      <c r="I18" s="197" t="s">
        <v>3845</v>
      </c>
      <c r="J18" s="486"/>
      <c r="K18" s="31"/>
      <c r="L18" s="487"/>
      <c r="M18" s="197" t="s">
        <v>6584</v>
      </c>
      <c r="N18" s="31" t="s">
        <v>7702</v>
      </c>
      <c r="O18" s="486"/>
      <c r="P18" s="31"/>
      <c r="Q18" s="487"/>
      <c r="R18" s="31" t="s">
        <v>6572</v>
      </c>
      <c r="S18" s="21" t="s">
        <v>7773</v>
      </c>
      <c r="T18" s="431"/>
      <c r="U18" s="15"/>
      <c r="V18" s="15"/>
      <c r="W18" s="36"/>
      <c r="X18" s="44"/>
      <c r="Y18" s="267"/>
      <c r="Z18" s="267"/>
      <c r="AA18" s="267"/>
      <c r="AB18" s="267"/>
      <c r="AC18" s="267"/>
      <c r="AD18" s="267"/>
      <c r="AE18" s="333"/>
    </row>
    <row r="19" spans="2:31" ht="17.25" customHeight="1">
      <c r="B19" s="424"/>
      <c r="C19" s="197" t="s">
        <v>6753</v>
      </c>
      <c r="D19" s="196" t="s">
        <v>6119</v>
      </c>
      <c r="E19" s="486"/>
      <c r="F19" s="31"/>
      <c r="G19" s="487"/>
      <c r="H19" s="196" t="s">
        <v>6158</v>
      </c>
      <c r="I19" s="31" t="s">
        <v>67</v>
      </c>
      <c r="J19" s="486"/>
      <c r="K19" s="31"/>
      <c r="L19" s="487"/>
      <c r="M19" s="36" t="s">
        <v>340</v>
      </c>
      <c r="N19" s="17" t="s">
        <v>189</v>
      </c>
      <c r="O19" s="486"/>
      <c r="P19" s="31"/>
      <c r="Q19" s="487"/>
      <c r="R19" s="28" t="s">
        <v>8002</v>
      </c>
      <c r="S19" s="36" t="s">
        <v>3882</v>
      </c>
      <c r="T19" s="431"/>
      <c r="U19" s="15"/>
      <c r="V19" s="15"/>
      <c r="W19" s="36"/>
      <c r="X19" s="44"/>
      <c r="Y19" s="267"/>
      <c r="Z19" s="267"/>
      <c r="AA19" s="267"/>
      <c r="AB19" s="267"/>
      <c r="AC19" s="267"/>
      <c r="AD19" s="267"/>
      <c r="AE19" s="333"/>
    </row>
    <row r="20" spans="2:31" ht="17.25" customHeight="1">
      <c r="B20" s="424"/>
      <c r="C20" s="197" t="s">
        <v>310</v>
      </c>
      <c r="D20" s="51" t="s">
        <v>54</v>
      </c>
      <c r="E20" s="486"/>
      <c r="F20" s="31"/>
      <c r="G20" s="487"/>
      <c r="H20" s="36" t="s">
        <v>8026</v>
      </c>
      <c r="J20" s="486"/>
      <c r="K20" s="31"/>
      <c r="L20" s="487"/>
      <c r="M20" s="197" t="s">
        <v>6613</v>
      </c>
      <c r="N20" s="197" t="s">
        <v>3872</v>
      </c>
      <c r="O20" s="486"/>
      <c r="P20" s="31"/>
      <c r="Q20" s="487"/>
      <c r="S20" s="31" t="s">
        <v>112</v>
      </c>
      <c r="T20" s="431"/>
      <c r="U20" s="15"/>
      <c r="V20" s="15"/>
      <c r="W20" s="36"/>
      <c r="X20" s="44"/>
      <c r="Y20" s="267"/>
      <c r="Z20" s="267"/>
      <c r="AA20" s="267"/>
      <c r="AB20" s="267"/>
      <c r="AC20" s="267"/>
      <c r="AD20" s="267"/>
      <c r="AE20" s="333"/>
    </row>
    <row r="21" spans="2:31" ht="17.25" customHeight="1">
      <c r="B21" s="424"/>
      <c r="C21" s="197" t="s">
        <v>8034</v>
      </c>
      <c r="D21" s="17" t="s">
        <v>7731</v>
      </c>
      <c r="E21" s="486"/>
      <c r="F21" s="31"/>
      <c r="G21" s="487"/>
      <c r="H21" s="31" t="s">
        <v>6194</v>
      </c>
      <c r="J21" s="486"/>
      <c r="K21" s="31"/>
      <c r="L21" s="487"/>
      <c r="M21" s="17" t="s">
        <v>8101</v>
      </c>
      <c r="N21" s="196" t="s">
        <v>6644</v>
      </c>
      <c r="O21" s="486"/>
      <c r="P21" s="31"/>
      <c r="Q21" s="487"/>
      <c r="S21" s="28" t="s">
        <v>6134</v>
      </c>
      <c r="T21" s="431"/>
      <c r="U21" s="15"/>
      <c r="V21" s="15"/>
      <c r="W21" s="36"/>
      <c r="X21" s="44"/>
      <c r="Y21" s="267"/>
      <c r="Z21" s="267"/>
      <c r="AA21" s="267"/>
      <c r="AB21" s="267"/>
      <c r="AC21" s="267"/>
      <c r="AD21" s="267"/>
      <c r="AE21" s="333"/>
    </row>
    <row r="22" spans="2:31" ht="17.25" customHeight="1">
      <c r="B22" s="424"/>
      <c r="C22" s="197" t="s">
        <v>311</v>
      </c>
      <c r="D22" s="32"/>
      <c r="E22" s="486"/>
      <c r="F22" s="31"/>
      <c r="G22" s="487"/>
      <c r="H22" s="197" t="s">
        <v>6558</v>
      </c>
      <c r="J22" s="486"/>
      <c r="K22" s="31"/>
      <c r="L22" s="487"/>
      <c r="N22" s="17" t="s">
        <v>7804</v>
      </c>
      <c r="O22" s="486"/>
      <c r="P22" s="35"/>
      <c r="Q22" s="487"/>
      <c r="R22" s="429"/>
      <c r="S22" s="17" t="s">
        <v>6145</v>
      </c>
      <c r="T22" s="431"/>
      <c r="U22" s="15"/>
      <c r="V22" s="15"/>
      <c r="W22" s="37"/>
      <c r="X22" s="44"/>
      <c r="Y22" s="267"/>
      <c r="Z22" s="267"/>
      <c r="AA22" s="267"/>
      <c r="AB22" s="267"/>
      <c r="AC22" s="267"/>
      <c r="AD22" s="267"/>
      <c r="AE22" s="333"/>
    </row>
    <row r="23" spans="2:31" ht="17.25" customHeight="1">
      <c r="B23" s="424"/>
      <c r="C23" s="490"/>
      <c r="D23" s="522"/>
      <c r="E23" s="486"/>
      <c r="F23" s="31"/>
      <c r="G23" s="487"/>
      <c r="H23" s="31" t="s">
        <v>315</v>
      </c>
      <c r="I23" s="522"/>
      <c r="J23" s="486"/>
      <c r="K23" s="31"/>
      <c r="L23" s="487"/>
      <c r="M23" s="31"/>
      <c r="N23" s="17" t="s">
        <v>7790</v>
      </c>
      <c r="O23" s="486"/>
      <c r="P23" s="31"/>
      <c r="Q23" s="487"/>
      <c r="R23" s="31"/>
      <c r="S23" s="28" t="s">
        <v>6633</v>
      </c>
      <c r="T23" s="431"/>
      <c r="U23" s="15"/>
      <c r="V23" s="15"/>
      <c r="W23" s="37"/>
      <c r="X23" s="44"/>
      <c r="Y23" s="267"/>
      <c r="Z23" s="267"/>
      <c r="AA23" s="267"/>
      <c r="AB23" s="267"/>
      <c r="AC23" s="267"/>
      <c r="AD23" s="267"/>
      <c r="AE23" s="333"/>
    </row>
    <row r="24" spans="2:31" ht="17.25" customHeight="1">
      <c r="B24" s="424"/>
      <c r="C24" s="31"/>
      <c r="D24" s="484"/>
      <c r="E24" s="486"/>
      <c r="F24" s="31"/>
      <c r="G24" s="487"/>
      <c r="J24" s="486"/>
      <c r="K24" s="31"/>
      <c r="L24" s="487"/>
      <c r="M24" s="197"/>
      <c r="N24" s="28" t="s">
        <v>7660</v>
      </c>
      <c r="O24" s="486"/>
      <c r="P24" s="31"/>
      <c r="Q24" s="487"/>
      <c r="T24" s="431"/>
      <c r="U24" s="15"/>
      <c r="V24" s="15"/>
      <c r="W24" s="31"/>
      <c r="X24" s="44"/>
      <c r="Y24" s="267"/>
      <c r="Z24" s="267"/>
      <c r="AA24" s="267"/>
      <c r="AB24" s="267"/>
      <c r="AC24" s="267"/>
      <c r="AD24" s="267"/>
      <c r="AE24" s="333"/>
    </row>
    <row r="25" spans="2:31" ht="17.25" customHeight="1">
      <c r="B25" s="424"/>
      <c r="C25" s="197"/>
      <c r="D25" s="36"/>
      <c r="E25" s="486"/>
      <c r="F25" s="31"/>
      <c r="G25" s="487"/>
      <c r="I25" s="31"/>
      <c r="J25" s="486"/>
      <c r="K25" s="31"/>
      <c r="L25" s="487"/>
      <c r="M25" s="197"/>
      <c r="N25" s="37"/>
      <c r="O25" s="486"/>
      <c r="P25" s="31"/>
      <c r="Q25" s="487"/>
      <c r="R25" s="36"/>
      <c r="T25" s="431"/>
      <c r="U25" s="15"/>
      <c r="V25" s="15"/>
      <c r="W25" s="31"/>
      <c r="X25" s="44"/>
      <c r="Y25" s="267"/>
      <c r="Z25" s="267"/>
      <c r="AA25" s="267"/>
      <c r="AB25" s="267"/>
      <c r="AC25" s="267"/>
      <c r="AD25" s="267"/>
      <c r="AE25" s="333"/>
    </row>
    <row r="26" spans="2:31" ht="17.25" customHeight="1">
      <c r="B26" s="424"/>
      <c r="C26" s="52"/>
      <c r="D26" s="52"/>
      <c r="E26" s="27"/>
      <c r="F26" s="21"/>
      <c r="G26" s="23"/>
      <c r="H26" s="46"/>
      <c r="I26" s="46"/>
      <c r="J26" s="27"/>
      <c r="K26" s="21"/>
      <c r="L26" s="23"/>
      <c r="M26" s="46"/>
      <c r="N26" s="46"/>
      <c r="O26" s="27"/>
      <c r="P26" s="21"/>
      <c r="Q26" s="23"/>
      <c r="R26" s="45"/>
      <c r="S26" s="52"/>
      <c r="T26" s="431"/>
      <c r="U26" s="15"/>
      <c r="V26" s="15"/>
      <c r="W26" s="31"/>
      <c r="X26" s="44"/>
      <c r="Y26" s="267"/>
      <c r="Z26" s="267"/>
      <c r="AA26" s="267"/>
      <c r="AB26" s="267"/>
      <c r="AC26" s="267"/>
      <c r="AD26" s="267"/>
      <c r="AE26" s="333"/>
    </row>
    <row r="27" spans="2:31" ht="17.25" customHeight="1">
      <c r="B27" s="432"/>
      <c r="C27" s="38"/>
      <c r="D27" s="39"/>
      <c r="E27" s="433"/>
      <c r="F27" s="428"/>
      <c r="G27" s="432"/>
      <c r="H27" s="55" t="s">
        <v>11378</v>
      </c>
      <c r="I27" s="42"/>
      <c r="J27" s="433"/>
      <c r="K27" s="428"/>
      <c r="L27" s="432"/>
      <c r="M27" s="55" t="s">
        <v>11382</v>
      </c>
      <c r="N27" s="198" t="s">
        <v>9842</v>
      </c>
      <c r="O27" s="439"/>
      <c r="P27" s="38"/>
      <c r="Q27" s="440"/>
      <c r="R27" s="43" t="s">
        <v>10008</v>
      </c>
      <c r="S27" s="169" t="s">
        <v>9879</v>
      </c>
      <c r="T27" s="434"/>
      <c r="U27" s="15"/>
      <c r="V27" s="15"/>
      <c r="W27" s="36"/>
      <c r="X27" s="44"/>
      <c r="Y27" s="267"/>
      <c r="Z27" s="267"/>
      <c r="AA27" s="267"/>
      <c r="AB27" s="267"/>
      <c r="AC27" s="267"/>
      <c r="AD27" s="267"/>
      <c r="AE27" s="333"/>
    </row>
    <row r="28" spans="2:31" ht="17.25" customHeight="1">
      <c r="B28" s="427"/>
      <c r="C28" s="49"/>
      <c r="D28" s="49"/>
      <c r="E28" s="425"/>
      <c r="F28" s="422"/>
      <c r="G28" s="427"/>
      <c r="H28" s="55"/>
      <c r="J28" s="425"/>
      <c r="K28" s="422"/>
      <c r="L28" s="427"/>
      <c r="M28" s="38"/>
      <c r="N28" s="477"/>
      <c r="O28" s="441"/>
      <c r="P28" s="49"/>
      <c r="Q28" s="442"/>
      <c r="R28" s="43"/>
      <c r="S28" s="443"/>
      <c r="T28" s="425"/>
      <c r="U28" s="15"/>
      <c r="V28" s="15"/>
      <c r="W28" s="36"/>
      <c r="X28" s="44"/>
      <c r="Y28" s="267"/>
      <c r="Z28" s="267"/>
      <c r="AA28" s="267"/>
      <c r="AB28" s="267"/>
      <c r="AC28" s="267"/>
      <c r="AD28" s="267"/>
      <c r="AE28" s="333"/>
    </row>
    <row r="29" spans="2:31" ht="17.25" customHeight="1">
      <c r="B29" s="435"/>
      <c r="C29" s="532"/>
      <c r="D29" s="532"/>
      <c r="E29" s="436"/>
      <c r="F29" s="422"/>
      <c r="G29" s="435"/>
      <c r="H29" s="528"/>
      <c r="I29" s="535"/>
      <c r="J29" s="436"/>
      <c r="K29" s="422"/>
      <c r="L29" s="435"/>
      <c r="M29" s="533" t="s">
        <v>11383</v>
      </c>
      <c r="N29" s="650" t="s">
        <v>11392</v>
      </c>
      <c r="O29" s="444"/>
      <c r="P29" s="49"/>
      <c r="Q29" s="445"/>
      <c r="R29" s="530" t="s">
        <v>11391</v>
      </c>
      <c r="S29" s="530"/>
      <c r="T29" s="436"/>
      <c r="U29" s="15"/>
      <c r="V29" s="15"/>
      <c r="W29" s="36"/>
      <c r="X29" s="44"/>
      <c r="Y29" s="267"/>
      <c r="Z29" s="267"/>
      <c r="AA29" s="267"/>
      <c r="AB29" s="267"/>
      <c r="AC29" s="267"/>
      <c r="AD29" s="267"/>
      <c r="AE29" s="333"/>
    </row>
    <row r="30" spans="2:31" ht="17.25" customHeight="1">
      <c r="B30" s="651" t="s">
        <v>494</v>
      </c>
      <c r="C30" s="651"/>
      <c r="D30" s="651"/>
      <c r="E30" s="651"/>
      <c r="F30" s="651"/>
      <c r="G30" s="651"/>
      <c r="H30" s="651"/>
      <c r="I30" s="651"/>
      <c r="J30" s="651"/>
      <c r="K30" s="651"/>
      <c r="L30" s="651"/>
      <c r="M30" s="651"/>
      <c r="N30" s="651"/>
      <c r="O30" s="651"/>
      <c r="P30" s="651"/>
      <c r="Q30" s="651"/>
      <c r="R30" s="651"/>
      <c r="S30" s="651"/>
      <c r="T30" s="651"/>
      <c r="U30" s="29"/>
      <c r="V30" s="15"/>
      <c r="W30" s="36"/>
      <c r="X30" s="44"/>
      <c r="Y30" s="267"/>
      <c r="Z30" s="267"/>
      <c r="AA30" s="267"/>
      <c r="AB30" s="267"/>
      <c r="AC30" s="267"/>
      <c r="AD30" s="267"/>
      <c r="AE30" s="333"/>
    </row>
    <row r="31" spans="2:31" ht="17.25" customHeight="1">
      <c r="B31" s="420"/>
      <c r="C31" s="428"/>
      <c r="D31" s="428"/>
      <c r="E31" s="428"/>
      <c r="F31" s="428"/>
      <c r="G31" s="428"/>
      <c r="H31" s="428"/>
      <c r="I31" s="428"/>
      <c r="J31" s="428"/>
      <c r="K31" s="428"/>
      <c r="L31" s="428"/>
      <c r="M31" s="428"/>
      <c r="N31" s="428"/>
      <c r="O31" s="428"/>
      <c r="P31" s="428"/>
      <c r="Q31" s="428"/>
      <c r="R31" s="437"/>
      <c r="S31" s="437"/>
      <c r="T31" s="422"/>
      <c r="U31" s="29"/>
      <c r="V31" s="15"/>
      <c r="W31" s="36"/>
      <c r="X31" s="44"/>
      <c r="Y31" s="267"/>
      <c r="Z31" s="267"/>
      <c r="AA31" s="267"/>
      <c r="AB31" s="267"/>
      <c r="AC31" s="267"/>
      <c r="AD31" s="267"/>
      <c r="AE31" s="333"/>
    </row>
    <row r="32" spans="2:31" ht="17.25" customHeight="1">
      <c r="B32" s="673" t="str">
        <f>+"CINCINNATI REDS  ("&amp;COUNTA(C33:D52)&amp;")"</f>
        <v>CINCINNATI REDS  (33)</v>
      </c>
      <c r="C32" s="673"/>
      <c r="D32" s="673"/>
      <c r="E32" s="673"/>
      <c r="F32" s="423"/>
      <c r="G32" s="674" t="str">
        <f>+"MILWAUKEE BREWERS  ("&amp;COUNTA(H33:I52)&amp;")"</f>
        <v>MILWAUKEE BREWERS  (33)</v>
      </c>
      <c r="H32" s="674"/>
      <c r="I32" s="674"/>
      <c r="J32" s="674"/>
      <c r="K32" s="423"/>
      <c r="L32" s="675" t="str">
        <f>+"PITTSBURGH PIRATES  ("&amp;COUNTA(M33:N52)&amp;")"</f>
        <v>PITTSBURGH PIRATES  (33)</v>
      </c>
      <c r="M32" s="675"/>
      <c r="N32" s="675"/>
      <c r="O32" s="675"/>
      <c r="P32" s="423"/>
      <c r="Q32" s="673" t="str">
        <f>+"ST. LOUIS CARDINALS  ("&amp;COUNTA(R33:S52)&amp;")"</f>
        <v>ST. LOUIS CARDINALS  (33)</v>
      </c>
      <c r="R32" s="673"/>
      <c r="S32" s="673"/>
      <c r="T32" s="673"/>
      <c r="U32" s="29"/>
      <c r="V32" s="15"/>
      <c r="W32" s="31"/>
      <c r="X32" s="44"/>
      <c r="Y32" s="267"/>
      <c r="Z32" s="267"/>
      <c r="AA32" s="267"/>
      <c r="AB32" s="267"/>
      <c r="AC32" s="267"/>
      <c r="AD32" s="267"/>
      <c r="AE32" s="333"/>
    </row>
    <row r="33" spans="2:31" ht="17.25" customHeight="1">
      <c r="B33" s="424"/>
      <c r="C33" s="17" t="s">
        <v>328</v>
      </c>
      <c r="D33" s="35" t="s">
        <v>98</v>
      </c>
      <c r="E33" s="486"/>
      <c r="F33" s="31"/>
      <c r="G33" s="487"/>
      <c r="H33" s="17" t="s">
        <v>8251</v>
      </c>
      <c r="I33" s="17" t="s">
        <v>7806</v>
      </c>
      <c r="J33" s="486"/>
      <c r="K33" s="31"/>
      <c r="L33" s="487"/>
      <c r="M33" s="36" t="s">
        <v>6552</v>
      </c>
      <c r="N33" s="197" t="s">
        <v>495</v>
      </c>
      <c r="O33" s="492"/>
      <c r="P33" s="31"/>
      <c r="Q33" s="487"/>
      <c r="R33" s="36" t="s">
        <v>378</v>
      </c>
      <c r="S33" s="36" t="s">
        <v>130</v>
      </c>
      <c r="T33" s="431"/>
      <c r="U33" s="29"/>
      <c r="V33" s="15"/>
      <c r="W33" s="36"/>
      <c r="X33" s="44"/>
      <c r="Y33" s="267"/>
      <c r="Z33" s="267"/>
      <c r="AA33" s="267"/>
      <c r="AB33" s="267"/>
      <c r="AC33" s="267"/>
      <c r="AD33" s="267"/>
      <c r="AE33" s="333"/>
    </row>
    <row r="34" spans="2:31" ht="17.25" customHeight="1">
      <c r="B34" s="424"/>
      <c r="C34" s="17" t="s">
        <v>6190</v>
      </c>
      <c r="D34" s="17" t="s">
        <v>6678</v>
      </c>
      <c r="E34" s="486"/>
      <c r="F34" s="31"/>
      <c r="G34" s="487"/>
      <c r="H34" s="31" t="s">
        <v>6187</v>
      </c>
      <c r="I34" s="17" t="s">
        <v>3854</v>
      </c>
      <c r="J34" s="486"/>
      <c r="K34" s="31"/>
      <c r="L34" s="487"/>
      <c r="M34" s="17" t="s">
        <v>3893</v>
      </c>
      <c r="N34" s="18" t="s">
        <v>9943</v>
      </c>
      <c r="O34" s="486"/>
      <c r="P34" s="31"/>
      <c r="Q34" s="487"/>
      <c r="R34" s="17" t="s">
        <v>318</v>
      </c>
      <c r="S34" s="31" t="s">
        <v>132</v>
      </c>
      <c r="T34" s="431"/>
      <c r="U34" s="29"/>
      <c r="V34" s="15"/>
      <c r="W34" s="36"/>
      <c r="X34" s="44"/>
      <c r="Y34" s="267"/>
      <c r="Z34" s="267"/>
      <c r="AA34" s="267"/>
      <c r="AB34" s="267"/>
      <c r="AC34" s="267"/>
      <c r="AD34" s="267"/>
      <c r="AE34" s="333"/>
    </row>
    <row r="35" spans="2:31" ht="17.25" customHeight="1">
      <c r="B35" s="424"/>
      <c r="C35" s="17" t="s">
        <v>6997</v>
      </c>
      <c r="D35" s="37" t="s">
        <v>99</v>
      </c>
      <c r="E35" s="486"/>
      <c r="F35" s="31"/>
      <c r="G35" s="487"/>
      <c r="H35" s="31" t="s">
        <v>6573</v>
      </c>
      <c r="I35" s="36" t="s">
        <v>107</v>
      </c>
      <c r="J35" s="486"/>
      <c r="K35" s="31"/>
      <c r="L35" s="487"/>
      <c r="M35" s="17" t="s">
        <v>8081</v>
      </c>
      <c r="N35" s="36" t="s">
        <v>118</v>
      </c>
      <c r="O35" s="486"/>
      <c r="P35" s="35"/>
      <c r="Q35" s="488"/>
      <c r="R35" s="31" t="s">
        <v>352</v>
      </c>
      <c r="S35" s="32" t="s">
        <v>168</v>
      </c>
      <c r="T35" s="431"/>
      <c r="U35" s="29"/>
      <c r="V35" s="15"/>
      <c r="W35" s="36"/>
      <c r="X35" s="44"/>
      <c r="Y35" s="267"/>
      <c r="Z35" s="267"/>
      <c r="AA35" s="267"/>
      <c r="AB35" s="267"/>
      <c r="AC35" s="267"/>
      <c r="AD35" s="267"/>
      <c r="AE35" s="333"/>
    </row>
    <row r="36" spans="2:31" ht="17.25" customHeight="1">
      <c r="B36" s="424"/>
      <c r="C36" s="17" t="s">
        <v>8004</v>
      </c>
      <c r="D36" s="17" t="s">
        <v>7686</v>
      </c>
      <c r="E36" s="486"/>
      <c r="F36" s="31"/>
      <c r="G36" s="487"/>
      <c r="H36" s="493" t="s">
        <v>335</v>
      </c>
      <c r="I36" s="37" t="s">
        <v>74</v>
      </c>
      <c r="J36" s="486"/>
      <c r="K36" s="31"/>
      <c r="L36" s="487"/>
      <c r="M36" s="17" t="s">
        <v>8253</v>
      </c>
      <c r="N36" s="17" t="s">
        <v>119</v>
      </c>
      <c r="O36" s="486"/>
      <c r="P36" s="31"/>
      <c r="Q36" s="487"/>
      <c r="R36" s="28" t="s">
        <v>3891</v>
      </c>
      <c r="S36" s="31" t="s">
        <v>6652</v>
      </c>
      <c r="T36" s="431"/>
      <c r="U36" s="29"/>
      <c r="V36" s="15"/>
      <c r="W36" s="36"/>
      <c r="X36" s="44"/>
      <c r="Y36" s="267"/>
      <c r="Z36" s="267"/>
      <c r="AA36" s="267"/>
      <c r="AB36" s="267"/>
      <c r="AC36" s="267"/>
      <c r="AD36" s="267"/>
      <c r="AE36" s="333"/>
    </row>
    <row r="37" spans="2:31" ht="17.25" customHeight="1">
      <c r="B37" s="424"/>
      <c r="C37" s="36" t="s">
        <v>6610</v>
      </c>
      <c r="D37" s="31" t="s">
        <v>101</v>
      </c>
      <c r="E37" s="486"/>
      <c r="F37" s="31"/>
      <c r="G37" s="487"/>
      <c r="H37" s="17" t="s">
        <v>6757</v>
      </c>
      <c r="I37" s="31" t="s">
        <v>108</v>
      </c>
      <c r="J37" s="486"/>
      <c r="K37" s="31"/>
      <c r="L37" s="487"/>
      <c r="M37" s="493" t="s">
        <v>342</v>
      </c>
      <c r="N37" s="17" t="s">
        <v>3918</v>
      </c>
      <c r="O37" s="486"/>
      <c r="P37" s="31"/>
      <c r="Q37" s="487"/>
      <c r="R37" s="28" t="s">
        <v>496</v>
      </c>
      <c r="S37" s="28" t="s">
        <v>133</v>
      </c>
      <c r="T37" s="431"/>
      <c r="U37" s="29"/>
      <c r="V37" s="15"/>
      <c r="W37" s="36"/>
      <c r="X37" s="44"/>
      <c r="Y37" s="267"/>
      <c r="Z37" s="267"/>
      <c r="AA37" s="267"/>
      <c r="AB37" s="267"/>
      <c r="AC37" s="267"/>
      <c r="AD37" s="267"/>
      <c r="AE37" s="333"/>
    </row>
    <row r="38" spans="2:31" ht="17.25" customHeight="1">
      <c r="B38" s="424"/>
      <c r="C38" s="37" t="s">
        <v>6185</v>
      </c>
      <c r="D38" s="18" t="s">
        <v>7664</v>
      </c>
      <c r="E38" s="486"/>
      <c r="F38" s="31"/>
      <c r="G38" s="487"/>
      <c r="H38" s="36" t="s">
        <v>6576</v>
      </c>
      <c r="I38" s="17" t="s">
        <v>7622</v>
      </c>
      <c r="J38" s="486"/>
      <c r="K38" s="31"/>
      <c r="L38" s="487"/>
      <c r="M38" s="21" t="s">
        <v>8073</v>
      </c>
      <c r="N38" s="17" t="s">
        <v>7656</v>
      </c>
      <c r="O38" s="486"/>
      <c r="P38" s="31"/>
      <c r="Q38" s="487"/>
      <c r="R38" s="28" t="s">
        <v>6168</v>
      </c>
      <c r="S38" s="28" t="s">
        <v>9917</v>
      </c>
      <c r="T38" s="431"/>
      <c r="U38" s="29"/>
      <c r="V38" s="15"/>
      <c r="W38" s="36"/>
      <c r="X38" s="44"/>
      <c r="Y38" s="267"/>
      <c r="Z38" s="267"/>
      <c r="AA38" s="267"/>
      <c r="AB38" s="267"/>
      <c r="AC38" s="267"/>
      <c r="AD38" s="267"/>
      <c r="AE38" s="333"/>
    </row>
    <row r="39" spans="2:31" ht="17.25" customHeight="1">
      <c r="B39" s="424"/>
      <c r="C39" s="37" t="s">
        <v>329</v>
      </c>
      <c r="D39" s="36" t="s">
        <v>6622</v>
      </c>
      <c r="E39" s="486"/>
      <c r="F39" s="31"/>
      <c r="G39" s="487"/>
      <c r="H39" s="17" t="s">
        <v>8168</v>
      </c>
      <c r="I39" s="17" t="s">
        <v>109</v>
      </c>
      <c r="J39" s="486"/>
      <c r="K39" s="31"/>
      <c r="L39" s="487"/>
      <c r="M39" s="36" t="s">
        <v>6196</v>
      </c>
      <c r="N39" s="36" t="s">
        <v>121</v>
      </c>
      <c r="O39" s="486"/>
      <c r="P39" s="31"/>
      <c r="Q39" s="487"/>
      <c r="R39" s="553" t="s">
        <v>8008</v>
      </c>
      <c r="S39" s="28" t="s">
        <v>6959</v>
      </c>
      <c r="T39" s="431"/>
      <c r="U39" s="29"/>
      <c r="V39" s="15"/>
      <c r="W39" s="36"/>
      <c r="X39" s="44"/>
      <c r="Y39" s="267"/>
      <c r="Z39" s="267"/>
      <c r="AA39" s="267"/>
      <c r="AB39" s="267"/>
      <c r="AC39" s="267"/>
      <c r="AD39" s="267"/>
      <c r="AE39" s="333"/>
    </row>
    <row r="40" spans="2:31" ht="17.25" customHeight="1">
      <c r="B40" s="424"/>
      <c r="C40" s="31" t="s">
        <v>330</v>
      </c>
      <c r="D40" s="197" t="s">
        <v>6624</v>
      </c>
      <c r="E40" s="486"/>
      <c r="F40" s="31"/>
      <c r="G40" s="487"/>
      <c r="H40" s="17" t="s">
        <v>8162</v>
      </c>
      <c r="I40" s="37" t="s">
        <v>163</v>
      </c>
      <c r="J40" s="486"/>
      <c r="K40" s="31"/>
      <c r="L40" s="487"/>
      <c r="M40" s="484" t="s">
        <v>8134</v>
      </c>
      <c r="N40" s="31" t="s">
        <v>122</v>
      </c>
      <c r="O40" s="486"/>
      <c r="P40" s="31"/>
      <c r="Q40" s="487"/>
      <c r="R40" s="36" t="s">
        <v>321</v>
      </c>
      <c r="S40" s="19" t="s">
        <v>7705</v>
      </c>
      <c r="T40" s="431"/>
      <c r="U40" s="29"/>
      <c r="V40" s="15"/>
      <c r="W40" s="36"/>
      <c r="X40" s="44"/>
      <c r="Y40" s="267"/>
      <c r="Z40" s="267"/>
      <c r="AA40" s="267"/>
      <c r="AB40" s="267"/>
      <c r="AC40" s="267"/>
      <c r="AD40" s="267"/>
      <c r="AE40" s="333"/>
    </row>
    <row r="41" spans="2:31" ht="17.25" customHeight="1">
      <c r="B41" s="424"/>
      <c r="C41" s="31" t="s">
        <v>331</v>
      </c>
      <c r="D41" s="17" t="s">
        <v>7708</v>
      </c>
      <c r="E41" s="486"/>
      <c r="F41" s="31"/>
      <c r="G41" s="487"/>
      <c r="H41" s="35" t="s">
        <v>341</v>
      </c>
      <c r="I41" s="17" t="s">
        <v>3848</v>
      </c>
      <c r="J41" s="486"/>
      <c r="K41" s="31"/>
      <c r="L41" s="487"/>
      <c r="M41" s="36" t="s">
        <v>6160</v>
      </c>
      <c r="N41" s="17" t="s">
        <v>7828</v>
      </c>
      <c r="O41" s="486"/>
      <c r="P41" s="35"/>
      <c r="Q41" s="488"/>
      <c r="R41" s="36" t="s">
        <v>9831</v>
      </c>
      <c r="S41" s="36" t="s">
        <v>136</v>
      </c>
      <c r="T41" s="431"/>
      <c r="U41" s="29"/>
      <c r="V41" s="15"/>
      <c r="W41" s="36"/>
      <c r="X41" s="44"/>
      <c r="Y41" s="267"/>
      <c r="Z41" s="267"/>
      <c r="AA41" s="267"/>
      <c r="AB41" s="267"/>
      <c r="AC41" s="267"/>
      <c r="AD41" s="267"/>
      <c r="AE41" s="333"/>
    </row>
    <row r="42" spans="2:31" ht="17.25" customHeight="1">
      <c r="B42" s="424"/>
      <c r="C42" s="196" t="s">
        <v>398</v>
      </c>
      <c r="D42" s="17" t="s">
        <v>6658</v>
      </c>
      <c r="E42" s="486"/>
      <c r="F42" s="31"/>
      <c r="G42" s="487"/>
      <c r="H42" s="17" t="s">
        <v>8036</v>
      </c>
      <c r="I42" s="17" t="s">
        <v>110</v>
      </c>
      <c r="J42" s="486"/>
      <c r="K42" s="31"/>
      <c r="L42" s="487"/>
      <c r="M42" s="484" t="s">
        <v>6620</v>
      </c>
      <c r="N42" s="36" t="s">
        <v>6425</v>
      </c>
      <c r="O42" s="486"/>
      <c r="P42" s="31"/>
      <c r="Q42" s="487"/>
      <c r="R42" s="28" t="s">
        <v>6562</v>
      </c>
      <c r="S42" s="197" t="s">
        <v>6105</v>
      </c>
      <c r="T42" s="431"/>
      <c r="U42" s="29"/>
      <c r="V42" s="15"/>
      <c r="W42" s="36"/>
      <c r="X42" s="44"/>
      <c r="Y42" s="267"/>
      <c r="Z42" s="267"/>
      <c r="AA42" s="267"/>
      <c r="AB42" s="267"/>
      <c r="AC42" s="267"/>
      <c r="AD42" s="267"/>
      <c r="AE42" s="333"/>
    </row>
    <row r="43" spans="2:31" ht="17.25" customHeight="1">
      <c r="B43" s="424"/>
      <c r="C43" s="36" t="s">
        <v>332</v>
      </c>
      <c r="D43" s="31" t="s">
        <v>103</v>
      </c>
      <c r="E43" s="486"/>
      <c r="F43" s="31"/>
      <c r="G43" s="487"/>
      <c r="H43" s="554" t="s">
        <v>8090</v>
      </c>
      <c r="I43" s="31" t="s">
        <v>111</v>
      </c>
      <c r="J43" s="486"/>
      <c r="K43" s="31"/>
      <c r="L43" s="487"/>
      <c r="M43" s="36" t="s">
        <v>6184</v>
      </c>
      <c r="N43" s="31" t="s">
        <v>6114</v>
      </c>
      <c r="O43" s="486"/>
      <c r="P43" s="31"/>
      <c r="Q43" s="487"/>
      <c r="R43" s="19" t="s">
        <v>8177</v>
      </c>
      <c r="S43" s="37" t="s">
        <v>3885</v>
      </c>
      <c r="T43" s="431"/>
      <c r="U43" s="29"/>
      <c r="V43" s="15"/>
      <c r="W43" s="36"/>
      <c r="X43" s="44"/>
      <c r="Y43" s="267"/>
      <c r="Z43" s="267"/>
      <c r="AA43" s="267"/>
      <c r="AB43" s="267"/>
      <c r="AC43" s="267"/>
      <c r="AD43" s="267"/>
      <c r="AE43" s="333"/>
    </row>
    <row r="44" spans="2:31" ht="17.25" customHeight="1">
      <c r="B44" s="424"/>
      <c r="C44" s="36" t="s">
        <v>3861</v>
      </c>
      <c r="D44" s="36" t="s">
        <v>216</v>
      </c>
      <c r="E44" s="486"/>
      <c r="F44" s="31"/>
      <c r="G44" s="487"/>
      <c r="H44" s="17" t="s">
        <v>337</v>
      </c>
      <c r="I44" s="31" t="s">
        <v>80</v>
      </c>
      <c r="J44" s="486"/>
      <c r="K44" s="31"/>
      <c r="L44" s="487"/>
      <c r="M44" s="36" t="s">
        <v>343</v>
      </c>
      <c r="N44" s="37" t="s">
        <v>207</v>
      </c>
      <c r="O44" s="486"/>
      <c r="P44" s="31"/>
      <c r="Q44" s="487"/>
      <c r="R44" s="28" t="s">
        <v>6197</v>
      </c>
      <c r="S44" s="31" t="s">
        <v>137</v>
      </c>
      <c r="T44" s="431"/>
      <c r="U44" s="29"/>
      <c r="V44" s="15"/>
      <c r="W44" s="36"/>
      <c r="X44" s="44"/>
      <c r="Y44" s="267"/>
      <c r="Z44" s="267"/>
      <c r="AA44" s="267"/>
      <c r="AB44" s="267"/>
      <c r="AC44" s="267"/>
      <c r="AD44" s="267"/>
      <c r="AE44" s="333"/>
    </row>
    <row r="45" spans="2:31" ht="17.25" customHeight="1">
      <c r="B45" s="424"/>
      <c r="C45" s="17" t="s">
        <v>8032</v>
      </c>
      <c r="D45" s="31" t="s">
        <v>3898</v>
      </c>
      <c r="E45" s="486"/>
      <c r="F45" s="31"/>
      <c r="G45" s="487"/>
      <c r="H45" s="197" t="s">
        <v>368</v>
      </c>
      <c r="I45" s="17" t="s">
        <v>6151</v>
      </c>
      <c r="J45" s="486"/>
      <c r="K45" s="31"/>
      <c r="L45" s="487"/>
      <c r="M45" s="17" t="s">
        <v>6602</v>
      </c>
      <c r="N45" s="17" t="s">
        <v>7604</v>
      </c>
      <c r="O45" s="486"/>
      <c r="P45" s="31"/>
      <c r="Q45" s="487"/>
      <c r="R45" s="524" t="s">
        <v>348</v>
      </c>
      <c r="S45" s="25" t="s">
        <v>7650</v>
      </c>
      <c r="T45" s="431"/>
      <c r="U45" s="29"/>
      <c r="V45" s="15"/>
      <c r="W45" s="36"/>
      <c r="X45" s="44"/>
      <c r="Y45" s="267"/>
      <c r="Z45" s="267"/>
      <c r="AA45" s="253"/>
      <c r="AB45" s="267"/>
      <c r="AC45" s="267"/>
      <c r="AD45" s="267"/>
      <c r="AE45" s="333"/>
    </row>
    <row r="46" spans="2:31" ht="17.25" customHeight="1">
      <c r="B46" s="424"/>
      <c r="C46" s="35" t="s">
        <v>6183</v>
      </c>
      <c r="D46" s="17" t="s">
        <v>3924</v>
      </c>
      <c r="E46" s="486"/>
      <c r="F46" s="31"/>
      <c r="G46" s="487"/>
      <c r="H46" s="17" t="s">
        <v>6161</v>
      </c>
      <c r="I46" s="17" t="s">
        <v>6130</v>
      </c>
      <c r="J46" s="486"/>
      <c r="K46" s="31"/>
      <c r="L46" s="487"/>
      <c r="M46" s="17" t="s">
        <v>6033</v>
      </c>
      <c r="N46" s="17" t="s">
        <v>6127</v>
      </c>
      <c r="O46" s="486"/>
      <c r="P46" s="31"/>
      <c r="Q46" s="487"/>
      <c r="R46" s="28" t="s">
        <v>349</v>
      </c>
      <c r="S46" s="28" t="s">
        <v>7735</v>
      </c>
      <c r="T46" s="431"/>
      <c r="U46" s="29"/>
      <c r="V46" s="15"/>
      <c r="W46" s="31"/>
      <c r="X46" s="44"/>
      <c r="Y46" s="267"/>
      <c r="Z46" s="267"/>
      <c r="AA46" s="253"/>
      <c r="AB46" s="267"/>
      <c r="AC46" s="267"/>
      <c r="AD46" s="267"/>
      <c r="AE46" s="333"/>
    </row>
    <row r="47" spans="2:31" ht="17.25" customHeight="1">
      <c r="B47" s="424"/>
      <c r="C47" s="37" t="s">
        <v>500</v>
      </c>
      <c r="D47" s="36" t="s">
        <v>104</v>
      </c>
      <c r="E47" s="486"/>
      <c r="F47" s="31"/>
      <c r="G47" s="487"/>
      <c r="H47" s="36" t="s">
        <v>339</v>
      </c>
      <c r="I47" s="36" t="s">
        <v>7818</v>
      </c>
      <c r="J47" s="486"/>
      <c r="K47" s="31"/>
      <c r="L47" s="487"/>
      <c r="M47" s="17" t="s">
        <v>6193</v>
      </c>
      <c r="N47" s="197" t="s">
        <v>3931</v>
      </c>
      <c r="O47" s="486"/>
      <c r="P47" s="31"/>
      <c r="Q47" s="487"/>
      <c r="R47" s="17" t="s">
        <v>350</v>
      </c>
      <c r="S47" s="31" t="s">
        <v>6654</v>
      </c>
      <c r="T47" s="431"/>
      <c r="U47" s="29"/>
      <c r="V47" s="15"/>
      <c r="W47" s="36"/>
      <c r="X47" s="44"/>
      <c r="Y47" s="267"/>
      <c r="Z47" s="267"/>
      <c r="AA47" s="253"/>
      <c r="AB47" s="267"/>
      <c r="AC47" s="267"/>
      <c r="AD47" s="267"/>
      <c r="AE47" s="333"/>
    </row>
    <row r="48" spans="2:31" ht="17.25" customHeight="1">
      <c r="B48" s="424"/>
      <c r="C48" s="35"/>
      <c r="D48" s="17" t="s">
        <v>6102</v>
      </c>
      <c r="E48" s="486"/>
      <c r="F48" s="31"/>
      <c r="G48" s="487"/>
      <c r="H48" s="35" t="s">
        <v>326</v>
      </c>
      <c r="I48" s="37" t="s">
        <v>167</v>
      </c>
      <c r="J48" s="486"/>
      <c r="K48" s="31"/>
      <c r="L48" s="487"/>
      <c r="M48" s="36" t="s">
        <v>344</v>
      </c>
      <c r="N48" s="17" t="s">
        <v>7742</v>
      </c>
      <c r="O48" s="486"/>
      <c r="P48" s="31"/>
      <c r="Q48" s="487"/>
      <c r="R48" s="34" t="s">
        <v>8058</v>
      </c>
      <c r="S48" s="197" t="s">
        <v>211</v>
      </c>
      <c r="T48" s="431"/>
      <c r="U48" s="29"/>
      <c r="V48" s="15"/>
      <c r="W48" s="36"/>
      <c r="X48" s="44"/>
      <c r="Y48" s="267"/>
      <c r="Z48" s="267"/>
      <c r="AA48" s="253"/>
      <c r="AB48" s="267"/>
      <c r="AC48" s="267"/>
      <c r="AD48" s="267"/>
      <c r="AE48" s="333"/>
    </row>
    <row r="49" spans="2:31" ht="17.25" customHeight="1">
      <c r="B49" s="424"/>
      <c r="D49" s="17" t="s">
        <v>6998</v>
      </c>
      <c r="E49" s="486"/>
      <c r="F49" s="31"/>
      <c r="G49" s="487"/>
      <c r="H49" s="36"/>
      <c r="I49" s="17" t="s">
        <v>7847</v>
      </c>
      <c r="J49" s="486"/>
      <c r="K49" s="31"/>
      <c r="L49" s="487"/>
      <c r="N49" s="36" t="s">
        <v>6107</v>
      </c>
      <c r="O49" s="486"/>
      <c r="P49" s="35"/>
      <c r="Q49" s="488"/>
      <c r="R49" s="28" t="s">
        <v>3932</v>
      </c>
      <c r="T49" s="431"/>
      <c r="U49" s="29"/>
      <c r="V49" s="15"/>
      <c r="W49" s="36"/>
      <c r="X49" s="44"/>
      <c r="Y49" s="267"/>
      <c r="Z49" s="267"/>
      <c r="AA49" s="253"/>
      <c r="AB49" s="267"/>
      <c r="AC49" s="267"/>
      <c r="AD49" s="267"/>
      <c r="AE49" s="333"/>
    </row>
    <row r="50" spans="2:31" ht="17.25" customHeight="1">
      <c r="B50" s="424"/>
      <c r="D50" s="35" t="s">
        <v>105</v>
      </c>
      <c r="E50" s="27"/>
      <c r="F50" s="21"/>
      <c r="G50" s="23"/>
      <c r="I50" s="31"/>
      <c r="J50" s="27"/>
      <c r="K50" s="21"/>
      <c r="L50" s="23"/>
      <c r="N50" s="197"/>
      <c r="O50" s="27"/>
      <c r="P50" s="25"/>
      <c r="Q50" s="26"/>
      <c r="R50" s="51"/>
      <c r="T50" s="431"/>
      <c r="U50" s="29"/>
      <c r="V50" s="15"/>
      <c r="W50" s="36"/>
      <c r="X50" s="44"/>
      <c r="Y50" s="267"/>
      <c r="Z50" s="267"/>
      <c r="AA50" s="253"/>
      <c r="AB50" s="267"/>
      <c r="AC50" s="267"/>
      <c r="AD50" s="267"/>
      <c r="AE50" s="333"/>
    </row>
    <row r="51" spans="2:31" ht="17.25" customHeight="1">
      <c r="B51" s="424"/>
      <c r="C51" s="21"/>
      <c r="D51" s="31"/>
      <c r="E51" s="27"/>
      <c r="F51" s="21"/>
      <c r="G51" s="23"/>
      <c r="I51" s="19"/>
      <c r="J51" s="27"/>
      <c r="K51" s="21"/>
      <c r="L51" s="23"/>
      <c r="O51" s="27"/>
      <c r="P51" s="21"/>
      <c r="Q51" s="23"/>
      <c r="T51" s="431"/>
      <c r="U51" s="29"/>
      <c r="V51" s="15"/>
      <c r="W51" s="36"/>
      <c r="X51" s="44"/>
      <c r="Y51" s="268"/>
      <c r="Z51" s="268"/>
      <c r="AA51" s="269"/>
      <c r="AB51" s="268"/>
      <c r="AC51" s="269"/>
      <c r="AD51" s="268"/>
      <c r="AE51" s="333"/>
    </row>
    <row r="52" spans="2:31" ht="17.25" customHeight="1">
      <c r="B52" s="424"/>
      <c r="C52" s="274"/>
      <c r="D52" s="476"/>
      <c r="E52" s="27"/>
      <c r="F52" s="21"/>
      <c r="G52" s="23"/>
      <c r="H52" s="481"/>
      <c r="I52" s="476"/>
      <c r="J52" s="27"/>
      <c r="K52" s="21"/>
      <c r="L52" s="23"/>
      <c r="M52" s="483"/>
      <c r="N52" s="46"/>
      <c r="O52" s="27"/>
      <c r="P52" s="21"/>
      <c r="Q52" s="23"/>
      <c r="R52" s="48"/>
      <c r="S52" s="47"/>
      <c r="T52" s="431"/>
      <c r="U52" s="29"/>
      <c r="V52" s="15"/>
      <c r="W52" s="36"/>
      <c r="X52" s="44"/>
      <c r="Y52" s="267"/>
      <c r="Z52" s="267"/>
      <c r="AA52" s="253"/>
      <c r="AB52" s="267"/>
      <c r="AC52" s="267"/>
      <c r="AD52" s="267"/>
      <c r="AE52" s="333"/>
    </row>
    <row r="53" spans="2:31" ht="17.25" customHeight="1">
      <c r="B53" s="432"/>
      <c r="C53" s="41"/>
      <c r="D53" s="198"/>
      <c r="E53" s="439"/>
      <c r="F53" s="38"/>
      <c r="G53" s="440"/>
      <c r="H53" s="38"/>
      <c r="I53" s="392" t="s">
        <v>9875</v>
      </c>
      <c r="J53" s="439"/>
      <c r="K53" s="38"/>
      <c r="L53" s="440"/>
      <c r="M53" s="55" t="s">
        <v>9876</v>
      </c>
      <c r="N53" s="40"/>
      <c r="O53" s="439"/>
      <c r="P53" s="38"/>
      <c r="Q53" s="440"/>
      <c r="R53" s="43"/>
      <c r="S53" s="39"/>
      <c r="T53" s="434"/>
      <c r="U53" s="15"/>
      <c r="V53" s="15"/>
      <c r="W53" s="36"/>
      <c r="X53" s="44"/>
      <c r="Y53" s="267"/>
      <c r="Z53" s="267"/>
      <c r="AA53" s="253"/>
      <c r="AB53" s="267"/>
      <c r="AC53" s="267"/>
      <c r="AD53" s="267"/>
      <c r="AE53" s="333"/>
    </row>
    <row r="54" spans="2:31" ht="17.25" customHeight="1">
      <c r="B54" s="424"/>
      <c r="C54" s="55"/>
      <c r="D54" s="55"/>
      <c r="E54" s="446"/>
      <c r="F54" s="38"/>
      <c r="G54" s="447"/>
      <c r="H54" s="49"/>
      <c r="I54" s="55"/>
      <c r="J54" s="446"/>
      <c r="K54" s="38"/>
      <c r="L54" s="447"/>
      <c r="M54" s="55"/>
      <c r="N54" s="55"/>
      <c r="O54" s="446"/>
      <c r="P54" s="38"/>
      <c r="Q54" s="447"/>
      <c r="R54" s="43"/>
      <c r="S54" s="43"/>
      <c r="T54" s="431"/>
      <c r="U54" s="15"/>
      <c r="V54" s="15"/>
      <c r="W54" s="36"/>
      <c r="X54" s="44"/>
      <c r="Y54" s="267"/>
      <c r="Z54" s="267"/>
      <c r="AA54" s="253"/>
      <c r="AB54" s="267"/>
      <c r="AC54" s="267"/>
      <c r="AD54" s="267"/>
      <c r="AE54" s="333"/>
    </row>
    <row r="55" spans="2:31" ht="17.25" customHeight="1">
      <c r="B55" s="435"/>
      <c r="C55" s="533"/>
      <c r="D55" s="54"/>
      <c r="E55" s="444"/>
      <c r="F55" s="49"/>
      <c r="G55" s="445"/>
      <c r="H55" s="50"/>
      <c r="I55" s="528"/>
      <c r="J55" s="444"/>
      <c r="K55" s="49"/>
      <c r="L55" s="445"/>
      <c r="M55" s="528"/>
      <c r="N55" s="528"/>
      <c r="O55" s="444"/>
      <c r="P55" s="49"/>
      <c r="Q55" s="445"/>
      <c r="R55" s="54"/>
      <c r="S55" s="54"/>
      <c r="T55" s="436"/>
      <c r="U55" s="15"/>
      <c r="V55" s="15"/>
      <c r="W55" s="36"/>
      <c r="X55" s="44"/>
      <c r="Y55" s="267"/>
      <c r="Z55" s="267"/>
      <c r="AA55" s="253"/>
      <c r="AB55" s="267"/>
      <c r="AC55" s="267"/>
      <c r="AD55" s="267"/>
      <c r="AE55" s="333"/>
    </row>
    <row r="56" spans="2:31" ht="17.25" customHeight="1">
      <c r="B56" s="651" t="s">
        <v>501</v>
      </c>
      <c r="C56" s="651"/>
      <c r="D56" s="651"/>
      <c r="E56" s="651"/>
      <c r="F56" s="651"/>
      <c r="G56" s="651"/>
      <c r="H56" s="651"/>
      <c r="I56" s="651"/>
      <c r="J56" s="651"/>
      <c r="K56" s="651"/>
      <c r="L56" s="651"/>
      <c r="M56" s="651"/>
      <c r="N56" s="651"/>
      <c r="O56" s="651"/>
      <c r="P56" s="651"/>
      <c r="Q56" s="651"/>
      <c r="R56" s="651"/>
      <c r="S56" s="651"/>
      <c r="T56" s="651"/>
      <c r="U56" s="15"/>
      <c r="V56" s="15"/>
      <c r="W56" s="36"/>
      <c r="X56" s="44"/>
      <c r="Y56" s="267"/>
      <c r="Z56" s="267"/>
      <c r="AA56" s="253"/>
      <c r="AB56" s="267"/>
      <c r="AC56" s="267"/>
      <c r="AD56" s="267"/>
      <c r="AE56" s="333"/>
    </row>
    <row r="57" spans="2:31" ht="17.25" customHeight="1">
      <c r="B57" s="420"/>
      <c r="C57" s="428"/>
      <c r="D57" s="428"/>
      <c r="E57" s="428"/>
      <c r="F57" s="428"/>
      <c r="G57" s="428"/>
      <c r="H57" s="428"/>
      <c r="I57" s="428"/>
      <c r="J57" s="428"/>
      <c r="K57" s="428"/>
      <c r="L57" s="428"/>
      <c r="M57" s="420"/>
      <c r="N57" s="430"/>
      <c r="O57" s="430"/>
      <c r="P57" s="430"/>
      <c r="Q57" s="430"/>
      <c r="R57" s="420"/>
      <c r="S57" s="428"/>
      <c r="T57" s="422"/>
      <c r="U57" s="15"/>
      <c r="V57" s="15"/>
      <c r="W57" s="36"/>
      <c r="X57" s="44"/>
      <c r="Y57" s="261"/>
      <c r="Z57" s="261"/>
      <c r="AA57" s="261"/>
      <c r="AB57" s="333"/>
      <c r="AC57" s="261"/>
      <c r="AD57" s="261"/>
      <c r="AE57" s="333"/>
    </row>
    <row r="58" spans="2:31" ht="17.25" customHeight="1">
      <c r="B58" s="671" t="str">
        <f>+"COLORADO ROCKIES  ("&amp;COUNTA(C59:D78)&amp;")"</f>
        <v>COLORADO ROCKIES  (33)</v>
      </c>
      <c r="C58" s="671"/>
      <c r="D58" s="671"/>
      <c r="E58" s="671"/>
      <c r="F58" s="423"/>
      <c r="G58" s="657" t="str">
        <f>+"LOS ANGELES DODGERS ("&amp;COUNTA(H59:I78)&amp;")"</f>
        <v>LOS ANGELES DODGERS (33)</v>
      </c>
      <c r="H58" s="657"/>
      <c r="I58" s="657"/>
      <c r="J58" s="657"/>
      <c r="K58" s="423"/>
      <c r="L58" s="672" t="str">
        <f>+"SAN DIEGO PADRES ("&amp;COUNTA(M59:N78)&amp;")"</f>
        <v>SAN DIEGO PADRES (33)</v>
      </c>
      <c r="M58" s="672"/>
      <c r="N58" s="672"/>
      <c r="O58" s="672"/>
      <c r="P58" s="423"/>
      <c r="Q58" s="665" t="str">
        <f>+"SAN FRANCISCO GIANTS ("&amp;COUNTA(R59:S78)&amp;")"</f>
        <v>SAN FRANCISCO GIANTS (33)</v>
      </c>
      <c r="R58" s="665"/>
      <c r="S58" s="665"/>
      <c r="T58" s="665"/>
      <c r="U58" s="15"/>
      <c r="V58" s="15"/>
      <c r="W58" s="31"/>
      <c r="X58" s="44"/>
      <c r="Y58" s="258"/>
      <c r="Z58" s="259"/>
      <c r="AA58" s="259"/>
      <c r="AB58" s="260"/>
      <c r="AC58" s="259"/>
      <c r="AD58" s="259"/>
      <c r="AE58" s="333"/>
    </row>
    <row r="59" spans="2:31" ht="17.25" customHeight="1">
      <c r="B59" s="424"/>
      <c r="C59" s="197" t="s">
        <v>8084</v>
      </c>
      <c r="D59" s="31" t="s">
        <v>9892</v>
      </c>
      <c r="E59" s="486"/>
      <c r="F59" s="31"/>
      <c r="G59" s="487"/>
      <c r="H59" s="28" t="s">
        <v>3897</v>
      </c>
      <c r="I59" s="17" t="s">
        <v>3846</v>
      </c>
      <c r="J59" s="486"/>
      <c r="K59" s="31"/>
      <c r="L59" s="487"/>
      <c r="M59" s="36" t="s">
        <v>369</v>
      </c>
      <c r="N59" s="18" t="s">
        <v>9970</v>
      </c>
      <c r="O59" s="486"/>
      <c r="P59" s="31"/>
      <c r="Q59" s="487"/>
      <c r="R59" s="35" t="s">
        <v>6207</v>
      </c>
      <c r="S59" s="523" t="s">
        <v>131</v>
      </c>
      <c r="T59" s="431"/>
      <c r="U59" s="15"/>
      <c r="V59" s="15"/>
      <c r="W59" s="36"/>
      <c r="X59" s="44"/>
      <c r="Y59" s="262"/>
      <c r="Z59" s="259"/>
      <c r="AA59" s="259"/>
      <c r="AB59" s="260"/>
      <c r="AC59" s="259"/>
      <c r="AD59" s="259"/>
      <c r="AE59" s="333"/>
    </row>
    <row r="60" spans="2:31" ht="17.25" customHeight="1">
      <c r="B60" s="424"/>
      <c r="C60" s="17" t="s">
        <v>6749</v>
      </c>
      <c r="D60" s="197" t="s">
        <v>7763</v>
      </c>
      <c r="E60" s="486"/>
      <c r="F60" s="31"/>
      <c r="G60" s="487"/>
      <c r="H60" s="197" t="s">
        <v>3879</v>
      </c>
      <c r="I60" s="31" t="s">
        <v>6623</v>
      </c>
      <c r="J60" s="486"/>
      <c r="K60" s="31"/>
      <c r="L60" s="487"/>
      <c r="M60" s="17" t="s">
        <v>6200</v>
      </c>
      <c r="N60" s="17" t="s">
        <v>7642</v>
      </c>
      <c r="O60" s="486"/>
      <c r="P60" s="31"/>
      <c r="Q60" s="487"/>
      <c r="R60" s="21" t="s">
        <v>8079</v>
      </c>
      <c r="S60" s="28" t="s">
        <v>3925</v>
      </c>
      <c r="T60" s="431"/>
      <c r="U60" s="15"/>
      <c r="V60" s="15"/>
      <c r="W60" s="36"/>
      <c r="X60" s="44"/>
      <c r="Y60" s="261"/>
      <c r="Z60" s="261"/>
      <c r="AA60" s="261"/>
      <c r="AB60" s="333"/>
      <c r="AC60" s="261"/>
      <c r="AD60" s="261"/>
      <c r="AE60" s="333"/>
    </row>
    <row r="61" spans="2:31" ht="17.25" customHeight="1">
      <c r="B61" s="424"/>
      <c r="C61" s="17" t="s">
        <v>8141</v>
      </c>
      <c r="D61" s="25" t="s">
        <v>7654</v>
      </c>
      <c r="E61" s="486"/>
      <c r="F61" s="31"/>
      <c r="G61" s="487"/>
      <c r="H61" s="36" t="s">
        <v>6174</v>
      </c>
      <c r="I61" s="197" t="s">
        <v>151</v>
      </c>
      <c r="J61" s="486"/>
      <c r="K61" s="31"/>
      <c r="L61" s="487"/>
      <c r="M61" s="31" t="s">
        <v>353</v>
      </c>
      <c r="N61" s="31" t="s">
        <v>87</v>
      </c>
      <c r="O61" s="486"/>
      <c r="P61" s="31"/>
      <c r="Q61" s="487"/>
      <c r="R61" s="28" t="s">
        <v>6268</v>
      </c>
      <c r="S61" s="37" t="s">
        <v>254</v>
      </c>
      <c r="T61" s="431"/>
      <c r="U61" s="15"/>
      <c r="V61" s="15"/>
      <c r="W61" s="36"/>
      <c r="X61" s="44"/>
      <c r="Y61" s="264"/>
      <c r="Z61" s="259"/>
      <c r="AA61" s="259"/>
      <c r="AB61" s="260"/>
      <c r="AC61" s="259"/>
      <c r="AD61" s="259"/>
      <c r="AE61" s="333"/>
    </row>
    <row r="62" spans="2:31" ht="17.25" customHeight="1">
      <c r="B62" s="424"/>
      <c r="C62" s="17" t="s">
        <v>8048</v>
      </c>
      <c r="D62" s="36" t="s">
        <v>3859</v>
      </c>
      <c r="E62" s="486"/>
      <c r="F62" s="31"/>
      <c r="G62" s="487"/>
      <c r="H62" s="197" t="s">
        <v>3902</v>
      </c>
      <c r="I62" s="17" t="s">
        <v>9962</v>
      </c>
      <c r="J62" s="486"/>
      <c r="K62" s="31"/>
      <c r="L62" s="487"/>
      <c r="M62" s="18" t="s">
        <v>8046</v>
      </c>
      <c r="N62" s="17" t="s">
        <v>159</v>
      </c>
      <c r="O62" s="486"/>
      <c r="P62" s="35"/>
      <c r="Q62" s="488"/>
      <c r="R62" s="28" t="s">
        <v>6210</v>
      </c>
      <c r="S62" s="28" t="s">
        <v>7761</v>
      </c>
      <c r="T62" s="431"/>
      <c r="U62" s="15"/>
      <c r="V62" s="15"/>
      <c r="W62" s="36"/>
      <c r="X62" s="44"/>
      <c r="Y62" s="267"/>
      <c r="Z62" s="267"/>
      <c r="AA62" s="267"/>
      <c r="AB62" s="253"/>
      <c r="AC62" s="267"/>
      <c r="AD62" s="267"/>
      <c r="AE62" s="333"/>
    </row>
    <row r="63" spans="2:31" ht="17.25" customHeight="1">
      <c r="B63" s="424"/>
      <c r="C63" s="36" t="s">
        <v>6191</v>
      </c>
      <c r="D63" s="36" t="s">
        <v>186</v>
      </c>
      <c r="E63" s="486"/>
      <c r="F63" s="31"/>
      <c r="G63" s="487"/>
      <c r="H63" s="36" t="s">
        <v>306</v>
      </c>
      <c r="I63" s="36" t="s">
        <v>497</v>
      </c>
      <c r="J63" s="486"/>
      <c r="K63" s="31"/>
      <c r="L63" s="487"/>
      <c r="M63" s="17" t="s">
        <v>7005</v>
      </c>
      <c r="N63" s="37" t="s">
        <v>117</v>
      </c>
      <c r="O63" s="486"/>
      <c r="P63" s="31"/>
      <c r="Q63" s="487"/>
      <c r="R63" s="36" t="s">
        <v>6181</v>
      </c>
      <c r="S63" s="28" t="s">
        <v>170</v>
      </c>
      <c r="T63" s="431"/>
      <c r="U63" s="15"/>
      <c r="V63" s="15"/>
      <c r="W63" s="36"/>
      <c r="X63" s="44"/>
      <c r="Y63" s="265"/>
      <c r="Z63" s="265"/>
      <c r="AA63" s="265"/>
      <c r="AB63" s="266"/>
      <c r="AC63" s="265"/>
      <c r="AD63" s="265"/>
      <c r="AE63" s="333"/>
    </row>
    <row r="64" spans="2:31" ht="17.25" customHeight="1">
      <c r="B64" s="424"/>
      <c r="C64" s="36" t="s">
        <v>2995</v>
      </c>
      <c r="D64" s="31" t="s">
        <v>487</v>
      </c>
      <c r="E64" s="486"/>
      <c r="F64" s="31"/>
      <c r="G64" s="487"/>
      <c r="H64" s="484" t="s">
        <v>6547</v>
      </c>
      <c r="I64" s="36" t="s">
        <v>9974</v>
      </c>
      <c r="J64" s="486"/>
      <c r="K64" s="31"/>
      <c r="L64" s="487"/>
      <c r="M64" s="31" t="s">
        <v>365</v>
      </c>
      <c r="N64" s="17" t="s">
        <v>370</v>
      </c>
      <c r="O64" s="486"/>
      <c r="P64" s="31"/>
      <c r="Q64" s="487"/>
      <c r="R64" s="484" t="s">
        <v>376</v>
      </c>
      <c r="S64" s="28" t="s">
        <v>171</v>
      </c>
      <c r="T64" s="431"/>
      <c r="U64" s="15"/>
      <c r="V64" s="15"/>
      <c r="W64" s="36"/>
      <c r="X64" s="44"/>
      <c r="Y64" s="267"/>
      <c r="Z64" s="267"/>
      <c r="AA64" s="267"/>
      <c r="AB64" s="267"/>
      <c r="AC64" s="267"/>
      <c r="AD64" s="267"/>
      <c r="AE64" s="333"/>
    </row>
    <row r="65" spans="1:256" ht="17.25" customHeight="1">
      <c r="B65" s="424"/>
      <c r="C65" s="31" t="s">
        <v>6209</v>
      </c>
      <c r="D65" s="523" t="s">
        <v>135</v>
      </c>
      <c r="E65" s="486"/>
      <c r="F65" s="31"/>
      <c r="G65" s="487"/>
      <c r="H65" s="36" t="s">
        <v>3894</v>
      </c>
      <c r="I65" s="17" t="s">
        <v>7658</v>
      </c>
      <c r="J65" s="486"/>
      <c r="K65" s="31"/>
      <c r="L65" s="487"/>
      <c r="M65" s="36" t="s">
        <v>371</v>
      </c>
      <c r="N65" s="17" t="s">
        <v>9966</v>
      </c>
      <c r="O65" s="486"/>
      <c r="P65" s="31"/>
      <c r="Q65" s="487"/>
      <c r="R65" s="28" t="s">
        <v>9830</v>
      </c>
      <c r="S65" s="35" t="s">
        <v>172</v>
      </c>
      <c r="T65" s="431"/>
      <c r="U65" s="15"/>
      <c r="V65" s="15"/>
      <c r="W65" s="36"/>
      <c r="X65" s="44"/>
      <c r="Y65" s="267"/>
      <c r="Z65" s="267"/>
      <c r="AA65" s="267"/>
      <c r="AB65" s="267"/>
      <c r="AC65" s="267"/>
      <c r="AD65" s="267"/>
      <c r="AE65" s="333"/>
    </row>
    <row r="66" spans="1:256" ht="17.25" customHeight="1">
      <c r="B66" s="424"/>
      <c r="C66" s="17" t="s">
        <v>8050</v>
      </c>
      <c r="D66" s="31" t="s">
        <v>6146</v>
      </c>
      <c r="E66" s="486"/>
      <c r="F66" s="31"/>
      <c r="G66" s="487"/>
      <c r="H66" s="51" t="s">
        <v>367</v>
      </c>
      <c r="I66" s="36" t="s">
        <v>59</v>
      </c>
      <c r="J66" s="486"/>
      <c r="K66" s="31"/>
      <c r="L66" s="487"/>
      <c r="M66" s="32" t="s">
        <v>325</v>
      </c>
      <c r="N66" s="17" t="s">
        <v>161</v>
      </c>
      <c r="O66" s="486"/>
      <c r="P66" s="31"/>
      <c r="Q66" s="487"/>
      <c r="R66" s="31" t="s">
        <v>388</v>
      </c>
      <c r="S66" s="28" t="s">
        <v>204</v>
      </c>
      <c r="T66" s="431"/>
      <c r="U66" s="15"/>
      <c r="V66" s="15"/>
      <c r="W66" s="36"/>
      <c r="X66" s="44"/>
      <c r="Y66" s="267"/>
      <c r="Z66" s="267"/>
      <c r="AA66" s="267"/>
      <c r="AB66" s="267"/>
      <c r="AC66" s="267"/>
      <c r="AD66" s="267"/>
      <c r="AE66" s="333"/>
    </row>
    <row r="67" spans="1:256" ht="17.25" customHeight="1">
      <c r="B67" s="424"/>
      <c r="C67" s="31" t="s">
        <v>354</v>
      </c>
      <c r="D67" s="197" t="s">
        <v>6672</v>
      </c>
      <c r="E67" s="486"/>
      <c r="F67" s="31"/>
      <c r="G67" s="487"/>
      <c r="H67" s="28" t="s">
        <v>6586</v>
      </c>
      <c r="I67" s="17" t="s">
        <v>7674</v>
      </c>
      <c r="J67" s="486"/>
      <c r="K67" s="31"/>
      <c r="L67" s="487"/>
      <c r="M67" s="484" t="s">
        <v>6762</v>
      </c>
      <c r="N67" s="28" t="s">
        <v>10115</v>
      </c>
      <c r="O67" s="486"/>
      <c r="P67" s="31"/>
      <c r="Q67" s="487"/>
      <c r="R67" s="28" t="s">
        <v>8059</v>
      </c>
      <c r="S67" s="28" t="s">
        <v>7644</v>
      </c>
      <c r="T67" s="431"/>
      <c r="U67" s="15"/>
      <c r="V67" s="15"/>
      <c r="W67" s="36"/>
      <c r="X67" s="44"/>
      <c r="Y67" s="267"/>
      <c r="Z67" s="267"/>
      <c r="AA67" s="267"/>
      <c r="AB67" s="267"/>
      <c r="AC67" s="267"/>
      <c r="AD67" s="267"/>
      <c r="AE67" s="333"/>
    </row>
    <row r="68" spans="1:256" ht="17.25" customHeight="1">
      <c r="B68" s="424"/>
      <c r="C68" s="17" t="s">
        <v>355</v>
      </c>
      <c r="D68" s="37" t="s">
        <v>141</v>
      </c>
      <c r="E68" s="486"/>
      <c r="F68" s="31"/>
      <c r="G68" s="487"/>
      <c r="H68" s="51" t="s">
        <v>8009</v>
      </c>
      <c r="I68" s="31" t="s">
        <v>126</v>
      </c>
      <c r="J68" s="486"/>
      <c r="K68" s="31"/>
      <c r="L68" s="487"/>
      <c r="M68" s="17" t="s">
        <v>372</v>
      </c>
      <c r="N68" s="17" t="s">
        <v>162</v>
      </c>
      <c r="O68" s="486"/>
      <c r="P68" s="31"/>
      <c r="Q68" s="487"/>
      <c r="R68" s="28" t="s">
        <v>8257</v>
      </c>
      <c r="S68" s="28" t="s">
        <v>7618</v>
      </c>
      <c r="T68" s="431"/>
      <c r="U68" s="15"/>
      <c r="V68" s="15"/>
      <c r="W68" s="36"/>
      <c r="X68" s="44"/>
      <c r="Y68" s="267"/>
      <c r="Z68" s="267"/>
      <c r="AA68" s="267"/>
      <c r="AB68" s="267"/>
      <c r="AC68" s="267"/>
      <c r="AD68" s="267"/>
      <c r="AE68" s="333"/>
    </row>
    <row r="69" spans="1:256" ht="17.25" customHeight="1">
      <c r="B69" s="424"/>
      <c r="C69" s="31" t="s">
        <v>356</v>
      </c>
      <c r="D69" s="36" t="s">
        <v>6640</v>
      </c>
      <c r="E69" s="486"/>
      <c r="F69" s="31"/>
      <c r="G69" s="487"/>
      <c r="H69" s="36" t="s">
        <v>7999</v>
      </c>
      <c r="I69" s="522" t="s">
        <v>152</v>
      </c>
      <c r="J69" s="486"/>
      <c r="K69" s="31"/>
      <c r="L69" s="487"/>
      <c r="M69" s="493" t="s">
        <v>320</v>
      </c>
      <c r="N69" s="31" t="s">
        <v>3850</v>
      </c>
      <c r="O69" s="486"/>
      <c r="P69" s="31"/>
      <c r="Q69" s="487"/>
      <c r="R69" s="17" t="s">
        <v>436</v>
      </c>
      <c r="S69" s="31" t="s">
        <v>6113</v>
      </c>
      <c r="T69" s="431"/>
      <c r="U69" s="15"/>
      <c r="V69" s="15"/>
      <c r="W69" s="36"/>
      <c r="X69" s="44"/>
      <c r="Y69" s="267"/>
      <c r="Z69" s="267"/>
      <c r="AA69" s="267"/>
      <c r="AB69" s="267"/>
      <c r="AC69" s="267"/>
      <c r="AD69" s="267"/>
      <c r="AE69" s="333"/>
    </row>
    <row r="70" spans="1:256" ht="17.25" customHeight="1">
      <c r="B70" s="424"/>
      <c r="C70" s="522" t="s">
        <v>3883</v>
      </c>
      <c r="D70" s="197" t="s">
        <v>142</v>
      </c>
      <c r="E70" s="486"/>
      <c r="F70" s="31"/>
      <c r="G70" s="487"/>
      <c r="H70" s="31" t="s">
        <v>506</v>
      </c>
      <c r="I70" s="37" t="s">
        <v>153</v>
      </c>
      <c r="J70" s="486"/>
      <c r="K70" s="31"/>
      <c r="L70" s="487"/>
      <c r="M70" s="36" t="s">
        <v>373</v>
      </c>
      <c r="N70" s="36" t="s">
        <v>503</v>
      </c>
      <c r="O70" s="486"/>
      <c r="P70" s="35"/>
      <c r="Q70" s="488"/>
      <c r="R70" s="36" t="s">
        <v>389</v>
      </c>
      <c r="S70" s="28" t="s">
        <v>10119</v>
      </c>
      <c r="T70" s="431"/>
      <c r="U70" s="15"/>
      <c r="V70" s="15"/>
      <c r="W70" s="36"/>
      <c r="X70" s="44"/>
      <c r="Y70" s="267"/>
      <c r="Z70" s="267"/>
      <c r="AA70" s="267"/>
      <c r="AB70" s="267"/>
      <c r="AC70" s="267"/>
      <c r="AD70" s="267"/>
      <c r="AE70" s="333"/>
    </row>
    <row r="71" spans="1:256" ht="17.25" customHeight="1">
      <c r="B71" s="424"/>
      <c r="C71" s="31" t="s">
        <v>359</v>
      </c>
      <c r="D71" s="37" t="s">
        <v>143</v>
      </c>
      <c r="E71" s="486"/>
      <c r="F71" s="31"/>
      <c r="G71" s="487"/>
      <c r="H71" s="53" t="s">
        <v>8170</v>
      </c>
      <c r="I71" s="51" t="s">
        <v>9972</v>
      </c>
      <c r="J71" s="486"/>
      <c r="K71" s="31"/>
      <c r="L71" s="487"/>
      <c r="M71" s="484" t="s">
        <v>8006</v>
      </c>
      <c r="N71" s="31" t="s">
        <v>165</v>
      </c>
      <c r="O71" s="486"/>
      <c r="P71" s="35"/>
      <c r="Q71" s="488"/>
      <c r="R71" s="31" t="s">
        <v>405</v>
      </c>
      <c r="S71" s="36" t="s">
        <v>9829</v>
      </c>
      <c r="T71" s="431"/>
      <c r="U71" s="15"/>
      <c r="V71" s="15"/>
      <c r="W71" s="36"/>
      <c r="X71" s="44"/>
      <c r="Y71" s="267"/>
      <c r="Z71" s="267"/>
      <c r="AA71" s="267"/>
      <c r="AB71" s="267"/>
      <c r="AC71" s="267"/>
      <c r="AD71" s="267"/>
      <c r="AE71" s="333"/>
    </row>
    <row r="72" spans="1:256" ht="17.25" customHeight="1">
      <c r="B72" s="424"/>
      <c r="C72" s="31" t="s">
        <v>6206</v>
      </c>
      <c r="D72" s="484" t="s">
        <v>7714</v>
      </c>
      <c r="E72" s="486"/>
      <c r="F72" s="31"/>
      <c r="G72" s="487"/>
      <c r="H72" s="484" t="s">
        <v>9956</v>
      </c>
      <c r="I72" s="31" t="s">
        <v>7672</v>
      </c>
      <c r="J72" s="486"/>
      <c r="K72" s="31"/>
      <c r="L72" s="487"/>
      <c r="M72" s="36" t="s">
        <v>338</v>
      </c>
      <c r="N72" s="36" t="s">
        <v>166</v>
      </c>
      <c r="O72" s="486"/>
      <c r="P72" s="31"/>
      <c r="Q72" s="487"/>
      <c r="R72" s="35" t="s">
        <v>377</v>
      </c>
      <c r="S72" s="524" t="s">
        <v>6112</v>
      </c>
      <c r="T72" s="431"/>
      <c r="U72" s="15"/>
      <c r="V72" s="15"/>
      <c r="W72" s="36"/>
      <c r="X72" s="44"/>
      <c r="Y72" s="267"/>
      <c r="Z72" s="267"/>
      <c r="AA72" s="267"/>
      <c r="AB72" s="267"/>
      <c r="AC72" s="267"/>
      <c r="AD72" s="267"/>
      <c r="AE72" s="333"/>
    </row>
    <row r="73" spans="1:256" ht="17.25" customHeight="1">
      <c r="B73" s="424"/>
      <c r="C73" s="31" t="s">
        <v>361</v>
      </c>
      <c r="D73" s="37" t="s">
        <v>145</v>
      </c>
      <c r="E73" s="486"/>
      <c r="F73" s="31"/>
      <c r="G73" s="487"/>
      <c r="H73" s="36" t="s">
        <v>9957</v>
      </c>
      <c r="I73" s="37" t="s">
        <v>156</v>
      </c>
      <c r="J73" s="486"/>
      <c r="K73" s="31"/>
      <c r="L73" s="487"/>
      <c r="M73" s="51" t="s">
        <v>6179</v>
      </c>
      <c r="N73" s="197" t="s">
        <v>6648</v>
      </c>
      <c r="O73" s="486"/>
      <c r="P73" s="31"/>
      <c r="Q73" s="487"/>
      <c r="R73" s="28" t="s">
        <v>6593</v>
      </c>
      <c r="S73" s="32" t="s">
        <v>175</v>
      </c>
      <c r="T73" s="431"/>
      <c r="U73" s="15"/>
      <c r="V73" s="15"/>
      <c r="W73" s="36"/>
      <c r="X73" s="44"/>
      <c r="Y73" s="267"/>
      <c r="Z73" s="267"/>
      <c r="AA73" s="267"/>
      <c r="AB73" s="267"/>
      <c r="AC73" s="267"/>
      <c r="AD73" s="267"/>
      <c r="AE73" s="333"/>
    </row>
    <row r="74" spans="1:256" ht="17.25" customHeight="1">
      <c r="B74" s="424"/>
      <c r="C74" s="31"/>
      <c r="D74" s="31" t="s">
        <v>78</v>
      </c>
      <c r="E74" s="486"/>
      <c r="F74" s="31"/>
      <c r="G74" s="487"/>
      <c r="H74" s="484" t="s">
        <v>268</v>
      </c>
      <c r="I74" s="17" t="s">
        <v>7716</v>
      </c>
      <c r="J74" s="486"/>
      <c r="K74" s="31"/>
      <c r="L74" s="487"/>
      <c r="M74" s="493" t="s">
        <v>6559</v>
      </c>
      <c r="N74" s="36" t="s">
        <v>6135</v>
      </c>
      <c r="O74" s="486"/>
      <c r="P74" s="31"/>
      <c r="Q74" s="487"/>
      <c r="R74" s="272" t="s">
        <v>10199</v>
      </c>
      <c r="S74" s="31" t="s">
        <v>176</v>
      </c>
      <c r="T74" s="431"/>
      <c r="U74" s="15"/>
      <c r="V74" s="15"/>
      <c r="W74" s="36"/>
      <c r="X74" s="44"/>
      <c r="Y74" s="267"/>
      <c r="Z74" s="267"/>
      <c r="AA74" s="267"/>
      <c r="AB74" s="267"/>
      <c r="AC74" s="267"/>
      <c r="AD74" s="267"/>
      <c r="AE74" s="333"/>
    </row>
    <row r="75" spans="1:256" ht="17.25" customHeight="1">
      <c r="A75" s="15"/>
      <c r="B75" s="424"/>
      <c r="D75" s="197" t="s">
        <v>146</v>
      </c>
      <c r="E75" s="486"/>
      <c r="F75" s="31"/>
      <c r="G75" s="487"/>
      <c r="I75" s="31" t="s">
        <v>138</v>
      </c>
      <c r="J75" s="486"/>
      <c r="K75" s="31"/>
      <c r="L75" s="487"/>
      <c r="M75" s="17" t="s">
        <v>434</v>
      </c>
      <c r="O75" s="486"/>
      <c r="P75" s="31"/>
      <c r="Q75" s="487"/>
      <c r="R75" s="554" t="s">
        <v>316</v>
      </c>
      <c r="T75" s="431"/>
      <c r="U75" s="15"/>
      <c r="V75" s="15"/>
      <c r="W75" s="36"/>
      <c r="X75" s="44"/>
      <c r="Y75" s="267"/>
      <c r="Z75" s="267"/>
      <c r="AA75" s="267"/>
      <c r="AB75" s="267"/>
      <c r="AC75" s="267"/>
      <c r="AD75" s="267"/>
      <c r="AE75" s="333"/>
      <c r="AF75" s="44"/>
      <c r="AG75" s="44"/>
      <c r="AH75" s="44"/>
      <c r="AI75" s="44"/>
      <c r="AJ75" s="44"/>
      <c r="AK75" s="44"/>
      <c r="AL75" s="44"/>
      <c r="AM75" s="44"/>
      <c r="AN75" s="44"/>
      <c r="AO75" s="44"/>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row>
    <row r="76" spans="1:256" ht="17.25" customHeight="1">
      <c r="A76" s="15"/>
      <c r="B76" s="424"/>
      <c r="C76" s="197"/>
      <c r="D76" s="197" t="s">
        <v>7682</v>
      </c>
      <c r="E76" s="486"/>
      <c r="F76" s="31"/>
      <c r="G76" s="487"/>
      <c r="J76" s="486"/>
      <c r="K76" s="31"/>
      <c r="L76" s="487"/>
      <c r="O76" s="486"/>
      <c r="P76" s="31"/>
      <c r="Q76" s="487"/>
      <c r="R76" s="524"/>
      <c r="S76" s="32"/>
      <c r="T76" s="431"/>
      <c r="U76" s="15"/>
      <c r="V76" s="15"/>
      <c r="W76" s="36"/>
      <c r="X76" s="44"/>
      <c r="Y76" s="267"/>
      <c r="Z76" s="267"/>
      <c r="AA76" s="267"/>
      <c r="AB76" s="267"/>
      <c r="AC76" s="267"/>
      <c r="AD76" s="267"/>
      <c r="AE76" s="333"/>
      <c r="AF76" s="44"/>
      <c r="AG76" s="44"/>
      <c r="AH76" s="44"/>
      <c r="AI76" s="44"/>
      <c r="AJ76" s="44"/>
      <c r="AK76" s="44"/>
      <c r="AL76" s="44"/>
      <c r="AM76" s="44"/>
      <c r="AN76" s="44"/>
      <c r="AO76" s="44"/>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row>
    <row r="77" spans="1:256" ht="17.25" customHeight="1">
      <c r="A77" s="15"/>
      <c r="B77" s="427"/>
      <c r="C77" s="197"/>
      <c r="E77" s="24"/>
      <c r="F77" s="25"/>
      <c r="G77" s="26"/>
      <c r="H77" s="197"/>
      <c r="I77" s="31"/>
      <c r="J77" s="24"/>
      <c r="K77" s="25"/>
      <c r="L77" s="26"/>
      <c r="M77" s="31"/>
      <c r="N77" s="21"/>
      <c r="O77" s="24"/>
      <c r="P77" s="25"/>
      <c r="Q77" s="26"/>
      <c r="R77" s="36"/>
      <c r="S77" s="37"/>
      <c r="T77" s="425"/>
      <c r="U77" s="15"/>
      <c r="V77" s="15"/>
      <c r="W77" s="36"/>
      <c r="X77" s="44"/>
      <c r="Y77" s="267"/>
      <c r="Z77" s="267"/>
      <c r="AA77" s="267"/>
      <c r="AB77" s="267"/>
      <c r="AC77" s="267"/>
      <c r="AD77" s="267"/>
      <c r="AE77" s="333"/>
      <c r="AF77" s="44"/>
      <c r="AG77" s="44"/>
      <c r="AH77" s="44"/>
      <c r="AI77" s="44"/>
      <c r="AJ77" s="44"/>
      <c r="AK77" s="44"/>
      <c r="AL77" s="44"/>
      <c r="AM77" s="44"/>
      <c r="AN77" s="44"/>
      <c r="AO77" s="44"/>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row>
    <row r="78" spans="1:256" ht="17.25" customHeight="1">
      <c r="A78" s="15"/>
      <c r="B78" s="427"/>
      <c r="C78" s="47"/>
      <c r="D78" s="47"/>
      <c r="E78" s="24"/>
      <c r="F78" s="25"/>
      <c r="G78" s="26"/>
      <c r="H78" s="274"/>
      <c r="I78" s="47"/>
      <c r="J78" s="24"/>
      <c r="K78" s="25"/>
      <c r="L78" s="26"/>
      <c r="M78" s="45"/>
      <c r="N78" s="52"/>
      <c r="O78" s="24"/>
      <c r="P78" s="25"/>
      <c r="Q78" s="26"/>
      <c r="R78" s="48"/>
      <c r="S78" s="48"/>
      <c r="T78" s="425"/>
      <c r="U78" s="15"/>
      <c r="V78" s="15"/>
      <c r="W78" s="36"/>
      <c r="X78" s="44"/>
      <c r="Y78" s="267"/>
      <c r="Z78" s="267"/>
      <c r="AA78" s="267"/>
      <c r="AB78" s="267"/>
      <c r="AC78" s="267"/>
      <c r="AD78" s="267"/>
      <c r="AE78" s="333"/>
      <c r="AF78" s="44"/>
      <c r="AG78" s="44"/>
      <c r="AH78" s="44"/>
      <c r="AI78" s="44"/>
      <c r="AJ78" s="44"/>
      <c r="AK78" s="44"/>
      <c r="AL78" s="44"/>
      <c r="AM78" s="44"/>
      <c r="AN78" s="44"/>
      <c r="AO78" s="44"/>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row>
    <row r="79" spans="1:256" ht="17.25" customHeight="1">
      <c r="A79" s="15"/>
      <c r="B79" s="432"/>
      <c r="C79" s="55"/>
      <c r="D79" s="39"/>
      <c r="E79" s="439"/>
      <c r="F79" s="38"/>
      <c r="G79" s="440"/>
      <c r="H79" s="41"/>
      <c r="I79" s="392" t="s">
        <v>9874</v>
      </c>
      <c r="J79" s="439"/>
      <c r="K79" s="38"/>
      <c r="L79" s="440"/>
      <c r="M79" s="41" t="s">
        <v>9843</v>
      </c>
      <c r="N79" s="40" t="s">
        <v>10009</v>
      </c>
      <c r="O79" s="439"/>
      <c r="P79" s="38"/>
      <c r="Q79" s="440"/>
      <c r="R79" s="41" t="s">
        <v>572</v>
      </c>
      <c r="S79" s="40" t="s">
        <v>9844</v>
      </c>
      <c r="T79" s="434"/>
      <c r="U79" s="15"/>
      <c r="V79" s="15"/>
      <c r="W79" s="36"/>
      <c r="X79" s="44"/>
      <c r="Y79" s="267"/>
      <c r="Z79" s="267"/>
      <c r="AA79" s="267"/>
      <c r="AB79" s="267"/>
      <c r="AC79" s="267"/>
      <c r="AD79" s="267"/>
      <c r="AE79" s="333"/>
      <c r="AF79" s="44"/>
      <c r="AG79" s="44"/>
      <c r="AH79" s="44"/>
      <c r="AI79" s="44"/>
      <c r="AJ79" s="44"/>
      <c r="AK79" s="44"/>
      <c r="AL79" s="44"/>
      <c r="AM79" s="44"/>
      <c r="AN79" s="44"/>
      <c r="AO79" s="44"/>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row>
    <row r="80" spans="1:256" ht="17.25" customHeight="1">
      <c r="A80" s="15"/>
      <c r="B80" s="424"/>
      <c r="C80" s="38"/>
      <c r="D80" s="38"/>
      <c r="E80" s="446"/>
      <c r="F80" s="38"/>
      <c r="G80" s="447"/>
      <c r="H80" s="170"/>
      <c r="I80" s="170"/>
      <c r="J80" s="446"/>
      <c r="K80" s="38"/>
      <c r="L80" s="447"/>
      <c r="M80" s="55"/>
      <c r="N80" s="55"/>
      <c r="O80" s="446"/>
      <c r="P80" s="38"/>
      <c r="Q80" s="447"/>
      <c r="R80" s="43"/>
      <c r="S80" s="43"/>
      <c r="T80" s="431"/>
      <c r="U80" s="15"/>
      <c r="V80" s="15"/>
      <c r="W80" s="36"/>
      <c r="X80" s="44"/>
      <c r="Y80" s="267"/>
      <c r="Z80" s="267"/>
      <c r="AA80" s="267"/>
      <c r="AB80" s="267"/>
      <c r="AC80" s="267"/>
      <c r="AD80" s="267"/>
      <c r="AE80" s="333"/>
      <c r="AF80" s="44"/>
      <c r="AG80" s="44"/>
      <c r="AH80" s="44"/>
      <c r="AI80" s="44"/>
      <c r="AJ80" s="44"/>
      <c r="AK80" s="44"/>
      <c r="AL80" s="44"/>
      <c r="AM80" s="44"/>
      <c r="AN80" s="44"/>
      <c r="AO80" s="44"/>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row>
    <row r="81" spans="1:256" ht="17.25" customHeight="1">
      <c r="A81" s="15"/>
      <c r="B81" s="435"/>
      <c r="C81" s="533"/>
      <c r="D81" s="54"/>
      <c r="E81" s="444"/>
      <c r="F81" s="49"/>
      <c r="G81" s="445"/>
      <c r="H81" s="534"/>
      <c r="I81" s="528"/>
      <c r="J81" s="444"/>
      <c r="K81" s="49"/>
      <c r="L81" s="445"/>
      <c r="M81" s="528"/>
      <c r="N81" s="528"/>
      <c r="O81" s="444"/>
      <c r="P81" s="49"/>
      <c r="Q81" s="445"/>
      <c r="R81" s="54"/>
      <c r="S81" s="168" t="s">
        <v>11388</v>
      </c>
      <c r="T81" s="436"/>
      <c r="U81" s="15"/>
      <c r="V81" s="15"/>
      <c r="W81" s="36"/>
      <c r="X81" s="44"/>
      <c r="Y81" s="267"/>
      <c r="Z81" s="267"/>
      <c r="AA81" s="267"/>
      <c r="AB81" s="267"/>
      <c r="AC81" s="267"/>
      <c r="AD81" s="267"/>
      <c r="AE81" s="333"/>
      <c r="AF81" s="44"/>
      <c r="AG81" s="44"/>
      <c r="AH81" s="44"/>
      <c r="AI81" s="44"/>
      <c r="AJ81" s="44"/>
      <c r="AK81" s="44"/>
      <c r="AL81" s="44"/>
      <c r="AM81" s="44"/>
      <c r="AN81" s="44"/>
      <c r="AO81" s="44"/>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row>
    <row r="82" spans="1:256" ht="17.25" customHeight="1">
      <c r="A82" s="15"/>
      <c r="B82" s="651" t="s">
        <v>504</v>
      </c>
      <c r="C82" s="651"/>
      <c r="D82" s="651"/>
      <c r="E82" s="651"/>
      <c r="F82" s="651"/>
      <c r="G82" s="651"/>
      <c r="H82" s="651"/>
      <c r="I82" s="651"/>
      <c r="J82" s="651"/>
      <c r="K82" s="651"/>
      <c r="L82" s="651"/>
      <c r="M82" s="651"/>
      <c r="N82" s="651"/>
      <c r="O82" s="651"/>
      <c r="P82" s="651"/>
      <c r="Q82" s="651"/>
      <c r="R82" s="651"/>
      <c r="S82" s="651"/>
      <c r="T82" s="651"/>
      <c r="U82" s="15"/>
      <c r="V82" s="15"/>
      <c r="W82" s="36"/>
      <c r="X82" s="44"/>
      <c r="Y82" s="267"/>
      <c r="Z82" s="267"/>
      <c r="AA82" s="267"/>
      <c r="AB82" s="267"/>
      <c r="AC82" s="267"/>
      <c r="AD82" s="267"/>
      <c r="AE82" s="333"/>
      <c r="AF82" s="44"/>
      <c r="AG82" s="44"/>
      <c r="AH82" s="44"/>
      <c r="AI82" s="44"/>
      <c r="AJ82" s="44"/>
      <c r="AK82" s="44"/>
      <c r="AL82" s="44"/>
      <c r="AM82" s="44"/>
      <c r="AN82" s="44"/>
      <c r="AO82" s="44"/>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row>
    <row r="83" spans="1:256" ht="17.25" customHeight="1">
      <c r="A83" s="15"/>
      <c r="B83" s="420"/>
      <c r="C83" s="420"/>
      <c r="D83" s="420"/>
      <c r="E83" s="420"/>
      <c r="F83" s="420"/>
      <c r="G83" s="420"/>
      <c r="H83" s="420"/>
      <c r="I83" s="420"/>
      <c r="J83" s="420"/>
      <c r="K83" s="428"/>
      <c r="L83" s="428"/>
      <c r="M83" s="420"/>
      <c r="N83" s="420"/>
      <c r="O83" s="420"/>
      <c r="P83" s="420"/>
      <c r="Q83" s="420"/>
      <c r="R83" s="420"/>
      <c r="S83" s="420"/>
      <c r="T83" s="422"/>
      <c r="U83" s="15"/>
      <c r="V83" s="15"/>
      <c r="W83" s="36"/>
      <c r="X83" s="44"/>
      <c r="Y83" s="267"/>
      <c r="Z83" s="267"/>
      <c r="AA83" s="267"/>
      <c r="AB83" s="267"/>
      <c r="AC83" s="267"/>
      <c r="AD83" s="267"/>
      <c r="AE83" s="333"/>
      <c r="AF83" s="44"/>
      <c r="AG83" s="44"/>
      <c r="AH83" s="44"/>
      <c r="AI83" s="44"/>
      <c r="AJ83" s="44"/>
      <c r="AK83" s="44"/>
      <c r="AL83" s="44"/>
      <c r="AM83" s="44"/>
      <c r="AN83" s="44"/>
      <c r="AO83" s="44"/>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row>
    <row r="84" spans="1:256" ht="17.25" customHeight="1">
      <c r="A84" s="15"/>
      <c r="B84" s="665" t="str">
        <f>+"BALTIMORE ORIOLES  ("&amp;COUNTA(C85:D104)&amp;")"</f>
        <v>BALTIMORE ORIOLES  (33)</v>
      </c>
      <c r="C84" s="665"/>
      <c r="D84" s="665"/>
      <c r="E84" s="665"/>
      <c r="F84" s="423"/>
      <c r="G84" s="666" t="str">
        <f>+"DETROIT TIGERS  ("&amp;COUNTA(H85:I104)&amp;")"</f>
        <v>DETROIT TIGERS  (32)</v>
      </c>
      <c r="H84" s="666"/>
      <c r="I84" s="666"/>
      <c r="J84" s="666"/>
      <c r="K84" s="423"/>
      <c r="L84" s="667" t="str">
        <f>+"NEW YORK YANKEES  ("&amp;COUNTA(M85:N104)&amp;")"</f>
        <v>NEW YORK YANKEES  (33)</v>
      </c>
      <c r="M84" s="667"/>
      <c r="N84" s="667"/>
      <c r="O84" s="667"/>
      <c r="P84" s="423"/>
      <c r="Q84" s="668" t="str">
        <f>+"BOSTON RED SOX ("&amp;COUNTA(R85:S104)&amp;")"</f>
        <v>BOSTON RED SOX (33)</v>
      </c>
      <c r="R84" s="669"/>
      <c r="S84" s="669"/>
      <c r="T84" s="670"/>
      <c r="U84" s="15"/>
      <c r="V84" s="15"/>
      <c r="W84" s="36"/>
      <c r="X84" s="44"/>
      <c r="Y84" s="267"/>
      <c r="Z84" s="267"/>
      <c r="AA84" s="267"/>
      <c r="AB84" s="267"/>
      <c r="AC84" s="267"/>
      <c r="AD84" s="267"/>
      <c r="AE84" s="333"/>
      <c r="AF84" s="44"/>
      <c r="AG84" s="44"/>
      <c r="AH84" s="44"/>
      <c r="AI84" s="44"/>
      <c r="AJ84" s="44"/>
      <c r="AK84" s="44"/>
      <c r="AL84" s="44"/>
      <c r="AM84" s="44"/>
      <c r="AN84" s="44"/>
      <c r="AO84" s="44"/>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row>
    <row r="85" spans="1:256" ht="17.25" customHeight="1">
      <c r="A85" s="15"/>
      <c r="B85" s="424"/>
      <c r="C85" s="36" t="s">
        <v>312</v>
      </c>
      <c r="D85" s="31" t="s">
        <v>178</v>
      </c>
      <c r="E85" s="486"/>
      <c r="F85" s="31"/>
      <c r="G85" s="487"/>
      <c r="H85" s="17" t="s">
        <v>8056</v>
      </c>
      <c r="I85" s="17" t="s">
        <v>7788</v>
      </c>
      <c r="J85" s="486"/>
      <c r="K85" s="31"/>
      <c r="L85" s="487"/>
      <c r="M85" s="31" t="s">
        <v>6201</v>
      </c>
      <c r="N85" s="196" t="s">
        <v>280</v>
      </c>
      <c r="O85" s="486"/>
      <c r="P85" s="31"/>
      <c r="Q85" s="487"/>
      <c r="R85" s="196" t="s">
        <v>8164</v>
      </c>
      <c r="S85" s="553" t="s">
        <v>9999</v>
      </c>
      <c r="T85" s="431"/>
      <c r="U85" s="15"/>
      <c r="W85" s="36"/>
      <c r="X85" s="44"/>
      <c r="Y85" s="267"/>
      <c r="Z85" s="267"/>
      <c r="AA85" s="267"/>
      <c r="AB85" s="267"/>
      <c r="AC85" s="267"/>
      <c r="AD85" s="267"/>
      <c r="AE85" s="333"/>
      <c r="AF85" s="44"/>
      <c r="AG85" s="44"/>
      <c r="AH85" s="44"/>
      <c r="AI85" s="44"/>
      <c r="AJ85" s="44"/>
      <c r="AK85" s="44"/>
      <c r="AL85" s="44"/>
      <c r="AM85" s="44"/>
      <c r="AN85" s="44"/>
      <c r="AO85" s="44"/>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row>
    <row r="86" spans="1:256" ht="17.25" customHeight="1">
      <c r="A86" s="15"/>
      <c r="B86" s="424"/>
      <c r="C86" s="36" t="s">
        <v>3878</v>
      </c>
      <c r="D86" s="17" t="s">
        <v>7843</v>
      </c>
      <c r="E86" s="486"/>
      <c r="F86" s="31"/>
      <c r="G86" s="487"/>
      <c r="H86" s="484" t="s">
        <v>7006</v>
      </c>
      <c r="I86" s="17" t="s">
        <v>6682</v>
      </c>
      <c r="J86" s="486"/>
      <c r="K86" s="31"/>
      <c r="L86" s="487"/>
      <c r="M86" s="19" t="s">
        <v>8186</v>
      </c>
      <c r="N86" s="36" t="s">
        <v>192</v>
      </c>
      <c r="O86" s="486"/>
      <c r="P86" s="31"/>
      <c r="Q86" s="487"/>
      <c r="R86" s="36" t="s">
        <v>6205</v>
      </c>
      <c r="S86" s="28" t="s">
        <v>6651</v>
      </c>
      <c r="T86" s="431"/>
      <c r="U86" s="15"/>
      <c r="V86" s="15"/>
      <c r="W86" s="36"/>
      <c r="X86" s="44"/>
      <c r="Y86" s="267"/>
      <c r="Z86" s="267"/>
      <c r="AA86" s="267"/>
      <c r="AB86" s="267"/>
      <c r="AC86" s="267"/>
      <c r="AD86" s="267"/>
      <c r="AE86" s="333"/>
      <c r="AF86" s="44"/>
      <c r="AG86" s="44"/>
      <c r="AH86" s="44"/>
      <c r="AI86" s="44"/>
      <c r="AJ86" s="44"/>
      <c r="AK86" s="44"/>
      <c r="AL86" s="44"/>
      <c r="AM86" s="44"/>
      <c r="AN86" s="44"/>
      <c r="AO86" s="44"/>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row>
    <row r="87" spans="1:256" ht="17.25" customHeight="1">
      <c r="A87" s="15"/>
      <c r="B87" s="424"/>
      <c r="C87" s="36" t="s">
        <v>346</v>
      </c>
      <c r="D87" s="196" t="s">
        <v>6254</v>
      </c>
      <c r="E87" s="486"/>
      <c r="F87" s="31"/>
      <c r="G87" s="487"/>
      <c r="H87" s="17" t="s">
        <v>8044</v>
      </c>
      <c r="I87" s="197" t="s">
        <v>7007</v>
      </c>
      <c r="J87" s="486"/>
      <c r="K87" s="31"/>
      <c r="L87" s="487"/>
      <c r="M87" s="37" t="s">
        <v>391</v>
      </c>
      <c r="N87" s="36" t="s">
        <v>241</v>
      </c>
      <c r="O87" s="486"/>
      <c r="P87" s="35"/>
      <c r="Q87" s="488"/>
      <c r="R87" s="197" t="s">
        <v>3860</v>
      </c>
      <c r="S87" s="494" t="s">
        <v>6673</v>
      </c>
      <c r="T87" s="431"/>
      <c r="U87" s="15"/>
      <c r="V87" s="15"/>
      <c r="W87" s="36"/>
      <c r="X87" s="44"/>
      <c r="Y87" s="267"/>
      <c r="Z87" s="267"/>
      <c r="AA87" s="267"/>
      <c r="AB87" s="267"/>
      <c r="AC87" s="267"/>
      <c r="AD87" s="267"/>
      <c r="AE87" s="333"/>
      <c r="AF87" s="44"/>
      <c r="AG87" s="44"/>
      <c r="AH87" s="44"/>
      <c r="AI87" s="44"/>
      <c r="AJ87" s="44"/>
      <c r="AK87" s="44"/>
      <c r="AL87" s="44"/>
      <c r="AM87" s="44"/>
      <c r="AN87" s="44"/>
      <c r="AO87" s="44"/>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row>
    <row r="88" spans="1:256" ht="17.25" customHeight="1">
      <c r="B88" s="424"/>
      <c r="C88" s="31" t="s">
        <v>379</v>
      </c>
      <c r="D88" s="36" t="s">
        <v>180</v>
      </c>
      <c r="E88" s="486"/>
      <c r="F88" s="31"/>
      <c r="G88" s="487"/>
      <c r="I88" s="28" t="s">
        <v>6666</v>
      </c>
      <c r="J88" s="486"/>
      <c r="K88" s="31"/>
      <c r="L88" s="487"/>
      <c r="M88" s="36" t="s">
        <v>392</v>
      </c>
      <c r="N88" s="36" t="s">
        <v>6115</v>
      </c>
      <c r="O88" s="486"/>
      <c r="P88" s="31"/>
      <c r="Q88" s="487"/>
      <c r="R88" s="28" t="s">
        <v>8022</v>
      </c>
      <c r="S88" s="28" t="s">
        <v>6627</v>
      </c>
      <c r="T88" s="431"/>
      <c r="U88" s="15"/>
      <c r="V88" s="15"/>
      <c r="W88" s="36"/>
      <c r="X88" s="44"/>
      <c r="Y88" s="267"/>
      <c r="Z88" s="267"/>
      <c r="AA88" s="267"/>
      <c r="AB88" s="267"/>
      <c r="AC88" s="267"/>
      <c r="AD88" s="267"/>
      <c r="AE88" s="333"/>
    </row>
    <row r="89" spans="1:256" ht="17.25" customHeight="1">
      <c r="B89" s="424"/>
      <c r="C89" s="17" t="s">
        <v>3914</v>
      </c>
      <c r="D89" s="28" t="s">
        <v>89</v>
      </c>
      <c r="E89" s="486"/>
      <c r="F89" s="31"/>
      <c r="G89" s="487"/>
      <c r="H89" s="17" t="s">
        <v>6163</v>
      </c>
      <c r="I89" s="17" t="s">
        <v>6684</v>
      </c>
      <c r="J89" s="486"/>
      <c r="K89" s="31"/>
      <c r="L89" s="487"/>
      <c r="M89" s="36" t="s">
        <v>6188</v>
      </c>
      <c r="N89" s="17" t="s">
        <v>6663</v>
      </c>
      <c r="O89" s="486"/>
      <c r="P89" s="31"/>
      <c r="Q89" s="487"/>
      <c r="R89" s="28" t="s">
        <v>6594</v>
      </c>
      <c r="S89" s="524" t="s">
        <v>6635</v>
      </c>
      <c r="T89" s="431"/>
      <c r="U89" s="15"/>
      <c r="V89" s="15"/>
      <c r="W89" s="36"/>
      <c r="X89" s="44"/>
      <c r="Y89" s="267"/>
      <c r="Z89" s="267"/>
      <c r="AA89" s="267"/>
      <c r="AB89" s="267"/>
      <c r="AC89" s="267"/>
      <c r="AD89" s="267"/>
      <c r="AE89" s="333"/>
    </row>
    <row r="90" spans="1:256" ht="17.25" customHeight="1">
      <c r="B90" s="424"/>
      <c r="C90" s="17" t="s">
        <v>6603</v>
      </c>
      <c r="D90" s="31" t="s">
        <v>6641</v>
      </c>
      <c r="E90" s="486"/>
      <c r="F90" s="31"/>
      <c r="G90" s="487"/>
      <c r="H90" s="37" t="s">
        <v>426</v>
      </c>
      <c r="I90" s="36" t="s">
        <v>188</v>
      </c>
      <c r="J90" s="486"/>
      <c r="K90" s="31"/>
      <c r="L90" s="487"/>
      <c r="M90" s="21" t="s">
        <v>8235</v>
      </c>
      <c r="N90" s="31" t="s">
        <v>194</v>
      </c>
      <c r="O90" s="486"/>
      <c r="P90" s="31"/>
      <c r="Q90" s="487"/>
      <c r="R90" s="36" t="s">
        <v>6614</v>
      </c>
      <c r="S90" s="37" t="s">
        <v>202</v>
      </c>
      <c r="T90" s="431"/>
      <c r="U90" s="15"/>
      <c r="V90" s="15"/>
      <c r="W90" s="36"/>
      <c r="X90" s="44"/>
      <c r="Y90" s="267"/>
      <c r="Z90" s="267"/>
      <c r="AA90" s="267"/>
      <c r="AB90" s="267"/>
      <c r="AC90" s="267"/>
      <c r="AD90" s="267"/>
      <c r="AE90" s="333"/>
    </row>
    <row r="91" spans="1:256" ht="17.25" customHeight="1">
      <c r="B91" s="424"/>
      <c r="C91" s="36" t="s">
        <v>3863</v>
      </c>
      <c r="D91" s="17" t="s">
        <v>7747</v>
      </c>
      <c r="E91" s="486"/>
      <c r="F91" s="31"/>
      <c r="G91" s="487"/>
      <c r="H91" s="17" t="s">
        <v>3871</v>
      </c>
      <c r="I91" s="17" t="s">
        <v>6683</v>
      </c>
      <c r="J91" s="486"/>
      <c r="K91" s="31"/>
      <c r="L91" s="487"/>
      <c r="M91" s="36" t="s">
        <v>6219</v>
      </c>
      <c r="N91" s="19" t="s">
        <v>7722</v>
      </c>
      <c r="O91" s="486"/>
      <c r="P91" s="31"/>
      <c r="Q91" s="487"/>
      <c r="R91" s="17" t="s">
        <v>3933</v>
      </c>
      <c r="S91" s="28" t="s">
        <v>7625</v>
      </c>
      <c r="T91" s="431"/>
      <c r="U91" s="15"/>
      <c r="V91" s="15"/>
      <c r="W91" s="36"/>
      <c r="X91" s="44"/>
      <c r="Y91" s="267"/>
      <c r="Z91" s="267"/>
      <c r="AA91" s="267"/>
      <c r="AB91" s="267"/>
      <c r="AC91" s="267"/>
      <c r="AD91" s="267"/>
      <c r="AE91" s="333"/>
    </row>
    <row r="92" spans="1:256" ht="17.25" customHeight="1">
      <c r="B92" s="424"/>
      <c r="C92" s="17" t="s">
        <v>3884</v>
      </c>
      <c r="D92" s="37" t="s">
        <v>63</v>
      </c>
      <c r="E92" s="486"/>
      <c r="F92" s="31"/>
      <c r="G92" s="487"/>
      <c r="H92" s="36" t="s">
        <v>387</v>
      </c>
      <c r="I92" s="197" t="s">
        <v>6122</v>
      </c>
      <c r="J92" s="486"/>
      <c r="K92" s="31"/>
      <c r="L92" s="487"/>
      <c r="M92" s="493" t="s">
        <v>393</v>
      </c>
      <c r="N92" s="37" t="s">
        <v>195</v>
      </c>
      <c r="O92" s="486"/>
      <c r="P92" s="31"/>
      <c r="Q92" s="487"/>
      <c r="R92" s="196" t="s">
        <v>6606</v>
      </c>
      <c r="S92" s="37" t="s">
        <v>61</v>
      </c>
      <c r="T92" s="431"/>
      <c r="U92" s="15"/>
      <c r="V92" s="15"/>
      <c r="W92" s="36"/>
      <c r="X92" s="44"/>
      <c r="Y92" s="267"/>
      <c r="Z92" s="267"/>
      <c r="AA92" s="267"/>
      <c r="AB92" s="267"/>
      <c r="AC92" s="267"/>
      <c r="AD92" s="267"/>
      <c r="AE92" s="333"/>
    </row>
    <row r="93" spans="1:256" ht="17.25" customHeight="1">
      <c r="B93" s="424"/>
      <c r="C93" s="32" t="s">
        <v>382</v>
      </c>
      <c r="D93" s="36" t="s">
        <v>493</v>
      </c>
      <c r="E93" s="486"/>
      <c r="F93" s="31"/>
      <c r="G93" s="487"/>
      <c r="H93" s="197" t="s">
        <v>6592</v>
      </c>
      <c r="I93" s="31" t="s">
        <v>6141</v>
      </c>
      <c r="J93" s="486"/>
      <c r="K93" s="31"/>
      <c r="L93" s="487"/>
      <c r="M93" s="493" t="s">
        <v>394</v>
      </c>
      <c r="N93" s="17" t="s">
        <v>196</v>
      </c>
      <c r="O93" s="486"/>
      <c r="P93" s="35"/>
      <c r="Q93" s="488"/>
      <c r="R93" s="28" t="s">
        <v>6546</v>
      </c>
      <c r="S93" s="19" t="s">
        <v>7668</v>
      </c>
      <c r="T93" s="431"/>
      <c r="U93" s="15"/>
      <c r="V93" s="15"/>
      <c r="W93" s="36"/>
      <c r="X93" s="44"/>
      <c r="Y93" s="267"/>
      <c r="Z93" s="267"/>
      <c r="AA93" s="267"/>
      <c r="AB93" s="267"/>
      <c r="AC93" s="267"/>
      <c r="AD93" s="267"/>
      <c r="AE93" s="333"/>
    </row>
    <row r="94" spans="1:256" ht="17.25" customHeight="1">
      <c r="B94" s="424"/>
      <c r="C94" s="31" t="s">
        <v>429</v>
      </c>
      <c r="D94" s="36" t="s">
        <v>76</v>
      </c>
      <c r="E94" s="486"/>
      <c r="F94" s="31"/>
      <c r="G94" s="487"/>
      <c r="H94" s="19" t="s">
        <v>8172</v>
      </c>
      <c r="I94" s="31" t="s">
        <v>6124</v>
      </c>
      <c r="J94" s="486"/>
      <c r="K94" s="31"/>
      <c r="L94" s="487"/>
      <c r="M94" s="31" t="s">
        <v>319</v>
      </c>
      <c r="N94" s="31" t="s">
        <v>198</v>
      </c>
      <c r="O94" s="486"/>
      <c r="P94" s="31"/>
      <c r="Q94" s="488"/>
      <c r="R94" s="28" t="s">
        <v>8097</v>
      </c>
      <c r="S94" s="21" t="s">
        <v>7816</v>
      </c>
      <c r="T94" s="431"/>
      <c r="U94" s="15"/>
      <c r="V94" s="15"/>
      <c r="W94" s="36"/>
      <c r="X94" s="44"/>
      <c r="Y94" s="267"/>
      <c r="Z94" s="267"/>
      <c r="AA94" s="267"/>
      <c r="AB94" s="267"/>
      <c r="AC94" s="267"/>
      <c r="AD94" s="267"/>
      <c r="AE94" s="333"/>
    </row>
    <row r="95" spans="1:256" ht="17.25" customHeight="1">
      <c r="B95" s="424"/>
      <c r="C95" s="17" t="s">
        <v>400</v>
      </c>
      <c r="D95" s="31" t="s">
        <v>127</v>
      </c>
      <c r="E95" s="486"/>
      <c r="F95" s="31"/>
      <c r="G95" s="487"/>
      <c r="H95" s="36" t="s">
        <v>6177</v>
      </c>
      <c r="I95" s="17" t="s">
        <v>6653</v>
      </c>
      <c r="J95" s="486"/>
      <c r="K95" s="31"/>
      <c r="L95" s="487"/>
      <c r="M95" s="36" t="s">
        <v>6285</v>
      </c>
      <c r="N95" s="31" t="s">
        <v>199</v>
      </c>
      <c r="O95" s="486"/>
      <c r="P95" s="31"/>
      <c r="Q95" s="487"/>
      <c r="R95" s="28" t="s">
        <v>7993</v>
      </c>
      <c r="S95" s="196" t="s">
        <v>7733</v>
      </c>
      <c r="T95" s="431"/>
      <c r="U95" s="15"/>
      <c r="V95" s="15"/>
      <c r="W95" s="36"/>
      <c r="X95" s="44"/>
      <c r="Y95" s="267"/>
      <c r="Z95" s="267"/>
      <c r="AA95" s="267"/>
      <c r="AB95" s="267"/>
      <c r="AC95" s="267"/>
      <c r="AD95" s="267"/>
      <c r="AE95" s="333"/>
    </row>
    <row r="96" spans="1:256" ht="17.25" customHeight="1">
      <c r="B96" s="424"/>
      <c r="C96" s="17" t="s">
        <v>3862</v>
      </c>
      <c r="D96" s="36" t="s">
        <v>184</v>
      </c>
      <c r="E96" s="486"/>
      <c r="F96" s="31"/>
      <c r="G96" s="487"/>
      <c r="H96" s="197" t="s">
        <v>6611</v>
      </c>
      <c r="I96" s="17" t="s">
        <v>6137</v>
      </c>
      <c r="J96" s="486"/>
      <c r="K96" s="31"/>
      <c r="L96" s="487"/>
      <c r="M96" s="36" t="s">
        <v>505</v>
      </c>
      <c r="N96" s="36" t="s">
        <v>287</v>
      </c>
      <c r="O96" s="486"/>
      <c r="P96" s="31"/>
      <c r="Q96" s="487"/>
      <c r="R96" s="495" t="s">
        <v>358</v>
      </c>
      <c r="S96" s="36" t="s">
        <v>208</v>
      </c>
      <c r="T96" s="431"/>
      <c r="U96" s="15"/>
      <c r="V96" s="15"/>
      <c r="W96" s="36"/>
      <c r="X96" s="44"/>
      <c r="Y96" s="267"/>
      <c r="Z96" s="267"/>
      <c r="AA96" s="267"/>
      <c r="AB96" s="267"/>
      <c r="AC96" s="267"/>
      <c r="AD96" s="267"/>
      <c r="AE96" s="333"/>
    </row>
    <row r="97" spans="1:31" ht="17.25" customHeight="1">
      <c r="B97" s="424"/>
      <c r="C97" s="37" t="s">
        <v>360</v>
      </c>
      <c r="D97" s="524" t="s">
        <v>6674</v>
      </c>
      <c r="E97" s="486"/>
      <c r="F97" s="31"/>
      <c r="G97" s="487"/>
      <c r="H97" s="17" t="s">
        <v>6554</v>
      </c>
      <c r="I97" s="36" t="s">
        <v>6274</v>
      </c>
      <c r="J97" s="486"/>
      <c r="K97" s="31"/>
      <c r="L97" s="487"/>
      <c r="M97" s="17" t="s">
        <v>8109</v>
      </c>
      <c r="N97" s="17" t="s">
        <v>9840</v>
      </c>
      <c r="O97" s="486"/>
      <c r="P97" s="31"/>
      <c r="Q97" s="487"/>
      <c r="R97" s="37" t="s">
        <v>6772</v>
      </c>
      <c r="S97" s="36" t="s">
        <v>3919</v>
      </c>
      <c r="T97" s="431"/>
      <c r="U97" s="15"/>
      <c r="V97" s="15"/>
      <c r="W97" s="36"/>
      <c r="X97" s="44"/>
      <c r="Y97" s="267"/>
      <c r="Z97" s="267"/>
      <c r="AA97" s="267"/>
      <c r="AB97" s="267"/>
      <c r="AC97" s="267"/>
      <c r="AD97" s="267"/>
      <c r="AE97" s="333"/>
    </row>
    <row r="98" spans="1:31" ht="17.25" customHeight="1">
      <c r="B98" s="424"/>
      <c r="C98" s="17" t="s">
        <v>3858</v>
      </c>
      <c r="D98" s="17" t="s">
        <v>7749</v>
      </c>
      <c r="E98" s="486"/>
      <c r="F98" s="31"/>
      <c r="G98" s="487"/>
      <c r="H98" s="17" t="s">
        <v>3853</v>
      </c>
      <c r="I98" s="36" t="s">
        <v>190</v>
      </c>
      <c r="J98" s="486"/>
      <c r="K98" s="31"/>
      <c r="L98" s="487"/>
      <c r="M98" s="17" t="s">
        <v>6170</v>
      </c>
      <c r="N98" s="31" t="s">
        <v>3847</v>
      </c>
      <c r="O98" s="486"/>
      <c r="P98" s="31"/>
      <c r="Q98" s="487"/>
      <c r="R98" s="36" t="s">
        <v>3882</v>
      </c>
      <c r="S98" s="35" t="s">
        <v>6675</v>
      </c>
      <c r="T98" s="431"/>
      <c r="U98" s="15"/>
      <c r="V98" s="15"/>
      <c r="W98" s="36"/>
      <c r="X98" s="44"/>
      <c r="Y98" s="267"/>
      <c r="Z98" s="267"/>
      <c r="AA98" s="267"/>
      <c r="AB98" s="267"/>
      <c r="AC98" s="267"/>
      <c r="AD98" s="267"/>
      <c r="AE98" s="333"/>
    </row>
    <row r="99" spans="1:31" ht="17.25" customHeight="1">
      <c r="B99" s="424"/>
      <c r="C99" s="31" t="s">
        <v>327</v>
      </c>
      <c r="D99" s="17" t="s">
        <v>7841</v>
      </c>
      <c r="E99" s="486"/>
      <c r="F99" s="31"/>
      <c r="G99" s="487"/>
      <c r="H99" s="17" t="s">
        <v>6553</v>
      </c>
      <c r="I99" s="17" t="s">
        <v>7648</v>
      </c>
      <c r="J99" s="486"/>
      <c r="K99" s="31"/>
      <c r="L99" s="487"/>
      <c r="M99" s="36" t="s">
        <v>396</v>
      </c>
      <c r="N99" s="36" t="s">
        <v>200</v>
      </c>
      <c r="O99" s="486"/>
      <c r="P99" s="31"/>
      <c r="Q99" s="487"/>
      <c r="R99" s="37" t="s">
        <v>6604</v>
      </c>
      <c r="S99" s="36" t="s">
        <v>84</v>
      </c>
      <c r="T99" s="431"/>
      <c r="U99" s="15"/>
      <c r="V99" s="15"/>
      <c r="W99" s="36"/>
      <c r="X99" s="44"/>
      <c r="Y99" s="267"/>
      <c r="Z99" s="267"/>
      <c r="AA99" s="267"/>
      <c r="AB99" s="267"/>
      <c r="AC99" s="267"/>
      <c r="AD99" s="267"/>
      <c r="AE99" s="333"/>
    </row>
    <row r="100" spans="1:31" ht="17.25" customHeight="1">
      <c r="B100" s="424"/>
      <c r="D100" s="28" t="s">
        <v>3867</v>
      </c>
      <c r="E100" s="486"/>
      <c r="F100" s="31"/>
      <c r="G100" s="487"/>
      <c r="H100" s="17" t="s">
        <v>6221</v>
      </c>
      <c r="J100" s="486"/>
      <c r="K100" s="31"/>
      <c r="L100" s="487"/>
      <c r="M100" s="37" t="s">
        <v>397</v>
      </c>
      <c r="N100" s="522"/>
      <c r="O100" s="486"/>
      <c r="P100" s="31"/>
      <c r="Q100" s="487"/>
      <c r="R100" s="36" t="s">
        <v>437</v>
      </c>
      <c r="S100" s="28" t="s">
        <v>7769</v>
      </c>
      <c r="T100" s="431"/>
      <c r="U100" s="15"/>
      <c r="V100" s="15"/>
      <c r="W100" s="36"/>
      <c r="X100" s="44"/>
      <c r="Y100" s="267"/>
      <c r="Z100" s="267"/>
      <c r="AA100" s="267"/>
      <c r="AB100" s="253"/>
      <c r="AC100" s="267"/>
      <c r="AD100" s="267"/>
      <c r="AE100" s="333"/>
    </row>
    <row r="101" spans="1:31" ht="17.25" customHeight="1">
      <c r="B101" s="424"/>
      <c r="D101" s="36" t="s">
        <v>6118</v>
      </c>
      <c r="E101" s="486"/>
      <c r="F101" s="31"/>
      <c r="G101" s="487"/>
      <c r="H101" s="17" t="s">
        <v>6167</v>
      </c>
      <c r="J101" s="486"/>
      <c r="K101" s="31"/>
      <c r="L101" s="487"/>
      <c r="M101" s="17" t="s">
        <v>8093</v>
      </c>
      <c r="O101" s="486"/>
      <c r="P101" s="35"/>
      <c r="Q101" s="487"/>
      <c r="R101" s="196"/>
      <c r="S101" s="28" t="s">
        <v>6650</v>
      </c>
      <c r="T101" s="431"/>
      <c r="U101" s="15"/>
      <c r="V101" s="15"/>
      <c r="W101" s="36"/>
      <c r="X101" s="44"/>
      <c r="Y101" s="267"/>
      <c r="Z101" s="267"/>
      <c r="AA101" s="267"/>
      <c r="AB101" s="253"/>
      <c r="AC101" s="267"/>
      <c r="AD101" s="267"/>
      <c r="AE101" s="333"/>
    </row>
    <row r="102" spans="1:31" ht="17.25" customHeight="1">
      <c r="B102" s="424"/>
      <c r="C102" s="196"/>
      <c r="D102" s="31" t="s">
        <v>3881</v>
      </c>
      <c r="E102" s="486"/>
      <c r="F102" s="31"/>
      <c r="G102" s="487"/>
      <c r="H102" s="51" t="s">
        <v>390</v>
      </c>
      <c r="J102" s="486"/>
      <c r="K102" s="31"/>
      <c r="L102" s="487"/>
      <c r="M102" s="17" t="s">
        <v>8184</v>
      </c>
      <c r="N102" s="37"/>
      <c r="O102" s="486"/>
      <c r="P102" s="35"/>
      <c r="Q102" s="488"/>
      <c r="R102" s="197"/>
      <c r="S102" s="197"/>
      <c r="T102" s="431"/>
      <c r="U102" s="15"/>
      <c r="V102" s="15"/>
      <c r="W102" s="36"/>
      <c r="X102" s="44"/>
      <c r="Y102" s="267"/>
      <c r="Z102" s="267"/>
      <c r="AA102" s="267"/>
      <c r="AB102" s="253"/>
      <c r="AC102" s="267"/>
      <c r="AD102" s="267"/>
      <c r="AE102" s="333"/>
    </row>
    <row r="103" spans="1:31" ht="17.25" customHeight="1">
      <c r="B103" s="424"/>
      <c r="C103" s="197"/>
      <c r="E103" s="27"/>
      <c r="F103" s="21"/>
      <c r="G103" s="23"/>
      <c r="J103" s="27"/>
      <c r="K103" s="21"/>
      <c r="L103" s="23"/>
      <c r="N103" s="33"/>
      <c r="O103" s="27"/>
      <c r="P103" s="25"/>
      <c r="Q103" s="26"/>
      <c r="S103" s="524"/>
      <c r="T103" s="431"/>
      <c r="U103" s="15"/>
      <c r="V103" s="15"/>
      <c r="W103" s="36"/>
      <c r="X103" s="44"/>
      <c r="Y103" s="267"/>
      <c r="Z103" s="267"/>
      <c r="AA103" s="267"/>
      <c r="AB103" s="253"/>
      <c r="AC103" s="267"/>
      <c r="AD103" s="267"/>
      <c r="AE103" s="333"/>
    </row>
    <row r="104" spans="1:31" ht="17.25" customHeight="1">
      <c r="A104" s="15"/>
      <c r="B104" s="424"/>
      <c r="C104" s="19"/>
      <c r="E104" s="27"/>
      <c r="F104" s="21"/>
      <c r="G104" s="23"/>
      <c r="I104" s="18"/>
      <c r="J104" s="27"/>
      <c r="K104" s="21"/>
      <c r="L104" s="23"/>
      <c r="N104" s="18"/>
      <c r="O104" s="27"/>
      <c r="P104" s="25"/>
      <c r="Q104" s="26"/>
      <c r="R104" s="196"/>
      <c r="S104" s="32"/>
      <c r="T104" s="431"/>
      <c r="U104" s="15"/>
      <c r="V104" s="15"/>
      <c r="W104" s="35"/>
      <c r="X104" s="44"/>
      <c r="Y104" s="267"/>
      <c r="Z104" s="267"/>
      <c r="AA104" s="267"/>
      <c r="AB104" s="253"/>
      <c r="AC104" s="267"/>
      <c r="AD104" s="267"/>
      <c r="AE104" s="333"/>
    </row>
    <row r="105" spans="1:31" ht="17.25" customHeight="1">
      <c r="A105" s="15"/>
      <c r="B105" s="432"/>
      <c r="C105" s="55" t="s">
        <v>9845</v>
      </c>
      <c r="D105" s="40" t="s">
        <v>10004</v>
      </c>
      <c r="E105" s="439"/>
      <c r="F105" s="38"/>
      <c r="G105" s="440"/>
      <c r="H105" s="55" t="s">
        <v>11384</v>
      </c>
      <c r="I105" s="198" t="s">
        <v>9846</v>
      </c>
      <c r="J105" s="439"/>
      <c r="K105" s="38"/>
      <c r="L105" s="440"/>
      <c r="M105" s="38"/>
      <c r="N105" s="39"/>
      <c r="O105" s="439"/>
      <c r="P105" s="38"/>
      <c r="Q105" s="440"/>
      <c r="R105" s="43"/>
      <c r="S105" s="40"/>
      <c r="T105" s="434"/>
      <c r="U105" s="15"/>
      <c r="V105" s="15"/>
      <c r="W105" s="36"/>
      <c r="X105" s="44"/>
      <c r="Y105" s="267"/>
      <c r="Z105" s="267"/>
      <c r="AA105" s="267"/>
      <c r="AB105" s="253"/>
      <c r="AC105" s="267"/>
      <c r="AD105" s="267"/>
      <c r="AE105" s="333"/>
    </row>
    <row r="106" spans="1:31" ht="17.25" customHeight="1">
      <c r="A106" s="15"/>
      <c r="B106" s="424"/>
      <c r="C106" s="41"/>
      <c r="D106" s="39"/>
      <c r="E106" s="446"/>
      <c r="F106" s="38"/>
      <c r="G106" s="447"/>
      <c r="H106" s="49"/>
      <c r="I106" s="170"/>
      <c r="J106" s="446"/>
      <c r="K106" s="38"/>
      <c r="L106" s="447"/>
      <c r="M106" s="38"/>
      <c r="O106" s="446"/>
      <c r="P106" s="38"/>
      <c r="Q106" s="447"/>
      <c r="R106" s="38"/>
      <c r="S106" s="43"/>
      <c r="T106" s="431"/>
      <c r="U106" s="15"/>
      <c r="V106" s="15"/>
      <c r="W106" s="36"/>
      <c r="X106" s="44"/>
      <c r="Y106" s="267"/>
      <c r="Z106" s="267"/>
      <c r="AA106" s="267"/>
      <c r="AB106" s="253"/>
      <c r="AC106" s="267"/>
      <c r="AD106" s="267"/>
      <c r="AE106" s="333"/>
    </row>
    <row r="107" spans="1:31" ht="17.25" customHeight="1">
      <c r="A107" s="15"/>
      <c r="B107" s="427"/>
      <c r="C107" s="55"/>
      <c r="D107" s="40"/>
      <c r="E107" s="441"/>
      <c r="F107" s="49"/>
      <c r="G107" s="442"/>
      <c r="H107" s="55"/>
      <c r="I107" s="198" t="s">
        <v>11385</v>
      </c>
      <c r="J107" s="441"/>
      <c r="K107" s="49"/>
      <c r="L107" s="442"/>
      <c r="M107" s="41"/>
      <c r="N107" s="198"/>
      <c r="O107" s="441"/>
      <c r="P107" s="49"/>
      <c r="Q107" s="442"/>
      <c r="R107" s="443"/>
      <c r="S107" s="169"/>
      <c r="T107" s="425"/>
      <c r="U107" s="15"/>
      <c r="V107" s="15"/>
      <c r="W107" s="36"/>
      <c r="X107" s="44"/>
      <c r="Y107" s="267"/>
      <c r="Z107" s="267"/>
      <c r="AA107" s="267"/>
      <c r="AB107" s="253"/>
      <c r="AC107" s="267"/>
      <c r="AD107" s="267"/>
      <c r="AE107" s="333"/>
    </row>
    <row r="108" spans="1:31" ht="17.25" customHeight="1">
      <c r="A108" s="15"/>
      <c r="B108" s="664" t="s">
        <v>508</v>
      </c>
      <c r="C108" s="664"/>
      <c r="D108" s="664"/>
      <c r="E108" s="664"/>
      <c r="F108" s="664"/>
      <c r="G108" s="664"/>
      <c r="H108" s="664"/>
      <c r="I108" s="664"/>
      <c r="J108" s="664"/>
      <c r="K108" s="664"/>
      <c r="L108" s="664"/>
      <c r="M108" s="664"/>
      <c r="N108" s="664"/>
      <c r="O108" s="664"/>
      <c r="P108" s="664"/>
      <c r="Q108" s="664"/>
      <c r="R108" s="664"/>
      <c r="S108" s="664"/>
      <c r="T108" s="664"/>
      <c r="U108" s="15"/>
      <c r="V108" s="15"/>
      <c r="W108" s="36"/>
      <c r="X108" s="44"/>
      <c r="Y108" s="267"/>
      <c r="Z108" s="267"/>
      <c r="AA108" s="267"/>
      <c r="AB108" s="253"/>
      <c r="AC108" s="267"/>
      <c r="AD108" s="267"/>
      <c r="AE108" s="333"/>
    </row>
    <row r="109" spans="1:31" ht="17.25" customHeight="1">
      <c r="A109" s="15"/>
      <c r="B109" s="420"/>
      <c r="C109" s="420"/>
      <c r="D109" s="420"/>
      <c r="E109" s="420"/>
      <c r="F109" s="420"/>
      <c r="G109" s="420"/>
      <c r="H109" s="420"/>
      <c r="I109" s="420"/>
      <c r="J109" s="420"/>
      <c r="K109" s="420"/>
      <c r="L109" s="420"/>
      <c r="M109" s="420"/>
      <c r="N109" s="420"/>
      <c r="O109" s="420"/>
      <c r="P109" s="420"/>
      <c r="Q109" s="420"/>
      <c r="R109" s="420"/>
      <c r="S109" s="420"/>
      <c r="T109" s="422"/>
      <c r="U109" s="15"/>
      <c r="V109" s="15"/>
      <c r="W109" s="36"/>
      <c r="X109" s="44"/>
      <c r="Y109" s="267"/>
      <c r="Z109" s="267"/>
      <c r="AA109" s="267"/>
      <c r="AB109" s="253"/>
      <c r="AC109" s="267"/>
      <c r="AD109" s="267"/>
      <c r="AE109" s="333"/>
    </row>
    <row r="110" spans="1:31" ht="17.25" customHeight="1">
      <c r="A110" s="15"/>
      <c r="B110" s="655" t="str">
        <f>+"CHICAGO WHITE SOX  ("&amp;COUNTA(C111:D131)&amp;")"</f>
        <v>CHICAGO WHITE SOX  (34)</v>
      </c>
      <c r="C110" s="655"/>
      <c r="D110" s="655"/>
      <c r="E110" s="655"/>
      <c r="F110" s="423"/>
      <c r="G110" s="656" t="str">
        <f>+"CLEVELAND INDIANS  ("&amp;COUNTA(H111:I131)&amp;")"</f>
        <v>CLEVELAND INDIANS  (33)</v>
      </c>
      <c r="H110" s="656"/>
      <c r="I110" s="656"/>
      <c r="J110" s="656"/>
      <c r="K110" s="423"/>
      <c r="L110" s="657" t="str">
        <f>+"KANSAS CITY ROYALS  ("&amp;COUNTA(M111:N131)&amp;")"</f>
        <v>KANSAS CITY ROYALS  (33)</v>
      </c>
      <c r="M110" s="657"/>
      <c r="N110" s="657"/>
      <c r="O110" s="657"/>
      <c r="P110" s="423"/>
      <c r="Q110" s="658" t="str">
        <f>+"MINNESOTA TWINS  ("&amp;COUNTA(R111:S131)&amp;")"</f>
        <v>MINNESOTA TWINS  (33)</v>
      </c>
      <c r="R110" s="659"/>
      <c r="S110" s="659"/>
      <c r="T110" s="660"/>
      <c r="U110" s="15"/>
      <c r="V110" s="15"/>
      <c r="W110" s="37"/>
      <c r="X110" s="44"/>
      <c r="Y110" s="267"/>
      <c r="Z110" s="267"/>
      <c r="AA110" s="267"/>
      <c r="AB110" s="253"/>
      <c r="AC110" s="267"/>
      <c r="AD110" s="267"/>
      <c r="AE110" s="333"/>
    </row>
    <row r="111" spans="1:31" ht="17.25" customHeight="1">
      <c r="A111" s="15"/>
      <c r="B111" s="424"/>
      <c r="C111" s="17" t="s">
        <v>401</v>
      </c>
      <c r="D111" s="31" t="s">
        <v>6142</v>
      </c>
      <c r="E111" s="486"/>
      <c r="F111" s="31"/>
      <c r="G111" s="487"/>
      <c r="H111" s="17" t="s">
        <v>6583</v>
      </c>
      <c r="I111" s="17" t="s">
        <v>9841</v>
      </c>
      <c r="J111" s="486"/>
      <c r="K111" s="31"/>
      <c r="L111" s="487"/>
      <c r="M111" s="31" t="s">
        <v>6215</v>
      </c>
      <c r="N111" s="37" t="s">
        <v>6037</v>
      </c>
      <c r="O111" s="486"/>
      <c r="P111" s="31"/>
      <c r="Q111" s="487"/>
      <c r="R111" s="524" t="s">
        <v>6569</v>
      </c>
      <c r="S111" s="36" t="s">
        <v>270</v>
      </c>
      <c r="T111" s="431"/>
      <c r="U111" s="15"/>
      <c r="V111" s="15"/>
      <c r="W111" s="36"/>
      <c r="X111" s="44"/>
      <c r="Y111" s="261"/>
      <c r="Z111" s="261"/>
      <c r="AA111" s="261"/>
      <c r="AB111" s="333"/>
      <c r="AC111" s="261"/>
      <c r="AD111" s="261"/>
      <c r="AE111" s="333"/>
    </row>
    <row r="112" spans="1:31" ht="17.25" customHeight="1">
      <c r="A112" s="15"/>
      <c r="B112" s="424"/>
      <c r="C112" s="37" t="s">
        <v>431</v>
      </c>
      <c r="D112" s="31" t="s">
        <v>3844</v>
      </c>
      <c r="E112" s="486"/>
      <c r="F112" s="31"/>
      <c r="G112" s="487"/>
      <c r="H112" s="17" t="s">
        <v>9952</v>
      </c>
      <c r="I112" s="484" t="s">
        <v>224</v>
      </c>
      <c r="J112" s="486"/>
      <c r="K112" s="31"/>
      <c r="L112" s="487"/>
      <c r="M112" s="17" t="s">
        <v>8091</v>
      </c>
      <c r="N112" s="37" t="s">
        <v>233</v>
      </c>
      <c r="O112" s="486"/>
      <c r="P112" s="31"/>
      <c r="Q112" s="487"/>
      <c r="R112" s="28" t="s">
        <v>411</v>
      </c>
      <c r="S112" s="36" t="s">
        <v>6103</v>
      </c>
      <c r="T112" s="431"/>
      <c r="U112" s="15"/>
      <c r="V112" s="15"/>
      <c r="W112" s="36"/>
      <c r="X112" s="44"/>
      <c r="Y112" s="262"/>
      <c r="Z112" s="259"/>
      <c r="AA112" s="259"/>
      <c r="AB112" s="260"/>
      <c r="AC112" s="259"/>
      <c r="AD112" s="259"/>
      <c r="AE112" s="333"/>
    </row>
    <row r="113" spans="1:31" ht="17.25" customHeight="1">
      <c r="A113" s="15"/>
      <c r="B113" s="424"/>
      <c r="C113" s="17" t="s">
        <v>6619</v>
      </c>
      <c r="D113" s="196" t="s">
        <v>6144</v>
      </c>
      <c r="E113" s="486"/>
      <c r="F113" s="31"/>
      <c r="G113" s="487"/>
      <c r="H113" s="17" t="s">
        <v>6544</v>
      </c>
      <c r="I113" s="31" t="s">
        <v>6108</v>
      </c>
      <c r="J113" s="486"/>
      <c r="K113" s="31"/>
      <c r="L113" s="487"/>
      <c r="M113" s="31" t="s">
        <v>432</v>
      </c>
      <c r="N113" s="37" t="s">
        <v>234</v>
      </c>
      <c r="O113" s="486"/>
      <c r="P113" s="35"/>
      <c r="Q113" s="488"/>
      <c r="R113" s="37" t="s">
        <v>6763</v>
      </c>
      <c r="S113" s="28" t="s">
        <v>6747</v>
      </c>
      <c r="T113" s="431"/>
      <c r="U113" s="15"/>
      <c r="V113" s="15"/>
      <c r="W113" s="36"/>
      <c r="X113" s="44"/>
      <c r="Y113" s="261"/>
      <c r="Z113" s="261"/>
      <c r="AA113" s="261"/>
      <c r="AB113" s="333"/>
      <c r="AC113" s="261"/>
      <c r="AD113" s="261"/>
      <c r="AE113" s="333"/>
    </row>
    <row r="114" spans="1:31" ht="17.25" customHeight="1">
      <c r="B114" s="424"/>
      <c r="C114" s="28" t="s">
        <v>402</v>
      </c>
      <c r="D114" s="36" t="s">
        <v>261</v>
      </c>
      <c r="E114" s="486"/>
      <c r="F114" s="31"/>
      <c r="G114" s="487"/>
      <c r="H114" s="36" t="s">
        <v>406</v>
      </c>
      <c r="I114" s="36" t="s">
        <v>225</v>
      </c>
      <c r="J114" s="486"/>
      <c r="K114" s="31"/>
      <c r="L114" s="487"/>
      <c r="M114" s="31" t="s">
        <v>412</v>
      </c>
      <c r="N114" s="17" t="s">
        <v>235</v>
      </c>
      <c r="O114" s="486"/>
      <c r="P114" s="31"/>
      <c r="Q114" s="487"/>
      <c r="R114" s="17" t="s">
        <v>8145</v>
      </c>
      <c r="S114" s="28" t="s">
        <v>6296</v>
      </c>
      <c r="T114" s="431"/>
      <c r="U114" s="15"/>
      <c r="V114" s="15"/>
      <c r="W114" s="36"/>
      <c r="X114" s="44"/>
      <c r="Y114" s="264"/>
      <c r="Z114" s="259"/>
      <c r="AA114" s="259"/>
      <c r="AB114" s="260"/>
      <c r="AC114" s="259"/>
      <c r="AD114" s="259"/>
      <c r="AE114" s="333"/>
    </row>
    <row r="115" spans="1:31" ht="17.25" customHeight="1">
      <c r="B115" s="424"/>
      <c r="C115" s="36" t="s">
        <v>403</v>
      </c>
      <c r="D115" s="36" t="s">
        <v>217</v>
      </c>
      <c r="E115" s="486"/>
      <c r="F115" s="31"/>
      <c r="G115" s="487"/>
      <c r="H115" s="197" t="s">
        <v>381</v>
      </c>
      <c r="I115" s="17" t="s">
        <v>7680</v>
      </c>
      <c r="J115" s="486"/>
      <c r="K115" s="31"/>
      <c r="L115" s="487"/>
      <c r="M115" s="31" t="s">
        <v>8095</v>
      </c>
      <c r="N115" s="36" t="s">
        <v>236</v>
      </c>
      <c r="O115" s="486"/>
      <c r="P115" s="31"/>
      <c r="Q115" s="487"/>
      <c r="R115" s="37" t="s">
        <v>6600</v>
      </c>
      <c r="S115" s="31" t="s">
        <v>242</v>
      </c>
      <c r="T115" s="431"/>
      <c r="U115" s="15"/>
      <c r="V115" s="15"/>
      <c r="W115" s="36"/>
      <c r="X115" s="44"/>
      <c r="Y115" s="267"/>
      <c r="Z115" s="267"/>
      <c r="AA115" s="267"/>
      <c r="AB115" s="253"/>
      <c r="AC115" s="267"/>
      <c r="AD115" s="267"/>
      <c r="AE115" s="333"/>
    </row>
    <row r="116" spans="1:31" ht="17.25" customHeight="1">
      <c r="B116" s="424"/>
      <c r="C116" s="17" t="s">
        <v>8116</v>
      </c>
      <c r="D116" s="484" t="s">
        <v>7839</v>
      </c>
      <c r="E116" s="486"/>
      <c r="F116" s="31"/>
      <c r="G116" s="487"/>
      <c r="H116" s="19" t="s">
        <v>9787</v>
      </c>
      <c r="I116" s="36" t="s">
        <v>3849</v>
      </c>
      <c r="J116" s="486"/>
      <c r="K116" s="31"/>
      <c r="L116" s="487"/>
      <c r="M116" s="32" t="s">
        <v>413</v>
      </c>
      <c r="N116" s="31" t="s">
        <v>6104</v>
      </c>
      <c r="O116" s="486"/>
      <c r="P116" s="31"/>
      <c r="Q116" s="487"/>
      <c r="R116" s="28" t="s">
        <v>6218</v>
      </c>
      <c r="S116" s="17" t="s">
        <v>3929</v>
      </c>
      <c r="T116" s="431"/>
      <c r="U116" s="15"/>
      <c r="V116" s="15"/>
      <c r="W116" s="36"/>
      <c r="X116" s="44"/>
      <c r="Y116" s="265"/>
      <c r="Z116" s="265"/>
      <c r="AA116" s="265"/>
      <c r="AB116" s="266"/>
      <c r="AC116" s="265"/>
      <c r="AD116" s="265"/>
      <c r="AE116" s="333"/>
    </row>
    <row r="117" spans="1:31" ht="17.25" customHeight="1">
      <c r="B117" s="424"/>
      <c r="C117" s="35" t="s">
        <v>6225</v>
      </c>
      <c r="D117" s="17" t="s">
        <v>3889</v>
      </c>
      <c r="E117" s="486"/>
      <c r="F117" s="31"/>
      <c r="G117" s="487"/>
      <c r="H117" s="17" t="s">
        <v>408</v>
      </c>
      <c r="I117" s="17" t="s">
        <v>226</v>
      </c>
      <c r="J117" s="486"/>
      <c r="K117" s="31"/>
      <c r="L117" s="487"/>
      <c r="M117" s="17" t="s">
        <v>7987</v>
      </c>
      <c r="N117" s="36" t="s">
        <v>6625</v>
      </c>
      <c r="O117" s="486"/>
      <c r="P117" s="31"/>
      <c r="Q117" s="487"/>
      <c r="R117" s="31" t="s">
        <v>498</v>
      </c>
      <c r="S117" s="28" t="s">
        <v>7751</v>
      </c>
      <c r="T117" s="431"/>
      <c r="U117" s="15"/>
      <c r="V117" s="15"/>
      <c r="W117" s="36"/>
      <c r="X117" s="44"/>
      <c r="Y117" s="267"/>
      <c r="Z117" s="267"/>
      <c r="AA117" s="267"/>
      <c r="AB117" s="267"/>
      <c r="AC117" s="267"/>
      <c r="AD117" s="267"/>
      <c r="AE117" s="333"/>
    </row>
    <row r="118" spans="1:31" ht="17.25" customHeight="1">
      <c r="B118" s="424"/>
      <c r="C118" s="17" t="s">
        <v>6212</v>
      </c>
      <c r="D118" s="31" t="s">
        <v>65</v>
      </c>
      <c r="E118" s="486"/>
      <c r="F118" s="31"/>
      <c r="G118" s="487"/>
      <c r="H118" s="51" t="s">
        <v>409</v>
      </c>
      <c r="I118" s="36" t="s">
        <v>6669</v>
      </c>
      <c r="J118" s="486"/>
      <c r="K118" s="31"/>
      <c r="L118" s="487"/>
      <c r="M118" s="36" t="s">
        <v>414</v>
      </c>
      <c r="N118" s="36" t="s">
        <v>238</v>
      </c>
      <c r="O118" s="486"/>
      <c r="P118" s="31"/>
      <c r="Q118" s="487"/>
      <c r="R118" s="37" t="s">
        <v>420</v>
      </c>
      <c r="S118" s="196" t="s">
        <v>244</v>
      </c>
      <c r="T118" s="431"/>
      <c r="U118" s="15"/>
      <c r="V118" s="15"/>
      <c r="W118" s="36"/>
      <c r="X118" s="44"/>
      <c r="Y118" s="267"/>
      <c r="Z118" s="267"/>
      <c r="AA118" s="267"/>
      <c r="AB118" s="267"/>
      <c r="AC118" s="267"/>
      <c r="AD118" s="267"/>
      <c r="AE118" s="333"/>
    </row>
    <row r="119" spans="1:31" ht="17.25" customHeight="1">
      <c r="B119" s="424"/>
      <c r="C119" s="17" t="s">
        <v>404</v>
      </c>
      <c r="D119" s="17" t="s">
        <v>218</v>
      </c>
      <c r="E119" s="486"/>
      <c r="F119" s="31"/>
      <c r="G119" s="487"/>
      <c r="H119" s="17" t="s">
        <v>8166</v>
      </c>
      <c r="I119" s="17" t="s">
        <v>227</v>
      </c>
      <c r="J119" s="486"/>
      <c r="K119" s="31"/>
      <c r="L119" s="487"/>
      <c r="M119" s="31" t="s">
        <v>8086</v>
      </c>
      <c r="N119" s="36" t="s">
        <v>6632</v>
      </c>
      <c r="O119" s="486"/>
      <c r="P119" s="35"/>
      <c r="Q119" s="488"/>
      <c r="R119" s="17" t="s">
        <v>7995</v>
      </c>
      <c r="S119" s="36" t="s">
        <v>509</v>
      </c>
      <c r="T119" s="431"/>
      <c r="U119" s="15"/>
      <c r="V119" s="15"/>
      <c r="W119" s="36"/>
      <c r="X119" s="44"/>
      <c r="Y119" s="267"/>
      <c r="Z119" s="267"/>
      <c r="AA119" s="267"/>
      <c r="AB119" s="267"/>
      <c r="AC119" s="267"/>
      <c r="AD119" s="267"/>
      <c r="AE119" s="333"/>
    </row>
    <row r="120" spans="1:31" ht="17.25" customHeight="1">
      <c r="B120" s="424"/>
      <c r="C120" s="197" t="s">
        <v>6176</v>
      </c>
      <c r="D120" s="31" t="s">
        <v>6133</v>
      </c>
      <c r="E120" s="486"/>
      <c r="F120" s="31"/>
      <c r="G120" s="487"/>
      <c r="H120" s="36" t="s">
        <v>410</v>
      </c>
      <c r="I120" s="35" t="s">
        <v>6676</v>
      </c>
      <c r="J120" s="486"/>
      <c r="K120" s="31"/>
      <c r="L120" s="487"/>
      <c r="M120" s="17" t="s">
        <v>416</v>
      </c>
      <c r="N120" s="17" t="s">
        <v>7767</v>
      </c>
      <c r="O120" s="486"/>
      <c r="P120" s="31"/>
      <c r="Q120" s="487"/>
      <c r="R120" s="36" t="s">
        <v>422</v>
      </c>
      <c r="S120" s="31" t="s">
        <v>6777</v>
      </c>
      <c r="T120" s="431"/>
      <c r="U120" s="15"/>
      <c r="V120" s="15"/>
      <c r="W120" s="36"/>
      <c r="X120" s="44"/>
      <c r="Y120" s="267"/>
      <c r="Z120" s="267"/>
      <c r="AA120" s="267"/>
      <c r="AB120" s="267"/>
      <c r="AC120" s="267"/>
      <c r="AD120" s="267"/>
      <c r="AE120" s="333"/>
    </row>
    <row r="121" spans="1:31" ht="17.25" customHeight="1">
      <c r="B121" s="424"/>
      <c r="C121" s="19" t="s">
        <v>8069</v>
      </c>
      <c r="D121" s="484" t="s">
        <v>6667</v>
      </c>
      <c r="E121" s="486"/>
      <c r="F121" s="31"/>
      <c r="G121" s="487"/>
      <c r="H121" s="37" t="s">
        <v>7989</v>
      </c>
      <c r="I121" s="31" t="s">
        <v>228</v>
      </c>
      <c r="J121" s="486"/>
      <c r="K121" s="31"/>
      <c r="L121" s="487"/>
      <c r="M121" s="17" t="s">
        <v>2608</v>
      </c>
      <c r="N121" s="36" t="s">
        <v>6273</v>
      </c>
      <c r="O121" s="486"/>
      <c r="P121" s="31"/>
      <c r="Q121" s="487"/>
      <c r="R121" s="36" t="s">
        <v>423</v>
      </c>
      <c r="S121" s="28" t="s">
        <v>7620</v>
      </c>
      <c r="T121" s="431"/>
      <c r="U121" s="15"/>
      <c r="V121" s="15"/>
      <c r="W121" s="36"/>
      <c r="X121" s="44"/>
      <c r="Y121" s="267"/>
      <c r="Z121" s="267"/>
      <c r="AA121" s="267"/>
      <c r="AB121" s="267"/>
      <c r="AC121" s="267"/>
      <c r="AD121" s="267"/>
      <c r="AE121" s="333"/>
    </row>
    <row r="122" spans="1:31" ht="17.25" customHeight="1">
      <c r="B122" s="424"/>
      <c r="C122" s="17" t="s">
        <v>7997</v>
      </c>
      <c r="D122" s="31" t="s">
        <v>219</v>
      </c>
      <c r="E122" s="486"/>
      <c r="F122" s="31"/>
      <c r="G122" s="487"/>
      <c r="H122" s="31" t="s">
        <v>6213</v>
      </c>
      <c r="I122" s="36" t="s">
        <v>6628</v>
      </c>
      <c r="J122" s="486"/>
      <c r="K122" s="31"/>
      <c r="L122" s="487"/>
      <c r="M122" s="31" t="s">
        <v>6034</v>
      </c>
      <c r="N122" s="31" t="s">
        <v>3543</v>
      </c>
      <c r="O122" s="486"/>
      <c r="P122" s="31"/>
      <c r="Q122" s="487"/>
      <c r="R122" s="28" t="s">
        <v>351</v>
      </c>
      <c r="S122" s="51" t="s">
        <v>95</v>
      </c>
      <c r="T122" s="431"/>
      <c r="U122" s="15"/>
      <c r="V122" s="15"/>
      <c r="W122" s="36"/>
      <c r="X122" s="44"/>
      <c r="Y122" s="267"/>
      <c r="Z122" s="267"/>
      <c r="AA122" s="267"/>
      <c r="AB122" s="267"/>
      <c r="AC122" s="267"/>
      <c r="AD122" s="267"/>
      <c r="AE122" s="333"/>
    </row>
    <row r="123" spans="1:31" ht="17.25" customHeight="1">
      <c r="B123" s="424"/>
      <c r="C123" s="497" t="s">
        <v>6609</v>
      </c>
      <c r="D123" s="36" t="s">
        <v>510</v>
      </c>
      <c r="E123" s="486"/>
      <c r="F123" s="31"/>
      <c r="G123" s="487"/>
      <c r="H123" s="17" t="s">
        <v>6204</v>
      </c>
      <c r="I123" s="37" t="s">
        <v>230</v>
      </c>
      <c r="J123" s="486"/>
      <c r="K123" s="31"/>
      <c r="L123" s="487"/>
      <c r="M123" s="31" t="s">
        <v>3852</v>
      </c>
      <c r="N123" s="31" t="s">
        <v>7623</v>
      </c>
      <c r="O123" s="486"/>
      <c r="P123" s="31"/>
      <c r="Q123" s="487"/>
      <c r="R123" s="28" t="s">
        <v>3857</v>
      </c>
      <c r="S123" s="28" t="s">
        <v>6630</v>
      </c>
      <c r="T123" s="431"/>
      <c r="U123" s="15"/>
      <c r="V123" s="15"/>
      <c r="W123" s="36"/>
      <c r="X123" s="44"/>
      <c r="Y123" s="267"/>
      <c r="Z123" s="267"/>
      <c r="AA123" s="267"/>
      <c r="AB123" s="267"/>
      <c r="AC123" s="267"/>
      <c r="AD123" s="267"/>
      <c r="AE123" s="333"/>
    </row>
    <row r="124" spans="1:31" ht="17.25" customHeight="1">
      <c r="B124" s="424"/>
      <c r="C124" s="17" t="s">
        <v>8215</v>
      </c>
      <c r="D124" s="31" t="s">
        <v>256</v>
      </c>
      <c r="E124" s="486"/>
      <c r="F124" s="31"/>
      <c r="G124" s="487"/>
      <c r="H124" s="31" t="s">
        <v>6156</v>
      </c>
      <c r="I124" s="28" t="s">
        <v>6116</v>
      </c>
      <c r="J124" s="486"/>
      <c r="K124" s="31"/>
      <c r="L124" s="487"/>
      <c r="M124" s="35" t="s">
        <v>6588</v>
      </c>
      <c r="N124" s="31" t="s">
        <v>6661</v>
      </c>
      <c r="O124" s="486"/>
      <c r="P124" s="31"/>
      <c r="Q124" s="487"/>
      <c r="R124" s="36" t="s">
        <v>8114</v>
      </c>
      <c r="S124" s="524" t="s">
        <v>6121</v>
      </c>
      <c r="T124" s="431"/>
      <c r="U124" s="15"/>
      <c r="V124" s="15"/>
      <c r="W124" s="36"/>
      <c r="X124" s="44"/>
      <c r="Y124" s="267"/>
      <c r="Z124" s="267"/>
      <c r="AA124" s="267"/>
      <c r="AB124" s="267"/>
      <c r="AC124" s="267"/>
      <c r="AD124" s="267"/>
      <c r="AE124" s="333"/>
    </row>
    <row r="125" spans="1:31" ht="17.25" customHeight="1">
      <c r="B125" s="424"/>
      <c r="C125" s="17" t="s">
        <v>6617</v>
      </c>
      <c r="D125" s="17" t="s">
        <v>6638</v>
      </c>
      <c r="E125" s="486"/>
      <c r="F125" s="31"/>
      <c r="G125" s="487"/>
      <c r="H125" s="31" t="s">
        <v>8038</v>
      </c>
      <c r="I125" s="17" t="s">
        <v>6626</v>
      </c>
      <c r="J125" s="486"/>
      <c r="K125" s="31"/>
      <c r="L125" s="487"/>
      <c r="M125" s="17" t="s">
        <v>8233</v>
      </c>
      <c r="N125" s="36" t="s">
        <v>239</v>
      </c>
      <c r="O125" s="486"/>
      <c r="P125" s="31"/>
      <c r="Q125" s="487"/>
      <c r="R125" s="35"/>
      <c r="S125" s="28" t="s">
        <v>248</v>
      </c>
      <c r="T125" s="431"/>
      <c r="U125" s="15"/>
      <c r="V125" s="15"/>
      <c r="W125" s="36"/>
      <c r="X125" s="44"/>
      <c r="Y125" s="267"/>
      <c r="Z125" s="267"/>
      <c r="AA125" s="267"/>
      <c r="AB125" s="267"/>
      <c r="AC125" s="267"/>
      <c r="AD125" s="267"/>
      <c r="AE125" s="333"/>
    </row>
    <row r="126" spans="1:31" ht="17.25" customHeight="1">
      <c r="B126" s="424"/>
      <c r="C126" s="17" t="s">
        <v>8118</v>
      </c>
      <c r="D126" s="31" t="s">
        <v>222</v>
      </c>
      <c r="E126" s="486"/>
      <c r="F126" s="31"/>
      <c r="G126" s="487"/>
      <c r="H126" s="36" t="s">
        <v>7991</v>
      </c>
      <c r="I126" s="31" t="s">
        <v>231</v>
      </c>
      <c r="J126" s="486"/>
      <c r="K126" s="31"/>
      <c r="L126" s="487"/>
      <c r="M126" s="31" t="s">
        <v>3092</v>
      </c>
      <c r="O126" s="486"/>
      <c r="P126" s="31"/>
      <c r="Q126" s="487"/>
      <c r="R126" s="31"/>
      <c r="S126" s="28" t="s">
        <v>6655</v>
      </c>
      <c r="T126" s="431"/>
      <c r="U126" s="15"/>
      <c r="V126" s="15"/>
      <c r="W126" s="36"/>
      <c r="X126" s="44"/>
      <c r="Y126" s="267"/>
      <c r="Z126" s="267"/>
      <c r="AA126" s="267"/>
      <c r="AB126" s="267"/>
      <c r="AC126" s="267"/>
      <c r="AD126" s="267"/>
      <c r="AE126" s="333"/>
    </row>
    <row r="127" spans="1:31" ht="17.25" customHeight="1">
      <c r="B127" s="424"/>
      <c r="C127" s="35" t="s">
        <v>345</v>
      </c>
      <c r="D127" s="523" t="s">
        <v>3903</v>
      </c>
      <c r="E127" s="486"/>
      <c r="F127" s="31"/>
      <c r="G127" s="487"/>
      <c r="H127" s="17" t="s">
        <v>6598</v>
      </c>
      <c r="J127" s="486"/>
      <c r="K127" s="31"/>
      <c r="L127" s="487"/>
      <c r="M127" s="17" t="s">
        <v>6566</v>
      </c>
      <c r="N127" s="31"/>
      <c r="O127" s="486"/>
      <c r="P127" s="35"/>
      <c r="Q127" s="488"/>
      <c r="R127" s="36"/>
      <c r="S127" s="21" t="s">
        <v>7830</v>
      </c>
      <c r="T127" s="431"/>
      <c r="U127" s="15"/>
      <c r="V127" s="15"/>
      <c r="W127" s="36"/>
      <c r="X127" s="44"/>
      <c r="Y127" s="267"/>
      <c r="Z127" s="267"/>
      <c r="AA127" s="267"/>
      <c r="AB127" s="267"/>
      <c r="AC127" s="267"/>
      <c r="AD127" s="267"/>
      <c r="AE127" s="333"/>
    </row>
    <row r="128" spans="1:31" ht="17.25" customHeight="1">
      <c r="B128" s="424"/>
      <c r="E128" s="486"/>
      <c r="F128" s="31"/>
      <c r="G128" s="487"/>
      <c r="H128" s="36"/>
      <c r="J128" s="486"/>
      <c r="K128" s="31"/>
      <c r="L128" s="487"/>
      <c r="M128" s="31" t="s">
        <v>417</v>
      </c>
      <c r="N128" s="490"/>
      <c r="O128" s="486"/>
      <c r="P128" s="31"/>
      <c r="Q128" s="487"/>
      <c r="R128" s="17"/>
      <c r="S128" s="31" t="s">
        <v>250</v>
      </c>
      <c r="T128" s="431"/>
      <c r="U128" s="15"/>
      <c r="V128" s="15"/>
      <c r="W128" s="31"/>
      <c r="X128" s="44"/>
      <c r="Y128" s="267"/>
      <c r="Z128" s="267"/>
      <c r="AA128" s="267"/>
      <c r="AB128" s="267"/>
      <c r="AC128" s="267"/>
      <c r="AD128" s="267"/>
      <c r="AE128" s="333"/>
    </row>
    <row r="129" spans="1:31" ht="17.25" customHeight="1">
      <c r="B129" s="424"/>
      <c r="C129" s="36"/>
      <c r="E129" s="492"/>
      <c r="F129" s="35"/>
      <c r="G129" s="488"/>
      <c r="J129" s="492"/>
      <c r="K129" s="35"/>
      <c r="L129" s="488"/>
      <c r="M129" s="31"/>
      <c r="O129" s="492"/>
      <c r="P129" s="35"/>
      <c r="Q129" s="488"/>
      <c r="S129" s="28" t="s">
        <v>7616</v>
      </c>
      <c r="T129" s="425"/>
      <c r="U129" s="15"/>
      <c r="V129" s="15"/>
      <c r="W129" s="36"/>
      <c r="X129" s="44"/>
      <c r="Y129" s="267"/>
      <c r="Z129" s="267"/>
      <c r="AA129" s="267"/>
      <c r="AB129" s="267"/>
      <c r="AC129" s="267"/>
      <c r="AD129" s="267"/>
      <c r="AE129" s="333"/>
    </row>
    <row r="130" spans="1:31" ht="17.25" customHeight="1">
      <c r="B130" s="424"/>
      <c r="C130" s="51"/>
      <c r="D130" s="18"/>
      <c r="E130" s="24"/>
      <c r="F130" s="25"/>
      <c r="G130" s="26"/>
      <c r="J130" s="24"/>
      <c r="K130" s="25"/>
      <c r="L130" s="26"/>
      <c r="M130" s="31"/>
      <c r="N130" s="21"/>
      <c r="O130" s="24"/>
      <c r="P130" s="25"/>
      <c r="Q130" s="26"/>
      <c r="R130" s="19"/>
      <c r="T130" s="425"/>
      <c r="U130" s="15"/>
      <c r="V130" s="15"/>
      <c r="W130" s="31"/>
      <c r="X130" s="44"/>
      <c r="Y130" s="267"/>
      <c r="Z130" s="267"/>
      <c r="AA130" s="267"/>
      <c r="AB130" s="267"/>
      <c r="AC130" s="267"/>
      <c r="AD130" s="267"/>
      <c r="AE130" s="333"/>
    </row>
    <row r="131" spans="1:31" ht="17.25" customHeight="1">
      <c r="B131" s="424"/>
      <c r="C131" s="36"/>
      <c r="D131" s="34"/>
      <c r="E131" s="24"/>
      <c r="F131" s="25"/>
      <c r="G131" s="26"/>
      <c r="H131" s="19"/>
      <c r="I131" s="464"/>
      <c r="J131" s="24"/>
      <c r="K131" s="25"/>
      <c r="L131" s="26"/>
      <c r="M131" s="31"/>
      <c r="O131" s="24"/>
      <c r="P131" s="25"/>
      <c r="Q131" s="26"/>
      <c r="R131" s="16"/>
      <c r="S131" s="31"/>
      <c r="T131" s="425"/>
      <c r="U131" s="15"/>
      <c r="V131" s="15"/>
      <c r="W131" s="31"/>
      <c r="X131" s="44"/>
      <c r="Y131" s="267"/>
      <c r="Z131" s="267"/>
      <c r="AA131" s="267"/>
      <c r="AB131" s="267"/>
      <c r="AC131" s="267"/>
      <c r="AD131" s="267"/>
      <c r="AE131" s="333"/>
    </row>
    <row r="132" spans="1:31" ht="17.25" customHeight="1">
      <c r="B132" s="438"/>
      <c r="C132" s="195" t="s">
        <v>11380</v>
      </c>
      <c r="D132" s="40" t="s">
        <v>11379</v>
      </c>
      <c r="E132" s="439"/>
      <c r="F132" s="38"/>
      <c r="G132" s="440"/>
      <c r="H132" s="38"/>
      <c r="I132" s="39"/>
      <c r="J132" s="439"/>
      <c r="K132" s="38"/>
      <c r="L132" s="440"/>
      <c r="M132" s="41" t="s">
        <v>10003</v>
      </c>
      <c r="N132" s="39"/>
      <c r="O132" s="439"/>
      <c r="P132" s="38"/>
      <c r="Q132" s="440"/>
      <c r="R132" s="38"/>
      <c r="S132" s="39" t="s">
        <v>10007</v>
      </c>
      <c r="T132" s="434"/>
      <c r="U132" s="15"/>
      <c r="V132" s="15"/>
      <c r="W132" s="31"/>
      <c r="X132" s="44"/>
      <c r="Y132" s="267"/>
      <c r="Z132" s="267"/>
      <c r="AA132" s="267"/>
      <c r="AB132" s="267"/>
      <c r="AC132" s="267"/>
      <c r="AD132" s="267"/>
      <c r="AE132" s="333"/>
    </row>
    <row r="133" spans="1:31" ht="17.25" customHeight="1">
      <c r="B133" s="427"/>
      <c r="C133" s="41" t="s">
        <v>9880</v>
      </c>
      <c r="D133" s="39"/>
      <c r="E133" s="446"/>
      <c r="F133" s="38"/>
      <c r="G133" s="447"/>
      <c r="H133" s="38"/>
      <c r="I133" s="55"/>
      <c r="J133" s="446"/>
      <c r="K133" s="38"/>
      <c r="L133" s="447"/>
      <c r="M133" s="38"/>
      <c r="N133" s="38"/>
      <c r="O133" s="446"/>
      <c r="P133" s="38"/>
      <c r="Q133" s="447"/>
      <c r="R133" s="43"/>
      <c r="S133" s="43"/>
      <c r="T133" s="431"/>
      <c r="U133" s="15"/>
      <c r="V133" s="15"/>
      <c r="W133" s="31"/>
      <c r="X133" s="44"/>
      <c r="Y133" s="267"/>
      <c r="Z133" s="267"/>
      <c r="AA133" s="267"/>
      <c r="AB133" s="267"/>
      <c r="AC133" s="267"/>
      <c r="AD133" s="267"/>
      <c r="AE133" s="333"/>
    </row>
    <row r="134" spans="1:31" ht="17.25" customHeight="1">
      <c r="B134" s="435"/>
      <c r="C134" s="531"/>
      <c r="D134" s="168" t="s">
        <v>11050</v>
      </c>
      <c r="E134" s="444"/>
      <c r="F134" s="49"/>
      <c r="G134" s="445"/>
      <c r="H134" s="532"/>
      <c r="I134" s="532"/>
      <c r="J134" s="444"/>
      <c r="K134" s="49"/>
      <c r="L134" s="445"/>
      <c r="M134" s="54"/>
      <c r="N134" s="54"/>
      <c r="O134" s="444"/>
      <c r="P134" s="49"/>
      <c r="Q134" s="445"/>
      <c r="R134" s="54"/>
      <c r="S134" s="168"/>
      <c r="T134" s="436"/>
      <c r="U134" s="15"/>
      <c r="V134" s="15"/>
      <c r="W134" s="36"/>
      <c r="X134" s="44"/>
      <c r="Y134" s="267"/>
      <c r="Z134" s="267"/>
      <c r="AA134" s="267"/>
      <c r="AB134" s="267"/>
      <c r="AC134" s="267"/>
      <c r="AD134" s="267"/>
      <c r="AE134" s="333"/>
    </row>
    <row r="135" spans="1:31" ht="17.25" customHeight="1">
      <c r="B135" s="651" t="s">
        <v>512</v>
      </c>
      <c r="C135" s="651"/>
      <c r="D135" s="651"/>
      <c r="E135" s="651"/>
      <c r="F135" s="651"/>
      <c r="G135" s="651"/>
      <c r="H135" s="651"/>
      <c r="I135" s="651"/>
      <c r="J135" s="651"/>
      <c r="K135" s="651"/>
      <c r="L135" s="651"/>
      <c r="M135" s="651"/>
      <c r="N135" s="651"/>
      <c r="O135" s="651"/>
      <c r="P135" s="651"/>
      <c r="Q135" s="651"/>
      <c r="R135" s="651"/>
      <c r="S135" s="651"/>
      <c r="T135" s="651"/>
      <c r="U135" s="15"/>
      <c r="V135" s="15"/>
      <c r="W135" s="36"/>
      <c r="X135" s="44"/>
      <c r="Y135" s="267"/>
      <c r="Z135" s="267"/>
      <c r="AA135" s="267"/>
      <c r="AB135" s="267"/>
      <c r="AC135" s="267"/>
      <c r="AD135" s="267"/>
      <c r="AE135" s="333"/>
    </row>
    <row r="136" spans="1:31" ht="17.25" customHeight="1">
      <c r="B136" s="420"/>
      <c r="C136" s="428"/>
      <c r="D136" s="428"/>
      <c r="E136" s="428"/>
      <c r="F136" s="428"/>
      <c r="G136" s="428"/>
      <c r="H136" s="428"/>
      <c r="I136" s="428"/>
      <c r="J136" s="428"/>
      <c r="K136" s="428"/>
      <c r="L136" s="428"/>
      <c r="M136" s="428"/>
      <c r="N136" s="428"/>
      <c r="O136" s="428"/>
      <c r="P136" s="428"/>
      <c r="Q136" s="428"/>
      <c r="R136" s="426"/>
      <c r="S136" s="426"/>
      <c r="T136" s="422"/>
      <c r="U136" s="15"/>
      <c r="V136" s="15"/>
      <c r="W136" s="36"/>
      <c r="X136" s="44"/>
      <c r="Y136" s="267"/>
      <c r="Z136" s="267"/>
      <c r="AA136" s="267"/>
      <c r="AB136" s="253"/>
      <c r="AC136" s="267"/>
      <c r="AD136" s="267"/>
      <c r="AE136" s="333"/>
    </row>
    <row r="137" spans="1:31" ht="17.25" customHeight="1">
      <c r="B137" s="652" t="str">
        <f>+"LOS ANGELES ANGELS OF ANAHEIM  ("&amp;COUNTA(C138:D157)&amp;")"</f>
        <v>LOS ANGELES ANGELS OF ANAHEIM  (33)</v>
      </c>
      <c r="C137" s="652"/>
      <c r="D137" s="652"/>
      <c r="E137" s="652"/>
      <c r="F137" s="423"/>
      <c r="G137" s="653" t="str">
        <f>+"OAKLAND A'S  ("&amp;COUNTA(H138:I157)&amp;")"</f>
        <v>OAKLAND A'S  (33)</v>
      </c>
      <c r="H137" s="653"/>
      <c r="I137" s="653"/>
      <c r="J137" s="653"/>
      <c r="K137" s="423"/>
      <c r="L137" s="654" t="str">
        <f>+"SEATTLE MARINERS  ("&amp;COUNTA(M138:N157)&amp;")"</f>
        <v>SEATTLE MARINERS  (33)</v>
      </c>
      <c r="M137" s="654"/>
      <c r="N137" s="654"/>
      <c r="O137" s="654"/>
      <c r="P137" s="423"/>
      <c r="Q137" s="661" t="str">
        <f>+"TEXAS RANGERS  ("&amp;COUNTA(R138:S157)&amp;")"</f>
        <v>TEXAS RANGERS  (33)</v>
      </c>
      <c r="R137" s="662"/>
      <c r="S137" s="662"/>
      <c r="T137" s="663"/>
      <c r="U137" s="15"/>
      <c r="V137" s="15"/>
      <c r="W137" s="31"/>
      <c r="X137" s="44"/>
      <c r="Y137" s="267"/>
      <c r="Z137" s="267"/>
      <c r="AA137" s="267"/>
      <c r="AB137" s="267"/>
      <c r="AC137" s="267"/>
      <c r="AD137" s="267"/>
      <c r="AE137" s="333"/>
    </row>
    <row r="138" spans="1:31" ht="17.25" customHeight="1">
      <c r="B138" s="424"/>
      <c r="C138" s="17" t="s">
        <v>6587</v>
      </c>
      <c r="D138" s="31" t="s">
        <v>7696</v>
      </c>
      <c r="E138" s="486"/>
      <c r="F138" s="31"/>
      <c r="G138" s="487"/>
      <c r="H138" s="35" t="s">
        <v>6550</v>
      </c>
      <c r="I138" s="31" t="s">
        <v>7638</v>
      </c>
      <c r="J138" s="486"/>
      <c r="K138" s="31"/>
      <c r="L138" s="487"/>
      <c r="M138" s="36" t="s">
        <v>3895</v>
      </c>
      <c r="N138" s="17" t="s">
        <v>7692</v>
      </c>
      <c r="O138" s="486"/>
      <c r="P138" s="31"/>
      <c r="Q138" s="487"/>
      <c r="R138" s="31" t="s">
        <v>6580</v>
      </c>
      <c r="S138" s="36" t="s">
        <v>281</v>
      </c>
      <c r="T138" s="431"/>
      <c r="U138" s="15"/>
      <c r="V138" s="15"/>
      <c r="W138" s="36"/>
      <c r="X138" s="44"/>
      <c r="Y138" s="267"/>
      <c r="Z138" s="267"/>
      <c r="AA138" s="267"/>
      <c r="AB138" s="253"/>
      <c r="AC138" s="267"/>
      <c r="AD138" s="267"/>
      <c r="AE138" s="333"/>
    </row>
    <row r="139" spans="1:31" ht="17.25" customHeight="1">
      <c r="B139" s="424"/>
      <c r="C139" s="31" t="s">
        <v>424</v>
      </c>
      <c r="D139" s="36" t="s">
        <v>252</v>
      </c>
      <c r="E139" s="486"/>
      <c r="F139" s="31"/>
      <c r="G139" s="487"/>
      <c r="H139" s="17" t="s">
        <v>7983</v>
      </c>
      <c r="I139" s="17" t="s">
        <v>260</v>
      </c>
      <c r="J139" s="486"/>
      <c r="K139" s="31"/>
      <c r="L139" s="487"/>
      <c r="M139" s="37" t="s">
        <v>3915</v>
      </c>
      <c r="N139" s="31" t="s">
        <v>86</v>
      </c>
      <c r="O139" s="486"/>
      <c r="P139" s="31"/>
      <c r="Q139" s="487"/>
      <c r="R139" s="36" t="s">
        <v>444</v>
      </c>
      <c r="S139" s="31" t="s">
        <v>6647</v>
      </c>
      <c r="T139" s="431"/>
      <c r="U139" s="15"/>
      <c r="V139" s="15"/>
      <c r="W139" s="36"/>
      <c r="X139" s="44"/>
      <c r="Y139" s="267"/>
      <c r="Z139" s="267"/>
      <c r="AA139" s="267"/>
      <c r="AB139" s="267"/>
      <c r="AC139" s="267"/>
      <c r="AD139" s="267"/>
      <c r="AE139" s="333"/>
    </row>
    <row r="140" spans="1:31" ht="17.25" customHeight="1">
      <c r="B140" s="424"/>
      <c r="C140" s="17" t="s">
        <v>6597</v>
      </c>
      <c r="D140" s="17" t="s">
        <v>7629</v>
      </c>
      <c r="E140" s="486"/>
      <c r="F140" s="31"/>
      <c r="G140" s="487"/>
      <c r="H140" s="17" t="s">
        <v>6577</v>
      </c>
      <c r="I140" s="36" t="s">
        <v>3874</v>
      </c>
      <c r="J140" s="486"/>
      <c r="K140" s="31"/>
      <c r="L140" s="487"/>
      <c r="M140" s="37" t="s">
        <v>8143</v>
      </c>
      <c r="N140" s="36" t="s">
        <v>9828</v>
      </c>
      <c r="O140" s="486"/>
      <c r="P140" s="35"/>
      <c r="Q140" s="488"/>
      <c r="R140" s="36" t="s">
        <v>317</v>
      </c>
      <c r="S140" s="31" t="s">
        <v>282</v>
      </c>
      <c r="T140" s="431"/>
      <c r="U140" s="15"/>
      <c r="V140" s="15"/>
      <c r="W140" s="36"/>
      <c r="X140" s="44"/>
      <c r="Y140" s="267"/>
      <c r="Z140" s="267"/>
      <c r="AA140" s="267"/>
      <c r="AB140" s="267"/>
      <c r="AC140" s="267"/>
      <c r="AD140" s="267"/>
      <c r="AE140" s="333"/>
    </row>
    <row r="141" spans="1:31" ht="17.25" customHeight="1">
      <c r="A141" s="15"/>
      <c r="B141" s="424"/>
      <c r="C141" s="17" t="s">
        <v>8028</v>
      </c>
      <c r="D141" s="31" t="s">
        <v>253</v>
      </c>
      <c r="E141" s="486"/>
      <c r="F141" s="31"/>
      <c r="G141" s="487"/>
      <c r="H141" s="17" t="s">
        <v>513</v>
      </c>
      <c r="I141" s="554" t="s">
        <v>102</v>
      </c>
      <c r="J141" s="486"/>
      <c r="K141" s="31"/>
      <c r="L141" s="487"/>
      <c r="M141" s="17" t="s">
        <v>271</v>
      </c>
      <c r="N141" s="37" t="s">
        <v>7753</v>
      </c>
      <c r="O141" s="486"/>
      <c r="P141" s="31"/>
      <c r="Q141" s="487"/>
      <c r="R141" s="51" t="s">
        <v>488</v>
      </c>
      <c r="S141" s="36" t="s">
        <v>173</v>
      </c>
      <c r="T141" s="431"/>
      <c r="U141" s="15"/>
      <c r="V141" s="15"/>
      <c r="W141" s="36"/>
      <c r="X141" s="44"/>
      <c r="Y141" s="267"/>
      <c r="Z141" s="267"/>
      <c r="AA141" s="267"/>
      <c r="AB141" s="267"/>
      <c r="AC141" s="267"/>
      <c r="AD141" s="267"/>
      <c r="AE141" s="333"/>
    </row>
    <row r="142" spans="1:31" ht="17.25" customHeight="1">
      <c r="A142" s="15"/>
      <c r="B142" s="424"/>
      <c r="C142" s="31" t="s">
        <v>6574</v>
      </c>
      <c r="D142" s="197" t="s">
        <v>259</v>
      </c>
      <c r="E142" s="486"/>
      <c r="F142" s="31"/>
      <c r="G142" s="487"/>
      <c r="H142" s="17" t="s">
        <v>8153</v>
      </c>
      <c r="I142" s="36" t="s">
        <v>6629</v>
      </c>
      <c r="J142" s="486"/>
      <c r="K142" s="31"/>
      <c r="L142" s="487"/>
      <c r="M142" s="36" t="s">
        <v>6165</v>
      </c>
      <c r="N142" s="31" t="s">
        <v>272</v>
      </c>
      <c r="O142" s="486"/>
      <c r="P142" s="31"/>
      <c r="Q142" s="487"/>
      <c r="R142" s="31" t="s">
        <v>445</v>
      </c>
      <c r="S142" s="25" t="s">
        <v>7759</v>
      </c>
      <c r="T142" s="431"/>
      <c r="U142" s="15"/>
      <c r="V142" s="15"/>
      <c r="W142" s="36"/>
      <c r="X142" s="44"/>
      <c r="Y142" s="267"/>
      <c r="Z142" s="267"/>
      <c r="AA142" s="267"/>
      <c r="AB142" s="267"/>
      <c r="AC142" s="267"/>
      <c r="AD142" s="267"/>
      <c r="AE142" s="333"/>
    </row>
    <row r="143" spans="1:31" ht="17.25" customHeight="1">
      <c r="A143" s="15"/>
      <c r="B143" s="424"/>
      <c r="C143" s="37" t="s">
        <v>425</v>
      </c>
      <c r="D143" s="17" t="s">
        <v>7690</v>
      </c>
      <c r="E143" s="486"/>
      <c r="F143" s="31"/>
      <c r="G143" s="487"/>
      <c r="H143" s="17" t="s">
        <v>3907</v>
      </c>
      <c r="I143" s="28" t="s">
        <v>6662</v>
      </c>
      <c r="J143" s="486"/>
      <c r="K143" s="31"/>
      <c r="L143" s="487"/>
      <c r="M143" s="498" t="s">
        <v>6601</v>
      </c>
      <c r="N143" s="31" t="s">
        <v>273</v>
      </c>
      <c r="O143" s="486"/>
      <c r="P143" s="31"/>
      <c r="Q143" s="487"/>
      <c r="R143" s="37" t="s">
        <v>6192</v>
      </c>
      <c r="S143" s="36" t="s">
        <v>90</v>
      </c>
      <c r="T143" s="431"/>
      <c r="U143" s="15"/>
      <c r="V143" s="15"/>
      <c r="W143" s="36"/>
      <c r="X143" s="44"/>
      <c r="Y143" s="267"/>
      <c r="Z143" s="267"/>
      <c r="AA143" s="267"/>
      <c r="AB143" s="267"/>
      <c r="AC143" s="267"/>
      <c r="AD143" s="267"/>
      <c r="AE143" s="333"/>
    </row>
    <row r="144" spans="1:31" ht="17.25" customHeight="1">
      <c r="A144" s="15"/>
      <c r="B144" s="424"/>
      <c r="C144" s="19" t="s">
        <v>8130</v>
      </c>
      <c r="D144" s="17" t="s">
        <v>255</v>
      </c>
      <c r="E144" s="486"/>
      <c r="F144" s="31"/>
      <c r="G144" s="487"/>
      <c r="H144" s="36" t="s">
        <v>6575</v>
      </c>
      <c r="I144" s="31" t="s">
        <v>7729</v>
      </c>
      <c r="J144" s="486"/>
      <c r="K144" s="31"/>
      <c r="L144" s="487"/>
      <c r="M144" s="31" t="s">
        <v>7013</v>
      </c>
      <c r="N144" s="17" t="s">
        <v>7662</v>
      </c>
      <c r="O144" s="486"/>
      <c r="P144" s="31"/>
      <c r="Q144" s="487"/>
      <c r="R144" s="28" t="s">
        <v>6199</v>
      </c>
      <c r="S144" s="489" t="s">
        <v>283</v>
      </c>
      <c r="T144" s="431"/>
      <c r="U144" s="15"/>
      <c r="V144" s="15"/>
      <c r="W144" s="36"/>
      <c r="X144" s="44"/>
      <c r="Y144" s="267"/>
      <c r="Z144" s="267"/>
      <c r="AA144" s="267"/>
      <c r="AB144" s="267"/>
      <c r="AC144" s="267"/>
      <c r="AD144" s="267"/>
      <c r="AE144" s="333"/>
    </row>
    <row r="145" spans="1:31" ht="17.25" customHeight="1">
      <c r="A145" s="15"/>
      <c r="B145" s="424"/>
      <c r="C145" s="17" t="s">
        <v>439</v>
      </c>
      <c r="D145" s="31" t="s">
        <v>6154</v>
      </c>
      <c r="E145" s="486"/>
      <c r="F145" s="31"/>
      <c r="G145" s="487"/>
      <c r="H145" s="17" t="s">
        <v>7985</v>
      </c>
      <c r="I145" s="37" t="s">
        <v>92</v>
      </c>
      <c r="J145" s="486"/>
      <c r="K145" s="31"/>
      <c r="L145" s="487"/>
      <c r="M145" s="32" t="s">
        <v>380</v>
      </c>
      <c r="N145" s="31" t="s">
        <v>274</v>
      </c>
      <c r="O145" s="486"/>
      <c r="P145" s="31"/>
      <c r="Q145" s="487"/>
      <c r="R145" s="28" t="s">
        <v>6754</v>
      </c>
      <c r="S145" s="28" t="s">
        <v>284</v>
      </c>
      <c r="T145" s="431"/>
      <c r="U145" s="15"/>
      <c r="V145" s="15"/>
      <c r="W145" s="36"/>
      <c r="X145" s="44"/>
      <c r="Y145" s="267"/>
      <c r="Z145" s="267"/>
      <c r="AA145" s="267"/>
      <c r="AB145" s="267"/>
      <c r="AC145" s="267"/>
      <c r="AD145" s="267"/>
      <c r="AE145" s="333"/>
    </row>
    <row r="146" spans="1:31" ht="17.25" customHeight="1">
      <c r="A146" s="15"/>
      <c r="B146" s="424"/>
      <c r="C146" s="37" t="s">
        <v>427</v>
      </c>
      <c r="D146" s="197" t="s">
        <v>6679</v>
      </c>
      <c r="E146" s="486"/>
      <c r="F146" s="31"/>
      <c r="G146" s="487"/>
      <c r="H146" s="17" t="s">
        <v>6173</v>
      </c>
      <c r="I146" s="36" t="s">
        <v>263</v>
      </c>
      <c r="J146" s="486"/>
      <c r="K146" s="31"/>
      <c r="L146" s="487"/>
      <c r="M146" s="31" t="s">
        <v>375</v>
      </c>
      <c r="N146" s="484" t="s">
        <v>9964</v>
      </c>
      <c r="O146" s="486"/>
      <c r="P146" s="35"/>
      <c r="Q146" s="488"/>
      <c r="R146" s="28" t="s">
        <v>8124</v>
      </c>
      <c r="S146" s="197" t="s">
        <v>499</v>
      </c>
      <c r="T146" s="431"/>
      <c r="U146" s="15"/>
      <c r="V146" s="15"/>
      <c r="W146" s="36"/>
      <c r="X146" s="44"/>
      <c r="Y146" s="267"/>
      <c r="Z146" s="267"/>
      <c r="AA146" s="267"/>
      <c r="AB146" s="267"/>
      <c r="AC146" s="267"/>
      <c r="AD146" s="267"/>
      <c r="AE146" s="333"/>
    </row>
    <row r="147" spans="1:31" ht="17.25" customHeight="1">
      <c r="A147" s="15"/>
      <c r="B147" s="424"/>
      <c r="C147" s="17" t="s">
        <v>8107</v>
      </c>
      <c r="D147" s="37" t="s">
        <v>6668</v>
      </c>
      <c r="E147" s="486"/>
      <c r="F147" s="31"/>
      <c r="G147" s="487"/>
      <c r="H147" s="35" t="s">
        <v>515</v>
      </c>
      <c r="I147" s="523" t="s">
        <v>264</v>
      </c>
      <c r="J147" s="486"/>
      <c r="K147" s="31"/>
      <c r="L147" s="487"/>
      <c r="M147" s="21" t="s">
        <v>8190</v>
      </c>
      <c r="N147" s="19" t="s">
        <v>7725</v>
      </c>
      <c r="O147" s="486"/>
      <c r="P147" s="31"/>
      <c r="Q147" s="487"/>
      <c r="R147" s="51" t="s">
        <v>448</v>
      </c>
      <c r="S147" s="36" t="s">
        <v>285</v>
      </c>
      <c r="T147" s="431"/>
      <c r="U147" s="15"/>
      <c r="V147" s="15"/>
      <c r="W147" s="36"/>
      <c r="X147" s="44"/>
      <c r="Y147" s="267"/>
      <c r="Z147" s="267"/>
      <c r="AA147" s="267"/>
      <c r="AB147" s="267"/>
      <c r="AC147" s="267"/>
      <c r="AD147" s="267"/>
      <c r="AE147" s="333"/>
    </row>
    <row r="148" spans="1:31" ht="17.25" customHeight="1">
      <c r="A148" s="15"/>
      <c r="B148" s="424"/>
      <c r="C148" s="28" t="s">
        <v>8182</v>
      </c>
      <c r="D148" s="17" t="s">
        <v>257</v>
      </c>
      <c r="E148" s="486"/>
      <c r="F148" s="31"/>
      <c r="G148" s="487"/>
      <c r="H148" s="17" t="s">
        <v>8088</v>
      </c>
      <c r="I148" s="31" t="s">
        <v>7700</v>
      </c>
      <c r="J148" s="486"/>
      <c r="K148" s="31"/>
      <c r="L148" s="487"/>
      <c r="M148" s="19" t="s">
        <v>8020</v>
      </c>
      <c r="N148" s="31" t="s">
        <v>276</v>
      </c>
      <c r="O148" s="486"/>
      <c r="P148" s="31"/>
      <c r="Q148" s="487"/>
      <c r="R148" s="25" t="s">
        <v>8211</v>
      </c>
      <c r="S148" s="28" t="s">
        <v>3794</v>
      </c>
      <c r="T148" s="431"/>
      <c r="U148" s="15"/>
      <c r="V148" s="15"/>
      <c r="W148" s="36"/>
      <c r="X148" s="44"/>
      <c r="Y148" s="267"/>
      <c r="Z148" s="267"/>
      <c r="AA148" s="267"/>
      <c r="AB148" s="253"/>
      <c r="AC148" s="267"/>
      <c r="AD148" s="267"/>
      <c r="AE148" s="333"/>
    </row>
    <row r="149" spans="1:31" ht="17.25" customHeight="1">
      <c r="A149" s="15"/>
      <c r="B149" s="424"/>
      <c r="C149" s="17" t="s">
        <v>428</v>
      </c>
      <c r="D149" s="36" t="s">
        <v>221</v>
      </c>
      <c r="E149" s="486"/>
      <c r="F149" s="31"/>
      <c r="G149" s="487"/>
      <c r="H149" s="36" t="s">
        <v>8030</v>
      </c>
      <c r="I149" s="31" t="s">
        <v>266</v>
      </c>
      <c r="J149" s="486"/>
      <c r="K149" s="31"/>
      <c r="L149" s="487"/>
      <c r="M149" s="17" t="s">
        <v>442</v>
      </c>
      <c r="N149" s="17" t="s">
        <v>6139</v>
      </c>
      <c r="O149" s="486"/>
      <c r="P149" s="31"/>
      <c r="Q149" s="487"/>
      <c r="R149" s="36" t="s">
        <v>449</v>
      </c>
      <c r="S149" s="36" t="s">
        <v>209</v>
      </c>
      <c r="T149" s="431"/>
      <c r="U149" s="15"/>
      <c r="V149" s="15"/>
      <c r="W149" s="36"/>
      <c r="X149" s="44"/>
      <c r="Y149" s="267"/>
      <c r="Z149" s="267"/>
      <c r="AA149" s="267"/>
      <c r="AB149" s="253"/>
      <c r="AC149" s="267"/>
      <c r="AD149" s="267"/>
      <c r="AE149" s="333"/>
    </row>
    <row r="150" spans="1:31" ht="17.25" customHeight="1">
      <c r="A150" s="15"/>
      <c r="B150" s="424"/>
      <c r="C150" s="17" t="s">
        <v>6994</v>
      </c>
      <c r="D150" s="37" t="s">
        <v>147</v>
      </c>
      <c r="E150" s="486"/>
      <c r="F150" s="31"/>
      <c r="G150" s="487"/>
      <c r="H150" s="197" t="s">
        <v>6581</v>
      </c>
      <c r="I150" s="36" t="s">
        <v>210</v>
      </c>
      <c r="J150" s="486"/>
      <c r="K150" s="31"/>
      <c r="L150" s="487"/>
      <c r="M150" s="17" t="s">
        <v>8010</v>
      </c>
      <c r="N150" s="555" t="s">
        <v>278</v>
      </c>
      <c r="O150" s="486"/>
      <c r="P150" s="31"/>
      <c r="Q150" s="487"/>
      <c r="R150" s="36" t="s">
        <v>3927</v>
      </c>
      <c r="S150" s="36" t="s">
        <v>514</v>
      </c>
      <c r="T150" s="431"/>
      <c r="U150" s="15"/>
      <c r="V150" s="15"/>
      <c r="W150" s="36"/>
      <c r="X150" s="44"/>
      <c r="Y150" s="267"/>
      <c r="Z150" s="267"/>
      <c r="AA150" s="267"/>
      <c r="AB150" s="253"/>
      <c r="AC150" s="267"/>
      <c r="AD150" s="267"/>
      <c r="AE150" s="333"/>
    </row>
    <row r="151" spans="1:31" ht="17.25" customHeight="1">
      <c r="A151" s="15"/>
      <c r="B151" s="424"/>
      <c r="C151" s="36" t="s">
        <v>6159</v>
      </c>
      <c r="D151" s="36" t="s">
        <v>6665</v>
      </c>
      <c r="E151" s="486"/>
      <c r="F151" s="31"/>
      <c r="G151" s="487"/>
      <c r="H151" s="36" t="s">
        <v>430</v>
      </c>
      <c r="I151" s="17" t="s">
        <v>6106</v>
      </c>
      <c r="J151" s="486"/>
      <c r="K151" s="31"/>
      <c r="L151" s="487"/>
      <c r="M151" s="484" t="s">
        <v>6541</v>
      </c>
      <c r="N151" s="484" t="s">
        <v>7694</v>
      </c>
      <c r="O151" s="486"/>
      <c r="P151" s="31"/>
      <c r="Q151" s="487"/>
      <c r="R151" s="37" t="s">
        <v>6589</v>
      </c>
      <c r="S151" s="34" t="s">
        <v>7684</v>
      </c>
      <c r="T151" s="431"/>
      <c r="U151" s="15"/>
      <c r="V151" s="15"/>
      <c r="W151" s="36"/>
      <c r="X151" s="44"/>
      <c r="Y151" s="267"/>
      <c r="Z151" s="267"/>
      <c r="AA151" s="267"/>
      <c r="AB151" s="253"/>
      <c r="AC151" s="267"/>
      <c r="AD151" s="267"/>
      <c r="AE151" s="333"/>
    </row>
    <row r="152" spans="1:31" ht="17.25" customHeight="1">
      <c r="A152" s="15"/>
      <c r="B152" s="424"/>
      <c r="C152" s="35" t="s">
        <v>8040</v>
      </c>
      <c r="D152" s="36" t="s">
        <v>83</v>
      </c>
      <c r="E152" s="486"/>
      <c r="F152" s="31"/>
      <c r="G152" s="487"/>
      <c r="H152" s="17" t="s">
        <v>6555</v>
      </c>
      <c r="I152" s="36" t="s">
        <v>7631</v>
      </c>
      <c r="J152" s="486"/>
      <c r="K152" s="31"/>
      <c r="L152" s="487"/>
      <c r="M152" s="36" t="s">
        <v>447</v>
      </c>
      <c r="N152" s="17" t="s">
        <v>3873</v>
      </c>
      <c r="O152" s="486"/>
      <c r="P152" s="31"/>
      <c r="Q152" s="487"/>
      <c r="R152" s="51" t="s">
        <v>450</v>
      </c>
      <c r="S152" s="37" t="s">
        <v>79</v>
      </c>
      <c r="T152" s="431"/>
      <c r="U152" s="15"/>
      <c r="V152" s="15"/>
      <c r="W152" s="36"/>
      <c r="X152" s="44"/>
      <c r="Y152" s="267"/>
      <c r="Z152" s="267"/>
      <c r="AA152" s="267"/>
      <c r="AB152" s="253"/>
      <c r="AC152" s="267"/>
      <c r="AD152" s="267"/>
      <c r="AE152" s="333"/>
    </row>
    <row r="153" spans="1:31" ht="17.25" customHeight="1">
      <c r="A153" s="15"/>
      <c r="B153" s="424"/>
      <c r="C153" s="18" t="s">
        <v>9762</v>
      </c>
      <c r="D153" s="31" t="s">
        <v>258</v>
      </c>
      <c r="E153" s="486"/>
      <c r="F153" s="31"/>
      <c r="G153" s="487"/>
      <c r="H153" s="197" t="s">
        <v>314</v>
      </c>
      <c r="I153" s="17" t="s">
        <v>267</v>
      </c>
      <c r="J153" s="486"/>
      <c r="K153" s="31"/>
      <c r="L153" s="487"/>
      <c r="M153" s="17" t="s">
        <v>443</v>
      </c>
      <c r="N153" s="484" t="s">
        <v>9968</v>
      </c>
      <c r="O153" s="486"/>
      <c r="P153" s="31"/>
      <c r="Q153" s="487"/>
      <c r="R153" s="35"/>
      <c r="S153" s="36" t="s">
        <v>81</v>
      </c>
      <c r="T153" s="431"/>
      <c r="U153" s="15"/>
      <c r="V153" s="15"/>
      <c r="W153" s="36"/>
      <c r="X153" s="44"/>
      <c r="Y153" s="267"/>
      <c r="Z153" s="267"/>
      <c r="AA153" s="267"/>
      <c r="AB153" s="253"/>
      <c r="AC153" s="267"/>
      <c r="AD153" s="267"/>
      <c r="AE153" s="333"/>
    </row>
    <row r="154" spans="1:31" ht="17.25" customHeight="1">
      <c r="A154" s="15"/>
      <c r="B154" s="424"/>
      <c r="C154" s="17" t="s">
        <v>6203</v>
      </c>
      <c r="D154" s="31"/>
      <c r="E154" s="486"/>
      <c r="F154" s="31"/>
      <c r="G154" s="487"/>
      <c r="I154" s="37" t="s">
        <v>268</v>
      </c>
      <c r="J154" s="486"/>
      <c r="K154" s="31"/>
      <c r="L154" s="487"/>
      <c r="M154" s="17" t="s">
        <v>8151</v>
      </c>
      <c r="N154" s="31"/>
      <c r="O154" s="486"/>
      <c r="P154" s="35"/>
      <c r="Q154" s="488"/>
      <c r="R154" s="36"/>
      <c r="S154" s="31" t="s">
        <v>288</v>
      </c>
      <c r="T154" s="431"/>
      <c r="U154" s="15"/>
      <c r="V154" s="15"/>
      <c r="W154" s="36"/>
      <c r="X154" s="44"/>
      <c r="Y154" s="44"/>
      <c r="Z154" s="44"/>
      <c r="AA154" s="44"/>
      <c r="AB154" s="29"/>
      <c r="AC154" s="44"/>
      <c r="AD154" s="29"/>
    </row>
    <row r="155" spans="1:31" ht="17.25" customHeight="1">
      <c r="A155" s="15"/>
      <c r="B155" s="424"/>
      <c r="D155" s="31"/>
      <c r="E155" s="486"/>
      <c r="F155" s="31"/>
      <c r="G155" s="487"/>
      <c r="J155" s="486"/>
      <c r="K155" s="31"/>
      <c r="L155" s="487"/>
      <c r="N155" s="36"/>
      <c r="O155" s="486"/>
      <c r="P155" s="35"/>
      <c r="Q155" s="488"/>
      <c r="R155" s="524"/>
      <c r="S155" s="17" t="s">
        <v>148</v>
      </c>
      <c r="T155" s="431"/>
      <c r="U155" s="15"/>
      <c r="V155" s="15"/>
      <c r="W155" s="36"/>
      <c r="X155" s="44"/>
      <c r="Y155" s="44"/>
      <c r="Z155" s="44"/>
      <c r="AA155" s="44"/>
      <c r="AB155" s="29"/>
      <c r="AC155" s="44"/>
      <c r="AD155" s="29"/>
    </row>
    <row r="156" spans="1:31" ht="17.25" customHeight="1">
      <c r="A156" s="15"/>
      <c r="B156" s="424"/>
      <c r="C156" s="37"/>
      <c r="D156" s="31"/>
      <c r="E156" s="27"/>
      <c r="F156" s="21"/>
      <c r="G156" s="23"/>
      <c r="H156" s="25"/>
      <c r="J156" s="27"/>
      <c r="K156" s="21"/>
      <c r="L156" s="23"/>
      <c r="O156" s="27"/>
      <c r="P156" s="21"/>
      <c r="Q156" s="23"/>
      <c r="R156" s="499"/>
      <c r="S156" s="36"/>
      <c r="T156" s="431"/>
      <c r="U156" s="15"/>
      <c r="V156" s="15"/>
      <c r="W156" s="36"/>
      <c r="X156" s="44"/>
      <c r="Y156" s="44"/>
      <c r="Z156" s="44"/>
      <c r="AA156" s="44"/>
      <c r="AB156" s="29"/>
      <c r="AC156" s="44"/>
      <c r="AD156" s="29"/>
    </row>
    <row r="157" spans="1:31" ht="17.25" customHeight="1">
      <c r="B157" s="424"/>
      <c r="C157" s="524"/>
      <c r="D157" s="19"/>
      <c r="E157" s="24"/>
      <c r="F157" s="25"/>
      <c r="G157" s="26"/>
      <c r="H157" s="31"/>
      <c r="J157" s="24"/>
      <c r="K157" s="25"/>
      <c r="L157" s="26"/>
      <c r="O157" s="24"/>
      <c r="P157" s="25"/>
      <c r="Q157" s="26"/>
      <c r="R157" s="464"/>
      <c r="S157" s="32"/>
      <c r="T157" s="431"/>
      <c r="U157" s="15"/>
      <c r="V157" s="15"/>
      <c r="W157" s="36"/>
      <c r="X157" s="44"/>
      <c r="Y157" s="44"/>
      <c r="Z157" s="44"/>
      <c r="AA157" s="44"/>
      <c r="AB157" s="30"/>
      <c r="AC157" s="44"/>
      <c r="AD157" s="29"/>
    </row>
    <row r="158" spans="1:31" ht="17.25" customHeight="1">
      <c r="B158" s="438"/>
      <c r="C158" s="41" t="s">
        <v>9847</v>
      </c>
      <c r="D158" s="40"/>
      <c r="E158" s="439"/>
      <c r="F158" s="38"/>
      <c r="G158" s="440"/>
      <c r="H158" s="49" t="s">
        <v>720</v>
      </c>
      <c r="I158" s="40" t="s">
        <v>9848</v>
      </c>
      <c r="J158" s="439"/>
      <c r="K158" s="38"/>
      <c r="L158" s="440"/>
      <c r="M158" s="43" t="s">
        <v>9849</v>
      </c>
      <c r="N158" s="39"/>
      <c r="O158" s="439"/>
      <c r="P158" s="38"/>
      <c r="Q158" s="440"/>
      <c r="R158" s="43" t="s">
        <v>9850</v>
      </c>
      <c r="S158" s="529" t="s">
        <v>11048</v>
      </c>
      <c r="T158" s="434"/>
      <c r="U158" s="15"/>
      <c r="V158" s="15"/>
      <c r="W158" s="36"/>
      <c r="X158" s="44"/>
      <c r="Y158" s="44"/>
      <c r="Z158" s="44"/>
      <c r="AA158" s="44"/>
      <c r="AB158" s="29"/>
      <c r="AC158" s="44"/>
      <c r="AD158" s="29"/>
    </row>
    <row r="159" spans="1:31" ht="17.25" customHeight="1">
      <c r="B159" s="427"/>
      <c r="C159" s="55"/>
      <c r="D159" s="42"/>
      <c r="E159" s="441"/>
      <c r="F159" s="49"/>
      <c r="G159" s="442"/>
      <c r="H159" s="55"/>
      <c r="I159" s="49"/>
      <c r="J159" s="441"/>
      <c r="K159" s="49"/>
      <c r="L159" s="442"/>
      <c r="M159" s="49"/>
      <c r="N159" s="42"/>
      <c r="O159" s="441"/>
      <c r="P159" s="49"/>
      <c r="Q159" s="442"/>
      <c r="R159" s="195"/>
      <c r="S159" s="42"/>
      <c r="T159" s="425"/>
      <c r="U159" s="15"/>
      <c r="V159" s="15"/>
      <c r="W159" s="36"/>
      <c r="X159" s="44"/>
      <c r="Y159" s="44"/>
      <c r="Z159" s="44"/>
      <c r="AA159" s="44"/>
      <c r="AB159" s="29"/>
      <c r="AC159" s="44"/>
      <c r="AD159" s="29"/>
    </row>
    <row r="160" spans="1:31" ht="17.25" customHeight="1">
      <c r="B160" s="435"/>
      <c r="C160" s="54"/>
      <c r="D160" s="395"/>
      <c r="E160" s="444"/>
      <c r="F160" s="49"/>
      <c r="G160" s="445"/>
      <c r="H160" s="54" t="s">
        <v>11389</v>
      </c>
      <c r="I160" s="528"/>
      <c r="J160" s="444"/>
      <c r="K160" s="49"/>
      <c r="L160" s="445"/>
      <c r="M160" s="528"/>
      <c r="N160" s="168"/>
      <c r="O160" s="444"/>
      <c r="P160" s="49"/>
      <c r="Q160" s="445"/>
      <c r="R160" s="530"/>
      <c r="S160" s="530"/>
      <c r="T160" s="436"/>
      <c r="U160" s="15"/>
      <c r="V160" s="15"/>
      <c r="W160" s="36"/>
      <c r="X160" s="44"/>
      <c r="Y160" s="44"/>
      <c r="Z160" s="44"/>
      <c r="AA160" s="44"/>
      <c r="AB160" s="30"/>
      <c r="AC160" s="44"/>
      <c r="AD160" s="29"/>
    </row>
    <row r="161" spans="2:30">
      <c r="B161" s="15"/>
      <c r="C161" s="15"/>
      <c r="D161" s="15"/>
      <c r="E161" s="15"/>
      <c r="F161" s="15"/>
      <c r="G161" s="15"/>
      <c r="H161" s="15"/>
      <c r="I161" s="15"/>
      <c r="J161" s="15"/>
      <c r="K161" s="15"/>
      <c r="L161" s="15"/>
      <c r="M161" s="15"/>
      <c r="N161" s="15"/>
      <c r="O161" s="15"/>
      <c r="P161" s="15"/>
      <c r="Q161" s="15"/>
      <c r="R161" s="15"/>
      <c r="S161" s="15"/>
      <c r="T161" s="15"/>
      <c r="U161" s="15"/>
      <c r="V161" s="15"/>
      <c r="W161" s="56"/>
      <c r="X161" s="44"/>
      <c r="Y161" s="263"/>
      <c r="Z161" s="30"/>
      <c r="AA161" s="44"/>
      <c r="AB161" s="29"/>
      <c r="AC161" s="44"/>
      <c r="AD161" s="29"/>
    </row>
    <row r="162" spans="2:30">
      <c r="B162" s="15"/>
      <c r="C162" s="15"/>
      <c r="D162" s="15"/>
      <c r="E162" s="15"/>
      <c r="F162" s="15"/>
      <c r="G162" s="15"/>
      <c r="H162" s="15"/>
      <c r="I162" s="15"/>
      <c r="J162" s="15"/>
      <c r="K162" s="15"/>
      <c r="L162" s="15"/>
      <c r="M162" s="15"/>
      <c r="N162" s="15"/>
      <c r="O162" s="15"/>
      <c r="P162" s="15"/>
      <c r="Q162" s="15"/>
      <c r="R162" s="15"/>
      <c r="S162" s="15"/>
      <c r="T162" s="15"/>
      <c r="U162" s="15"/>
      <c r="V162" s="15"/>
      <c r="W162" s="56"/>
      <c r="X162" s="44"/>
      <c r="Y162" s="44"/>
      <c r="Z162" s="56"/>
      <c r="AA162" s="44"/>
      <c r="AB162" s="30"/>
      <c r="AC162" s="44"/>
      <c r="AD162" s="29"/>
    </row>
    <row r="163" spans="2:30">
      <c r="B163" s="29"/>
      <c r="C163" s="57"/>
      <c r="D163" s="57"/>
      <c r="E163" s="29"/>
      <c r="F163" s="29"/>
      <c r="G163" s="29"/>
      <c r="H163" s="57"/>
      <c r="I163" s="15"/>
      <c r="J163" s="29"/>
      <c r="K163" s="29"/>
      <c r="L163" s="29"/>
      <c r="M163" s="57"/>
      <c r="N163" s="15"/>
      <c r="O163" s="29"/>
      <c r="P163" s="29"/>
      <c r="Q163" s="29"/>
      <c r="R163" s="15"/>
      <c r="S163" s="15"/>
      <c r="T163" s="29"/>
      <c r="U163" s="15"/>
      <c r="V163" s="15"/>
      <c r="W163" s="56"/>
      <c r="X163" s="44"/>
      <c r="Y163" s="44"/>
      <c r="Z163" s="56"/>
      <c r="AA163" s="44"/>
      <c r="AB163" s="30"/>
      <c r="AC163" s="44"/>
      <c r="AD163" s="29"/>
    </row>
    <row r="164" spans="2:30">
      <c r="B164" s="29"/>
      <c r="C164" s="57"/>
      <c r="D164" s="57"/>
      <c r="E164" s="29"/>
      <c r="F164" s="29"/>
      <c r="G164" s="29"/>
      <c r="H164" s="15"/>
      <c r="I164" s="57"/>
      <c r="J164" s="29"/>
      <c r="K164" s="29"/>
      <c r="L164" s="29"/>
      <c r="M164" s="57"/>
      <c r="N164" s="57"/>
      <c r="O164" s="29"/>
      <c r="P164" s="29"/>
      <c r="Q164" s="29"/>
      <c r="R164" s="57"/>
      <c r="S164" s="57"/>
      <c r="T164" s="29"/>
      <c r="U164" s="15"/>
      <c r="V164" s="15"/>
      <c r="W164" s="56"/>
      <c r="X164" s="44"/>
      <c r="Y164" s="44"/>
      <c r="Z164" s="56"/>
      <c r="AA164" s="44"/>
      <c r="AB164" s="29"/>
      <c r="AC164" s="44"/>
      <c r="AD164" s="29"/>
    </row>
    <row r="165" spans="2:30">
      <c r="B165" s="15"/>
      <c r="C165" s="15"/>
      <c r="D165" s="15"/>
      <c r="E165" s="15"/>
      <c r="F165" s="15"/>
      <c r="G165" s="15"/>
      <c r="H165" s="15"/>
      <c r="I165" s="15"/>
      <c r="J165" s="15"/>
      <c r="K165" s="15"/>
      <c r="L165" s="15"/>
      <c r="M165" s="15"/>
      <c r="N165" s="15"/>
      <c r="O165" s="15"/>
      <c r="P165" s="15"/>
      <c r="Q165" s="15"/>
      <c r="R165" s="15"/>
      <c r="S165" s="15"/>
      <c r="T165" s="15"/>
      <c r="U165" s="15"/>
      <c r="V165" s="15"/>
      <c r="W165" s="56"/>
      <c r="X165" s="44"/>
      <c r="Y165" s="44"/>
      <c r="Z165" s="56"/>
      <c r="AA165" s="44"/>
      <c r="AB165" s="29"/>
      <c r="AC165" s="44"/>
      <c r="AD165" s="29"/>
    </row>
    <row r="166" spans="2:30">
      <c r="B166" s="15"/>
      <c r="C166" s="15"/>
      <c r="D166" s="15"/>
      <c r="E166" s="15"/>
      <c r="F166" s="15"/>
      <c r="G166" s="15"/>
      <c r="H166" s="15"/>
      <c r="I166" s="15"/>
      <c r="J166" s="15"/>
      <c r="K166" s="15"/>
      <c r="L166" s="15"/>
      <c r="M166" s="15"/>
      <c r="N166" s="15"/>
      <c r="O166" s="15"/>
      <c r="P166" s="15"/>
      <c r="Q166" s="15"/>
      <c r="R166" s="15"/>
      <c r="S166" s="15"/>
      <c r="T166" s="15"/>
      <c r="U166" s="15"/>
      <c r="V166" s="15"/>
      <c r="W166" s="56"/>
      <c r="X166" s="44"/>
      <c r="Y166" s="44"/>
      <c r="Z166" s="56"/>
      <c r="AA166" s="44"/>
      <c r="AB166" s="29"/>
      <c r="AC166" s="44"/>
      <c r="AD166" s="29"/>
    </row>
    <row r="167" spans="2:30">
      <c r="B167" s="15"/>
      <c r="C167" s="15"/>
      <c r="D167" s="15"/>
      <c r="E167" s="15"/>
      <c r="F167" s="15"/>
      <c r="G167" s="15"/>
      <c r="H167" s="15"/>
      <c r="I167" s="15"/>
      <c r="J167" s="15"/>
      <c r="K167" s="15"/>
      <c r="L167" s="15"/>
      <c r="M167" s="15"/>
      <c r="N167" s="15"/>
      <c r="O167" s="15"/>
      <c r="P167" s="15"/>
      <c r="Q167" s="15"/>
      <c r="R167" s="15"/>
      <c r="S167" s="15"/>
      <c r="T167" s="15"/>
      <c r="U167" s="15"/>
      <c r="V167" s="15"/>
      <c r="W167" s="56"/>
      <c r="X167" s="44"/>
      <c r="Y167" s="44"/>
      <c r="Z167" s="56"/>
      <c r="AA167" s="44"/>
      <c r="AB167" s="30"/>
      <c r="AC167" s="44"/>
      <c r="AD167" s="29"/>
    </row>
    <row r="168" spans="2:30">
      <c r="B168" s="15"/>
      <c r="C168" s="15"/>
      <c r="D168" s="15"/>
      <c r="E168" s="15"/>
      <c r="F168" s="15"/>
      <c r="G168" s="15"/>
      <c r="H168" s="15"/>
      <c r="I168" s="15"/>
      <c r="J168" s="15"/>
      <c r="K168" s="15"/>
      <c r="L168" s="15"/>
      <c r="M168" s="15"/>
      <c r="N168" s="15"/>
      <c r="O168" s="15"/>
      <c r="P168" s="15"/>
      <c r="Q168" s="15"/>
      <c r="R168" s="15"/>
      <c r="S168" s="15"/>
      <c r="T168" s="15"/>
      <c r="U168" s="15"/>
      <c r="V168" s="15"/>
      <c r="W168" s="56"/>
      <c r="X168" s="44"/>
      <c r="Y168" s="44"/>
      <c r="Z168" s="56"/>
      <c r="AA168" s="44"/>
      <c r="AB168" s="29"/>
      <c r="AC168" s="44"/>
      <c r="AD168" s="29"/>
    </row>
    <row r="169" spans="2:30">
      <c r="W169" s="56"/>
      <c r="X169" s="44"/>
      <c r="Y169" s="44"/>
      <c r="Z169" s="56"/>
      <c r="AA169" s="44"/>
      <c r="AB169" s="29"/>
      <c r="AC169" s="44"/>
      <c r="AD169" s="29"/>
    </row>
    <row r="170" spans="2:30">
      <c r="W170" s="56"/>
      <c r="X170" s="44"/>
      <c r="Y170" s="44"/>
      <c r="Z170" s="56"/>
      <c r="AA170" s="44"/>
      <c r="AB170" s="30"/>
      <c r="AC170" s="44"/>
      <c r="AD170" s="29"/>
    </row>
    <row r="171" spans="2:30">
      <c r="W171" s="56"/>
      <c r="X171" s="44"/>
      <c r="Y171" s="44"/>
      <c r="Z171" s="56"/>
      <c r="AA171" s="44"/>
      <c r="AB171" s="29"/>
      <c r="AC171" s="44"/>
      <c r="AD171" s="29"/>
    </row>
    <row r="172" spans="2:30">
      <c r="W172" s="56"/>
      <c r="X172" s="44"/>
      <c r="Y172" s="44"/>
      <c r="Z172" s="56"/>
      <c r="AA172" s="44"/>
      <c r="AB172" s="30"/>
      <c r="AC172" s="44"/>
      <c r="AD172" s="29"/>
    </row>
    <row r="173" spans="2:30">
      <c r="W173" s="56"/>
      <c r="X173" s="44"/>
      <c r="Y173" s="44"/>
      <c r="Z173" s="56"/>
      <c r="AA173" s="44"/>
      <c r="AB173" s="29"/>
      <c r="AC173" s="44"/>
      <c r="AD173" s="29"/>
    </row>
    <row r="174" spans="2:30">
      <c r="W174" s="36"/>
      <c r="X174" s="44"/>
      <c r="Y174" s="44"/>
      <c r="Z174" s="56"/>
      <c r="AA174" s="44"/>
      <c r="AB174" s="29"/>
      <c r="AC174" s="44"/>
      <c r="AD174" s="29"/>
    </row>
    <row r="175" spans="2:30">
      <c r="W175" s="56"/>
      <c r="X175" s="44"/>
      <c r="Y175" s="44"/>
      <c r="Z175" s="29"/>
      <c r="AA175" s="44"/>
      <c r="AB175" s="29"/>
      <c r="AC175" s="44"/>
      <c r="AD175" s="29"/>
    </row>
    <row r="176" spans="2:30">
      <c r="W176" s="257"/>
      <c r="X176" s="44"/>
      <c r="Y176" s="44"/>
      <c r="Z176" s="56"/>
      <c r="AA176" s="44"/>
      <c r="AB176" s="30"/>
      <c r="AC176" s="44"/>
      <c r="AD176" s="29"/>
    </row>
    <row r="177" spans="23:30">
      <c r="W177" s="56"/>
      <c r="X177" s="44"/>
      <c r="Y177" s="44"/>
      <c r="Z177" s="29"/>
      <c r="AA177" s="44"/>
      <c r="AB177" s="29"/>
      <c r="AC177" s="44"/>
      <c r="AD177" s="29"/>
    </row>
    <row r="178" spans="23:30">
      <c r="W178" s="56"/>
      <c r="X178" s="44"/>
      <c r="Y178" s="44"/>
      <c r="Z178" s="30"/>
      <c r="AA178" s="44"/>
      <c r="AB178" s="30"/>
      <c r="AC178" s="44"/>
      <c r="AD178" s="29"/>
    </row>
    <row r="179" spans="23:30">
      <c r="W179" s="56"/>
      <c r="X179" s="44"/>
      <c r="Y179" s="44"/>
      <c r="Z179" s="29"/>
      <c r="AA179" s="44"/>
      <c r="AB179" s="30"/>
      <c r="AC179" s="44"/>
      <c r="AD179" s="29"/>
    </row>
    <row r="180" spans="23:30">
      <c r="W180" s="56"/>
      <c r="X180" s="44"/>
      <c r="Y180" s="44"/>
      <c r="Z180" s="29"/>
      <c r="AA180" s="44"/>
      <c r="AB180" s="30"/>
      <c r="AC180" s="44"/>
      <c r="AD180" s="29"/>
    </row>
    <row r="181" spans="23:30">
      <c r="W181" s="56"/>
      <c r="X181" s="44"/>
      <c r="Y181" s="44"/>
      <c r="Z181" s="30"/>
      <c r="AA181" s="44"/>
      <c r="AB181" s="30"/>
      <c r="AC181" s="44"/>
      <c r="AD181" s="29"/>
    </row>
    <row r="182" spans="23:30">
      <c r="W182" s="56"/>
      <c r="X182" s="44"/>
      <c r="Y182" s="44"/>
      <c r="Z182" s="29"/>
      <c r="AA182" s="44"/>
      <c r="AB182" s="29"/>
      <c r="AC182" s="44"/>
      <c r="AD182" s="29"/>
    </row>
    <row r="183" spans="23:30">
      <c r="W183" s="56"/>
      <c r="X183" s="44"/>
      <c r="Y183" s="44"/>
      <c r="Z183" s="29"/>
      <c r="AA183" s="44"/>
      <c r="AB183" s="30"/>
      <c r="AC183" s="44"/>
      <c r="AD183" s="29"/>
    </row>
    <row r="184" spans="23:30">
      <c r="W184" s="56"/>
      <c r="X184" s="44"/>
      <c r="Y184" s="44"/>
      <c r="Z184" s="29"/>
      <c r="AA184" s="44"/>
      <c r="AB184" s="29"/>
      <c r="AC184" s="44"/>
      <c r="AD184" s="29"/>
    </row>
    <row r="185" spans="23:30">
      <c r="W185" s="257"/>
      <c r="X185" s="44"/>
      <c r="Y185" s="44"/>
      <c r="Z185" s="29"/>
      <c r="AA185" s="44"/>
      <c r="AB185" s="30"/>
      <c r="AC185" s="44"/>
      <c r="AD185" s="29"/>
    </row>
    <row r="186" spans="23:30">
      <c r="W186" s="56"/>
      <c r="X186" s="44"/>
      <c r="Y186" s="44"/>
      <c r="Z186" s="29"/>
      <c r="AA186" s="44"/>
      <c r="AB186" s="30"/>
      <c r="AC186" s="44"/>
      <c r="AD186" s="29"/>
    </row>
    <row r="187" spans="23:30">
      <c r="W187" s="56"/>
      <c r="X187" s="44"/>
      <c r="Y187" s="44"/>
      <c r="Z187" s="56"/>
      <c r="AA187" s="44"/>
      <c r="AB187" s="29"/>
      <c r="AC187" s="44"/>
      <c r="AD187" s="29"/>
    </row>
    <row r="188" spans="23:30">
      <c r="W188" s="56"/>
      <c r="X188" s="44"/>
      <c r="Y188" s="44"/>
      <c r="Z188" s="29"/>
      <c r="AA188" s="44"/>
      <c r="AB188" s="30"/>
      <c r="AC188" s="44"/>
      <c r="AD188" s="29"/>
    </row>
    <row r="189" spans="23:30">
      <c r="W189" s="56"/>
      <c r="X189" s="44"/>
      <c r="Y189" s="44"/>
      <c r="Z189" s="29"/>
      <c r="AA189" s="44"/>
      <c r="AB189" s="29"/>
      <c r="AC189" s="44"/>
      <c r="AD189" s="29"/>
    </row>
    <row r="190" spans="23:30">
      <c r="W190" s="257"/>
      <c r="X190" s="44"/>
      <c r="Y190" s="44"/>
      <c r="Z190" s="29"/>
      <c r="AA190" s="44"/>
      <c r="AB190" s="30"/>
      <c r="AC190" s="44"/>
      <c r="AD190" s="29"/>
    </row>
    <row r="191" spans="23:30">
      <c r="W191" s="56"/>
      <c r="X191" s="44"/>
      <c r="Y191" s="44"/>
      <c r="Z191" s="29"/>
      <c r="AA191" s="44"/>
      <c r="AB191" s="30"/>
      <c r="AC191" s="44"/>
      <c r="AD191" s="29"/>
    </row>
    <row r="192" spans="23:30">
      <c r="W192" s="56"/>
      <c r="X192" s="44"/>
      <c r="Y192" s="44"/>
      <c r="Z192" s="29"/>
      <c r="AA192" s="44"/>
      <c r="AB192" s="30"/>
      <c r="AC192" s="44"/>
      <c r="AD192" s="29"/>
    </row>
    <row r="193" spans="23:30">
      <c r="W193" s="56"/>
      <c r="X193" s="44"/>
      <c r="Y193" s="44"/>
      <c r="Z193" s="29"/>
      <c r="AA193" s="44"/>
      <c r="AB193" s="30"/>
      <c r="AC193" s="44"/>
      <c r="AD193" s="29"/>
    </row>
    <row r="194" spans="23:30">
      <c r="W194" s="56"/>
      <c r="X194" s="44"/>
      <c r="Y194" s="44"/>
      <c r="Z194" s="29"/>
      <c r="AA194" s="44"/>
      <c r="AB194" s="29"/>
      <c r="AC194" s="44"/>
      <c r="AD194" s="29"/>
    </row>
    <row r="195" spans="23:30">
      <c r="W195" s="56"/>
      <c r="X195" s="44"/>
      <c r="Y195" s="44"/>
      <c r="Z195" s="29"/>
      <c r="AA195" s="44"/>
      <c r="AB195" s="29"/>
      <c r="AC195" s="44"/>
      <c r="AD195" s="29"/>
    </row>
    <row r="196" spans="23:30">
      <c r="W196" s="257"/>
      <c r="X196" s="44"/>
      <c r="Y196" s="44"/>
      <c r="Z196" s="29"/>
      <c r="AA196" s="44"/>
      <c r="AB196" s="29"/>
      <c r="AC196" s="44"/>
      <c r="AD196" s="29"/>
    </row>
    <row r="197" spans="23:30">
      <c r="W197" s="56"/>
      <c r="X197" s="44"/>
      <c r="Y197" s="44"/>
      <c r="Z197" s="29"/>
      <c r="AA197" s="44"/>
      <c r="AB197" s="30"/>
      <c r="AC197" s="44"/>
      <c r="AD197" s="29"/>
    </row>
    <row r="198" spans="23:30">
      <c r="W198" s="56"/>
      <c r="X198" s="44"/>
      <c r="Y198" s="44"/>
      <c r="Z198" s="29"/>
      <c r="AA198" s="44"/>
      <c r="AB198" s="30"/>
      <c r="AC198" s="44"/>
      <c r="AD198" s="29"/>
    </row>
    <row r="199" spans="23:30">
      <c r="W199" s="56"/>
      <c r="X199" s="44"/>
      <c r="Y199" s="44"/>
      <c r="Z199" s="29"/>
      <c r="AA199" s="44"/>
      <c r="AB199" s="30"/>
      <c r="AC199" s="44"/>
      <c r="AD199" s="29"/>
    </row>
    <row r="200" spans="23:30">
      <c r="W200" s="56"/>
      <c r="X200" s="44"/>
      <c r="Y200" s="44"/>
      <c r="Z200" s="29"/>
      <c r="AA200" s="44"/>
      <c r="AB200" s="29"/>
      <c r="AC200" s="44"/>
      <c r="AD200" s="29"/>
    </row>
    <row r="201" spans="23:30">
      <c r="W201" s="56"/>
      <c r="X201" s="44"/>
      <c r="Y201" s="44"/>
      <c r="Z201" s="29"/>
      <c r="AA201" s="44"/>
      <c r="AB201" s="29"/>
      <c r="AC201" s="44"/>
      <c r="AD201" s="29"/>
    </row>
    <row r="202" spans="23:30">
      <c r="W202" s="257"/>
      <c r="X202" s="44"/>
      <c r="Y202" s="44"/>
      <c r="Z202" s="56"/>
      <c r="AA202" s="44"/>
      <c r="AB202" s="29"/>
      <c r="AC202" s="44"/>
      <c r="AD202" s="29"/>
    </row>
    <row r="203" spans="23:30">
      <c r="W203" s="56"/>
      <c r="X203" s="44"/>
      <c r="Y203" s="44"/>
      <c r="Z203" s="29"/>
      <c r="AA203" s="44"/>
      <c r="AB203" s="29"/>
      <c r="AC203" s="44"/>
      <c r="AD203" s="29"/>
    </row>
    <row r="204" spans="23:30">
      <c r="W204" s="257"/>
      <c r="X204" s="44"/>
      <c r="Y204" s="44"/>
      <c r="Z204" s="29"/>
      <c r="AA204" s="44"/>
      <c r="AB204" s="30"/>
      <c r="AC204" s="44"/>
      <c r="AD204" s="29"/>
    </row>
    <row r="205" spans="23:30">
      <c r="W205" s="56"/>
      <c r="X205" s="44"/>
      <c r="Y205" s="44"/>
      <c r="Z205" s="29"/>
      <c r="AA205" s="44"/>
      <c r="AB205" s="29"/>
      <c r="AC205" s="44"/>
      <c r="AD205" s="29"/>
    </row>
    <row r="206" spans="23:30">
      <c r="W206" s="257"/>
      <c r="X206" s="44"/>
      <c r="Y206" s="44"/>
      <c r="Z206" s="29"/>
      <c r="AA206" s="44"/>
      <c r="AB206" s="30"/>
      <c r="AC206" s="44"/>
      <c r="AD206" s="29"/>
    </row>
    <row r="207" spans="23:30">
      <c r="W207" s="56"/>
      <c r="X207" s="44"/>
      <c r="Y207" s="44"/>
      <c r="Z207" s="29"/>
      <c r="AA207" s="44"/>
      <c r="AB207" s="30"/>
      <c r="AC207" s="44"/>
      <c r="AD207" s="29"/>
    </row>
    <row r="208" spans="23:30">
      <c r="W208" s="56"/>
      <c r="X208" s="44"/>
      <c r="Y208" s="44"/>
      <c r="Z208" s="29"/>
      <c r="AA208" s="44"/>
      <c r="AB208" s="30"/>
      <c r="AC208" s="44"/>
      <c r="AD208" s="29"/>
    </row>
    <row r="209" spans="23:30">
      <c r="W209" s="56"/>
      <c r="X209" s="44"/>
      <c r="Y209" s="44"/>
      <c r="Z209" s="29"/>
      <c r="AA209" s="44"/>
      <c r="AB209" s="30"/>
      <c r="AC209" s="44"/>
      <c r="AD209" s="29"/>
    </row>
    <row r="210" spans="23:30">
      <c r="W210" s="56"/>
      <c r="X210" s="44"/>
      <c r="Y210" s="44"/>
      <c r="Z210" s="29"/>
      <c r="AA210" s="44"/>
      <c r="AB210" s="29"/>
      <c r="AC210" s="44"/>
      <c r="AD210" s="29"/>
    </row>
    <row r="211" spans="23:30">
      <c r="W211" s="56"/>
      <c r="X211" s="44"/>
      <c r="Y211" s="44"/>
      <c r="Z211" s="29"/>
      <c r="AA211" s="44"/>
      <c r="AB211" s="30"/>
      <c r="AC211" s="44"/>
      <c r="AD211" s="29"/>
    </row>
    <row r="212" spans="23:30">
      <c r="W212" s="56"/>
      <c r="X212" s="44"/>
      <c r="Y212" s="44"/>
      <c r="Z212" s="29"/>
      <c r="AA212" s="44"/>
      <c r="AB212" s="29"/>
      <c r="AC212" s="44"/>
      <c r="AD212" s="29"/>
    </row>
    <row r="213" spans="23:30">
      <c r="W213" s="56"/>
      <c r="X213" s="44"/>
      <c r="Y213" s="44"/>
      <c r="Z213" s="29"/>
      <c r="AA213" s="44"/>
      <c r="AB213" s="29"/>
      <c r="AC213" s="44"/>
      <c r="AD213" s="29"/>
    </row>
    <row r="214" spans="23:30">
      <c r="W214" s="257"/>
      <c r="X214" s="44"/>
      <c r="Y214" s="44"/>
      <c r="Z214" s="29"/>
      <c r="AA214" s="44"/>
      <c r="AB214" s="29"/>
      <c r="AC214" s="44"/>
      <c r="AD214" s="29"/>
    </row>
    <row r="215" spans="23:30">
      <c r="W215" s="56"/>
      <c r="X215" s="44"/>
      <c r="Y215" s="44"/>
      <c r="Z215" s="30"/>
      <c r="AA215" s="44"/>
      <c r="AB215" s="29"/>
      <c r="AC215" s="44"/>
      <c r="AD215" s="29"/>
    </row>
    <row r="216" spans="23:30">
      <c r="W216" s="56"/>
      <c r="X216" s="44"/>
      <c r="Y216" s="44"/>
      <c r="Z216" s="29"/>
      <c r="AA216" s="44"/>
      <c r="AB216" s="30"/>
      <c r="AC216" s="44"/>
      <c r="AD216" s="29"/>
    </row>
    <row r="217" spans="23:30">
      <c r="W217" s="257"/>
      <c r="X217" s="44"/>
      <c r="Y217" s="44"/>
      <c r="Z217" s="29"/>
      <c r="AA217" s="44"/>
      <c r="AB217" s="30"/>
      <c r="AC217" s="44"/>
      <c r="AD217" s="29"/>
    </row>
    <row r="218" spans="23:30">
      <c r="W218" s="56"/>
      <c r="X218" s="44"/>
      <c r="Y218" s="44"/>
      <c r="Z218" s="29"/>
      <c r="AA218" s="44"/>
      <c r="AB218" s="29"/>
      <c r="AC218" s="44"/>
      <c r="AD218" s="29"/>
    </row>
    <row r="219" spans="23:30">
      <c r="W219" s="56"/>
      <c r="X219" s="44"/>
      <c r="Y219" s="44"/>
      <c r="Z219" s="29"/>
      <c r="AA219" s="44"/>
      <c r="AB219" s="29"/>
      <c r="AC219" s="44"/>
      <c r="AD219" s="29"/>
    </row>
    <row r="220" spans="23:30">
      <c r="W220" s="56"/>
      <c r="X220" s="44"/>
      <c r="Y220" s="44"/>
      <c r="Z220" s="29"/>
      <c r="AA220" s="44"/>
      <c r="AB220" s="29"/>
      <c r="AC220" s="44"/>
      <c r="AD220" s="29"/>
    </row>
    <row r="221" spans="23:30">
      <c r="W221" s="56"/>
      <c r="X221" s="44"/>
      <c r="Y221" s="44"/>
      <c r="Z221" s="29"/>
      <c r="AA221" s="44"/>
      <c r="AB221" s="30"/>
      <c r="AC221" s="44"/>
      <c r="AD221" s="29"/>
    </row>
    <row r="222" spans="23:30">
      <c r="W222" s="56"/>
      <c r="X222" s="44"/>
      <c r="Y222" s="44"/>
      <c r="Z222" s="29"/>
      <c r="AA222" s="44"/>
      <c r="AB222" s="29"/>
      <c r="AC222" s="44"/>
      <c r="AD222" s="29"/>
    </row>
    <row r="223" spans="23:30">
      <c r="W223" s="56"/>
      <c r="X223" s="44"/>
      <c r="Y223" s="44"/>
      <c r="Z223" s="29"/>
      <c r="AA223" s="44"/>
      <c r="AB223" s="29"/>
      <c r="AC223" s="44"/>
      <c r="AD223" s="29"/>
    </row>
    <row r="224" spans="23:30">
      <c r="W224" s="56"/>
      <c r="X224" s="44"/>
      <c r="Y224" s="44"/>
      <c r="Z224" s="29"/>
      <c r="AA224" s="44"/>
      <c r="AB224" s="30"/>
      <c r="AC224" s="44"/>
      <c r="AD224" s="29"/>
    </row>
    <row r="225" spans="23:30">
      <c r="W225" s="56"/>
      <c r="X225" s="44"/>
      <c r="Y225" s="44"/>
      <c r="Z225" s="29"/>
      <c r="AA225" s="44"/>
      <c r="AB225" s="30"/>
      <c r="AC225" s="44"/>
      <c r="AD225" s="29"/>
    </row>
    <row r="226" spans="23:30">
      <c r="W226" s="56"/>
      <c r="X226" s="44"/>
      <c r="Y226" s="44"/>
      <c r="Z226" s="29"/>
      <c r="AA226" s="44"/>
      <c r="AB226" s="30"/>
      <c r="AC226" s="44"/>
      <c r="AD226" s="29"/>
    </row>
    <row r="227" spans="23:30">
      <c r="W227" s="56"/>
      <c r="X227" s="44"/>
      <c r="Y227" s="44"/>
      <c r="Z227" s="29"/>
      <c r="AA227" s="44"/>
      <c r="AB227" s="29"/>
      <c r="AC227" s="44"/>
      <c r="AD227" s="29"/>
    </row>
    <row r="228" spans="23:30">
      <c r="W228" s="36"/>
      <c r="X228" s="44"/>
      <c r="Y228" s="44"/>
      <c r="Z228" s="29"/>
      <c r="AA228" s="44"/>
      <c r="AB228" s="29"/>
      <c r="AC228" s="44"/>
      <c r="AD228" s="29"/>
    </row>
    <row r="229" spans="23:30">
      <c r="W229" s="56"/>
      <c r="X229" s="44"/>
      <c r="Y229" s="44"/>
      <c r="Z229" s="29"/>
      <c r="AA229" s="44"/>
      <c r="AB229" s="29"/>
      <c r="AC229" s="44"/>
      <c r="AD229" s="29"/>
    </row>
    <row r="230" spans="23:30">
      <c r="W230" s="257"/>
      <c r="X230" s="44"/>
      <c r="Y230" s="44"/>
      <c r="Z230" s="29"/>
      <c r="AA230" s="44"/>
      <c r="AB230" s="29"/>
      <c r="AC230" s="44"/>
      <c r="AD230" s="29"/>
    </row>
    <row r="231" spans="23:30">
      <c r="W231" s="56"/>
      <c r="X231" s="44"/>
      <c r="Y231" s="44"/>
      <c r="Z231" s="29"/>
      <c r="AA231" s="44"/>
      <c r="AB231" s="30"/>
      <c r="AC231" s="44"/>
      <c r="AD231" s="29"/>
    </row>
    <row r="232" spans="23:30">
      <c r="W232" s="56"/>
      <c r="X232" s="44"/>
      <c r="Y232" s="44"/>
      <c r="Z232" s="29"/>
      <c r="AA232" s="44"/>
      <c r="AB232" s="29"/>
      <c r="AC232" s="44"/>
      <c r="AD232" s="29"/>
    </row>
    <row r="233" spans="23:30">
      <c r="W233" s="56"/>
      <c r="X233" s="44"/>
      <c r="Y233" s="44"/>
      <c r="Z233" s="29"/>
      <c r="AA233" s="44"/>
      <c r="AB233" s="29"/>
      <c r="AC233" s="44"/>
      <c r="AD233" s="29"/>
    </row>
    <row r="234" spans="23:30">
      <c r="W234" s="56"/>
      <c r="X234" s="44"/>
      <c r="Y234" s="44"/>
      <c r="Z234" s="29"/>
      <c r="AA234" s="44"/>
      <c r="AB234" s="30"/>
      <c r="AC234" s="44"/>
      <c r="AD234" s="29"/>
    </row>
    <row r="235" spans="23:30">
      <c r="W235" s="56"/>
      <c r="X235" s="44"/>
      <c r="Y235" s="44"/>
      <c r="Z235" s="29"/>
      <c r="AA235" s="44"/>
      <c r="AB235" s="30"/>
      <c r="AC235" s="44"/>
      <c r="AD235" s="29"/>
    </row>
    <row r="236" spans="23:30">
      <c r="W236" s="257"/>
      <c r="X236" s="44"/>
      <c r="Y236" s="44"/>
      <c r="Z236" s="29"/>
      <c r="AA236" s="44"/>
      <c r="AB236" s="29"/>
      <c r="AC236" s="44"/>
      <c r="AD236" s="29"/>
    </row>
    <row r="237" spans="23:30">
      <c r="W237" s="56"/>
      <c r="X237" s="44"/>
      <c r="Y237" s="44"/>
      <c r="Z237" s="29"/>
      <c r="AA237" s="44"/>
      <c r="AB237" s="29"/>
      <c r="AC237" s="44"/>
      <c r="AD237" s="29"/>
    </row>
    <row r="238" spans="23:30">
      <c r="W238" s="56"/>
      <c r="X238" s="44"/>
      <c r="Y238" s="44"/>
      <c r="Z238" s="29"/>
      <c r="AA238" s="44"/>
      <c r="AB238" s="30"/>
      <c r="AC238" s="44"/>
      <c r="AD238" s="29"/>
    </row>
    <row r="239" spans="23:30">
      <c r="W239" s="56"/>
      <c r="X239" s="44"/>
      <c r="Y239" s="44"/>
      <c r="Z239" s="29"/>
      <c r="AA239" s="44"/>
      <c r="AB239" s="29"/>
      <c r="AC239" s="44"/>
      <c r="AD239" s="29"/>
    </row>
    <row r="240" spans="23:30">
      <c r="W240" s="56"/>
      <c r="X240" s="44"/>
      <c r="Y240" s="44"/>
      <c r="Z240" s="29"/>
      <c r="AA240" s="44"/>
      <c r="AB240" s="29"/>
      <c r="AC240" s="44"/>
      <c r="AD240" s="29"/>
    </row>
    <row r="241" spans="23:30">
      <c r="W241" s="56"/>
      <c r="X241" s="44"/>
      <c r="Y241" s="44"/>
      <c r="Z241" s="29"/>
      <c r="AA241" s="44"/>
      <c r="AB241" s="29"/>
      <c r="AC241" s="44"/>
      <c r="AD241" s="29"/>
    </row>
    <row r="242" spans="23:30">
      <c r="W242" s="56"/>
      <c r="X242" s="44"/>
      <c r="Y242" s="44"/>
      <c r="Z242" s="29"/>
      <c r="AA242" s="44"/>
      <c r="AB242" s="29"/>
      <c r="AC242" s="44"/>
      <c r="AD242" s="29"/>
    </row>
    <row r="243" spans="23:30">
      <c r="W243" s="56"/>
      <c r="X243" s="44"/>
      <c r="Y243" s="44"/>
      <c r="Z243" s="29"/>
      <c r="AA243" s="44"/>
      <c r="AB243" s="29"/>
      <c r="AC243" s="44"/>
      <c r="AD243" s="29"/>
    </row>
    <row r="244" spans="23:30">
      <c r="W244" s="56"/>
      <c r="X244" s="44"/>
      <c r="Y244" s="44"/>
      <c r="Z244" s="56"/>
      <c r="AA244" s="44"/>
      <c r="AB244" s="29"/>
      <c r="AC244" s="44"/>
      <c r="AD244" s="29"/>
    </row>
    <row r="245" spans="23:30">
      <c r="W245" s="56"/>
      <c r="X245" s="44"/>
      <c r="Y245" s="44"/>
      <c r="Z245" s="29"/>
      <c r="AA245" s="44"/>
      <c r="AB245" s="29"/>
      <c r="AC245" s="44"/>
      <c r="AD245" s="29"/>
    </row>
    <row r="246" spans="23:30">
      <c r="W246" s="56"/>
      <c r="X246" s="44"/>
      <c r="Y246" s="44"/>
      <c r="Z246" s="29"/>
      <c r="AA246" s="44"/>
      <c r="AB246" s="29"/>
      <c r="AC246" s="44"/>
      <c r="AD246" s="29"/>
    </row>
    <row r="247" spans="23:30">
      <c r="W247" s="56"/>
      <c r="X247" s="44"/>
      <c r="Y247" s="44"/>
      <c r="Z247" s="56"/>
      <c r="AA247" s="44"/>
      <c r="AB247" s="29"/>
      <c r="AC247" s="44"/>
      <c r="AD247" s="29"/>
    </row>
    <row r="248" spans="23:30">
      <c r="W248" s="257"/>
      <c r="X248" s="44"/>
      <c r="Y248" s="44"/>
      <c r="Z248" s="29"/>
      <c r="AA248" s="44"/>
      <c r="AB248" s="30"/>
      <c r="AC248" s="44"/>
      <c r="AD248" s="29"/>
    </row>
    <row r="249" spans="23:30">
      <c r="W249" s="257"/>
      <c r="X249" s="44"/>
      <c r="Y249" s="44"/>
      <c r="Z249" s="30"/>
      <c r="AA249" s="44"/>
      <c r="AB249" s="29"/>
      <c r="AC249" s="44"/>
      <c r="AD249" s="29"/>
    </row>
    <row r="250" spans="23:30">
      <c r="W250" s="257"/>
      <c r="X250" s="44"/>
      <c r="Y250" s="44"/>
      <c r="Z250" s="56"/>
      <c r="AA250" s="44"/>
      <c r="AB250" s="29"/>
      <c r="AC250" s="44"/>
      <c r="AD250" s="29"/>
    </row>
    <row r="251" spans="23:30">
      <c r="W251" s="56"/>
      <c r="X251" s="44"/>
      <c r="Y251" s="44"/>
      <c r="Z251" s="29"/>
      <c r="AA251" s="44"/>
      <c r="AB251" s="29"/>
      <c r="AC251" s="44"/>
      <c r="AD251" s="29"/>
    </row>
    <row r="252" spans="23:30">
      <c r="W252" s="56"/>
      <c r="X252" s="44"/>
      <c r="Y252" s="44"/>
      <c r="Z252" s="29"/>
      <c r="AA252" s="44"/>
      <c r="AB252" s="30"/>
      <c r="AC252" s="44"/>
      <c r="AD252" s="29"/>
    </row>
    <row r="253" spans="23:30">
      <c r="W253" s="56"/>
      <c r="X253" s="44"/>
      <c r="Y253" s="44"/>
      <c r="Z253" s="56"/>
      <c r="AA253" s="44"/>
      <c r="AB253" s="29"/>
      <c r="AC253" s="44"/>
      <c r="AD253" s="29"/>
    </row>
    <row r="254" spans="23:30">
      <c r="W254" s="56"/>
      <c r="X254" s="44"/>
      <c r="Y254" s="44"/>
      <c r="Z254" s="56"/>
      <c r="AA254" s="44"/>
      <c r="AB254" s="29"/>
      <c r="AC254" s="44"/>
      <c r="AD254" s="29"/>
    </row>
    <row r="255" spans="23:30">
      <c r="W255" s="56"/>
      <c r="X255" s="44"/>
      <c r="Y255" s="44"/>
      <c r="Z255" s="56"/>
      <c r="AA255" s="44"/>
      <c r="AB255" s="29"/>
      <c r="AC255" s="44"/>
      <c r="AD255" s="29"/>
    </row>
    <row r="256" spans="23:30">
      <c r="W256" s="56"/>
      <c r="X256" s="44"/>
      <c r="Y256" s="44"/>
      <c r="Z256" s="56"/>
      <c r="AA256" s="44"/>
      <c r="AB256" s="29"/>
      <c r="AC256" s="44"/>
      <c r="AD256" s="29"/>
    </row>
    <row r="257" spans="23:30">
      <c r="W257" s="56"/>
      <c r="X257" s="44"/>
      <c r="Y257" s="44"/>
      <c r="Z257" s="44"/>
      <c r="AA257" s="44"/>
      <c r="AB257" s="29"/>
      <c r="AC257" s="44"/>
      <c r="AD257" s="29"/>
    </row>
    <row r="258" spans="23:30">
      <c r="W258" s="56"/>
      <c r="X258" s="44"/>
      <c r="Y258" s="44"/>
      <c r="Z258" s="56"/>
      <c r="AA258" s="44"/>
      <c r="AB258" s="29"/>
      <c r="AC258" s="44"/>
      <c r="AD258" s="29"/>
    </row>
    <row r="259" spans="23:30">
      <c r="W259" s="56"/>
      <c r="X259" s="44"/>
      <c r="Y259" s="44"/>
      <c r="Z259" s="56"/>
      <c r="AA259" s="44"/>
      <c r="AB259" s="29"/>
      <c r="AC259" s="44"/>
      <c r="AD259" s="29"/>
    </row>
    <row r="260" spans="23:30">
      <c r="W260" s="56"/>
      <c r="X260" s="44"/>
      <c r="Y260" s="44"/>
      <c r="Z260" s="56"/>
      <c r="AA260" s="44"/>
      <c r="AB260" s="30"/>
      <c r="AC260" s="44"/>
      <c r="AD260" s="29"/>
    </row>
    <row r="261" spans="23:30">
      <c r="W261" s="56"/>
      <c r="X261" s="44"/>
      <c r="Y261" s="44"/>
      <c r="Z261" s="56"/>
      <c r="AA261" s="44"/>
      <c r="AB261" s="30"/>
      <c r="AC261" s="44"/>
      <c r="AD261" s="29"/>
    </row>
    <row r="262" spans="23:30">
      <c r="W262" s="56"/>
      <c r="X262" s="44"/>
      <c r="Y262" s="44"/>
      <c r="Z262" s="56"/>
      <c r="AA262" s="44"/>
      <c r="AB262" s="29"/>
      <c r="AC262" s="44"/>
      <c r="AD262" s="29"/>
    </row>
    <row r="263" spans="23:30">
      <c r="W263" s="257"/>
      <c r="X263" s="44"/>
      <c r="Y263" s="44"/>
      <c r="Z263" s="56"/>
      <c r="AA263" s="44"/>
      <c r="AB263" s="29"/>
      <c r="AC263" s="44"/>
      <c r="AD263" s="29"/>
    </row>
    <row r="264" spans="23:30">
      <c r="W264" s="56"/>
      <c r="X264" s="44"/>
      <c r="Y264" s="44"/>
      <c r="Z264" s="56"/>
      <c r="AA264" s="44"/>
      <c r="AB264" s="29"/>
      <c r="AC264" s="44"/>
      <c r="AD264" s="29"/>
    </row>
    <row r="265" spans="23:30">
      <c r="W265" s="56"/>
      <c r="X265" s="44"/>
      <c r="Y265" s="44"/>
      <c r="Z265" s="56"/>
      <c r="AA265" s="44"/>
      <c r="AB265" s="29"/>
      <c r="AC265" s="44"/>
      <c r="AD265" s="29"/>
    </row>
    <row r="266" spans="23:30">
      <c r="W266" s="257"/>
      <c r="X266" s="44"/>
      <c r="Y266" s="44"/>
      <c r="Z266" s="29"/>
      <c r="AA266" s="44"/>
      <c r="AB266" s="30"/>
      <c r="AC266" s="44"/>
      <c r="AD266" s="29"/>
    </row>
    <row r="267" spans="23:30">
      <c r="W267" s="257"/>
      <c r="X267" s="44"/>
      <c r="Y267" s="44"/>
      <c r="Z267" s="30"/>
      <c r="AA267" s="44"/>
      <c r="AB267" s="30"/>
      <c r="AC267" s="44"/>
      <c r="AD267" s="29"/>
    </row>
    <row r="268" spans="23:30">
      <c r="W268" s="56"/>
      <c r="X268" s="44"/>
      <c r="Y268" s="44"/>
      <c r="Z268" s="29"/>
      <c r="AA268" s="44"/>
      <c r="AB268" s="29"/>
      <c r="AC268" s="44"/>
      <c r="AD268" s="29"/>
    </row>
    <row r="269" spans="23:30">
      <c r="W269" s="56"/>
      <c r="X269" s="44"/>
      <c r="Y269" s="44"/>
      <c r="Z269" s="29"/>
      <c r="AA269" s="44"/>
      <c r="AB269" s="29"/>
      <c r="AC269" s="44"/>
      <c r="AD269" s="29"/>
    </row>
    <row r="270" spans="23:30">
      <c r="W270" s="56"/>
      <c r="X270" s="44"/>
      <c r="Y270" s="44"/>
      <c r="Z270" s="29"/>
      <c r="AA270" s="44"/>
      <c r="AB270" s="30"/>
      <c r="AC270" s="44"/>
      <c r="AD270" s="29"/>
    </row>
    <row r="271" spans="23:30">
      <c r="W271" s="56"/>
      <c r="X271" s="44"/>
      <c r="Y271" s="44"/>
      <c r="Z271" s="29"/>
      <c r="AA271" s="44"/>
      <c r="AB271" s="30"/>
      <c r="AC271" s="44"/>
      <c r="AD271" s="29"/>
    </row>
  </sheetData>
  <sortState ref="S60:S75">
    <sortCondition ref="S59"/>
  </sortState>
  <mergeCells count="31">
    <mergeCell ref="B30:T30"/>
    <mergeCell ref="B32:E32"/>
    <mergeCell ref="G32:J32"/>
    <mergeCell ref="L32:O32"/>
    <mergeCell ref="B1:S1"/>
    <mergeCell ref="B3:T3"/>
    <mergeCell ref="B5:E5"/>
    <mergeCell ref="G5:J5"/>
    <mergeCell ref="L5:O5"/>
    <mergeCell ref="Q5:T5"/>
    <mergeCell ref="Q32:T32"/>
    <mergeCell ref="B56:T56"/>
    <mergeCell ref="B58:E58"/>
    <mergeCell ref="G58:J58"/>
    <mergeCell ref="L58:O58"/>
    <mergeCell ref="Q58:T58"/>
    <mergeCell ref="B82:T82"/>
    <mergeCell ref="B137:E137"/>
    <mergeCell ref="G137:J137"/>
    <mergeCell ref="L137:O137"/>
    <mergeCell ref="B110:E110"/>
    <mergeCell ref="G110:J110"/>
    <mergeCell ref="L110:O110"/>
    <mergeCell ref="Q110:T110"/>
    <mergeCell ref="B135:T135"/>
    <mergeCell ref="Q137:T137"/>
    <mergeCell ref="B108:T108"/>
    <mergeCell ref="B84:E84"/>
    <mergeCell ref="G84:J84"/>
    <mergeCell ref="L84:O84"/>
    <mergeCell ref="Q84:T8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002060"/>
  </sheetPr>
  <dimension ref="A1:V895"/>
  <sheetViews>
    <sheetView zoomScale="120" zoomScaleNormal="120" workbookViewId="0">
      <selection activeCell="A4" sqref="A4"/>
    </sheetView>
  </sheetViews>
  <sheetFormatPr defaultColWidth="9.140625" defaultRowHeight="15"/>
  <cols>
    <col min="1" max="1" width="11.28515625" style="1" customWidth="1"/>
    <col min="2" max="2" width="12" style="333" customWidth="1"/>
    <col min="3" max="3" width="9.140625" style="1"/>
    <col min="4" max="4" width="11.5703125" style="333" customWidth="1"/>
    <col min="5" max="5" width="9.140625" style="1"/>
    <col min="6" max="6" width="13.42578125" style="333" customWidth="1"/>
    <col min="7" max="9" width="9.140625" style="1"/>
    <col min="10" max="10" width="15.140625" style="1" customWidth="1"/>
    <col min="11" max="11" width="17.140625" style="1" customWidth="1"/>
    <col min="12" max="13" width="19.28515625" style="1" customWidth="1"/>
    <col min="14" max="14" width="19.140625" style="1" customWidth="1"/>
    <col min="15" max="15" width="16.5703125" style="1" customWidth="1"/>
    <col min="16" max="16" width="15.140625" style="1" customWidth="1"/>
    <col min="17" max="16384" width="9.140625" style="1"/>
  </cols>
  <sheetData>
    <row r="1" spans="1:22" s="388" customFormat="1" ht="46.5">
      <c r="A1" s="409" t="s">
        <v>6517</v>
      </c>
      <c r="B1" s="410"/>
      <c r="C1" s="409"/>
      <c r="D1" s="410"/>
      <c r="E1" s="409"/>
      <c r="F1" s="333"/>
      <c r="K1"/>
    </row>
    <row r="2" spans="1:22" s="388" customFormat="1">
      <c r="B2" s="333"/>
      <c r="D2" s="333"/>
      <c r="F2" s="333"/>
    </row>
    <row r="3" spans="1:22" s="388" customFormat="1">
      <c r="B3" s="333"/>
      <c r="D3" s="333"/>
      <c r="F3" s="333"/>
    </row>
    <row r="4" spans="1:22" s="388" customFormat="1">
      <c r="B4" s="333"/>
      <c r="D4" s="333"/>
      <c r="F4" s="333"/>
    </row>
    <row r="5" spans="1:22" s="388" customFormat="1">
      <c r="B5" s="333"/>
      <c r="D5" s="333"/>
      <c r="F5" s="333"/>
    </row>
    <row r="6" spans="1:22" s="388" customFormat="1">
      <c r="B6" s="333"/>
      <c r="D6" s="333"/>
      <c r="F6" s="333"/>
    </row>
    <row r="7" spans="1:22" s="388" customFormat="1">
      <c r="B7" s="333"/>
      <c r="D7" s="333"/>
      <c r="F7" s="333"/>
    </row>
    <row r="8" spans="1:22" s="388" customFormat="1" ht="21">
      <c r="A8" s="235" t="s">
        <v>9881</v>
      </c>
      <c r="B8" s="402"/>
      <c r="C8" s="141"/>
      <c r="D8" s="402"/>
      <c r="E8" s="141"/>
      <c r="F8" s="402"/>
      <c r="G8" s="141"/>
      <c r="H8" s="141"/>
      <c r="I8" s="141"/>
      <c r="J8" s="141"/>
      <c r="K8" s="141"/>
      <c r="L8" s="141"/>
      <c r="M8" s="141"/>
      <c r="N8" s="141"/>
      <c r="O8" s="141"/>
      <c r="P8" s="141"/>
      <c r="Q8" s="141"/>
      <c r="R8" s="141"/>
      <c r="S8" s="141"/>
      <c r="T8" s="141"/>
      <c r="U8" s="141"/>
      <c r="V8" s="141"/>
    </row>
    <row r="9" spans="1:22" s="388" customFormat="1">
      <c r="B9" s="333"/>
      <c r="D9" s="333"/>
      <c r="F9" s="333"/>
      <c r="K9" s="361" t="s">
        <v>1539</v>
      </c>
      <c r="M9" s="546" t="s">
        <v>6039</v>
      </c>
      <c r="N9" s="546" t="s">
        <v>2605</v>
      </c>
    </row>
    <row r="10" spans="1:22" s="388" customFormat="1">
      <c r="A10" s="361" t="s">
        <v>158</v>
      </c>
      <c r="B10" s="333"/>
      <c r="C10" s="361" t="s">
        <v>2676</v>
      </c>
      <c r="D10" s="333"/>
      <c r="E10" s="361" t="s">
        <v>185</v>
      </c>
      <c r="F10" s="333"/>
      <c r="G10" s="361" t="s">
        <v>2705</v>
      </c>
      <c r="I10" s="361" t="s">
        <v>279</v>
      </c>
      <c r="K10" s="390">
        <v>1</v>
      </c>
      <c r="L10" s="388" t="s">
        <v>6821</v>
      </c>
      <c r="M10" s="388" t="s">
        <v>9928</v>
      </c>
      <c r="N10" s="388" t="s">
        <v>4095</v>
      </c>
    </row>
    <row r="11" spans="1:22" s="388" customFormat="1">
      <c r="B11" s="333"/>
      <c r="D11" s="333"/>
      <c r="F11" s="333"/>
      <c r="K11" s="390">
        <v>2</v>
      </c>
      <c r="L11" s="388" t="s">
        <v>6901</v>
      </c>
      <c r="M11" s="388" t="s">
        <v>1833</v>
      </c>
      <c r="N11" s="388" t="s">
        <v>9981</v>
      </c>
    </row>
    <row r="12" spans="1:22" s="388" customFormat="1">
      <c r="A12" s="388" t="s">
        <v>3982</v>
      </c>
      <c r="B12" s="333"/>
      <c r="C12" s="388" t="s">
        <v>9882</v>
      </c>
      <c r="D12" s="333"/>
      <c r="E12" s="388" t="s">
        <v>9884</v>
      </c>
      <c r="F12" s="333"/>
      <c r="G12" s="537" t="s">
        <v>9885</v>
      </c>
      <c r="I12" s="388" t="s">
        <v>4065</v>
      </c>
      <c r="K12" s="390">
        <v>3</v>
      </c>
      <c r="L12" s="388" t="s">
        <v>6330</v>
      </c>
      <c r="M12" s="388" t="s">
        <v>9977</v>
      </c>
      <c r="N12" s="388" t="s">
        <v>835</v>
      </c>
    </row>
    <row r="13" spans="1:22" s="388" customFormat="1">
      <c r="A13" s="388" t="s">
        <v>2217</v>
      </c>
      <c r="B13" s="333"/>
      <c r="C13" s="388" t="s">
        <v>9883</v>
      </c>
      <c r="D13" s="333"/>
      <c r="E13" s="388" t="s">
        <v>796</v>
      </c>
      <c r="F13" s="333"/>
      <c r="G13" s="388" t="s">
        <v>9886</v>
      </c>
      <c r="I13" s="388" t="s">
        <v>2251</v>
      </c>
      <c r="K13" s="390">
        <v>4</v>
      </c>
      <c r="L13" s="388" t="s">
        <v>6779</v>
      </c>
      <c r="M13" s="388" t="s">
        <v>9949</v>
      </c>
      <c r="N13" s="388" t="s">
        <v>9982</v>
      </c>
    </row>
    <row r="14" spans="1:22" s="388" customFormat="1">
      <c r="A14" s="388" t="s">
        <v>9912</v>
      </c>
      <c r="B14" s="333"/>
      <c r="C14" s="388" t="s">
        <v>2486</v>
      </c>
      <c r="D14" s="333"/>
      <c r="E14" s="388" t="s">
        <v>6500</v>
      </c>
      <c r="F14" s="333"/>
      <c r="G14" s="388" t="s">
        <v>3960</v>
      </c>
      <c r="I14" s="388" t="s">
        <v>1549</v>
      </c>
      <c r="K14" s="390">
        <v>5</v>
      </c>
      <c r="L14" s="388" t="s">
        <v>6864</v>
      </c>
      <c r="M14" s="388" t="s">
        <v>9978</v>
      </c>
      <c r="N14" s="388" t="s">
        <v>9983</v>
      </c>
    </row>
    <row r="15" spans="1:22" s="388" customFormat="1">
      <c r="A15" s="388" t="s">
        <v>574</v>
      </c>
      <c r="B15" s="333"/>
      <c r="C15" s="388" t="s">
        <v>1703</v>
      </c>
      <c r="D15" s="333"/>
      <c r="E15" s="388" t="s">
        <v>3955</v>
      </c>
      <c r="F15" s="333"/>
      <c r="G15" s="388" t="s">
        <v>9887</v>
      </c>
      <c r="I15" s="388" t="s">
        <v>2480</v>
      </c>
      <c r="K15" s="390">
        <v>6</v>
      </c>
      <c r="L15" s="388" t="s">
        <v>6791</v>
      </c>
      <c r="M15" s="388" t="s">
        <v>2723</v>
      </c>
    </row>
    <row r="16" spans="1:22" s="388" customFormat="1">
      <c r="A16" s="388" t="s">
        <v>9913</v>
      </c>
      <c r="B16" s="333"/>
      <c r="C16" s="388" t="s">
        <v>4056</v>
      </c>
      <c r="D16" s="333"/>
      <c r="E16" s="388" t="s">
        <v>4066</v>
      </c>
      <c r="F16" s="333"/>
      <c r="G16" s="388" t="s">
        <v>2938</v>
      </c>
      <c r="I16" s="388" t="s">
        <v>9888</v>
      </c>
      <c r="K16" s="390">
        <v>7</v>
      </c>
      <c r="L16" s="388" t="s">
        <v>6785</v>
      </c>
      <c r="M16" s="388" t="s">
        <v>9979</v>
      </c>
      <c r="N16" s="388" t="s">
        <v>3997</v>
      </c>
    </row>
    <row r="17" spans="1:14" s="388" customFormat="1">
      <c r="A17" s="388" t="s">
        <v>6962</v>
      </c>
      <c r="B17" s="333"/>
      <c r="C17" s="388" t="s">
        <v>1225</v>
      </c>
      <c r="D17" s="333"/>
      <c r="F17" s="333"/>
      <c r="G17" s="388" t="s">
        <v>1750</v>
      </c>
      <c r="I17" s="388" t="s">
        <v>9889</v>
      </c>
      <c r="K17" s="390">
        <v>8</v>
      </c>
      <c r="L17" s="388" t="s">
        <v>6885</v>
      </c>
      <c r="M17" s="388" t="s">
        <v>9935</v>
      </c>
      <c r="N17" s="388" t="s">
        <v>6047</v>
      </c>
    </row>
    <row r="18" spans="1:14" s="388" customFormat="1">
      <c r="A18" s="388" t="s">
        <v>1670</v>
      </c>
      <c r="B18" s="333"/>
      <c r="D18" s="333"/>
      <c r="F18" s="333"/>
      <c r="G18" s="388" t="s">
        <v>9945</v>
      </c>
      <c r="K18" s="390">
        <v>9</v>
      </c>
      <c r="L18" s="388" t="s">
        <v>6841</v>
      </c>
      <c r="M18" s="388" t="s">
        <v>9980</v>
      </c>
      <c r="N18" s="388" t="s">
        <v>2464</v>
      </c>
    </row>
    <row r="19" spans="1:14" s="388" customFormat="1">
      <c r="K19" s="390">
        <v>10</v>
      </c>
      <c r="L19" s="388" t="s">
        <v>6830</v>
      </c>
      <c r="M19" s="388" t="s">
        <v>2285</v>
      </c>
      <c r="N19" s="388" t="s">
        <v>1567</v>
      </c>
    </row>
    <row r="20" spans="1:14" s="388" customFormat="1">
      <c r="A20" s="361" t="s">
        <v>139</v>
      </c>
      <c r="B20" s="333"/>
      <c r="C20" s="361" t="s">
        <v>2638</v>
      </c>
      <c r="D20" s="333"/>
      <c r="E20" s="361" t="s">
        <v>240</v>
      </c>
      <c r="F20" s="333"/>
      <c r="G20" s="361" t="s">
        <v>212</v>
      </c>
      <c r="I20" s="361" t="s">
        <v>2623</v>
      </c>
      <c r="K20" s="390">
        <v>11</v>
      </c>
      <c r="L20" s="388" t="s">
        <v>6827</v>
      </c>
      <c r="M20" s="388" t="s">
        <v>1944</v>
      </c>
      <c r="N20" s="388" t="s">
        <v>9990</v>
      </c>
    </row>
    <row r="21" spans="1:14" s="388" customFormat="1">
      <c r="B21" s="333"/>
      <c r="D21" s="333"/>
      <c r="F21" s="333"/>
      <c r="K21" s="390">
        <v>12</v>
      </c>
      <c r="L21" s="388" t="s">
        <v>6816</v>
      </c>
      <c r="M21" s="388" t="s">
        <v>6504</v>
      </c>
    </row>
    <row r="22" spans="1:14" s="388" customFormat="1">
      <c r="A22" s="388" t="s">
        <v>1888</v>
      </c>
      <c r="B22" s="333"/>
      <c r="C22" s="388" t="s">
        <v>2933</v>
      </c>
      <c r="D22" s="333"/>
      <c r="E22" s="388" t="s">
        <v>2174</v>
      </c>
      <c r="F22" s="333"/>
      <c r="G22" s="388" t="s">
        <v>9896</v>
      </c>
      <c r="I22" s="388" t="s">
        <v>2091</v>
      </c>
      <c r="K22" s="390">
        <v>13</v>
      </c>
      <c r="L22" s="388" t="s">
        <v>6811</v>
      </c>
      <c r="M22" s="388" t="s">
        <v>6504</v>
      </c>
    </row>
    <row r="23" spans="1:14" s="388" customFormat="1">
      <c r="A23" s="388" t="s">
        <v>6473</v>
      </c>
      <c r="B23" s="333"/>
      <c r="C23" s="388" t="s">
        <v>9893</v>
      </c>
      <c r="D23" s="333"/>
      <c r="E23" s="388" t="s">
        <v>1185</v>
      </c>
      <c r="F23" s="333"/>
      <c r="G23" s="388" t="s">
        <v>1753</v>
      </c>
      <c r="I23" s="388" t="s">
        <v>9897</v>
      </c>
      <c r="K23" s="390">
        <v>14</v>
      </c>
      <c r="L23" s="388" t="s">
        <v>6799</v>
      </c>
      <c r="M23" s="388" t="s">
        <v>6504</v>
      </c>
    </row>
    <row r="24" spans="1:14" s="388" customFormat="1">
      <c r="A24" s="388" t="s">
        <v>9890</v>
      </c>
      <c r="B24" s="333"/>
      <c r="C24" s="388" t="s">
        <v>2124</v>
      </c>
      <c r="D24" s="333"/>
      <c r="E24" s="388" t="s">
        <v>9894</v>
      </c>
      <c r="F24" s="333"/>
      <c r="G24" s="388" t="s">
        <v>9911</v>
      </c>
      <c r="I24" s="388" t="s">
        <v>1581</v>
      </c>
      <c r="K24" s="390">
        <v>15</v>
      </c>
      <c r="L24" s="388" t="s">
        <v>6860</v>
      </c>
      <c r="M24" s="388" t="s">
        <v>4071</v>
      </c>
      <c r="N24" s="388" t="s">
        <v>9984</v>
      </c>
    </row>
    <row r="25" spans="1:14" s="388" customFormat="1">
      <c r="A25" s="388" t="s">
        <v>6089</v>
      </c>
      <c r="B25" s="333"/>
      <c r="C25" s="388" t="s">
        <v>1884</v>
      </c>
      <c r="D25" s="333"/>
      <c r="E25" s="388" t="s">
        <v>2043</v>
      </c>
      <c r="F25" s="333"/>
      <c r="G25" s="388" t="s">
        <v>3955</v>
      </c>
      <c r="I25" s="388" t="s">
        <v>9898</v>
      </c>
      <c r="K25" s="390">
        <v>16</v>
      </c>
      <c r="L25" s="388" t="s">
        <v>6895</v>
      </c>
      <c r="M25" s="388" t="s">
        <v>9942</v>
      </c>
      <c r="N25" s="388" t="s">
        <v>2131</v>
      </c>
    </row>
    <row r="26" spans="1:14" s="388" customFormat="1">
      <c r="A26" s="388" t="s">
        <v>3989</v>
      </c>
      <c r="B26" s="333"/>
      <c r="C26" s="388" t="s">
        <v>1662</v>
      </c>
      <c r="D26" s="333"/>
      <c r="E26" s="388" t="s">
        <v>9895</v>
      </c>
      <c r="F26" s="333"/>
      <c r="G26" s="388" t="s">
        <v>4066</v>
      </c>
      <c r="I26" s="388" t="s">
        <v>9899</v>
      </c>
      <c r="K26" s="390">
        <v>17</v>
      </c>
      <c r="L26" s="388" t="s">
        <v>6879</v>
      </c>
      <c r="M26" s="388" t="s">
        <v>6504</v>
      </c>
    </row>
    <row r="27" spans="1:14" s="388" customFormat="1">
      <c r="A27" s="388" t="s">
        <v>9891</v>
      </c>
      <c r="B27" s="333"/>
      <c r="C27" s="388" t="s">
        <v>1944</v>
      </c>
      <c r="D27" s="333"/>
      <c r="E27" s="388" t="s">
        <v>2140</v>
      </c>
      <c r="F27" s="333"/>
      <c r="G27" s="388" t="s">
        <v>9927</v>
      </c>
      <c r="I27" s="388" t="s">
        <v>9901</v>
      </c>
      <c r="K27" s="390">
        <v>18</v>
      </c>
      <c r="L27" s="388" t="s">
        <v>6316</v>
      </c>
      <c r="M27" s="388" t="s">
        <v>6504</v>
      </c>
    </row>
    <row r="28" spans="1:14" s="388" customFormat="1">
      <c r="A28" s="388" t="s">
        <v>9928</v>
      </c>
      <c r="B28" s="333"/>
      <c r="C28" s="388" t="s">
        <v>6973</v>
      </c>
      <c r="D28" s="333"/>
      <c r="F28" s="333"/>
      <c r="K28" s="390">
        <v>19</v>
      </c>
      <c r="L28" s="388" t="s">
        <v>6847</v>
      </c>
      <c r="M28" s="388" t="s">
        <v>6504</v>
      </c>
    </row>
    <row r="29" spans="1:14" s="388" customFormat="1">
      <c r="A29" s="388" t="s">
        <v>9929</v>
      </c>
      <c r="B29" s="333"/>
      <c r="D29" s="333"/>
      <c r="F29" s="333"/>
      <c r="K29" s="390">
        <v>20</v>
      </c>
      <c r="L29" s="388" t="s">
        <v>6872</v>
      </c>
      <c r="M29" s="388" t="s">
        <v>6504</v>
      </c>
    </row>
    <row r="30" spans="1:14" s="388" customFormat="1">
      <c r="A30" s="388" t="s">
        <v>581</v>
      </c>
      <c r="K30" s="390">
        <v>21</v>
      </c>
      <c r="L30" s="388" t="s">
        <v>6837</v>
      </c>
      <c r="M30" s="388" t="s">
        <v>6504</v>
      </c>
    </row>
    <row r="31" spans="1:14" s="388" customFormat="1">
      <c r="K31" s="390">
        <v>22</v>
      </c>
      <c r="L31" s="388" t="s">
        <v>6833</v>
      </c>
      <c r="M31" s="388" t="s">
        <v>9985</v>
      </c>
      <c r="N31" s="388" t="s">
        <v>3805</v>
      </c>
    </row>
    <row r="32" spans="1:14" s="388" customFormat="1">
      <c r="A32" s="361" t="s">
        <v>191</v>
      </c>
      <c r="B32" s="333"/>
      <c r="C32" s="361" t="s">
        <v>85</v>
      </c>
      <c r="D32" s="333"/>
      <c r="E32" s="361" t="s">
        <v>106</v>
      </c>
      <c r="F32" s="333"/>
      <c r="G32" s="361" t="s">
        <v>232</v>
      </c>
      <c r="I32" s="361" t="s">
        <v>201</v>
      </c>
      <c r="K32" s="390">
        <v>23</v>
      </c>
      <c r="L32" s="388" t="s">
        <v>6854</v>
      </c>
      <c r="M32" s="388" t="s">
        <v>2207</v>
      </c>
      <c r="N32" s="388" t="s">
        <v>9986</v>
      </c>
    </row>
    <row r="33" spans="1:14" s="388" customFormat="1">
      <c r="B33" s="333"/>
      <c r="D33" s="333"/>
      <c r="F33" s="333"/>
      <c r="K33" s="390">
        <v>24</v>
      </c>
      <c r="L33" s="388" t="s">
        <v>6889</v>
      </c>
      <c r="M33" s="388" t="s">
        <v>9993</v>
      </c>
      <c r="N33" s="388" t="s">
        <v>4049</v>
      </c>
    </row>
    <row r="34" spans="1:14" s="388" customFormat="1">
      <c r="A34" s="388" t="s">
        <v>6466</v>
      </c>
      <c r="B34" s="333"/>
      <c r="C34" s="388" t="s">
        <v>6739</v>
      </c>
      <c r="D34" s="333"/>
      <c r="E34" s="388" t="s">
        <v>6945</v>
      </c>
      <c r="F34" s="333"/>
      <c r="G34" s="388" t="s">
        <v>1985</v>
      </c>
      <c r="I34" s="388" t="s">
        <v>2620</v>
      </c>
    </row>
    <row r="35" spans="1:14" s="388" customFormat="1">
      <c r="A35" s="388" t="s">
        <v>9906</v>
      </c>
      <c r="B35" s="333"/>
      <c r="C35" s="388" t="s">
        <v>1954</v>
      </c>
      <c r="D35" s="333"/>
      <c r="E35" s="388" t="s">
        <v>1676</v>
      </c>
      <c r="F35" s="333"/>
      <c r="G35" s="388" t="s">
        <v>2624</v>
      </c>
      <c r="I35" s="388" t="s">
        <v>6079</v>
      </c>
      <c r="K35" s="361" t="s">
        <v>1541</v>
      </c>
    </row>
    <row r="36" spans="1:14" s="388" customFormat="1">
      <c r="A36" s="388" t="s">
        <v>1552</v>
      </c>
      <c r="B36" s="333"/>
      <c r="C36" s="388" t="s">
        <v>9900</v>
      </c>
      <c r="D36" s="333"/>
      <c r="E36" s="388" t="s">
        <v>9902</v>
      </c>
      <c r="F36" s="333"/>
      <c r="G36" s="388" t="s">
        <v>6424</v>
      </c>
      <c r="I36" s="388" t="s">
        <v>3463</v>
      </c>
      <c r="L36" s="388" t="s">
        <v>201</v>
      </c>
      <c r="M36" s="388" t="s">
        <v>9987</v>
      </c>
      <c r="N36" s="388" t="s">
        <v>1955</v>
      </c>
    </row>
    <row r="37" spans="1:14" s="388" customFormat="1">
      <c r="A37" s="388" t="s">
        <v>3806</v>
      </c>
      <c r="B37" s="333"/>
      <c r="C37" s="388" t="s">
        <v>4047</v>
      </c>
      <c r="D37" s="333"/>
      <c r="E37" s="388" t="s">
        <v>9903</v>
      </c>
      <c r="F37" s="333"/>
      <c r="G37" s="388" t="s">
        <v>1883</v>
      </c>
      <c r="I37" s="388" t="s">
        <v>2361</v>
      </c>
      <c r="L37" s="388" t="s">
        <v>71</v>
      </c>
      <c r="M37" s="388" t="s">
        <v>9988</v>
      </c>
      <c r="N37" s="388" t="s">
        <v>9989</v>
      </c>
    </row>
    <row r="38" spans="1:14" s="388" customFormat="1">
      <c r="A38" s="388" t="s">
        <v>9907</v>
      </c>
      <c r="B38" s="333"/>
      <c r="D38" s="333"/>
      <c r="E38" s="388" t="s">
        <v>1927</v>
      </c>
      <c r="F38" s="333"/>
      <c r="G38" s="388" t="s">
        <v>9904</v>
      </c>
      <c r="L38" s="388" t="s">
        <v>85</v>
      </c>
      <c r="M38" s="388" t="s">
        <v>4043</v>
      </c>
      <c r="N38" s="388" t="s">
        <v>2659</v>
      </c>
    </row>
    <row r="39" spans="1:14" s="388" customFormat="1">
      <c r="A39" s="388" t="s">
        <v>9949</v>
      </c>
      <c r="B39" s="333"/>
      <c r="D39" s="333"/>
      <c r="E39" s="388" t="s">
        <v>2414</v>
      </c>
      <c r="F39" s="333"/>
      <c r="G39" s="388" t="s">
        <v>9905</v>
      </c>
      <c r="L39" s="388" t="s">
        <v>158</v>
      </c>
      <c r="M39" s="388" t="s">
        <v>6977</v>
      </c>
      <c r="N39" s="388" t="s">
        <v>9997</v>
      </c>
    </row>
    <row r="40" spans="1:14" s="388" customFormat="1">
      <c r="B40" s="333"/>
      <c r="D40" s="333"/>
      <c r="E40" s="388" t="s">
        <v>1473</v>
      </c>
      <c r="F40" s="333"/>
      <c r="L40" s="388" t="s">
        <v>269</v>
      </c>
      <c r="M40" s="388" t="s">
        <v>2124</v>
      </c>
      <c r="N40" s="388" t="s">
        <v>9991</v>
      </c>
    </row>
    <row r="41" spans="1:14" s="388" customFormat="1">
      <c r="B41" s="333"/>
      <c r="D41" s="333"/>
      <c r="E41" s="388" t="s">
        <v>1736</v>
      </c>
      <c r="F41" s="333"/>
      <c r="L41" s="388" t="s">
        <v>2638</v>
      </c>
      <c r="M41" s="388" t="s">
        <v>9895</v>
      </c>
      <c r="N41" s="388" t="s">
        <v>9992</v>
      </c>
    </row>
    <row r="42" spans="1:14" s="388" customFormat="1">
      <c r="B42" s="333"/>
      <c r="D42" s="333"/>
      <c r="F42" s="333"/>
      <c r="L42" s="388" t="s">
        <v>106</v>
      </c>
      <c r="M42" s="388" t="s">
        <v>9994</v>
      </c>
      <c r="N42" s="388" t="s">
        <v>2405</v>
      </c>
    </row>
    <row r="43" spans="1:14" s="388" customFormat="1">
      <c r="A43" s="361" t="s">
        <v>71</v>
      </c>
      <c r="B43" s="333"/>
      <c r="C43" s="361" t="s">
        <v>129</v>
      </c>
      <c r="D43" s="333"/>
      <c r="E43" s="361" t="s">
        <v>223</v>
      </c>
      <c r="F43" s="333"/>
      <c r="G43" s="361" t="s">
        <v>269</v>
      </c>
      <c r="I43" s="361" t="s">
        <v>177</v>
      </c>
      <c r="L43" s="388" t="s">
        <v>232</v>
      </c>
      <c r="M43" s="388" t="s">
        <v>2246</v>
      </c>
      <c r="N43" s="388" t="s">
        <v>9996</v>
      </c>
    </row>
    <row r="44" spans="1:14" s="388" customFormat="1">
      <c r="B44" s="333"/>
      <c r="D44" s="333"/>
      <c r="F44" s="333"/>
    </row>
    <row r="45" spans="1:14" s="388" customFormat="1">
      <c r="A45" s="388" t="s">
        <v>7023</v>
      </c>
      <c r="B45" s="333"/>
      <c r="C45" s="388" t="s">
        <v>9914</v>
      </c>
      <c r="D45" s="333"/>
      <c r="E45" s="388" t="s">
        <v>2146</v>
      </c>
      <c r="F45" s="333"/>
      <c r="G45" s="388" t="s">
        <v>1598</v>
      </c>
      <c r="I45" s="388" t="s">
        <v>1701</v>
      </c>
      <c r="K45" s="361" t="s">
        <v>1542</v>
      </c>
    </row>
    <row r="46" spans="1:14" s="388" customFormat="1">
      <c r="A46" s="388" t="s">
        <v>9908</v>
      </c>
      <c r="B46" s="333"/>
      <c r="C46" s="388" t="s">
        <v>9915</v>
      </c>
      <c r="D46" s="333"/>
      <c r="E46" s="388" t="s">
        <v>9918</v>
      </c>
      <c r="F46" s="333"/>
      <c r="G46" s="388" t="s">
        <v>9923</v>
      </c>
      <c r="I46" s="388" t="s">
        <v>1833</v>
      </c>
      <c r="L46" s="388" t="s">
        <v>85</v>
      </c>
      <c r="M46" s="388" t="s">
        <v>9995</v>
      </c>
      <c r="N46" s="388" t="s">
        <v>6493</v>
      </c>
    </row>
    <row r="47" spans="1:14" s="388" customFormat="1">
      <c r="A47" s="388" t="s">
        <v>7018</v>
      </c>
      <c r="B47" s="333"/>
      <c r="C47" s="388" t="s">
        <v>6956</v>
      </c>
      <c r="D47" s="333"/>
      <c r="E47" s="388" t="s">
        <v>6509</v>
      </c>
      <c r="F47" s="333"/>
      <c r="G47" s="388" t="s">
        <v>1838</v>
      </c>
      <c r="I47" s="388" t="s">
        <v>9930</v>
      </c>
      <c r="L47" s="388" t="s">
        <v>158</v>
      </c>
      <c r="M47" s="388" t="s">
        <v>9998</v>
      </c>
      <c r="N47" s="388" t="s">
        <v>2840</v>
      </c>
    </row>
    <row r="48" spans="1:14" s="388" customFormat="1">
      <c r="A48" s="388" t="s">
        <v>2363</v>
      </c>
      <c r="B48" s="333"/>
      <c r="C48" s="388" t="s">
        <v>9916</v>
      </c>
      <c r="D48" s="333"/>
      <c r="E48" s="388" t="s">
        <v>9919</v>
      </c>
      <c r="F48" s="333"/>
      <c r="G48" s="388" t="s">
        <v>3952</v>
      </c>
      <c r="I48" s="388" t="s">
        <v>9976</v>
      </c>
      <c r="L48" s="388" t="s">
        <v>6441</v>
      </c>
      <c r="M48" s="388" t="s">
        <v>3957</v>
      </c>
      <c r="N48" s="388" t="s">
        <v>3999</v>
      </c>
    </row>
    <row r="49" spans="1:14" s="388" customFormat="1">
      <c r="A49" s="388" t="s">
        <v>2520</v>
      </c>
      <c r="B49" s="333"/>
      <c r="C49" s="388" t="s">
        <v>590</v>
      </c>
      <c r="D49" s="333"/>
      <c r="E49" s="388" t="s">
        <v>9920</v>
      </c>
      <c r="F49" s="333"/>
      <c r="G49" s="388" t="s">
        <v>9924</v>
      </c>
      <c r="I49" s="388" t="s">
        <v>7024</v>
      </c>
      <c r="L49" s="388" t="s">
        <v>232</v>
      </c>
      <c r="M49" s="388" t="s">
        <v>4051</v>
      </c>
      <c r="N49" s="388" t="s">
        <v>10001</v>
      </c>
    </row>
    <row r="50" spans="1:14" s="388" customFormat="1">
      <c r="A50" s="388" t="s">
        <v>9909</v>
      </c>
      <c r="B50" s="333"/>
      <c r="C50" s="388" t="s">
        <v>9931</v>
      </c>
      <c r="D50" s="333"/>
      <c r="E50" s="388" t="s">
        <v>9921</v>
      </c>
      <c r="F50" s="333"/>
      <c r="G50" s="388" t="s">
        <v>9925</v>
      </c>
    </row>
    <row r="51" spans="1:14" s="388" customFormat="1">
      <c r="A51" s="388" t="s">
        <v>9910</v>
      </c>
      <c r="B51" s="333"/>
      <c r="C51" s="388" t="s">
        <v>9932</v>
      </c>
      <c r="D51" s="333"/>
      <c r="E51" s="388" t="s">
        <v>9922</v>
      </c>
      <c r="F51" s="333"/>
      <c r="G51" s="388" t="s">
        <v>1121</v>
      </c>
      <c r="K51" s="142" t="s">
        <v>1543</v>
      </c>
    </row>
    <row r="52" spans="1:14" s="388" customFormat="1">
      <c r="A52" s="388" t="s">
        <v>1203</v>
      </c>
      <c r="B52" s="333"/>
      <c r="C52" s="388" t="s">
        <v>9933</v>
      </c>
      <c r="D52" s="333"/>
      <c r="F52" s="333"/>
      <c r="G52" s="388" t="s">
        <v>9926</v>
      </c>
      <c r="L52" s="388" t="s">
        <v>158</v>
      </c>
      <c r="M52" s="388" t="s">
        <v>9940</v>
      </c>
      <c r="N52" s="388" t="s">
        <v>2840</v>
      </c>
    </row>
    <row r="53" spans="1:14" s="388" customFormat="1">
      <c r="A53" s="388" t="s">
        <v>1813</v>
      </c>
      <c r="B53" s="333"/>
      <c r="C53" s="388" t="s">
        <v>9934</v>
      </c>
      <c r="D53" s="333"/>
      <c r="F53" s="333"/>
      <c r="G53" s="388" t="s">
        <v>1595</v>
      </c>
    </row>
    <row r="54" spans="1:14" s="388" customFormat="1">
      <c r="A54" s="388" t="s">
        <v>9935</v>
      </c>
      <c r="B54" s="333"/>
      <c r="D54" s="333"/>
      <c r="F54" s="333"/>
    </row>
    <row r="55" spans="1:14" s="388" customFormat="1">
      <c r="B55" s="333"/>
      <c r="D55" s="333"/>
      <c r="F55" s="333"/>
    </row>
    <row r="56" spans="1:14" s="388" customFormat="1">
      <c r="A56" s="361" t="s">
        <v>2655</v>
      </c>
      <c r="B56" s="333"/>
      <c r="C56" s="361" t="s">
        <v>114</v>
      </c>
      <c r="D56" s="333"/>
      <c r="E56" s="361" t="s">
        <v>169</v>
      </c>
      <c r="F56" s="333"/>
      <c r="G56" s="361" t="s">
        <v>2717</v>
      </c>
    </row>
    <row r="57" spans="1:14" s="388" customFormat="1">
      <c r="B57" s="333"/>
      <c r="D57" s="333"/>
      <c r="F57" s="333"/>
    </row>
    <row r="58" spans="1:14" s="388" customFormat="1">
      <c r="A58" s="388" t="s">
        <v>6503</v>
      </c>
      <c r="B58" s="333"/>
      <c r="C58" s="388" t="s">
        <v>9940</v>
      </c>
      <c r="D58" s="333"/>
      <c r="E58" s="388" t="s">
        <v>2213</v>
      </c>
      <c r="F58" s="333"/>
      <c r="G58" s="384" t="s">
        <v>6052</v>
      </c>
    </row>
    <row r="59" spans="1:14" s="388" customFormat="1">
      <c r="A59" s="388" t="s">
        <v>9936</v>
      </c>
      <c r="B59" s="333"/>
      <c r="C59" s="388" t="s">
        <v>9941</v>
      </c>
      <c r="D59" s="333"/>
      <c r="E59" s="388" t="s">
        <v>6042</v>
      </c>
      <c r="F59" s="333"/>
      <c r="G59" s="384" t="s">
        <v>1726</v>
      </c>
    </row>
    <row r="60" spans="1:14" s="388" customFormat="1">
      <c r="A60" s="388" t="s">
        <v>1666</v>
      </c>
      <c r="B60" s="333"/>
      <c r="C60" s="388" t="s">
        <v>2285</v>
      </c>
      <c r="D60" s="333"/>
      <c r="E60" s="388" t="s">
        <v>1269</v>
      </c>
      <c r="F60" s="333"/>
      <c r="G60" s="543" t="s">
        <v>6172</v>
      </c>
    </row>
    <row r="61" spans="1:14" s="388" customFormat="1">
      <c r="A61" s="388" t="s">
        <v>9937</v>
      </c>
      <c r="B61" s="333"/>
      <c r="C61" s="388" t="s">
        <v>2118</v>
      </c>
      <c r="D61" s="333"/>
      <c r="E61" s="388" t="s">
        <v>1763</v>
      </c>
      <c r="F61" s="333"/>
      <c r="G61" s="544" t="s">
        <v>366</v>
      </c>
    </row>
    <row r="62" spans="1:14" s="388" customFormat="1">
      <c r="A62" s="388" t="s">
        <v>9938</v>
      </c>
      <c r="B62" s="333"/>
      <c r="C62" s="388" t="s">
        <v>9942</v>
      </c>
      <c r="D62" s="333"/>
      <c r="E62" s="388" t="s">
        <v>9944</v>
      </c>
      <c r="F62" s="333"/>
      <c r="G62" s="537" t="s">
        <v>7002</v>
      </c>
    </row>
    <row r="63" spans="1:14" s="388" customFormat="1">
      <c r="A63" s="388" t="s">
        <v>9939</v>
      </c>
      <c r="B63" s="333"/>
      <c r="C63" s="388" t="s">
        <v>3975</v>
      </c>
      <c r="D63" s="333"/>
      <c r="E63" s="388" t="s">
        <v>1857</v>
      </c>
      <c r="F63" s="333"/>
      <c r="G63" s="545" t="s">
        <v>451</v>
      </c>
    </row>
    <row r="64" spans="1:14" s="388" customFormat="1">
      <c r="A64" s="388" t="s">
        <v>6974</v>
      </c>
      <c r="B64" s="333"/>
      <c r="D64" s="333"/>
      <c r="E64" s="388" t="s">
        <v>9946</v>
      </c>
      <c r="F64" s="333"/>
      <c r="G64" s="543" t="s">
        <v>7001</v>
      </c>
    </row>
    <row r="65" spans="1:22" s="388" customFormat="1">
      <c r="A65" s="388" t="s">
        <v>6943</v>
      </c>
      <c r="B65" s="333"/>
      <c r="D65" s="333"/>
      <c r="E65" s="388" t="s">
        <v>1659</v>
      </c>
      <c r="F65" s="333"/>
      <c r="G65" s="537" t="s">
        <v>150</v>
      </c>
    </row>
    <row r="66" spans="1:22" s="388" customFormat="1">
      <c r="B66" s="333"/>
      <c r="D66" s="333"/>
      <c r="E66" s="388" t="s">
        <v>9947</v>
      </c>
      <c r="F66" s="333"/>
      <c r="G66" s="543" t="s">
        <v>7003</v>
      </c>
    </row>
    <row r="67" spans="1:22" s="388" customFormat="1">
      <c r="B67" s="333"/>
      <c r="D67" s="333"/>
      <c r="E67" s="388" t="s">
        <v>9948</v>
      </c>
      <c r="F67" s="333"/>
      <c r="G67" s="537" t="s">
        <v>502</v>
      </c>
    </row>
    <row r="68" spans="1:22" s="388" customFormat="1">
      <c r="B68" s="333"/>
      <c r="D68" s="333"/>
      <c r="F68" s="333"/>
    </row>
    <row r="69" spans="1:22" s="388" customFormat="1">
      <c r="B69" s="333"/>
      <c r="D69" s="333"/>
      <c r="F69" s="333"/>
    </row>
    <row r="70" spans="1:22" s="388" customFormat="1">
      <c r="B70" s="333"/>
      <c r="D70" s="333"/>
      <c r="F70" s="333"/>
    </row>
    <row r="71" spans="1:22" s="388" customFormat="1">
      <c r="B71" s="333"/>
      <c r="D71" s="333"/>
      <c r="F71" s="333"/>
    </row>
    <row r="72" spans="1:22" s="388" customFormat="1">
      <c r="B72" s="333"/>
      <c r="D72" s="333"/>
      <c r="F72" s="333"/>
    </row>
    <row r="73" spans="1:22" s="388" customFormat="1">
      <c r="B73" s="333"/>
      <c r="D73" s="333"/>
      <c r="F73" s="333"/>
    </row>
    <row r="74" spans="1:22" s="388" customFormat="1">
      <c r="B74" s="333"/>
      <c r="D74" s="333"/>
      <c r="F74" s="333"/>
    </row>
    <row r="75" spans="1:22" s="388" customFormat="1" ht="21">
      <c r="A75" s="235" t="s">
        <v>6913</v>
      </c>
      <c r="B75" s="402"/>
      <c r="C75" s="141"/>
      <c r="D75" s="402"/>
      <c r="E75" s="141"/>
      <c r="F75" s="402"/>
      <c r="G75" s="141"/>
      <c r="H75" s="141"/>
      <c r="I75" s="141"/>
      <c r="J75" s="141"/>
      <c r="K75" s="141"/>
      <c r="L75" s="141"/>
      <c r="M75" s="141"/>
      <c r="N75" s="141"/>
      <c r="O75" s="141"/>
      <c r="P75" s="141"/>
      <c r="Q75" s="141"/>
      <c r="R75" s="141"/>
      <c r="S75" s="141"/>
      <c r="T75" s="141"/>
      <c r="U75" s="141"/>
      <c r="V75" s="141"/>
    </row>
    <row r="76" spans="1:22" s="388" customFormat="1" ht="15.75">
      <c r="B76" s="333"/>
      <c r="D76" s="333"/>
      <c r="F76" s="333"/>
      <c r="L76" s="325">
        <v>1</v>
      </c>
      <c r="M76" s="480" t="s">
        <v>6039</v>
      </c>
      <c r="N76" s="480" t="s">
        <v>2605</v>
      </c>
    </row>
    <row r="77" spans="1:22" s="388" customFormat="1">
      <c r="A77" s="361" t="s">
        <v>201</v>
      </c>
      <c r="B77" s="333"/>
      <c r="C77" s="361" t="s">
        <v>212</v>
      </c>
      <c r="D77" s="333"/>
      <c r="E77" s="361" t="s">
        <v>85</v>
      </c>
      <c r="F77" s="333"/>
      <c r="G77" s="284" t="s">
        <v>2655</v>
      </c>
      <c r="I77" s="361" t="s">
        <v>2705</v>
      </c>
      <c r="K77" s="390">
        <v>1</v>
      </c>
      <c r="L77" s="474" t="s">
        <v>6779</v>
      </c>
      <c r="M77" s="388" t="s">
        <v>6960</v>
      </c>
      <c r="N77" s="388" t="s">
        <v>1931</v>
      </c>
    </row>
    <row r="78" spans="1:22" s="388" customFormat="1">
      <c r="B78" s="333"/>
      <c r="D78" s="333"/>
      <c r="F78" s="333"/>
      <c r="K78" s="390">
        <v>2</v>
      </c>
      <c r="L78" s="474" t="s">
        <v>6785</v>
      </c>
      <c r="M78" s="388" t="s">
        <v>6980</v>
      </c>
      <c r="N78" s="388" t="s">
        <v>6424</v>
      </c>
    </row>
    <row r="79" spans="1:22" s="388" customFormat="1">
      <c r="A79" s="388" t="s">
        <v>2069</v>
      </c>
      <c r="B79" s="333"/>
      <c r="C79" s="388" t="s">
        <v>1957</v>
      </c>
      <c r="D79" s="333"/>
      <c r="E79" s="388" t="s">
        <v>6926</v>
      </c>
      <c r="F79" s="333"/>
      <c r="G79" s="388" t="s">
        <v>6939</v>
      </c>
      <c r="I79" s="388" t="s">
        <v>6961</v>
      </c>
      <c r="K79" s="390">
        <v>3</v>
      </c>
      <c r="L79" s="474" t="s">
        <v>6791</v>
      </c>
      <c r="M79" s="388" t="s">
        <v>6981</v>
      </c>
      <c r="N79" s="388" t="s">
        <v>7000</v>
      </c>
    </row>
    <row r="80" spans="1:22" s="388" customFormat="1">
      <c r="A80" s="388" t="s">
        <v>6914</v>
      </c>
      <c r="B80" s="333"/>
      <c r="C80" s="388" t="s">
        <v>2188</v>
      </c>
      <c r="D80" s="333"/>
      <c r="E80" s="388" t="s">
        <v>1553</v>
      </c>
      <c r="F80" s="333"/>
      <c r="G80" s="388" t="s">
        <v>1156</v>
      </c>
      <c r="I80" s="388" t="s">
        <v>1637</v>
      </c>
      <c r="K80" s="390">
        <v>4</v>
      </c>
      <c r="L80" s="474" t="s">
        <v>6330</v>
      </c>
      <c r="M80" s="388" t="s">
        <v>1652</v>
      </c>
      <c r="N80" s="388" t="s">
        <v>4378</v>
      </c>
    </row>
    <row r="81" spans="1:14" s="388" customFormat="1">
      <c r="A81" s="388" t="s">
        <v>2536</v>
      </c>
      <c r="B81" s="333"/>
      <c r="C81" s="388" t="s">
        <v>804</v>
      </c>
      <c r="D81" s="333"/>
      <c r="E81" s="388" t="s">
        <v>6927</v>
      </c>
      <c r="F81" s="333"/>
      <c r="G81" s="388" t="s">
        <v>2169</v>
      </c>
      <c r="I81" s="388" t="s">
        <v>1580</v>
      </c>
      <c r="K81" s="390">
        <v>5</v>
      </c>
      <c r="L81" s="474" t="s">
        <v>6799</v>
      </c>
      <c r="M81" s="388" t="s">
        <v>770</v>
      </c>
      <c r="N81" s="388" t="s">
        <v>2840</v>
      </c>
    </row>
    <row r="82" spans="1:14" s="388" customFormat="1">
      <c r="A82" s="388" t="s">
        <v>1962</v>
      </c>
      <c r="B82" s="333"/>
      <c r="C82" s="388" t="s">
        <v>6935</v>
      </c>
      <c r="D82" s="333"/>
      <c r="E82" s="28" t="s">
        <v>4040</v>
      </c>
      <c r="F82" s="333"/>
      <c r="G82" s="388" t="s">
        <v>1649</v>
      </c>
      <c r="I82" s="388" t="s">
        <v>6962</v>
      </c>
      <c r="K82" s="390">
        <v>6</v>
      </c>
      <c r="L82" s="474" t="s">
        <v>6316</v>
      </c>
      <c r="M82" s="388" t="s">
        <v>6982</v>
      </c>
      <c r="N82" s="388" t="s">
        <v>3980</v>
      </c>
    </row>
    <row r="83" spans="1:14" s="388" customFormat="1">
      <c r="A83" s="388" t="s">
        <v>3148</v>
      </c>
      <c r="B83" s="333"/>
      <c r="C83" s="388" t="s">
        <v>6079</v>
      </c>
      <c r="D83" s="333"/>
      <c r="E83" s="388" t="s">
        <v>6928</v>
      </c>
      <c r="F83" s="333"/>
      <c r="G83" s="388" t="s">
        <v>847</v>
      </c>
      <c r="I83" s="388" t="s">
        <v>2533</v>
      </c>
      <c r="K83" s="390">
        <v>7</v>
      </c>
      <c r="L83" s="474" t="s">
        <v>6811</v>
      </c>
    </row>
    <row r="84" spans="1:14" s="388" customFormat="1">
      <c r="A84" s="388" t="s">
        <v>3972</v>
      </c>
      <c r="B84" s="333"/>
      <c r="C84" s="388" t="s">
        <v>612</v>
      </c>
      <c r="D84" s="333"/>
      <c r="E84" s="388" t="s">
        <v>2082</v>
      </c>
      <c r="F84" s="333"/>
      <c r="G84" s="388" t="s">
        <v>4050</v>
      </c>
      <c r="I84" s="388" t="s">
        <v>4032</v>
      </c>
      <c r="K84" s="390">
        <v>8</v>
      </c>
      <c r="L84" s="474" t="s">
        <v>6816</v>
      </c>
    </row>
    <row r="85" spans="1:14" s="388" customFormat="1">
      <c r="A85" s="388" t="s">
        <v>1052</v>
      </c>
      <c r="B85" s="333"/>
      <c r="D85" s="333"/>
      <c r="E85" s="388" t="s">
        <v>892</v>
      </c>
      <c r="F85" s="333"/>
      <c r="G85" s="388" t="s">
        <v>6940</v>
      </c>
      <c r="K85" s="390">
        <v>9</v>
      </c>
      <c r="L85" s="474" t="s">
        <v>6821</v>
      </c>
      <c r="M85" s="388" t="s">
        <v>6079</v>
      </c>
      <c r="N85" s="388" t="s">
        <v>999</v>
      </c>
    </row>
    <row r="86" spans="1:14" s="388" customFormat="1">
      <c r="A86" s="388" t="s">
        <v>841</v>
      </c>
      <c r="B86" s="333"/>
      <c r="D86" s="333"/>
      <c r="F86" s="333"/>
      <c r="G86" s="388" t="s">
        <v>6941</v>
      </c>
      <c r="I86" s="361" t="s">
        <v>114</v>
      </c>
      <c r="K86" s="390">
        <v>10</v>
      </c>
      <c r="L86" s="474" t="s">
        <v>6827</v>
      </c>
      <c r="M86" s="388" t="s">
        <v>6973</v>
      </c>
      <c r="N86" s="388" t="s">
        <v>1945</v>
      </c>
    </row>
    <row r="87" spans="1:14" s="388" customFormat="1">
      <c r="A87" s="388" t="s">
        <v>567</v>
      </c>
      <c r="B87" s="333"/>
      <c r="C87" s="361" t="s">
        <v>240</v>
      </c>
      <c r="D87" s="333"/>
      <c r="E87" s="361" t="s">
        <v>2638</v>
      </c>
      <c r="F87" s="333"/>
      <c r="G87" s="388" t="s">
        <v>2357</v>
      </c>
      <c r="K87" s="390">
        <v>11</v>
      </c>
      <c r="L87" s="474" t="s">
        <v>6830</v>
      </c>
      <c r="M87" s="388" t="s">
        <v>6983</v>
      </c>
      <c r="N87" s="388" t="s">
        <v>7009</v>
      </c>
    </row>
    <row r="88" spans="1:14" s="388" customFormat="1">
      <c r="B88" s="333"/>
      <c r="D88" s="333"/>
      <c r="F88" s="333"/>
      <c r="G88" s="388" t="s">
        <v>6942</v>
      </c>
      <c r="I88" s="388" t="s">
        <v>1676</v>
      </c>
      <c r="K88" s="390">
        <v>12</v>
      </c>
      <c r="L88" s="474" t="s">
        <v>6833</v>
      </c>
    </row>
    <row r="89" spans="1:14" s="388" customFormat="1">
      <c r="B89" s="333"/>
      <c r="C89" s="388" t="s">
        <v>6066</v>
      </c>
      <c r="D89" s="333"/>
      <c r="E89" s="388" t="s">
        <v>6091</v>
      </c>
      <c r="F89" s="333"/>
      <c r="G89" s="388" t="s">
        <v>6943</v>
      </c>
      <c r="I89" s="388" t="s">
        <v>6969</v>
      </c>
      <c r="K89" s="390">
        <v>13</v>
      </c>
      <c r="L89" s="474" t="s">
        <v>6837</v>
      </c>
      <c r="M89" s="388" t="s">
        <v>1703</v>
      </c>
      <c r="N89" s="388" t="s">
        <v>2840</v>
      </c>
    </row>
    <row r="90" spans="1:14" s="388" customFormat="1">
      <c r="A90" s="361" t="s">
        <v>158</v>
      </c>
      <c r="B90" s="333"/>
      <c r="C90" s="388" t="s">
        <v>6491</v>
      </c>
      <c r="D90" s="333"/>
      <c r="E90" s="388" t="s">
        <v>1831</v>
      </c>
      <c r="F90" s="333"/>
      <c r="G90" s="388" t="s">
        <v>1567</v>
      </c>
      <c r="I90" s="388" t="s">
        <v>2414</v>
      </c>
      <c r="K90" s="390">
        <v>14</v>
      </c>
      <c r="L90" s="474" t="s">
        <v>6841</v>
      </c>
    </row>
    <row r="91" spans="1:14" s="388" customFormat="1">
      <c r="B91" s="333"/>
      <c r="C91" s="388" t="s">
        <v>2072</v>
      </c>
      <c r="D91" s="333"/>
      <c r="E91" s="388" t="s">
        <v>1861</v>
      </c>
      <c r="F91" s="333"/>
      <c r="G91" s="388" t="s">
        <v>6973</v>
      </c>
      <c r="I91" s="388" t="s">
        <v>6970</v>
      </c>
      <c r="K91" s="390">
        <v>15</v>
      </c>
      <c r="L91" s="474" t="s">
        <v>6847</v>
      </c>
    </row>
    <row r="92" spans="1:14" s="388" customFormat="1">
      <c r="A92" s="388" t="s">
        <v>1224</v>
      </c>
      <c r="B92" s="333"/>
      <c r="C92" s="388" t="s">
        <v>2452</v>
      </c>
      <c r="D92" s="333"/>
      <c r="E92" s="388" t="s">
        <v>3998</v>
      </c>
      <c r="F92" s="333"/>
      <c r="G92" s="388" t="s">
        <v>6974</v>
      </c>
      <c r="I92" s="388" t="s">
        <v>4033</v>
      </c>
      <c r="K92" s="390">
        <v>16</v>
      </c>
      <c r="L92" s="474" t="s">
        <v>6854</v>
      </c>
      <c r="M92" s="388" t="s">
        <v>6089</v>
      </c>
      <c r="N92" s="388" t="s">
        <v>2840</v>
      </c>
    </row>
    <row r="93" spans="1:14" s="388" customFormat="1">
      <c r="A93" s="388" t="s">
        <v>1721</v>
      </c>
      <c r="B93" s="333"/>
      <c r="C93" s="388" t="s">
        <v>2528</v>
      </c>
      <c r="D93" s="333"/>
      <c r="E93" s="388" t="s">
        <v>2677</v>
      </c>
      <c r="F93" s="333"/>
      <c r="G93" s="388" t="s">
        <v>6975</v>
      </c>
      <c r="K93" s="390">
        <v>17</v>
      </c>
      <c r="L93" s="474" t="s">
        <v>6860</v>
      </c>
      <c r="M93" s="388" t="s">
        <v>6424</v>
      </c>
      <c r="N93" s="388" t="s">
        <v>6993</v>
      </c>
    </row>
    <row r="94" spans="1:14" s="388" customFormat="1">
      <c r="A94" s="388" t="s">
        <v>6915</v>
      </c>
      <c r="B94" s="333"/>
      <c r="C94" s="388" t="s">
        <v>6936</v>
      </c>
      <c r="D94" s="333"/>
      <c r="E94" s="388" t="s">
        <v>1806</v>
      </c>
      <c r="F94" s="333"/>
      <c r="I94" s="361" t="s">
        <v>269</v>
      </c>
      <c r="K94" s="390">
        <v>18</v>
      </c>
      <c r="L94" s="474" t="s">
        <v>6864</v>
      </c>
    </row>
    <row r="95" spans="1:14" s="388" customFormat="1">
      <c r="A95" s="388" t="s">
        <v>6916</v>
      </c>
      <c r="B95" s="333"/>
      <c r="C95" s="388" t="s">
        <v>1977</v>
      </c>
      <c r="D95" s="333"/>
      <c r="E95" s="388" t="s">
        <v>6967</v>
      </c>
      <c r="F95" s="333"/>
      <c r="G95" s="361" t="s">
        <v>71</v>
      </c>
      <c r="K95" s="390">
        <v>19</v>
      </c>
      <c r="L95" s="474" t="s">
        <v>6872</v>
      </c>
    </row>
    <row r="96" spans="1:14" s="388" customFormat="1">
      <c r="A96" s="388" t="s">
        <v>3988</v>
      </c>
      <c r="B96" s="333"/>
      <c r="C96" s="388" t="s">
        <v>6937</v>
      </c>
      <c r="D96" s="333"/>
      <c r="E96" s="388" t="s">
        <v>3994</v>
      </c>
      <c r="F96" s="333"/>
      <c r="I96" s="388" t="s">
        <v>4398</v>
      </c>
      <c r="K96" s="390">
        <v>20</v>
      </c>
      <c r="L96" s="474" t="s">
        <v>6879</v>
      </c>
    </row>
    <row r="97" spans="1:14" s="388" customFormat="1">
      <c r="A97" s="388" t="s">
        <v>2497</v>
      </c>
      <c r="B97" s="333"/>
      <c r="C97" s="388" t="s">
        <v>2211</v>
      </c>
      <c r="D97" s="333"/>
      <c r="F97" s="333"/>
      <c r="G97" s="388" t="s">
        <v>6522</v>
      </c>
      <c r="I97" s="388" t="s">
        <v>6971</v>
      </c>
      <c r="K97" s="390">
        <v>21</v>
      </c>
      <c r="L97" s="474" t="s">
        <v>6885</v>
      </c>
      <c r="M97" s="388" t="s">
        <v>2269</v>
      </c>
      <c r="N97" s="388" t="s">
        <v>7004</v>
      </c>
    </row>
    <row r="98" spans="1:14" s="388" customFormat="1">
      <c r="A98" s="388" t="s">
        <v>1710</v>
      </c>
      <c r="B98" s="333"/>
      <c r="D98" s="333"/>
      <c r="E98" s="361" t="s">
        <v>106</v>
      </c>
      <c r="F98" s="333"/>
      <c r="G98" s="388" t="s">
        <v>1574</v>
      </c>
      <c r="I98" s="388" t="s">
        <v>1896</v>
      </c>
      <c r="K98" s="390">
        <v>22</v>
      </c>
      <c r="L98" s="474" t="s">
        <v>6889</v>
      </c>
    </row>
    <row r="99" spans="1:14" s="388" customFormat="1">
      <c r="B99" s="333"/>
      <c r="C99" s="361" t="s">
        <v>2623</v>
      </c>
      <c r="D99" s="333"/>
      <c r="F99" s="333"/>
      <c r="G99" s="388" t="s">
        <v>1573</v>
      </c>
      <c r="I99" s="388" t="s">
        <v>1679</v>
      </c>
      <c r="K99" s="390">
        <v>23</v>
      </c>
      <c r="L99" s="474" t="s">
        <v>6895</v>
      </c>
      <c r="M99" s="388" t="s">
        <v>6945</v>
      </c>
      <c r="N99" s="388" t="s">
        <v>6999</v>
      </c>
    </row>
    <row r="100" spans="1:14" s="388" customFormat="1">
      <c r="A100" s="361" t="s">
        <v>2676</v>
      </c>
      <c r="B100" s="333"/>
      <c r="D100" s="333"/>
      <c r="E100" s="388" t="s">
        <v>1138</v>
      </c>
      <c r="F100" s="333"/>
      <c r="G100" s="388" t="s">
        <v>1757</v>
      </c>
      <c r="I100" s="388" t="s">
        <v>2301</v>
      </c>
      <c r="K100" s="390">
        <v>24</v>
      </c>
      <c r="L100" s="474" t="s">
        <v>6901</v>
      </c>
    </row>
    <row r="101" spans="1:14" s="388" customFormat="1">
      <c r="B101" s="333"/>
      <c r="C101" s="388" t="s">
        <v>6922</v>
      </c>
      <c r="D101" s="333"/>
      <c r="E101" s="388" t="s">
        <v>6930</v>
      </c>
      <c r="F101" s="333"/>
      <c r="G101" s="388" t="s">
        <v>6495</v>
      </c>
      <c r="I101" s="388" t="s">
        <v>6972</v>
      </c>
    </row>
    <row r="102" spans="1:14" s="388" customFormat="1" ht="15.75">
      <c r="A102" s="388" t="s">
        <v>776</v>
      </c>
      <c r="B102" s="333"/>
      <c r="C102" s="388" t="s">
        <v>2488</v>
      </c>
      <c r="D102" s="333"/>
      <c r="E102" s="388" t="s">
        <v>6506</v>
      </c>
      <c r="F102" s="333"/>
      <c r="G102" s="388" t="s">
        <v>2159</v>
      </c>
      <c r="I102" s="388" t="s">
        <v>1596</v>
      </c>
      <c r="L102" s="325">
        <v>2</v>
      </c>
    </row>
    <row r="103" spans="1:14" s="388" customFormat="1">
      <c r="A103" s="388" t="s">
        <v>1140</v>
      </c>
      <c r="B103" s="333"/>
      <c r="C103" s="388" t="s">
        <v>2545</v>
      </c>
      <c r="D103" s="333"/>
      <c r="E103" s="388" t="s">
        <v>6963</v>
      </c>
      <c r="F103" s="333"/>
      <c r="G103" s="388" t="s">
        <v>2612</v>
      </c>
      <c r="I103" s="388" t="s">
        <v>1259</v>
      </c>
      <c r="L103" s="474" t="s">
        <v>185</v>
      </c>
      <c r="M103" s="388" t="s">
        <v>2150</v>
      </c>
      <c r="N103" s="388" t="s">
        <v>4075</v>
      </c>
    </row>
    <row r="104" spans="1:14" s="388" customFormat="1">
      <c r="A104" s="388" t="s">
        <v>1717</v>
      </c>
      <c r="B104" s="333"/>
      <c r="C104" s="388" t="s">
        <v>2262</v>
      </c>
      <c r="D104" s="333"/>
      <c r="E104" s="388" t="s">
        <v>739</v>
      </c>
      <c r="F104" s="333"/>
      <c r="G104" s="388" t="s">
        <v>6960</v>
      </c>
      <c r="I104" s="388" t="s">
        <v>4881</v>
      </c>
      <c r="L104" s="474" t="s">
        <v>85</v>
      </c>
      <c r="M104" s="388" t="s">
        <v>6984</v>
      </c>
      <c r="N104" s="388" t="s">
        <v>6995</v>
      </c>
    </row>
    <row r="105" spans="1:14" s="388" customFormat="1">
      <c r="A105" s="388" t="s">
        <v>6931</v>
      </c>
      <c r="B105" s="333"/>
      <c r="C105" s="388" t="s">
        <v>2135</v>
      </c>
      <c r="D105" s="333"/>
      <c r="E105" s="388" t="s">
        <v>6964</v>
      </c>
      <c r="F105" s="333"/>
      <c r="G105" s="388" t="s">
        <v>2150</v>
      </c>
      <c r="I105" s="17" t="s">
        <v>7014</v>
      </c>
      <c r="L105" s="474" t="s">
        <v>240</v>
      </c>
      <c r="M105" s="388" t="s">
        <v>6074</v>
      </c>
      <c r="N105" s="388" t="s">
        <v>2840</v>
      </c>
    </row>
    <row r="106" spans="1:14" s="388" customFormat="1">
      <c r="A106" s="388" t="s">
        <v>1894</v>
      </c>
      <c r="B106" s="333"/>
      <c r="C106" s="388" t="s">
        <v>1172</v>
      </c>
      <c r="D106" s="333"/>
      <c r="F106" s="333"/>
      <c r="G106" s="388" t="s">
        <v>2398</v>
      </c>
      <c r="L106" s="474" t="s">
        <v>2717</v>
      </c>
      <c r="M106" s="388" t="s">
        <v>847</v>
      </c>
      <c r="N106" s="388" t="s">
        <v>3947</v>
      </c>
    </row>
    <row r="107" spans="1:14" s="388" customFormat="1">
      <c r="A107" s="388" t="s">
        <v>6932</v>
      </c>
      <c r="B107" s="333"/>
      <c r="C107" s="388" t="s">
        <v>6494</v>
      </c>
      <c r="D107" s="333"/>
      <c r="E107" s="284" t="s">
        <v>191</v>
      </c>
      <c r="F107" s="333"/>
      <c r="G107" s="388" t="s">
        <v>2352</v>
      </c>
      <c r="I107" s="361" t="s">
        <v>223</v>
      </c>
      <c r="L107" s="474" t="s">
        <v>201</v>
      </c>
      <c r="M107" s="388" t="s">
        <v>4037</v>
      </c>
      <c r="N107" s="388" t="s">
        <v>7008</v>
      </c>
    </row>
    <row r="108" spans="1:14" s="388" customFormat="1">
      <c r="A108" s="388" t="s">
        <v>1712</v>
      </c>
      <c r="B108" s="333"/>
      <c r="D108" s="333"/>
      <c r="F108" s="333"/>
      <c r="G108" s="388" t="s">
        <v>2115</v>
      </c>
      <c r="L108" s="474" t="s">
        <v>223</v>
      </c>
      <c r="M108" s="388" t="s">
        <v>1567</v>
      </c>
      <c r="N108" s="388" t="s">
        <v>588</v>
      </c>
    </row>
    <row r="109" spans="1:14" s="388" customFormat="1">
      <c r="A109" s="388" t="s">
        <v>788</v>
      </c>
      <c r="B109" s="333"/>
      <c r="C109" s="361" t="s">
        <v>279</v>
      </c>
      <c r="D109" s="333"/>
      <c r="E109" s="388" t="s">
        <v>6933</v>
      </c>
      <c r="F109" s="333"/>
      <c r="G109" s="388" t="s">
        <v>1006</v>
      </c>
      <c r="I109" s="388" t="s">
        <v>6978</v>
      </c>
      <c r="L109" s="474" t="s">
        <v>2676</v>
      </c>
      <c r="M109" s="388" t="s">
        <v>1630</v>
      </c>
      <c r="N109" s="388" t="s">
        <v>2840</v>
      </c>
    </row>
    <row r="110" spans="1:14" s="388" customFormat="1">
      <c r="B110" s="333"/>
      <c r="D110" s="333"/>
      <c r="E110" s="388" t="s">
        <v>2269</v>
      </c>
      <c r="F110" s="333"/>
      <c r="I110" s="388" t="s">
        <v>916</v>
      </c>
      <c r="L110" s="474" t="s">
        <v>232</v>
      </c>
      <c r="M110" s="388" t="s">
        <v>6985</v>
      </c>
      <c r="N110" s="388" t="s">
        <v>7011</v>
      </c>
    </row>
    <row r="111" spans="1:14" s="388" customFormat="1">
      <c r="A111" s="361" t="s">
        <v>232</v>
      </c>
      <c r="B111" s="333"/>
      <c r="C111" s="388" t="s">
        <v>986</v>
      </c>
      <c r="D111" s="333"/>
      <c r="E111" s="388" t="s">
        <v>3951</v>
      </c>
      <c r="F111" s="333"/>
      <c r="G111" s="361" t="s">
        <v>6951</v>
      </c>
      <c r="I111" s="388" t="s">
        <v>1612</v>
      </c>
      <c r="L111" s="474" t="s">
        <v>158</v>
      </c>
      <c r="M111" s="388" t="s">
        <v>6962</v>
      </c>
      <c r="N111" s="388" t="s">
        <v>1565</v>
      </c>
    </row>
    <row r="112" spans="1:14" s="388" customFormat="1">
      <c r="B112" s="333"/>
      <c r="C112" s="388" t="s">
        <v>6512</v>
      </c>
      <c r="D112" s="333"/>
      <c r="E112" s="388" t="s">
        <v>6977</v>
      </c>
      <c r="F112" s="333"/>
      <c r="I112" s="388" t="s">
        <v>6513</v>
      </c>
      <c r="L112" s="474" t="s">
        <v>106</v>
      </c>
      <c r="M112" s="388" t="s">
        <v>1676</v>
      </c>
      <c r="N112" s="388" t="s">
        <v>1696</v>
      </c>
    </row>
    <row r="113" spans="1:14" s="388" customFormat="1">
      <c r="A113" s="388" t="s">
        <v>6917</v>
      </c>
      <c r="B113" s="333"/>
      <c r="C113" s="388" t="s">
        <v>6923</v>
      </c>
      <c r="D113" s="333"/>
      <c r="F113" s="333"/>
      <c r="G113" s="388" t="s">
        <v>6952</v>
      </c>
      <c r="I113" s="388" t="s">
        <v>2657</v>
      </c>
    </row>
    <row r="114" spans="1:14" s="388" customFormat="1" ht="15.75">
      <c r="A114" s="388" t="s">
        <v>6918</v>
      </c>
      <c r="B114" s="333"/>
      <c r="C114" s="388" t="s">
        <v>3831</v>
      </c>
      <c r="D114" s="333"/>
      <c r="E114" s="361" t="s">
        <v>139</v>
      </c>
      <c r="F114" s="333"/>
      <c r="G114" s="388" t="s">
        <v>1929</v>
      </c>
      <c r="I114" s="388" t="s">
        <v>6979</v>
      </c>
      <c r="L114" s="325">
        <v>3</v>
      </c>
    </row>
    <row r="115" spans="1:14" s="388" customFormat="1">
      <c r="A115" s="388" t="s">
        <v>6919</v>
      </c>
      <c r="B115" s="333"/>
      <c r="C115" s="388" t="s">
        <v>1720</v>
      </c>
      <c r="D115" s="333"/>
      <c r="F115" s="333"/>
      <c r="G115" s="388" t="s">
        <v>2483</v>
      </c>
      <c r="I115" s="388" t="s">
        <v>1855</v>
      </c>
      <c r="L115" s="474" t="s">
        <v>85</v>
      </c>
      <c r="M115" s="388" t="s">
        <v>2659</v>
      </c>
      <c r="N115" s="388" t="s">
        <v>3979</v>
      </c>
    </row>
    <row r="116" spans="1:14" s="388" customFormat="1">
      <c r="A116" s="388" t="s">
        <v>1685</v>
      </c>
      <c r="B116" s="333"/>
      <c r="C116" s="388" t="s">
        <v>6924</v>
      </c>
      <c r="D116" s="333"/>
      <c r="E116" s="388" t="s">
        <v>6944</v>
      </c>
      <c r="F116" s="333"/>
      <c r="G116" s="388" t="s">
        <v>6953</v>
      </c>
      <c r="I116" s="388" t="s">
        <v>7010</v>
      </c>
      <c r="L116" s="474" t="s">
        <v>240</v>
      </c>
      <c r="M116" s="388" t="s">
        <v>1896</v>
      </c>
      <c r="N116" s="388" t="s">
        <v>6992</v>
      </c>
    </row>
    <row r="117" spans="1:14" s="388" customFormat="1">
      <c r="A117" s="388" t="s">
        <v>6920</v>
      </c>
      <c r="B117" s="333"/>
      <c r="C117" s="388" t="s">
        <v>3953</v>
      </c>
      <c r="D117" s="333"/>
      <c r="E117" s="388" t="s">
        <v>6945</v>
      </c>
      <c r="F117" s="333"/>
      <c r="G117" s="19" t="s">
        <v>3983</v>
      </c>
      <c r="L117" s="474" t="s">
        <v>2717</v>
      </c>
      <c r="M117" s="388" t="s">
        <v>6986</v>
      </c>
      <c r="N117" s="388" t="s">
        <v>6508</v>
      </c>
    </row>
    <row r="118" spans="1:14" s="388" customFormat="1">
      <c r="A118" s="388" t="s">
        <v>2641</v>
      </c>
      <c r="B118" s="333"/>
      <c r="C118" s="388" t="s">
        <v>2672</v>
      </c>
      <c r="D118" s="333"/>
      <c r="E118" s="388" t="s">
        <v>6946</v>
      </c>
      <c r="F118" s="333"/>
      <c r="L118" s="474" t="s">
        <v>201</v>
      </c>
      <c r="M118" s="388" t="s">
        <v>1855</v>
      </c>
      <c r="N118" s="388" t="s">
        <v>1502</v>
      </c>
    </row>
    <row r="119" spans="1:14" s="388" customFormat="1">
      <c r="A119" s="388" t="s">
        <v>1222</v>
      </c>
      <c r="B119" s="333"/>
      <c r="C119" s="388" t="s">
        <v>6925</v>
      </c>
      <c r="D119" s="333"/>
      <c r="E119" s="388" t="s">
        <v>6947</v>
      </c>
      <c r="F119" s="333"/>
      <c r="G119" s="361" t="s">
        <v>129</v>
      </c>
      <c r="L119" s="474" t="s">
        <v>2676</v>
      </c>
      <c r="M119" s="388" t="s">
        <v>6987</v>
      </c>
      <c r="N119" s="388" t="s">
        <v>6996</v>
      </c>
    </row>
    <row r="120" spans="1:14" s="388" customFormat="1">
      <c r="B120" s="333"/>
      <c r="C120" s="388" t="s">
        <v>2630</v>
      </c>
      <c r="D120" s="333"/>
      <c r="E120" s="388" t="s">
        <v>6950</v>
      </c>
      <c r="F120" s="333"/>
      <c r="L120" s="474" t="s">
        <v>232</v>
      </c>
      <c r="M120" s="388" t="s">
        <v>6988</v>
      </c>
      <c r="N120" s="388" t="s">
        <v>7012</v>
      </c>
    </row>
    <row r="121" spans="1:14" s="388" customFormat="1">
      <c r="A121" s="361" t="s">
        <v>185</v>
      </c>
      <c r="B121" s="333"/>
      <c r="D121" s="333"/>
      <c r="E121" s="388" t="s">
        <v>6496</v>
      </c>
      <c r="F121" s="333"/>
      <c r="G121" s="388" t="s">
        <v>668</v>
      </c>
      <c r="L121" s="474" t="s">
        <v>158</v>
      </c>
      <c r="M121" s="388" t="s">
        <v>3982</v>
      </c>
      <c r="N121" s="388" t="s">
        <v>2237</v>
      </c>
    </row>
    <row r="122" spans="1:14" s="388" customFormat="1">
      <c r="B122" s="333"/>
      <c r="C122" s="142" t="s">
        <v>177</v>
      </c>
      <c r="D122" s="333"/>
      <c r="F122" s="333"/>
      <c r="G122" s="388" t="s">
        <v>2602</v>
      </c>
      <c r="L122" s="474" t="s">
        <v>106</v>
      </c>
      <c r="M122" s="388" t="s">
        <v>2414</v>
      </c>
      <c r="N122" s="388" t="s">
        <v>2140</v>
      </c>
    </row>
    <row r="123" spans="1:14" s="388" customFormat="1">
      <c r="A123" s="388" t="s">
        <v>6921</v>
      </c>
      <c r="B123" s="333"/>
      <c r="D123" s="333"/>
      <c r="E123" s="361" t="s">
        <v>169</v>
      </c>
      <c r="F123" s="333"/>
      <c r="G123" s="388" t="s">
        <v>6956</v>
      </c>
    </row>
    <row r="124" spans="1:14" s="388" customFormat="1" ht="15.75">
      <c r="A124" s="388" t="s">
        <v>4007</v>
      </c>
      <c r="B124" s="333"/>
      <c r="C124" s="388" t="s">
        <v>2317</v>
      </c>
      <c r="D124" s="333"/>
      <c r="F124" s="333"/>
      <c r="G124" s="388" t="s">
        <v>2092</v>
      </c>
      <c r="L124" s="325">
        <v>4</v>
      </c>
    </row>
    <row r="125" spans="1:14" s="388" customFormat="1">
      <c r="A125" s="388" t="s">
        <v>2035</v>
      </c>
      <c r="B125" s="333"/>
      <c r="C125" s="388" t="s">
        <v>2507</v>
      </c>
      <c r="D125" s="333"/>
      <c r="E125" s="388" t="s">
        <v>6483</v>
      </c>
      <c r="F125" s="333"/>
      <c r="G125" s="388" t="s">
        <v>6957</v>
      </c>
      <c r="L125" s="474" t="s">
        <v>240</v>
      </c>
      <c r="M125" s="388" t="s">
        <v>6989</v>
      </c>
      <c r="N125" s="388" t="s">
        <v>6498</v>
      </c>
    </row>
    <row r="126" spans="1:14" s="388" customFormat="1">
      <c r="A126" s="388" t="s">
        <v>819</v>
      </c>
      <c r="B126" s="333"/>
      <c r="C126" s="388" t="s">
        <v>6968</v>
      </c>
      <c r="D126" s="333"/>
      <c r="E126" s="388" t="s">
        <v>4072</v>
      </c>
      <c r="F126" s="333"/>
      <c r="G126" s="388" t="s">
        <v>6958</v>
      </c>
      <c r="L126" s="474" t="s">
        <v>2717</v>
      </c>
      <c r="M126" s="388" t="s">
        <v>6990</v>
      </c>
      <c r="N126" s="388" t="s">
        <v>7015</v>
      </c>
    </row>
    <row r="127" spans="1:14" s="388" customFormat="1">
      <c r="A127" s="388" t="s">
        <v>6062</v>
      </c>
      <c r="B127" s="333"/>
      <c r="D127" s="333"/>
      <c r="E127" s="388" t="s">
        <v>2052</v>
      </c>
      <c r="F127" s="333"/>
      <c r="G127" s="388" t="s">
        <v>1988</v>
      </c>
      <c r="L127" s="474" t="s">
        <v>201</v>
      </c>
      <c r="M127" s="388" t="s">
        <v>6486</v>
      </c>
    </row>
    <row r="128" spans="1:14" s="388" customFormat="1">
      <c r="A128" s="388" t="s">
        <v>6976</v>
      </c>
      <c r="B128" s="333"/>
      <c r="D128" s="333"/>
      <c r="F128" s="333"/>
      <c r="G128" s="388" t="s">
        <v>6966</v>
      </c>
      <c r="L128" s="474" t="s">
        <v>158</v>
      </c>
      <c r="M128" s="388" t="s">
        <v>6935</v>
      </c>
      <c r="N128" s="388" t="s">
        <v>1714</v>
      </c>
    </row>
    <row r="129" spans="1:22" s="388" customFormat="1">
      <c r="B129" s="333"/>
      <c r="D129" s="333"/>
      <c r="F129" s="333"/>
    </row>
    <row r="130" spans="1:22" s="388" customFormat="1" ht="15.75">
      <c r="B130" s="333"/>
      <c r="D130" s="333"/>
      <c r="F130" s="333"/>
      <c r="L130" s="325">
        <v>5</v>
      </c>
    </row>
    <row r="131" spans="1:22" s="388" customFormat="1">
      <c r="B131" s="333"/>
      <c r="D131" s="333"/>
      <c r="F131" s="333"/>
      <c r="L131" s="474" t="s">
        <v>240</v>
      </c>
      <c r="M131" s="388" t="s">
        <v>4043</v>
      </c>
      <c r="N131" s="388" t="s">
        <v>1588</v>
      </c>
    </row>
    <row r="132" spans="1:22" s="388" customFormat="1">
      <c r="B132" s="333"/>
      <c r="D132" s="333"/>
      <c r="F132" s="333"/>
      <c r="L132" s="474" t="s">
        <v>2717</v>
      </c>
      <c r="M132" s="388" t="s">
        <v>6966</v>
      </c>
      <c r="N132" s="388" t="s">
        <v>2758</v>
      </c>
    </row>
    <row r="133" spans="1:22" s="388" customFormat="1">
      <c r="B133" s="333"/>
      <c r="D133" s="333"/>
      <c r="F133" s="333"/>
      <c r="L133" s="474" t="s">
        <v>201</v>
      </c>
      <c r="M133" s="388" t="s">
        <v>6486</v>
      </c>
      <c r="N133" s="388" t="s">
        <v>4051</v>
      </c>
    </row>
    <row r="134" spans="1:22" s="388" customFormat="1">
      <c r="B134" s="333"/>
      <c r="D134" s="333"/>
      <c r="F134" s="333"/>
    </row>
    <row r="135" spans="1:22" s="388" customFormat="1">
      <c r="B135" s="333"/>
      <c r="D135" s="333"/>
      <c r="F135" s="333"/>
    </row>
    <row r="136" spans="1:22" s="388" customFormat="1">
      <c r="B136" s="333"/>
      <c r="D136" s="333"/>
      <c r="F136" s="333"/>
    </row>
    <row r="137" spans="1:22" s="388" customFormat="1" ht="21">
      <c r="A137" s="235" t="s">
        <v>6426</v>
      </c>
      <c r="B137" s="402"/>
      <c r="C137" s="141"/>
      <c r="D137" s="402"/>
      <c r="E137" s="141"/>
      <c r="F137" s="402"/>
      <c r="G137" s="141"/>
      <c r="H137" s="141"/>
      <c r="I137" s="141"/>
      <c r="J137" s="141"/>
      <c r="K137" s="141"/>
      <c r="L137" s="141"/>
      <c r="M137" s="141"/>
      <c r="N137" s="141"/>
      <c r="O137" s="141"/>
      <c r="P137" s="141"/>
      <c r="Q137" s="141"/>
      <c r="R137" s="141"/>
      <c r="S137" s="141"/>
      <c r="T137" s="141"/>
      <c r="U137" s="141"/>
      <c r="V137" s="141"/>
    </row>
    <row r="138" spans="1:22" s="388" customFormat="1">
      <c r="B138" s="333"/>
      <c r="D138" s="333"/>
      <c r="F138" s="333"/>
    </row>
    <row r="139" spans="1:22" s="388" customFormat="1" ht="15.75">
      <c r="A139" s="284" t="s">
        <v>85</v>
      </c>
      <c r="B139" s="401"/>
      <c r="C139" s="361" t="s">
        <v>71</v>
      </c>
      <c r="D139" s="333"/>
      <c r="E139" s="361" t="s">
        <v>177</v>
      </c>
      <c r="F139" s="333"/>
      <c r="G139" s="361" t="s">
        <v>6481</v>
      </c>
      <c r="J139" s="325">
        <v>1</v>
      </c>
      <c r="K139" s="408" t="s">
        <v>6039</v>
      </c>
      <c r="L139" s="408" t="s">
        <v>2605</v>
      </c>
    </row>
    <row r="140" spans="1:22" s="388" customFormat="1">
      <c r="B140" s="333"/>
      <c r="D140" s="333"/>
      <c r="F140" s="333"/>
      <c r="I140" s="390">
        <v>1</v>
      </c>
      <c r="J140" s="388" t="s">
        <v>6436</v>
      </c>
      <c r="K140" s="388" t="s">
        <v>6490</v>
      </c>
      <c r="L140" s="388" t="s">
        <v>6501</v>
      </c>
    </row>
    <row r="141" spans="1:22" s="388" customFormat="1">
      <c r="A141" s="388" t="s">
        <v>2938</v>
      </c>
      <c r="B141" s="333"/>
      <c r="C141" s="388" t="s">
        <v>4039</v>
      </c>
      <c r="D141" s="333"/>
      <c r="E141" s="388" t="s">
        <v>1696</v>
      </c>
      <c r="F141" s="333"/>
      <c r="G141" s="388" t="s">
        <v>1991</v>
      </c>
      <c r="I141" s="390">
        <v>2</v>
      </c>
      <c r="J141" s="388" t="s">
        <v>6437</v>
      </c>
      <c r="K141" s="388" t="s">
        <v>6491</v>
      </c>
      <c r="L141" s="388" t="s">
        <v>1109</v>
      </c>
      <c r="M141" s="18"/>
    </row>
    <row r="142" spans="1:22" s="388" customFormat="1">
      <c r="A142" s="388" t="s">
        <v>2061</v>
      </c>
      <c r="B142" s="333"/>
      <c r="C142" s="388" t="s">
        <v>1557</v>
      </c>
      <c r="D142" s="333"/>
      <c r="E142" s="388" t="s">
        <v>6468</v>
      </c>
      <c r="F142" s="333"/>
      <c r="G142" s="388" t="s">
        <v>2382</v>
      </c>
      <c r="I142" s="390">
        <v>3</v>
      </c>
      <c r="J142" s="388" t="s">
        <v>212</v>
      </c>
      <c r="K142" s="388" t="s">
        <v>6504</v>
      </c>
    </row>
    <row r="143" spans="1:22" s="388" customFormat="1">
      <c r="A143" s="388" t="s">
        <v>6427</v>
      </c>
      <c r="B143" s="333"/>
      <c r="C143" s="388" t="s">
        <v>2524</v>
      </c>
      <c r="D143" s="333"/>
      <c r="E143" s="388" t="s">
        <v>6469</v>
      </c>
      <c r="F143" s="333"/>
      <c r="G143" s="388" t="s">
        <v>2391</v>
      </c>
      <c r="I143" s="390">
        <v>4</v>
      </c>
      <c r="J143" s="388" t="s">
        <v>223</v>
      </c>
      <c r="K143" s="388" t="s">
        <v>6492</v>
      </c>
      <c r="L143" s="388" t="s">
        <v>4382</v>
      </c>
    </row>
    <row r="144" spans="1:22" s="388" customFormat="1">
      <c r="A144" s="388" t="s">
        <v>2406</v>
      </c>
      <c r="B144" s="333"/>
      <c r="C144" s="388" t="s">
        <v>875</v>
      </c>
      <c r="D144" s="333"/>
      <c r="E144" s="388" t="s">
        <v>1647</v>
      </c>
      <c r="F144" s="333"/>
      <c r="G144" s="388" t="s">
        <v>1713</v>
      </c>
      <c r="I144" s="390">
        <v>5</v>
      </c>
      <c r="J144" s="388" t="s">
        <v>6438</v>
      </c>
      <c r="K144" s="388" t="s">
        <v>2003</v>
      </c>
      <c r="L144" s="388" t="s">
        <v>2840</v>
      </c>
    </row>
    <row r="145" spans="1:16" s="388" customFormat="1">
      <c r="A145" s="388" t="s">
        <v>1767</v>
      </c>
      <c r="B145" s="333"/>
      <c r="C145" s="388" t="s">
        <v>3964</v>
      </c>
      <c r="D145" s="333"/>
      <c r="E145" s="388" t="s">
        <v>2171</v>
      </c>
      <c r="F145" s="333"/>
      <c r="G145" s="388" t="s">
        <v>1681</v>
      </c>
      <c r="I145" s="390">
        <v>6</v>
      </c>
      <c r="J145" s="388" t="s">
        <v>838</v>
      </c>
      <c r="K145" s="388" t="s">
        <v>6493</v>
      </c>
      <c r="L145" s="388" t="s">
        <v>2840</v>
      </c>
    </row>
    <row r="146" spans="1:16" s="388" customFormat="1">
      <c r="A146" s="388" t="s">
        <v>1627</v>
      </c>
      <c r="B146" s="333"/>
      <c r="C146" s="384" t="s">
        <v>1724</v>
      </c>
      <c r="D146" s="333"/>
      <c r="E146" s="388" t="s">
        <v>1663</v>
      </c>
      <c r="F146" s="333"/>
      <c r="G146" s="388" t="s">
        <v>2416</v>
      </c>
      <c r="I146" s="390">
        <v>7</v>
      </c>
      <c r="J146" s="388" t="s">
        <v>543</v>
      </c>
      <c r="K146" s="388" t="s">
        <v>6494</v>
      </c>
      <c r="L146" s="388" t="s">
        <v>6502</v>
      </c>
    </row>
    <row r="147" spans="1:16" s="388" customFormat="1">
      <c r="A147" s="388" t="s">
        <v>6428</v>
      </c>
      <c r="B147" s="333"/>
      <c r="C147" s="384" t="s">
        <v>1746</v>
      </c>
      <c r="D147" s="333"/>
      <c r="E147" s="388" t="s">
        <v>1705</v>
      </c>
      <c r="F147" s="333"/>
      <c r="I147" s="390">
        <v>8</v>
      </c>
      <c r="J147" s="388" t="s">
        <v>6439</v>
      </c>
      <c r="K147" s="388" t="s">
        <v>2287</v>
      </c>
      <c r="L147" s="388" t="s">
        <v>2840</v>
      </c>
    </row>
    <row r="148" spans="1:16" s="388" customFormat="1">
      <c r="A148" s="388" t="s">
        <v>1673</v>
      </c>
      <c r="B148" s="333"/>
      <c r="D148" s="333"/>
      <c r="E148" s="388" t="s">
        <v>2119</v>
      </c>
      <c r="F148" s="333"/>
      <c r="G148" s="361" t="s">
        <v>223</v>
      </c>
      <c r="I148" s="390">
        <v>9</v>
      </c>
      <c r="J148" s="388" t="s">
        <v>2717</v>
      </c>
      <c r="K148" s="388" t="s">
        <v>3995</v>
      </c>
      <c r="L148" s="388" t="s">
        <v>6507</v>
      </c>
    </row>
    <row r="149" spans="1:16" s="388" customFormat="1">
      <c r="B149" s="333"/>
      <c r="C149" s="361" t="s">
        <v>201</v>
      </c>
      <c r="D149" s="401"/>
      <c r="E149" s="388" t="s">
        <v>6470</v>
      </c>
      <c r="F149" s="333"/>
      <c r="I149" s="390">
        <v>10</v>
      </c>
      <c r="J149" s="388" t="s">
        <v>169</v>
      </c>
      <c r="K149" s="388" t="s">
        <v>6483</v>
      </c>
      <c r="L149" s="388" t="s">
        <v>1892</v>
      </c>
    </row>
    <row r="150" spans="1:16" s="388" customFormat="1">
      <c r="A150" s="361" t="s">
        <v>2623</v>
      </c>
      <c r="B150" s="333"/>
      <c r="D150" s="333"/>
      <c r="F150" s="333"/>
      <c r="G150" s="388" t="s">
        <v>704</v>
      </c>
      <c r="I150" s="390">
        <v>11</v>
      </c>
      <c r="J150" s="388" t="s">
        <v>6440</v>
      </c>
      <c r="K150" s="388" t="s">
        <v>6504</v>
      </c>
      <c r="O150" s="277"/>
      <c r="P150" s="277"/>
    </row>
    <row r="151" spans="1:16" s="388" customFormat="1">
      <c r="B151" s="333"/>
      <c r="C151" s="388" t="s">
        <v>1815</v>
      </c>
      <c r="D151" s="333"/>
      <c r="E151" s="361" t="s">
        <v>2655</v>
      </c>
      <c r="F151" s="333"/>
      <c r="G151" s="388" t="s">
        <v>2930</v>
      </c>
      <c r="I151" s="390">
        <v>12</v>
      </c>
      <c r="J151" s="388" t="s">
        <v>6441</v>
      </c>
      <c r="K151" s="388" t="s">
        <v>6504</v>
      </c>
      <c r="O151" s="384"/>
      <c r="P151" s="384"/>
    </row>
    <row r="152" spans="1:16" s="388" customFormat="1">
      <c r="A152" s="388" t="s">
        <v>6429</v>
      </c>
      <c r="B152" s="333"/>
      <c r="C152" s="388" t="s">
        <v>6459</v>
      </c>
      <c r="D152" s="333"/>
      <c r="F152" s="333"/>
      <c r="G152" s="388" t="s">
        <v>3992</v>
      </c>
      <c r="I152" s="390">
        <v>13</v>
      </c>
      <c r="J152" s="388" t="s">
        <v>2735</v>
      </c>
      <c r="K152" s="388" t="s">
        <v>6504</v>
      </c>
      <c r="O152" s="277"/>
      <c r="P152" s="277"/>
    </row>
    <row r="153" spans="1:16" s="388" customFormat="1">
      <c r="A153" s="388" t="s">
        <v>1589</v>
      </c>
      <c r="B153" s="333"/>
      <c r="C153" s="388" t="s">
        <v>6460</v>
      </c>
      <c r="D153" s="333"/>
      <c r="E153" s="388" t="s">
        <v>1886</v>
      </c>
      <c r="F153" s="333"/>
      <c r="G153" s="388" t="s">
        <v>3978</v>
      </c>
      <c r="I153" s="390">
        <v>14</v>
      </c>
      <c r="J153" s="388" t="s">
        <v>185</v>
      </c>
      <c r="K153" s="388" t="s">
        <v>6479</v>
      </c>
      <c r="L153" s="388" t="s">
        <v>1900</v>
      </c>
      <c r="O153" s="277"/>
      <c r="P153" s="277"/>
    </row>
    <row r="154" spans="1:16" s="388" customFormat="1">
      <c r="A154" s="388" t="s">
        <v>2175</v>
      </c>
      <c r="B154" s="333"/>
      <c r="C154" s="388" t="s">
        <v>2062</v>
      </c>
      <c r="D154" s="333"/>
      <c r="E154" s="388" t="s">
        <v>727</v>
      </c>
      <c r="F154" s="333"/>
      <c r="G154" s="388" t="s">
        <v>1611</v>
      </c>
      <c r="I154" s="390">
        <v>15</v>
      </c>
      <c r="J154" s="388" t="s">
        <v>2676</v>
      </c>
      <c r="K154" s="388" t="s">
        <v>6504</v>
      </c>
    </row>
    <row r="155" spans="1:16" s="388" customFormat="1">
      <c r="A155" s="388" t="s">
        <v>996</v>
      </c>
      <c r="B155" s="333"/>
      <c r="D155" s="333"/>
      <c r="E155" s="388" t="s">
        <v>954</v>
      </c>
      <c r="F155" s="333"/>
      <c r="G155" s="388" t="s">
        <v>2148</v>
      </c>
      <c r="I155" s="390">
        <v>16</v>
      </c>
      <c r="J155" s="388" t="s">
        <v>6442</v>
      </c>
      <c r="K155" s="388" t="s">
        <v>6504</v>
      </c>
      <c r="N155" s="384"/>
    </row>
    <row r="156" spans="1:16" s="388" customFormat="1">
      <c r="A156" s="388" t="s">
        <v>6430</v>
      </c>
      <c r="B156" s="333"/>
      <c r="C156" s="361" t="s">
        <v>2638</v>
      </c>
      <c r="D156" s="333"/>
      <c r="E156" s="388" t="s">
        <v>6473</v>
      </c>
      <c r="F156" s="333"/>
      <c r="I156" s="390">
        <v>17</v>
      </c>
      <c r="J156" s="388" t="s">
        <v>3934</v>
      </c>
      <c r="K156" s="388" t="s">
        <v>6504</v>
      </c>
      <c r="N156" s="384"/>
    </row>
    <row r="157" spans="1:16" s="388" customFormat="1">
      <c r="A157" s="388" t="s">
        <v>2628</v>
      </c>
      <c r="B157" s="333"/>
      <c r="D157" s="333"/>
      <c r="E157" s="388" t="s">
        <v>3954</v>
      </c>
      <c r="F157" s="333"/>
      <c r="G157" s="361" t="s">
        <v>269</v>
      </c>
      <c r="I157" s="390">
        <v>18</v>
      </c>
      <c r="J157" s="388" t="s">
        <v>6443</v>
      </c>
      <c r="K157" s="388" t="s">
        <v>6505</v>
      </c>
      <c r="L157" s="388" t="s">
        <v>1178</v>
      </c>
      <c r="N157" s="384"/>
    </row>
    <row r="158" spans="1:16" s="388" customFormat="1">
      <c r="B158" s="333"/>
      <c r="C158" s="388" t="s">
        <v>3995</v>
      </c>
      <c r="D158" s="333"/>
      <c r="E158" s="388" t="s">
        <v>1640</v>
      </c>
      <c r="F158" s="333"/>
      <c r="I158" s="390">
        <v>19</v>
      </c>
      <c r="J158" s="388" t="s">
        <v>6444</v>
      </c>
      <c r="K158" s="388" t="s">
        <v>6495</v>
      </c>
      <c r="L158" s="388" t="s">
        <v>6503</v>
      </c>
      <c r="N158" s="384"/>
    </row>
    <row r="159" spans="1:16" s="388" customFormat="1">
      <c r="A159" s="361" t="s">
        <v>279</v>
      </c>
      <c r="B159" s="333"/>
      <c r="C159" s="388" t="s">
        <v>1666</v>
      </c>
      <c r="D159" s="333"/>
      <c r="E159" s="388" t="s">
        <v>4024</v>
      </c>
      <c r="F159" s="333"/>
      <c r="G159" s="388" t="s">
        <v>1490</v>
      </c>
      <c r="I159" s="390">
        <v>20</v>
      </c>
      <c r="J159" s="388" t="s">
        <v>6445</v>
      </c>
      <c r="K159" s="388" t="s">
        <v>6496</v>
      </c>
      <c r="L159" s="388" t="s">
        <v>4044</v>
      </c>
      <c r="M159" s="197"/>
      <c r="N159" s="384"/>
    </row>
    <row r="160" spans="1:16" s="388" customFormat="1">
      <c r="B160" s="333"/>
      <c r="C160" s="388" t="s">
        <v>6451</v>
      </c>
      <c r="D160" s="333"/>
      <c r="E160" s="388" t="s">
        <v>4022</v>
      </c>
      <c r="F160" s="333"/>
      <c r="G160" s="388" t="s">
        <v>6482</v>
      </c>
      <c r="I160" s="390">
        <v>21</v>
      </c>
      <c r="J160" s="388" t="s">
        <v>6446</v>
      </c>
      <c r="K160" s="388" t="s">
        <v>2317</v>
      </c>
      <c r="L160" s="388" t="s">
        <v>2840</v>
      </c>
      <c r="N160" s="384"/>
    </row>
    <row r="161" spans="1:14" s="388" customFormat="1">
      <c r="A161" s="388" t="s">
        <v>2064</v>
      </c>
      <c r="B161" s="333"/>
      <c r="C161" s="388" t="s">
        <v>2029</v>
      </c>
      <c r="D161" s="333"/>
      <c r="E161" s="388" t="s">
        <v>1911</v>
      </c>
      <c r="F161" s="333"/>
      <c r="G161" s="388" t="s">
        <v>4003</v>
      </c>
      <c r="I161" s="390">
        <v>22</v>
      </c>
      <c r="J161" s="388" t="s">
        <v>6447</v>
      </c>
      <c r="K161" s="388" t="s">
        <v>1696</v>
      </c>
      <c r="L161" s="388" t="s">
        <v>4062</v>
      </c>
    </row>
    <row r="162" spans="1:14" s="388" customFormat="1">
      <c r="A162" s="388" t="s">
        <v>2420</v>
      </c>
      <c r="B162" s="333"/>
      <c r="C162" s="388" t="s">
        <v>3996</v>
      </c>
      <c r="D162" s="333"/>
      <c r="E162" s="388" t="s">
        <v>1652</v>
      </c>
      <c r="F162" s="333"/>
      <c r="G162" s="388" t="s">
        <v>4002</v>
      </c>
      <c r="I162" s="390">
        <v>23</v>
      </c>
      <c r="J162" s="388" t="s">
        <v>2638</v>
      </c>
      <c r="K162" s="388" t="s">
        <v>6504</v>
      </c>
      <c r="N162" s="384"/>
    </row>
    <row r="163" spans="1:14" s="388" customFormat="1">
      <c r="A163" s="388" t="s">
        <v>830</v>
      </c>
      <c r="B163" s="333"/>
      <c r="C163" s="388" t="s">
        <v>1473</v>
      </c>
      <c r="D163" s="333"/>
      <c r="E163" s="388" t="s">
        <v>4074</v>
      </c>
      <c r="F163" s="333"/>
      <c r="G163" s="388" t="s">
        <v>6483</v>
      </c>
      <c r="I163" s="390">
        <v>24</v>
      </c>
      <c r="J163" s="388" t="s">
        <v>232</v>
      </c>
      <c r="K163" s="388" t="s">
        <v>6497</v>
      </c>
      <c r="L163" s="388" t="s">
        <v>646</v>
      </c>
      <c r="N163" s="384"/>
    </row>
    <row r="164" spans="1:14" s="388" customFormat="1">
      <c r="A164" s="388" t="s">
        <v>6431</v>
      </c>
      <c r="B164" s="333"/>
      <c r="C164" s="388" t="s">
        <v>6452</v>
      </c>
      <c r="D164" s="333"/>
      <c r="F164" s="333"/>
      <c r="G164" s="388" t="s">
        <v>1780</v>
      </c>
    </row>
    <row r="165" spans="1:14" s="388" customFormat="1" ht="15.75">
      <c r="A165" s="388" t="s">
        <v>6432</v>
      </c>
      <c r="B165" s="333"/>
      <c r="C165" s="388" t="s">
        <v>1902</v>
      </c>
      <c r="D165" s="333"/>
      <c r="E165" s="361" t="s">
        <v>2701</v>
      </c>
      <c r="F165" s="333"/>
      <c r="G165" s="388" t="s">
        <v>2007</v>
      </c>
      <c r="J165" s="325">
        <v>2</v>
      </c>
      <c r="K165" s="408" t="s">
        <v>6039</v>
      </c>
      <c r="L165" s="408" t="s">
        <v>2605</v>
      </c>
    </row>
    <row r="166" spans="1:14" s="388" customFormat="1">
      <c r="A166" s="388" t="s">
        <v>1556</v>
      </c>
      <c r="B166" s="333"/>
      <c r="D166" s="333"/>
      <c r="F166" s="333"/>
      <c r="I166" s="390"/>
      <c r="J166" s="388" t="s">
        <v>6436</v>
      </c>
      <c r="K166" s="388" t="s">
        <v>6466</v>
      </c>
      <c r="L166" s="388" t="s">
        <v>6510</v>
      </c>
    </row>
    <row r="167" spans="1:14" s="388" customFormat="1">
      <c r="B167" s="333"/>
      <c r="C167" s="361" t="s">
        <v>240</v>
      </c>
      <c r="D167" s="333"/>
      <c r="E167" s="388" t="s">
        <v>1477</v>
      </c>
      <c r="F167" s="333"/>
      <c r="G167" s="361" t="s">
        <v>114</v>
      </c>
      <c r="I167" s="390"/>
      <c r="J167" s="388" t="s">
        <v>6437</v>
      </c>
      <c r="K167" s="388" t="s">
        <v>6498</v>
      </c>
      <c r="L167" s="388" t="s">
        <v>1963</v>
      </c>
      <c r="M167" s="31"/>
    </row>
    <row r="168" spans="1:14" s="388" customFormat="1">
      <c r="A168" s="361" t="s">
        <v>212</v>
      </c>
      <c r="B168" s="333"/>
      <c r="D168" s="333"/>
      <c r="E168" s="388" t="s">
        <v>2179</v>
      </c>
      <c r="F168" s="333"/>
      <c r="I168" s="390"/>
      <c r="J168" s="388" t="s">
        <v>223</v>
      </c>
      <c r="K168" s="388" t="s">
        <v>6509</v>
      </c>
      <c r="L168" s="388" t="s">
        <v>2840</v>
      </c>
    </row>
    <row r="169" spans="1:14" s="388" customFormat="1">
      <c r="B169" s="333"/>
      <c r="C169" s="388" t="s">
        <v>1936</v>
      </c>
      <c r="D169" s="333"/>
      <c r="E169" s="388" t="s">
        <v>2244</v>
      </c>
      <c r="F169" s="333"/>
      <c r="G169" s="388" t="s">
        <v>6484</v>
      </c>
      <c r="I169" s="390"/>
      <c r="J169" s="388" t="s">
        <v>6438</v>
      </c>
      <c r="K169" s="388" t="s">
        <v>6512</v>
      </c>
      <c r="L169" s="388" t="s">
        <v>1748</v>
      </c>
    </row>
    <row r="170" spans="1:14" s="388" customFormat="1">
      <c r="A170" s="388" t="s">
        <v>1874</v>
      </c>
      <c r="B170" s="333"/>
      <c r="C170" s="388" t="s">
        <v>1961</v>
      </c>
      <c r="D170" s="333"/>
      <c r="E170" s="388" t="s">
        <v>2299</v>
      </c>
      <c r="F170" s="333"/>
      <c r="G170" s="388" t="s">
        <v>3982</v>
      </c>
      <c r="I170" s="390"/>
      <c r="J170" s="388" t="s">
        <v>838</v>
      </c>
      <c r="K170" s="388" t="s">
        <v>6499</v>
      </c>
      <c r="L170" s="388" t="s">
        <v>2840</v>
      </c>
    </row>
    <row r="171" spans="1:14" s="388" customFormat="1">
      <c r="A171" s="388" t="s">
        <v>1362</v>
      </c>
      <c r="B171" s="333"/>
      <c r="C171" s="388" t="s">
        <v>542</v>
      </c>
      <c r="D171" s="333"/>
      <c r="E171" s="388" t="s">
        <v>2741</v>
      </c>
      <c r="F171" s="333"/>
      <c r="G171" s="388" t="s">
        <v>1796</v>
      </c>
      <c r="I171" s="390"/>
      <c r="J171" s="388" t="s">
        <v>543</v>
      </c>
      <c r="K171" s="388" t="s">
        <v>2135</v>
      </c>
      <c r="L171" s="388" t="s">
        <v>2222</v>
      </c>
    </row>
    <row r="172" spans="1:14" s="388" customFormat="1">
      <c r="A172" s="388" t="s">
        <v>777</v>
      </c>
      <c r="B172" s="333"/>
      <c r="C172" s="388" t="s">
        <v>2640</v>
      </c>
      <c r="D172" s="333"/>
      <c r="E172" s="388" t="s">
        <v>4068</v>
      </c>
      <c r="F172" s="333"/>
      <c r="G172" s="388" t="s">
        <v>6485</v>
      </c>
      <c r="I172" s="390"/>
      <c r="J172" s="388" t="s">
        <v>6439</v>
      </c>
      <c r="K172" s="388" t="s">
        <v>4095</v>
      </c>
      <c r="L172" s="388" t="s">
        <v>6458</v>
      </c>
    </row>
    <row r="173" spans="1:14" s="388" customFormat="1">
      <c r="A173" s="388" t="s">
        <v>6479</v>
      </c>
      <c r="B173" s="333"/>
      <c r="C173" s="388" t="s">
        <v>6053</v>
      </c>
      <c r="D173" s="333"/>
      <c r="F173" s="333"/>
      <c r="G173" s="388" t="s">
        <v>4020</v>
      </c>
      <c r="I173" s="390"/>
      <c r="J173" s="388" t="s">
        <v>2717</v>
      </c>
      <c r="K173" s="388" t="s">
        <v>6458</v>
      </c>
      <c r="L173" s="388" t="s">
        <v>2201</v>
      </c>
    </row>
    <row r="174" spans="1:14" s="388" customFormat="1">
      <c r="A174" s="388" t="s">
        <v>4095</v>
      </c>
      <c r="B174" s="333"/>
      <c r="D174" s="333"/>
      <c r="E174" s="361" t="s">
        <v>169</v>
      </c>
      <c r="F174" s="333"/>
      <c r="G174" s="388" t="s">
        <v>1015</v>
      </c>
      <c r="I174" s="390"/>
      <c r="J174" s="388" t="s">
        <v>185</v>
      </c>
      <c r="K174" s="388" t="s">
        <v>6500</v>
      </c>
      <c r="L174" s="388" t="s">
        <v>601</v>
      </c>
    </row>
    <row r="175" spans="1:14" s="388" customFormat="1">
      <c r="A175" s="388" t="s">
        <v>2531</v>
      </c>
      <c r="B175" s="333"/>
      <c r="C175" s="361" t="s">
        <v>139</v>
      </c>
      <c r="D175" s="333"/>
      <c r="F175" s="333"/>
      <c r="G175" s="388" t="s">
        <v>6486</v>
      </c>
      <c r="I175" s="390"/>
      <c r="J175" s="388" t="s">
        <v>232</v>
      </c>
      <c r="K175" s="388" t="s">
        <v>2624</v>
      </c>
      <c r="L175" s="388" t="s">
        <v>657</v>
      </c>
    </row>
    <row r="176" spans="1:14" s="388" customFormat="1">
      <c r="A176" s="384" t="s">
        <v>2630</v>
      </c>
      <c r="B176" s="333"/>
      <c r="D176" s="333"/>
      <c r="E176" s="388" t="s">
        <v>4630</v>
      </c>
      <c r="F176" s="333"/>
      <c r="G176" s="388" t="s">
        <v>6487</v>
      </c>
      <c r="I176" s="390"/>
    </row>
    <row r="177" spans="1:14" s="388" customFormat="1" ht="15.75">
      <c r="A177" s="384" t="s">
        <v>6480</v>
      </c>
      <c r="B177" s="333"/>
      <c r="C177" s="388" t="s">
        <v>1161</v>
      </c>
      <c r="D177" s="333"/>
      <c r="E177" s="388" t="s">
        <v>2569</v>
      </c>
      <c r="F177" s="333"/>
      <c r="G177" s="388" t="s">
        <v>2197</v>
      </c>
      <c r="I177" s="390"/>
      <c r="J177" s="325">
        <v>3</v>
      </c>
      <c r="K177" s="408" t="s">
        <v>6039</v>
      </c>
      <c r="L177" s="408" t="s">
        <v>2605</v>
      </c>
    </row>
    <row r="178" spans="1:14" s="388" customFormat="1">
      <c r="A178" s="384" t="s">
        <v>6074</v>
      </c>
      <c r="B178" s="333"/>
      <c r="C178" s="388" t="s">
        <v>1981</v>
      </c>
      <c r="D178" s="333"/>
      <c r="E178" s="388" t="s">
        <v>6477</v>
      </c>
      <c r="F178" s="333"/>
      <c r="I178" s="390"/>
      <c r="J178" s="388" t="s">
        <v>6437</v>
      </c>
      <c r="K178" s="388" t="s">
        <v>2211</v>
      </c>
      <c r="L178" s="388" t="s">
        <v>856</v>
      </c>
    </row>
    <row r="179" spans="1:14" s="388" customFormat="1">
      <c r="A179" s="384"/>
      <c r="B179" s="333"/>
      <c r="C179" s="388" t="s">
        <v>2454</v>
      </c>
      <c r="D179" s="333"/>
      <c r="E179" s="388" t="s">
        <v>1680</v>
      </c>
      <c r="F179" s="333"/>
      <c r="G179" s="361" t="s">
        <v>2706</v>
      </c>
      <c r="H179" s="333"/>
      <c r="J179" s="388" t="s">
        <v>223</v>
      </c>
      <c r="K179" s="388" t="s">
        <v>6511</v>
      </c>
      <c r="L179" s="388" t="s">
        <v>2547</v>
      </c>
    </row>
    <row r="180" spans="1:14" s="388" customFormat="1">
      <c r="A180" s="142" t="s">
        <v>232</v>
      </c>
      <c r="B180" s="333"/>
      <c r="C180" s="388" t="s">
        <v>4043</v>
      </c>
      <c r="D180" s="333"/>
      <c r="E180" s="388" t="s">
        <v>1660</v>
      </c>
      <c r="F180" s="333"/>
      <c r="H180" s="333"/>
      <c r="I180" s="390"/>
      <c r="J180" s="388" t="s">
        <v>838</v>
      </c>
      <c r="K180" s="388" t="s">
        <v>2082</v>
      </c>
      <c r="L180" s="388" t="s">
        <v>4048</v>
      </c>
    </row>
    <row r="181" spans="1:14" s="388" customFormat="1">
      <c r="B181" s="333"/>
      <c r="C181" s="388" t="s">
        <v>1878</v>
      </c>
      <c r="D181" s="333"/>
      <c r="E181" s="388" t="s">
        <v>1702</v>
      </c>
      <c r="F181" s="333"/>
      <c r="G181" s="388" t="s">
        <v>1716</v>
      </c>
      <c r="H181" s="333"/>
      <c r="I181" s="390"/>
      <c r="J181" s="388" t="s">
        <v>2717</v>
      </c>
      <c r="K181" s="388" t="s">
        <v>2758</v>
      </c>
      <c r="L181" s="388" t="s">
        <v>2136</v>
      </c>
      <c r="N181" s="384"/>
    </row>
    <row r="182" spans="1:14" s="388" customFormat="1">
      <c r="A182" s="388" t="s">
        <v>6433</v>
      </c>
      <c r="B182" s="333"/>
      <c r="C182" s="388" t="s">
        <v>4035</v>
      </c>
      <c r="D182" s="333"/>
      <c r="E182" s="388" t="s">
        <v>6478</v>
      </c>
      <c r="F182" s="333"/>
      <c r="G182" s="388" t="s">
        <v>6475</v>
      </c>
      <c r="H182" s="333"/>
      <c r="I182" s="390"/>
      <c r="J182" s="384" t="s">
        <v>6447</v>
      </c>
      <c r="K182" s="384" t="s">
        <v>6506</v>
      </c>
      <c r="L182" s="384" t="s">
        <v>1576</v>
      </c>
      <c r="N182" s="384"/>
    </row>
    <row r="183" spans="1:14" s="388" customFormat="1">
      <c r="A183" s="388" t="s">
        <v>2225</v>
      </c>
      <c r="B183" s="333"/>
      <c r="C183" s="388" t="s">
        <v>1789</v>
      </c>
      <c r="D183" s="333"/>
      <c r="F183" s="333"/>
      <c r="G183" s="388" t="s">
        <v>6476</v>
      </c>
      <c r="H183" s="333"/>
      <c r="I183" s="390"/>
      <c r="N183" s="384"/>
    </row>
    <row r="184" spans="1:14" s="388" customFormat="1" ht="15.75">
      <c r="A184" s="388" t="s">
        <v>4009</v>
      </c>
      <c r="B184" s="333"/>
      <c r="C184" s="388" t="s">
        <v>6466</v>
      </c>
      <c r="D184" s="333"/>
      <c r="E184" s="361" t="s">
        <v>191</v>
      </c>
      <c r="F184" s="333"/>
      <c r="G184" s="388" t="s">
        <v>4365</v>
      </c>
      <c r="H184" s="333"/>
      <c r="I184" s="390"/>
      <c r="J184" s="325">
        <v>4</v>
      </c>
      <c r="K184" s="408" t="s">
        <v>6039</v>
      </c>
      <c r="L184" s="408" t="s">
        <v>2605</v>
      </c>
      <c r="N184" s="384"/>
    </row>
    <row r="185" spans="1:14" s="388" customFormat="1">
      <c r="A185" s="388" t="s">
        <v>1454</v>
      </c>
      <c r="B185" s="333"/>
      <c r="C185" s="388" t="s">
        <v>6467</v>
      </c>
      <c r="D185" s="333"/>
      <c r="F185" s="333"/>
      <c r="G185" s="388" t="s">
        <v>3985</v>
      </c>
      <c r="H185" s="333"/>
      <c r="I185" s="390"/>
      <c r="J185" s="388" t="s">
        <v>223</v>
      </c>
      <c r="K185" s="388" t="s">
        <v>6513</v>
      </c>
      <c r="L185" s="388" t="s">
        <v>6514</v>
      </c>
      <c r="N185" s="384"/>
    </row>
    <row r="186" spans="1:14" s="388" customFormat="1">
      <c r="A186" s="388" t="s">
        <v>2766</v>
      </c>
      <c r="B186" s="333"/>
      <c r="D186" s="333"/>
      <c r="E186" s="388" t="s">
        <v>6474</v>
      </c>
      <c r="F186" s="333"/>
      <c r="G186" s="388" t="s">
        <v>3973</v>
      </c>
      <c r="H186" s="333"/>
      <c r="I186" s="390"/>
      <c r="J186" s="388" t="s">
        <v>2717</v>
      </c>
      <c r="K186" s="388" t="s">
        <v>6508</v>
      </c>
      <c r="L186" s="388" t="s">
        <v>2189</v>
      </c>
      <c r="N186" s="384"/>
    </row>
    <row r="187" spans="1:14" s="388" customFormat="1">
      <c r="A187" s="388" t="s">
        <v>4008</v>
      </c>
      <c r="B187" s="333"/>
      <c r="C187" s="361" t="s">
        <v>106</v>
      </c>
      <c r="D187" s="333"/>
      <c r="E187" s="388" t="s">
        <v>3965</v>
      </c>
      <c r="F187" s="333"/>
      <c r="G187" s="388" t="s">
        <v>1141</v>
      </c>
      <c r="H187" s="333"/>
      <c r="I187" s="390"/>
      <c r="N187" s="384"/>
    </row>
    <row r="188" spans="1:14" s="388" customFormat="1">
      <c r="A188" s="388" t="s">
        <v>2260</v>
      </c>
      <c r="B188" s="333"/>
      <c r="D188" s="333"/>
      <c r="E188" s="388" t="s">
        <v>2158</v>
      </c>
      <c r="F188" s="333"/>
      <c r="G188" s="388" t="s">
        <v>4018</v>
      </c>
      <c r="H188" s="333"/>
      <c r="I188" s="390"/>
      <c r="N188" s="384"/>
    </row>
    <row r="189" spans="1:14" s="388" customFormat="1">
      <c r="B189" s="333"/>
      <c r="C189" s="388" t="s">
        <v>1843</v>
      </c>
      <c r="D189" s="333"/>
      <c r="E189" s="388" t="s">
        <v>3967</v>
      </c>
      <c r="F189" s="333"/>
      <c r="N189" s="384"/>
    </row>
    <row r="190" spans="1:14" s="388" customFormat="1">
      <c r="A190" s="361" t="s">
        <v>185</v>
      </c>
      <c r="B190" s="333"/>
      <c r="C190" s="388" t="s">
        <v>1517</v>
      </c>
      <c r="D190" s="333"/>
      <c r="E190" s="388" t="s">
        <v>3968</v>
      </c>
      <c r="F190" s="333"/>
      <c r="G190" s="361" t="s">
        <v>2839</v>
      </c>
      <c r="H190" s="333"/>
    </row>
    <row r="191" spans="1:14" s="388" customFormat="1">
      <c r="B191" s="333"/>
      <c r="C191" s="388" t="s">
        <v>1833</v>
      </c>
      <c r="D191" s="333"/>
      <c r="E191" s="388" t="s">
        <v>4078</v>
      </c>
      <c r="F191" s="333"/>
      <c r="H191" s="333"/>
    </row>
    <row r="192" spans="1:14" s="388" customFormat="1">
      <c r="A192" s="388" t="s">
        <v>1845</v>
      </c>
      <c r="B192" s="333"/>
      <c r="C192" s="388" t="s">
        <v>1572</v>
      </c>
      <c r="D192" s="333"/>
      <c r="E192" s="388" t="s">
        <v>2082</v>
      </c>
      <c r="F192" s="333"/>
      <c r="G192" s="388" t="s">
        <v>2137</v>
      </c>
      <c r="H192" s="333"/>
    </row>
    <row r="193" spans="1:22" s="388" customFormat="1">
      <c r="A193" s="388" t="s">
        <v>4029</v>
      </c>
      <c r="B193" s="333"/>
      <c r="F193" s="333"/>
      <c r="G193" s="388" t="s">
        <v>851</v>
      </c>
      <c r="H193" s="333"/>
    </row>
    <row r="194" spans="1:22" s="388" customFormat="1">
      <c r="A194" s="388" t="s">
        <v>676</v>
      </c>
      <c r="B194" s="333"/>
      <c r="C194" s="361" t="s">
        <v>158</v>
      </c>
      <c r="G194" s="388" t="s">
        <v>2369</v>
      </c>
      <c r="H194" s="333"/>
    </row>
    <row r="195" spans="1:22" s="388" customFormat="1">
      <c r="A195" s="388" t="s">
        <v>6434</v>
      </c>
      <c r="B195" s="333"/>
      <c r="G195" s="388" t="s">
        <v>2485</v>
      </c>
      <c r="H195" s="333"/>
    </row>
    <row r="196" spans="1:22" s="388" customFormat="1">
      <c r="A196" s="388" t="s">
        <v>1758</v>
      </c>
      <c r="B196" s="333"/>
      <c r="C196" s="388" t="s">
        <v>6435</v>
      </c>
      <c r="G196" s="388" t="s">
        <v>4061</v>
      </c>
      <c r="H196" s="333"/>
    </row>
    <row r="197" spans="1:22" s="388" customFormat="1">
      <c r="B197" s="333"/>
      <c r="C197" s="388" t="s">
        <v>540</v>
      </c>
      <c r="G197" s="388" t="s">
        <v>1658</v>
      </c>
      <c r="H197" s="333"/>
    </row>
    <row r="198" spans="1:22" s="388" customFormat="1">
      <c r="B198" s="333"/>
      <c r="C198" s="388" t="s">
        <v>1569</v>
      </c>
    </row>
    <row r="199" spans="1:22" s="388" customFormat="1">
      <c r="B199" s="333"/>
      <c r="C199" s="388" t="s">
        <v>833</v>
      </c>
    </row>
    <row r="200" spans="1:22" s="388" customFormat="1">
      <c r="B200" s="333"/>
      <c r="C200" s="388" t="s">
        <v>2207</v>
      </c>
    </row>
    <row r="201" spans="1:22" s="388" customFormat="1">
      <c r="A201" s="384"/>
      <c r="B201" s="333"/>
      <c r="D201" s="333"/>
      <c r="F201" s="333"/>
    </row>
    <row r="202" spans="1:22" s="277" customFormat="1">
      <c r="B202" s="333"/>
      <c r="D202" s="333"/>
      <c r="F202" s="333"/>
    </row>
    <row r="203" spans="1:22" s="277" customFormat="1" ht="21">
      <c r="A203" s="235" t="s">
        <v>6038</v>
      </c>
      <c r="B203" s="402"/>
      <c r="C203" s="141"/>
      <c r="D203" s="402"/>
      <c r="E203" s="141"/>
      <c r="F203" s="402"/>
      <c r="G203" s="141"/>
      <c r="H203" s="141"/>
      <c r="I203" s="141"/>
      <c r="J203" s="141"/>
      <c r="K203" s="141"/>
      <c r="L203" s="141"/>
      <c r="M203" s="141"/>
      <c r="N203" s="141"/>
      <c r="O203" s="141"/>
      <c r="P203" s="141"/>
      <c r="Q203" s="141"/>
      <c r="R203" s="141"/>
      <c r="S203" s="141"/>
      <c r="T203" s="141"/>
      <c r="U203" s="141"/>
      <c r="V203" s="141"/>
    </row>
    <row r="204" spans="1:22" s="277" customFormat="1">
      <c r="B204" s="333"/>
      <c r="D204" s="333"/>
      <c r="F204" s="333"/>
    </row>
    <row r="205" spans="1:22" s="277" customFormat="1">
      <c r="A205" s="144" t="s">
        <v>85</v>
      </c>
      <c r="B205" s="333"/>
      <c r="C205" s="401" t="s">
        <v>185</v>
      </c>
      <c r="E205" s="144" t="s">
        <v>269</v>
      </c>
      <c r="G205" s="144" t="s">
        <v>114</v>
      </c>
      <c r="H205" s="333"/>
      <c r="I205" s="333"/>
    </row>
    <row r="206" spans="1:22" s="277" customFormat="1">
      <c r="B206" s="333"/>
      <c r="C206" s="333"/>
      <c r="H206" s="333"/>
      <c r="I206" s="333"/>
      <c r="J206" s="388"/>
      <c r="K206" s="142" t="s">
        <v>6039</v>
      </c>
      <c r="L206" s="144" t="s">
        <v>2605</v>
      </c>
      <c r="N206" s="333"/>
    </row>
    <row r="207" spans="1:22" s="277" customFormat="1">
      <c r="A207" s="277" t="s">
        <v>6041</v>
      </c>
      <c r="B207" s="333"/>
      <c r="C207" s="333" t="s">
        <v>1859</v>
      </c>
      <c r="E207" s="277" t="s">
        <v>1801</v>
      </c>
      <c r="G207" s="277" t="s">
        <v>1968</v>
      </c>
      <c r="H207" s="333"/>
      <c r="I207" s="333"/>
      <c r="J207" s="390" t="s">
        <v>1400</v>
      </c>
      <c r="K207" s="277" t="s">
        <v>1276</v>
      </c>
      <c r="L207" s="277" t="s">
        <v>6040</v>
      </c>
      <c r="N207" s="333"/>
    </row>
    <row r="208" spans="1:22" s="277" customFormat="1" ht="15.75">
      <c r="A208" s="277" t="s">
        <v>6044</v>
      </c>
      <c r="B208" s="333"/>
      <c r="C208" s="403" t="s">
        <v>2663</v>
      </c>
      <c r="E208" s="277" t="s">
        <v>6080</v>
      </c>
      <c r="G208" s="277" t="s">
        <v>916</v>
      </c>
      <c r="H208" s="333"/>
      <c r="I208" s="333"/>
      <c r="J208" s="370" t="s">
        <v>60</v>
      </c>
      <c r="N208" s="333"/>
    </row>
    <row r="209" spans="1:14" s="277" customFormat="1">
      <c r="A209" s="277" t="s">
        <v>1591</v>
      </c>
      <c r="B209" s="333"/>
      <c r="C209" s="333" t="s">
        <v>1903</v>
      </c>
      <c r="E209" s="277" t="s">
        <v>6062</v>
      </c>
      <c r="G209" s="277" t="s">
        <v>2135</v>
      </c>
      <c r="H209" s="333"/>
      <c r="I209" s="333"/>
      <c r="J209" s="390" t="s">
        <v>38</v>
      </c>
      <c r="K209" s="277" t="s">
        <v>851</v>
      </c>
      <c r="L209" s="277" t="s">
        <v>1939</v>
      </c>
      <c r="N209" s="333"/>
    </row>
    <row r="210" spans="1:14" s="277" customFormat="1">
      <c r="A210" s="277" t="s">
        <v>6048</v>
      </c>
      <c r="B210" s="333"/>
      <c r="C210" s="333" t="s">
        <v>765</v>
      </c>
      <c r="E210" s="277" t="s">
        <v>1700</v>
      </c>
      <c r="G210" s="277" t="s">
        <v>1671</v>
      </c>
      <c r="H210" s="333"/>
      <c r="I210" s="333"/>
      <c r="J210" s="370" t="s">
        <v>134</v>
      </c>
      <c r="K210" s="277" t="s">
        <v>1552</v>
      </c>
      <c r="L210" s="277" t="s">
        <v>3966</v>
      </c>
      <c r="N210" s="333"/>
    </row>
    <row r="211" spans="1:14" s="277" customFormat="1">
      <c r="A211" s="277" t="s">
        <v>661</v>
      </c>
      <c r="B211" s="333"/>
      <c r="C211" s="333" t="s">
        <v>2094</v>
      </c>
      <c r="E211" s="277" t="s">
        <v>1707</v>
      </c>
      <c r="G211" s="277" t="s">
        <v>2546</v>
      </c>
      <c r="H211" s="333"/>
      <c r="I211" s="333"/>
      <c r="J211" s="390" t="s">
        <v>70</v>
      </c>
      <c r="K211" s="277" t="s">
        <v>1843</v>
      </c>
      <c r="L211" s="277" t="s">
        <v>1824</v>
      </c>
      <c r="N211" s="333"/>
    </row>
    <row r="212" spans="1:14" s="277" customFormat="1">
      <c r="B212" s="333"/>
      <c r="C212" s="333"/>
      <c r="E212" s="277" t="s">
        <v>678</v>
      </c>
      <c r="H212" s="333"/>
      <c r="I212" s="333"/>
      <c r="J212" s="370" t="s">
        <v>82</v>
      </c>
      <c r="K212" s="277" t="s">
        <v>916</v>
      </c>
      <c r="L212" s="278" t="s">
        <v>6051</v>
      </c>
      <c r="N212" s="333"/>
    </row>
    <row r="213" spans="1:14" s="277" customFormat="1">
      <c r="A213" s="144" t="s">
        <v>158</v>
      </c>
      <c r="B213" s="333"/>
      <c r="C213" s="361" t="s">
        <v>223</v>
      </c>
      <c r="E213" s="277" t="s">
        <v>6082</v>
      </c>
      <c r="G213" s="144" t="s">
        <v>2676</v>
      </c>
      <c r="H213" s="333"/>
      <c r="I213" s="333"/>
      <c r="J213" s="390" t="s">
        <v>69</v>
      </c>
      <c r="K213" s="277" t="s">
        <v>6052</v>
      </c>
      <c r="L213" s="277" t="s">
        <v>6053</v>
      </c>
      <c r="N213" s="333"/>
    </row>
    <row r="214" spans="1:14" s="277" customFormat="1">
      <c r="A214" s="113" t="s">
        <v>2112</v>
      </c>
      <c r="B214" s="333"/>
      <c r="C214" s="333"/>
      <c r="E214" s="277" t="s">
        <v>2684</v>
      </c>
      <c r="H214" s="333"/>
      <c r="I214" s="333"/>
      <c r="J214" s="370" t="s">
        <v>1564</v>
      </c>
      <c r="K214" s="277" t="s">
        <v>6047</v>
      </c>
      <c r="L214" s="278" t="s">
        <v>1287</v>
      </c>
      <c r="N214" s="333"/>
    </row>
    <row r="215" spans="1:14" s="277" customFormat="1">
      <c r="A215" s="113" t="s">
        <v>6058</v>
      </c>
      <c r="B215" s="333"/>
      <c r="C215" s="333" t="s">
        <v>1891</v>
      </c>
      <c r="G215" s="277" t="s">
        <v>6059</v>
      </c>
      <c r="H215" s="333"/>
      <c r="I215" s="333"/>
      <c r="J215" s="390" t="s">
        <v>56</v>
      </c>
      <c r="N215" s="333"/>
    </row>
    <row r="216" spans="1:14" s="277" customFormat="1">
      <c r="A216" s="113" t="s">
        <v>932</v>
      </c>
      <c r="B216" s="333"/>
      <c r="C216" s="333" t="s">
        <v>1872</v>
      </c>
      <c r="E216" s="144" t="s">
        <v>232</v>
      </c>
      <c r="G216" s="277" t="s">
        <v>1555</v>
      </c>
      <c r="H216" s="333"/>
      <c r="I216" s="333"/>
      <c r="J216" s="115" t="s">
        <v>1592</v>
      </c>
      <c r="K216" s="277" t="s">
        <v>1259</v>
      </c>
      <c r="L216" s="277" t="s">
        <v>2481</v>
      </c>
      <c r="N216" s="333"/>
    </row>
    <row r="217" spans="1:14" s="277" customFormat="1">
      <c r="A217" s="113" t="s">
        <v>802</v>
      </c>
      <c r="B217" s="333"/>
      <c r="C217" s="333" t="s">
        <v>2323</v>
      </c>
      <c r="G217" s="277" t="s">
        <v>6061</v>
      </c>
      <c r="H217" s="333"/>
      <c r="I217" s="333"/>
      <c r="J217" s="281" t="s">
        <v>1683</v>
      </c>
      <c r="K217" s="278" t="s">
        <v>2644</v>
      </c>
      <c r="L217" s="278" t="s">
        <v>2194</v>
      </c>
      <c r="N217" s="333"/>
    </row>
    <row r="218" spans="1:14" s="277" customFormat="1">
      <c r="A218" s="113" t="s">
        <v>1440</v>
      </c>
      <c r="B218" s="333"/>
      <c r="C218" s="333" t="s">
        <v>6073</v>
      </c>
      <c r="E218" s="277" t="s">
        <v>6084</v>
      </c>
      <c r="G218" s="277" t="s">
        <v>1880</v>
      </c>
      <c r="H218" s="333"/>
      <c r="I218" s="333"/>
      <c r="J218" s="115" t="s">
        <v>1584</v>
      </c>
      <c r="K218" s="277" t="s">
        <v>6062</v>
      </c>
      <c r="L218" s="277" t="s">
        <v>4013</v>
      </c>
      <c r="N218" s="333"/>
    </row>
    <row r="219" spans="1:14" s="277" customFormat="1">
      <c r="A219" s="113" t="s">
        <v>659</v>
      </c>
      <c r="B219" s="333"/>
      <c r="C219" s="333" t="s">
        <v>1947</v>
      </c>
      <c r="E219" s="277" t="s">
        <v>1687</v>
      </c>
      <c r="G219" s="277" t="s">
        <v>4386</v>
      </c>
      <c r="H219" s="333"/>
      <c r="I219" s="333"/>
      <c r="J219" s="281" t="s">
        <v>1650</v>
      </c>
      <c r="N219" s="333"/>
    </row>
    <row r="220" spans="1:14" s="277" customFormat="1">
      <c r="A220" s="113" t="s">
        <v>6063</v>
      </c>
      <c r="B220" s="333"/>
      <c r="C220" s="333" t="s">
        <v>6076</v>
      </c>
      <c r="D220" s="333"/>
      <c r="E220" s="277" t="s">
        <v>3309</v>
      </c>
      <c r="G220" s="277" t="s">
        <v>1672</v>
      </c>
      <c r="H220" s="333"/>
      <c r="I220" s="333"/>
      <c r="J220" s="115" t="s">
        <v>1648</v>
      </c>
      <c r="K220" s="277" t="s">
        <v>1640</v>
      </c>
      <c r="L220" s="277" t="s">
        <v>2620</v>
      </c>
      <c r="N220" s="333"/>
    </row>
    <row r="221" spans="1:14" s="277" customFormat="1">
      <c r="A221" s="113" t="s">
        <v>1971</v>
      </c>
      <c r="B221" s="333"/>
      <c r="C221" s="333" t="s">
        <v>6079</v>
      </c>
      <c r="D221" s="333"/>
      <c r="E221" s="277" t="s">
        <v>2908</v>
      </c>
      <c r="H221" s="333"/>
      <c r="I221" s="333"/>
      <c r="J221" s="281" t="s">
        <v>858</v>
      </c>
      <c r="K221" s="277" t="s">
        <v>6053</v>
      </c>
      <c r="L221" s="277" t="s">
        <v>2174</v>
      </c>
      <c r="N221" s="333"/>
    </row>
    <row r="222" spans="1:14" s="277" customFormat="1">
      <c r="B222" s="333"/>
      <c r="C222" s="333"/>
      <c r="D222" s="333"/>
      <c r="E222" s="277" t="s">
        <v>2261</v>
      </c>
      <c r="G222" s="144" t="s">
        <v>279</v>
      </c>
      <c r="H222" s="333"/>
      <c r="I222" s="333"/>
      <c r="J222" s="115" t="s">
        <v>1600</v>
      </c>
      <c r="K222" s="278" t="s">
        <v>6066</v>
      </c>
      <c r="L222" s="277" t="s">
        <v>1823</v>
      </c>
      <c r="N222" s="333"/>
    </row>
    <row r="223" spans="1:14" s="277" customFormat="1">
      <c r="A223" s="144" t="s">
        <v>71</v>
      </c>
      <c r="B223" s="333"/>
      <c r="C223" s="361" t="s">
        <v>2701</v>
      </c>
      <c r="D223" s="333"/>
      <c r="E223" s="277" t="s">
        <v>2039</v>
      </c>
      <c r="G223" s="10"/>
      <c r="H223" s="333"/>
      <c r="I223" s="333"/>
      <c r="J223" s="281" t="s">
        <v>1625</v>
      </c>
      <c r="N223" s="333"/>
    </row>
    <row r="224" spans="1:14" s="277" customFormat="1">
      <c r="A224" s="113" t="s">
        <v>1567</v>
      </c>
      <c r="B224" s="333"/>
      <c r="C224" s="333"/>
      <c r="D224" s="333"/>
      <c r="E224" s="277" t="s">
        <v>2771</v>
      </c>
      <c r="G224" s="113" t="s">
        <v>2606</v>
      </c>
      <c r="H224" s="333"/>
      <c r="I224" s="333"/>
      <c r="J224" s="115" t="s">
        <v>1562</v>
      </c>
      <c r="K224" s="277" t="s">
        <v>6068</v>
      </c>
      <c r="L224" s="277" t="s">
        <v>4045</v>
      </c>
      <c r="N224" s="333"/>
    </row>
    <row r="225" spans="1:14" s="277" customFormat="1">
      <c r="A225" s="113" t="s">
        <v>1849</v>
      </c>
      <c r="B225" s="333"/>
      <c r="C225" s="333" t="s">
        <v>2490</v>
      </c>
      <c r="D225" s="333"/>
      <c r="E225" s="333"/>
      <c r="G225" s="113" t="s">
        <v>1196</v>
      </c>
      <c r="H225" s="333"/>
      <c r="I225" s="333"/>
      <c r="J225" s="281" t="s">
        <v>1594</v>
      </c>
      <c r="K225" s="277" t="s">
        <v>6069</v>
      </c>
      <c r="L225" s="277" t="s">
        <v>2631</v>
      </c>
      <c r="N225" s="333"/>
    </row>
    <row r="226" spans="1:14" s="277" customFormat="1">
      <c r="A226" s="113" t="s">
        <v>2287</v>
      </c>
      <c r="B226" s="333"/>
      <c r="C226" s="333" t="s">
        <v>2621</v>
      </c>
      <c r="D226" s="333"/>
      <c r="E226" s="142" t="s">
        <v>6014</v>
      </c>
      <c r="G226" s="113" t="s">
        <v>1071</v>
      </c>
      <c r="H226" s="333"/>
      <c r="I226" s="333"/>
      <c r="J226" s="115" t="s">
        <v>1554</v>
      </c>
      <c r="N226" s="333"/>
    </row>
    <row r="227" spans="1:14" s="277" customFormat="1">
      <c r="A227" s="113" t="s">
        <v>2003</v>
      </c>
      <c r="B227" s="333"/>
      <c r="C227" s="333" t="s">
        <v>2363</v>
      </c>
      <c r="D227" s="333"/>
      <c r="G227" s="10"/>
      <c r="H227" s="333"/>
      <c r="I227" s="333"/>
      <c r="J227" s="281" t="s">
        <v>1548</v>
      </c>
      <c r="N227" s="333"/>
    </row>
    <row r="228" spans="1:14" s="277" customFormat="1">
      <c r="A228" s="113" t="s">
        <v>1675</v>
      </c>
      <c r="B228" s="333"/>
      <c r="C228" s="333" t="s">
        <v>1628</v>
      </c>
      <c r="D228" s="333"/>
      <c r="E228" s="277" t="s">
        <v>2877</v>
      </c>
      <c r="G228" s="149" t="s">
        <v>212</v>
      </c>
      <c r="H228" s="333"/>
      <c r="I228" s="333"/>
      <c r="J228" s="115" t="s">
        <v>1566</v>
      </c>
      <c r="N228" s="333"/>
    </row>
    <row r="229" spans="1:14" s="277" customFormat="1">
      <c r="A229" s="113" t="s">
        <v>2081</v>
      </c>
      <c r="B229" s="333"/>
      <c r="C229" s="333" t="s">
        <v>1633</v>
      </c>
      <c r="D229" s="333"/>
      <c r="E229" s="277" t="s">
        <v>1568</v>
      </c>
      <c r="G229" s="282"/>
      <c r="H229" s="333"/>
      <c r="I229" s="333"/>
      <c r="J229" s="281" t="s">
        <v>23</v>
      </c>
      <c r="K229" s="277" t="s">
        <v>2569</v>
      </c>
      <c r="L229" s="277" t="s">
        <v>2551</v>
      </c>
      <c r="N229" s="333"/>
    </row>
    <row r="230" spans="1:14" s="277" customFormat="1">
      <c r="A230" s="113" t="s">
        <v>2217</v>
      </c>
      <c r="B230" s="333"/>
      <c r="C230" s="333"/>
      <c r="D230" s="333"/>
      <c r="E230" s="277" t="s">
        <v>1502</v>
      </c>
      <c r="G230" s="283" t="s">
        <v>1479</v>
      </c>
      <c r="H230" s="333"/>
      <c r="I230" s="333"/>
      <c r="J230" s="115" t="s">
        <v>1603</v>
      </c>
      <c r="N230" s="333"/>
    </row>
    <row r="231" spans="1:14" s="277" customFormat="1">
      <c r="A231" s="113" t="s">
        <v>1573</v>
      </c>
      <c r="B231" s="333"/>
      <c r="C231" s="361" t="s">
        <v>2623</v>
      </c>
      <c r="D231" s="333"/>
      <c r="E231" s="277" t="s">
        <v>1332</v>
      </c>
      <c r="G231" s="113" t="s">
        <v>6071</v>
      </c>
      <c r="H231" s="333"/>
      <c r="I231" s="333"/>
      <c r="N231" s="333"/>
    </row>
    <row r="232" spans="1:14" s="277" customFormat="1" ht="21">
      <c r="A232" s="113" t="s">
        <v>1808</v>
      </c>
      <c r="B232" s="333"/>
      <c r="C232" s="333"/>
      <c r="D232" s="333"/>
      <c r="E232" s="277" t="s">
        <v>1532</v>
      </c>
      <c r="G232" s="113" t="s">
        <v>6072</v>
      </c>
      <c r="H232" s="333"/>
      <c r="I232" s="333"/>
      <c r="J232" s="280">
        <v>2</v>
      </c>
      <c r="N232" s="333"/>
    </row>
    <row r="233" spans="1:14" s="277" customFormat="1">
      <c r="B233" s="333"/>
      <c r="C233" s="333" t="s">
        <v>2346</v>
      </c>
      <c r="D233" s="333"/>
      <c r="E233" s="277" t="s">
        <v>1239</v>
      </c>
      <c r="G233" s="113" t="s">
        <v>1754</v>
      </c>
      <c r="H233" s="333"/>
      <c r="I233" s="333"/>
      <c r="J233" s="144" t="s">
        <v>3942</v>
      </c>
      <c r="K233" s="142" t="s">
        <v>6039</v>
      </c>
      <c r="L233" s="144" t="s">
        <v>2605</v>
      </c>
      <c r="N233" s="333"/>
    </row>
    <row r="234" spans="1:14" s="277" customFormat="1">
      <c r="A234" s="144" t="s">
        <v>139</v>
      </c>
      <c r="B234" s="333"/>
      <c r="C234" s="333" t="s">
        <v>6086</v>
      </c>
      <c r="D234" s="333"/>
      <c r="E234" s="277" t="s">
        <v>6056</v>
      </c>
      <c r="G234" s="113" t="s">
        <v>1636</v>
      </c>
      <c r="H234" s="333"/>
      <c r="I234" s="333"/>
      <c r="J234" s="281" t="s">
        <v>1400</v>
      </c>
      <c r="K234" s="277" t="s">
        <v>6074</v>
      </c>
      <c r="L234" s="277" t="s">
        <v>1678</v>
      </c>
      <c r="N234" s="333"/>
    </row>
    <row r="235" spans="1:14" s="277" customFormat="1">
      <c r="A235" s="113" t="s">
        <v>1259</v>
      </c>
      <c r="B235" s="333"/>
      <c r="C235" s="333" t="s">
        <v>6088</v>
      </c>
      <c r="D235" s="333"/>
      <c r="E235" s="277" t="s">
        <v>2763</v>
      </c>
      <c r="G235" s="113" t="s">
        <v>6077</v>
      </c>
      <c r="H235" s="333"/>
      <c r="I235" s="333"/>
      <c r="J235" s="12" t="s">
        <v>1564</v>
      </c>
      <c r="K235" s="277" t="s">
        <v>6075</v>
      </c>
      <c r="L235" s="278" t="s">
        <v>2840</v>
      </c>
      <c r="N235" s="333"/>
    </row>
    <row r="236" spans="1:14" s="277" customFormat="1">
      <c r="A236" s="113" t="s">
        <v>6078</v>
      </c>
      <c r="B236" s="333"/>
      <c r="C236" s="333" t="s">
        <v>1843</v>
      </c>
      <c r="D236" s="333"/>
      <c r="E236" s="277" t="s">
        <v>1708</v>
      </c>
      <c r="G236" s="333"/>
      <c r="H236" s="333"/>
      <c r="I236" s="333"/>
      <c r="J236" s="12" t="s">
        <v>1592</v>
      </c>
      <c r="K236" s="277" t="s">
        <v>2464</v>
      </c>
      <c r="L236" s="277" t="s">
        <v>1751</v>
      </c>
      <c r="N236" s="333"/>
    </row>
    <row r="237" spans="1:14" s="277" customFormat="1">
      <c r="A237" s="113" t="s">
        <v>1002</v>
      </c>
      <c r="B237" s="333"/>
      <c r="C237" s="333" t="s">
        <v>744</v>
      </c>
      <c r="D237" s="333"/>
      <c r="E237" s="277" t="s">
        <v>6060</v>
      </c>
      <c r="G237" s="144" t="s">
        <v>2655</v>
      </c>
      <c r="H237" s="333"/>
      <c r="I237" s="333"/>
      <c r="J237" s="12" t="s">
        <v>1584</v>
      </c>
      <c r="K237" s="278" t="s">
        <v>2175</v>
      </c>
      <c r="L237" s="278" t="s">
        <v>2832</v>
      </c>
      <c r="N237" s="333"/>
    </row>
    <row r="238" spans="1:14" s="277" customFormat="1">
      <c r="A238" s="113" t="s">
        <v>2550</v>
      </c>
      <c r="B238" s="333"/>
      <c r="C238" s="333" t="s">
        <v>1039</v>
      </c>
      <c r="D238" s="333"/>
      <c r="H238" s="333"/>
      <c r="I238" s="333"/>
      <c r="J238" s="12" t="s">
        <v>1648</v>
      </c>
      <c r="K238" s="277" t="s">
        <v>4074</v>
      </c>
      <c r="L238" s="278" t="s">
        <v>2053</v>
      </c>
      <c r="N238" s="333"/>
    </row>
    <row r="239" spans="1:14" s="277" customFormat="1">
      <c r="A239" s="113" t="s">
        <v>6081</v>
      </c>
      <c r="B239" s="333"/>
      <c r="D239" s="333"/>
      <c r="E239" s="144" t="s">
        <v>201</v>
      </c>
      <c r="G239" s="277" t="s">
        <v>1831</v>
      </c>
      <c r="H239" s="333"/>
      <c r="I239" s="333"/>
      <c r="J239" s="281" t="s">
        <v>858</v>
      </c>
      <c r="K239" s="277" t="s">
        <v>676</v>
      </c>
      <c r="L239" s="277" t="s">
        <v>2087</v>
      </c>
      <c r="N239" s="333"/>
    </row>
    <row r="240" spans="1:14" s="277" customFormat="1">
      <c r="A240" s="113" t="s">
        <v>1694</v>
      </c>
      <c r="B240" s="333"/>
      <c r="C240" s="144" t="s">
        <v>2638</v>
      </c>
      <c r="D240" s="333"/>
      <c r="G240" s="277" t="s">
        <v>1146</v>
      </c>
      <c r="H240" s="333"/>
      <c r="I240" s="333"/>
      <c r="N240" s="333"/>
    </row>
    <row r="241" spans="1:14" s="277" customFormat="1" ht="21">
      <c r="A241" s="113" t="s">
        <v>4387</v>
      </c>
      <c r="B241" s="333"/>
      <c r="D241" s="333"/>
      <c r="E241" s="277" t="s">
        <v>2372</v>
      </c>
      <c r="G241" s="277" t="s">
        <v>783</v>
      </c>
      <c r="H241" s="333"/>
      <c r="I241" s="333"/>
      <c r="J241" s="280">
        <v>3</v>
      </c>
      <c r="N241" s="333"/>
    </row>
    <row r="242" spans="1:14" s="277" customFormat="1">
      <c r="A242" s="113" t="s">
        <v>2266</v>
      </c>
      <c r="B242" s="333"/>
      <c r="C242" s="277" t="s">
        <v>6043</v>
      </c>
      <c r="D242" s="333"/>
      <c r="E242" s="277" t="s">
        <v>4074</v>
      </c>
      <c r="G242" s="277" t="s">
        <v>1682</v>
      </c>
      <c r="H242" s="333"/>
      <c r="I242" s="333"/>
      <c r="J242" s="144" t="s">
        <v>3942</v>
      </c>
      <c r="K242" s="142" t="s">
        <v>6039</v>
      </c>
      <c r="L242" s="144" t="s">
        <v>2605</v>
      </c>
      <c r="N242" s="333"/>
    </row>
    <row r="243" spans="1:14" s="277" customFormat="1">
      <c r="B243" s="333"/>
      <c r="C243" s="277" t="s">
        <v>6045</v>
      </c>
      <c r="D243" s="333"/>
      <c r="E243" s="277" t="s">
        <v>2016</v>
      </c>
      <c r="G243" s="277" t="s">
        <v>6085</v>
      </c>
      <c r="H243" s="333"/>
      <c r="I243" s="333"/>
      <c r="J243" s="281" t="s">
        <v>1400</v>
      </c>
      <c r="K243" s="278" t="s">
        <v>1573</v>
      </c>
      <c r="L243" s="278" t="s">
        <v>3946</v>
      </c>
      <c r="N243" s="316"/>
    </row>
    <row r="244" spans="1:14" s="277" customFormat="1">
      <c r="A244" s="144" t="s">
        <v>191</v>
      </c>
      <c r="B244" s="333"/>
      <c r="C244" s="277" t="s">
        <v>6047</v>
      </c>
      <c r="D244" s="333"/>
      <c r="E244" s="277" t="s">
        <v>1640</v>
      </c>
      <c r="G244" s="277" t="s">
        <v>1265</v>
      </c>
      <c r="H244" s="333"/>
      <c r="I244" s="333"/>
      <c r="J244" s="12" t="s">
        <v>1648</v>
      </c>
      <c r="K244" s="278" t="s">
        <v>1567</v>
      </c>
      <c r="L244" s="278" t="s">
        <v>1907</v>
      </c>
      <c r="N244" s="316"/>
    </row>
    <row r="245" spans="1:14" s="277" customFormat="1">
      <c r="B245" s="401"/>
      <c r="C245" s="277" t="s">
        <v>1668</v>
      </c>
      <c r="D245" s="333"/>
      <c r="E245" s="277" t="s">
        <v>1923</v>
      </c>
      <c r="G245" s="277" t="s">
        <v>2160</v>
      </c>
      <c r="H245" s="333"/>
      <c r="I245" s="333"/>
      <c r="J245" s="281" t="s">
        <v>858</v>
      </c>
      <c r="K245" s="278" t="s">
        <v>6083</v>
      </c>
      <c r="L245" s="277" t="s">
        <v>2306</v>
      </c>
      <c r="N245" s="316"/>
    </row>
    <row r="246" spans="1:14" s="277" customFormat="1">
      <c r="A246" s="277" t="s">
        <v>1622</v>
      </c>
      <c r="B246" s="333"/>
      <c r="C246" s="277" t="s">
        <v>6050</v>
      </c>
      <c r="D246" s="333"/>
      <c r="E246" s="277" t="s">
        <v>854</v>
      </c>
      <c r="G246" s="277" t="s">
        <v>790</v>
      </c>
      <c r="H246" s="333"/>
      <c r="I246" s="333"/>
      <c r="N246" s="333"/>
    </row>
    <row r="247" spans="1:14" s="277" customFormat="1" ht="21">
      <c r="A247" s="277" t="s">
        <v>967</v>
      </c>
      <c r="B247" s="333"/>
      <c r="C247" s="277" t="s">
        <v>1666</v>
      </c>
      <c r="D247" s="333"/>
      <c r="E247" s="277" t="s">
        <v>1857</v>
      </c>
      <c r="G247" s="277" t="s">
        <v>1511</v>
      </c>
      <c r="H247" s="333"/>
      <c r="I247" s="333"/>
      <c r="J247" s="280">
        <v>4</v>
      </c>
      <c r="N247" s="333"/>
    </row>
    <row r="248" spans="1:14" s="277" customFormat="1">
      <c r="A248" s="277" t="s">
        <v>2001</v>
      </c>
      <c r="B248" s="333"/>
      <c r="C248" s="277" t="s">
        <v>6055</v>
      </c>
      <c r="D248" s="333"/>
      <c r="E248" s="277" t="s">
        <v>2545</v>
      </c>
      <c r="G248" s="333"/>
      <c r="H248" s="333"/>
      <c r="I248" s="333"/>
      <c r="J248" s="144" t="s">
        <v>3942</v>
      </c>
      <c r="K248" s="142" t="s">
        <v>6039</v>
      </c>
      <c r="L248" s="144" t="s">
        <v>2605</v>
      </c>
      <c r="N248" s="333"/>
    </row>
    <row r="249" spans="1:14" s="277" customFormat="1">
      <c r="A249" s="277" t="s">
        <v>2647</v>
      </c>
      <c r="B249" s="333"/>
      <c r="C249" s="277" t="s">
        <v>6057</v>
      </c>
      <c r="D249" s="333"/>
      <c r="E249" s="277" t="s">
        <v>1641</v>
      </c>
      <c r="G249" s="333"/>
      <c r="H249" s="333"/>
      <c r="I249" s="333"/>
      <c r="J249" s="281" t="s">
        <v>1656</v>
      </c>
      <c r="K249" s="278" t="s">
        <v>1666</v>
      </c>
      <c r="L249" s="278" t="s">
        <v>2840</v>
      </c>
      <c r="N249" s="333"/>
    </row>
    <row r="250" spans="1:14" s="277" customFormat="1">
      <c r="A250" s="277" t="s">
        <v>6087</v>
      </c>
      <c r="B250" s="333"/>
      <c r="D250" s="333"/>
      <c r="E250" s="277" t="s">
        <v>1643</v>
      </c>
      <c r="G250" s="333"/>
      <c r="H250" s="333"/>
      <c r="I250" s="333"/>
      <c r="J250" s="281" t="s">
        <v>1683</v>
      </c>
      <c r="K250" s="278" t="s">
        <v>4013</v>
      </c>
      <c r="L250" s="278" t="s">
        <v>4007</v>
      </c>
      <c r="N250" s="333"/>
    </row>
    <row r="251" spans="1:14" s="277" customFormat="1">
      <c r="A251" s="277" t="s">
        <v>2409</v>
      </c>
      <c r="B251" s="333"/>
      <c r="C251" s="144" t="s">
        <v>177</v>
      </c>
      <c r="D251" s="333"/>
      <c r="E251" s="277" t="s">
        <v>6070</v>
      </c>
      <c r="G251" s="333"/>
      <c r="H251" s="333"/>
      <c r="I251" s="333"/>
      <c r="J251" s="281" t="s">
        <v>858</v>
      </c>
      <c r="K251" s="278" t="s">
        <v>6089</v>
      </c>
      <c r="L251" s="278" t="s">
        <v>2133</v>
      </c>
      <c r="N251" s="333"/>
    </row>
    <row r="252" spans="1:14" s="277" customFormat="1">
      <c r="A252" s="277" t="s">
        <v>1821</v>
      </c>
      <c r="B252" s="333"/>
      <c r="D252" s="333"/>
      <c r="E252" s="277" t="s">
        <v>4093</v>
      </c>
      <c r="G252" s="333"/>
      <c r="H252" s="333"/>
      <c r="I252" s="333"/>
      <c r="J252" s="281" t="s">
        <v>1594</v>
      </c>
      <c r="K252" s="277" t="s">
        <v>4007</v>
      </c>
      <c r="L252" s="277" t="s">
        <v>2349</v>
      </c>
      <c r="N252" s="333"/>
    </row>
    <row r="253" spans="1:14" s="277" customFormat="1">
      <c r="A253" s="277" t="s">
        <v>1619</v>
      </c>
      <c r="B253" s="333"/>
      <c r="C253" s="277" t="s">
        <v>1770</v>
      </c>
      <c r="D253" s="333"/>
      <c r="E253" s="333"/>
      <c r="G253" s="333"/>
      <c r="H253" s="333"/>
      <c r="I253" s="333"/>
      <c r="J253" s="12" t="s">
        <v>1566</v>
      </c>
      <c r="K253" s="277" t="s">
        <v>3946</v>
      </c>
      <c r="L253" s="277" t="s">
        <v>1634</v>
      </c>
      <c r="N253" s="333"/>
    </row>
    <row r="254" spans="1:14" s="277" customFormat="1">
      <c r="B254" s="333"/>
      <c r="C254" s="277" t="s">
        <v>2489</v>
      </c>
      <c r="D254" s="333"/>
      <c r="E254" s="144" t="s">
        <v>240</v>
      </c>
      <c r="F254" s="333"/>
      <c r="G254" s="333"/>
      <c r="H254" s="333"/>
      <c r="I254" s="333"/>
      <c r="J254" s="333"/>
      <c r="N254" s="333"/>
    </row>
    <row r="255" spans="1:14" s="388" customFormat="1">
      <c r="A255" s="361" t="s">
        <v>6028</v>
      </c>
      <c r="B255" s="333"/>
      <c r="C255" s="277" t="s">
        <v>6064</v>
      </c>
      <c r="D255" s="333"/>
      <c r="E255" s="277"/>
      <c r="F255" s="333"/>
      <c r="G255" s="333"/>
      <c r="H255" s="333"/>
      <c r="I255" s="333"/>
      <c r="J255" s="333"/>
      <c r="N255" s="333"/>
    </row>
    <row r="256" spans="1:14" s="388" customFormat="1">
      <c r="A256" s="333"/>
      <c r="B256" s="277"/>
      <c r="C256" s="277" t="s">
        <v>6065</v>
      </c>
      <c r="D256" s="333"/>
      <c r="E256" s="277" t="s">
        <v>1962</v>
      </c>
      <c r="F256" s="333"/>
      <c r="G256" s="333"/>
      <c r="H256" s="333"/>
      <c r="I256" s="333"/>
      <c r="J256" s="333"/>
      <c r="N256" s="333"/>
    </row>
    <row r="257" spans="1:14" s="388" customFormat="1">
      <c r="A257" s="333" t="s">
        <v>6042</v>
      </c>
      <c r="B257" s="277"/>
      <c r="C257" s="277" t="s">
        <v>6067</v>
      </c>
      <c r="D257" s="333"/>
      <c r="E257" s="277" t="s">
        <v>2527</v>
      </c>
      <c r="F257" s="333"/>
      <c r="G257" s="333"/>
      <c r="H257" s="333"/>
      <c r="I257" s="333"/>
      <c r="J257" s="333"/>
      <c r="N257" s="333"/>
    </row>
    <row r="258" spans="1:14" s="388" customFormat="1">
      <c r="A258" s="333" t="s">
        <v>4397</v>
      </c>
      <c r="B258" s="277"/>
      <c r="C258" s="277" t="s">
        <v>1981</v>
      </c>
      <c r="D258" s="333"/>
      <c r="E258" s="277" t="s">
        <v>2644</v>
      </c>
      <c r="F258" s="333"/>
      <c r="G258" s="333"/>
      <c r="H258" s="333"/>
      <c r="I258" s="333"/>
      <c r="J258" s="333"/>
      <c r="N258" s="333"/>
    </row>
    <row r="259" spans="1:14" s="388" customFormat="1">
      <c r="A259" s="333" t="s">
        <v>6046</v>
      </c>
      <c r="B259" s="277"/>
      <c r="C259" s="277" t="s">
        <v>2105</v>
      </c>
      <c r="D259" s="333"/>
      <c r="E259" s="277" t="s">
        <v>1894</v>
      </c>
      <c r="F259" s="333"/>
      <c r="G259" s="333"/>
      <c r="H259" s="333"/>
      <c r="I259" s="333"/>
      <c r="J259" s="333"/>
      <c r="N259" s="333"/>
    </row>
    <row r="260" spans="1:14" s="388" customFormat="1">
      <c r="A260" s="333" t="s">
        <v>6049</v>
      </c>
      <c r="B260" s="277"/>
      <c r="C260" s="277"/>
      <c r="D260" s="333"/>
      <c r="E260" s="277" t="s">
        <v>1606</v>
      </c>
      <c r="F260" s="333"/>
      <c r="G260" s="333"/>
      <c r="H260" s="333"/>
      <c r="I260" s="333"/>
      <c r="J260" s="333"/>
      <c r="N260" s="333"/>
    </row>
    <row r="261" spans="1:14" s="388" customFormat="1">
      <c r="A261" s="333" t="s">
        <v>2596</v>
      </c>
      <c r="B261" s="277"/>
      <c r="C261" s="144" t="s">
        <v>169</v>
      </c>
      <c r="D261" s="333"/>
      <c r="E261" s="277" t="s">
        <v>2293</v>
      </c>
      <c r="F261" s="333"/>
      <c r="G261" s="333"/>
      <c r="H261" s="333"/>
      <c r="I261" s="333"/>
      <c r="J261" s="333"/>
      <c r="N261" s="333"/>
    </row>
    <row r="262" spans="1:14" s="388" customFormat="1">
      <c r="A262" s="333" t="s">
        <v>1740</v>
      </c>
      <c r="B262" s="277"/>
      <c r="C262" s="277"/>
      <c r="D262" s="277"/>
      <c r="E262" s="277"/>
      <c r="F262" s="333"/>
      <c r="G262" s="333"/>
      <c r="H262" s="333"/>
      <c r="I262" s="333"/>
      <c r="J262" s="333"/>
      <c r="N262" s="333"/>
    </row>
    <row r="263" spans="1:14" s="388" customFormat="1">
      <c r="A263" s="333" t="s">
        <v>6054</v>
      </c>
      <c r="B263" s="277"/>
      <c r="C263" s="277" t="s">
        <v>1868</v>
      </c>
      <c r="D263" s="277"/>
      <c r="F263" s="333"/>
      <c r="G263" s="333"/>
      <c r="H263" s="333"/>
      <c r="I263" s="333"/>
      <c r="J263" s="333"/>
      <c r="N263" s="333"/>
    </row>
    <row r="264" spans="1:14" s="388" customFormat="1">
      <c r="A264" s="333" t="s">
        <v>1914</v>
      </c>
      <c r="B264" s="277"/>
      <c r="C264" s="277" t="s">
        <v>1703</v>
      </c>
      <c r="D264" s="277"/>
      <c r="F264" s="333"/>
      <c r="G264" s="333"/>
      <c r="H264" s="333"/>
      <c r="I264" s="333"/>
      <c r="J264" s="333"/>
      <c r="N264" s="333"/>
    </row>
    <row r="265" spans="1:14" s="388" customFormat="1">
      <c r="A265" s="333" t="s">
        <v>1916</v>
      </c>
      <c r="B265" s="277"/>
      <c r="C265" s="277" t="s">
        <v>2397</v>
      </c>
      <c r="D265" s="277"/>
      <c r="F265" s="333"/>
      <c r="G265" s="333"/>
      <c r="H265" s="333"/>
      <c r="I265" s="333"/>
      <c r="J265" s="333"/>
      <c r="N265" s="333"/>
    </row>
    <row r="266" spans="1:14" s="388" customFormat="1">
      <c r="A266" s="333" t="s">
        <v>1728</v>
      </c>
      <c r="B266" s="277"/>
      <c r="C266" s="277" t="s">
        <v>2142</v>
      </c>
      <c r="D266" s="277"/>
      <c r="F266" s="333"/>
      <c r="G266" s="333"/>
      <c r="H266" s="333"/>
      <c r="I266" s="333"/>
      <c r="J266" s="333"/>
      <c r="N266" s="333"/>
    </row>
    <row r="267" spans="1:14" s="388" customFormat="1">
      <c r="A267" s="333" t="s">
        <v>2345</v>
      </c>
      <c r="B267" s="277"/>
      <c r="C267" s="277" t="s">
        <v>1764</v>
      </c>
      <c r="D267" s="277"/>
      <c r="F267" s="333"/>
      <c r="G267" s="333"/>
      <c r="H267" s="333"/>
      <c r="I267" s="333"/>
      <c r="J267" s="333"/>
      <c r="N267" s="333"/>
    </row>
    <row r="268" spans="1:14" s="388" customFormat="1">
      <c r="A268" s="333" t="s">
        <v>1276</v>
      </c>
      <c r="B268" s="277"/>
      <c r="D268" s="333"/>
      <c r="F268" s="333"/>
      <c r="G268" s="333"/>
      <c r="H268" s="333"/>
      <c r="I268" s="333"/>
      <c r="J268" s="333"/>
      <c r="N268" s="333"/>
    </row>
    <row r="269" spans="1:14" s="388" customFormat="1">
      <c r="B269" s="333"/>
      <c r="D269" s="333"/>
      <c r="F269" s="333"/>
      <c r="G269" s="333"/>
      <c r="H269" s="333"/>
      <c r="I269" s="333"/>
      <c r="J269" s="333"/>
    </row>
    <row r="270" spans="1:14" s="277" customFormat="1">
      <c r="B270" s="333"/>
      <c r="D270" s="333"/>
      <c r="F270" s="333"/>
      <c r="G270" s="333"/>
      <c r="H270" s="333"/>
      <c r="I270" s="333"/>
      <c r="J270" s="333"/>
    </row>
    <row r="271" spans="1:14" s="277" customFormat="1">
      <c r="B271" s="333"/>
      <c r="D271" s="333"/>
      <c r="F271" s="333"/>
      <c r="G271" s="333"/>
      <c r="H271" s="333"/>
      <c r="I271" s="333"/>
      <c r="J271" s="333"/>
    </row>
    <row r="272" spans="1:14" s="277" customFormat="1">
      <c r="B272" s="333"/>
      <c r="D272" s="333"/>
      <c r="F272" s="333"/>
      <c r="G272" s="333"/>
      <c r="H272" s="333"/>
      <c r="I272" s="333"/>
      <c r="J272" s="333"/>
    </row>
    <row r="273" spans="1:13">
      <c r="G273" s="333"/>
      <c r="H273" s="333"/>
      <c r="I273" s="333"/>
      <c r="J273" s="333"/>
    </row>
    <row r="274" spans="1:13" ht="18.75">
      <c r="A274" s="140" t="s">
        <v>2603</v>
      </c>
      <c r="B274" s="402"/>
      <c r="C274" s="141"/>
      <c r="D274" s="402"/>
      <c r="E274" s="141"/>
      <c r="F274" s="402"/>
      <c r="G274" s="141"/>
      <c r="H274" s="141"/>
      <c r="I274" s="141"/>
      <c r="J274" s="141"/>
      <c r="K274" s="141"/>
      <c r="L274" s="141"/>
      <c r="M274" s="141"/>
    </row>
    <row r="276" spans="1:13">
      <c r="A276" s="142" t="s">
        <v>85</v>
      </c>
      <c r="B276" s="401"/>
      <c r="D276" s="333" t="s">
        <v>177</v>
      </c>
      <c r="E276" s="143"/>
      <c r="G276" s="144" t="s">
        <v>240</v>
      </c>
      <c r="H276" s="144"/>
      <c r="J276" s="144" t="s">
        <v>1539</v>
      </c>
      <c r="K276" s="144" t="s">
        <v>2604</v>
      </c>
      <c r="L276" s="144" t="s">
        <v>2605</v>
      </c>
    </row>
    <row r="277" spans="1:13">
      <c r="J277" s="2"/>
    </row>
    <row r="278" spans="1:13">
      <c r="A278" s="53" t="s">
        <v>1865</v>
      </c>
      <c r="D278" s="333" t="s">
        <v>1871</v>
      </c>
      <c r="G278" s="1" t="s">
        <v>1779</v>
      </c>
      <c r="J278" s="145" t="s">
        <v>1548</v>
      </c>
      <c r="K278" s="1" t="s">
        <v>2606</v>
      </c>
      <c r="L278" s="1" t="s">
        <v>2231</v>
      </c>
    </row>
    <row r="279" spans="1:13">
      <c r="A279" s="146" t="s">
        <v>2607</v>
      </c>
      <c r="D279" s="333" t="s">
        <v>1955</v>
      </c>
      <c r="G279" s="1" t="s">
        <v>2317</v>
      </c>
      <c r="J279" s="145" t="s">
        <v>1564</v>
      </c>
      <c r="K279" s="1" t="s">
        <v>1912</v>
      </c>
      <c r="L279" s="1" t="s">
        <v>2017</v>
      </c>
    </row>
    <row r="280" spans="1:13">
      <c r="A280" s="136" t="s">
        <v>2608</v>
      </c>
      <c r="D280" s="333" t="s">
        <v>1433</v>
      </c>
      <c r="G280" s="1" t="s">
        <v>2062</v>
      </c>
      <c r="J280" s="145" t="s">
        <v>1558</v>
      </c>
      <c r="K280" s="1" t="s">
        <v>2231</v>
      </c>
      <c r="L280" s="1" t="s">
        <v>1768</v>
      </c>
    </row>
    <row r="281" spans="1:13">
      <c r="A281" s="1" t="s">
        <v>2609</v>
      </c>
      <c r="D281" s="333" t="s">
        <v>2610</v>
      </c>
      <c r="G281" s="1" t="s">
        <v>2611</v>
      </c>
      <c r="J281" s="145" t="s">
        <v>1577</v>
      </c>
      <c r="K281" s="1" t="s">
        <v>2612</v>
      </c>
      <c r="L281" s="1" t="s">
        <v>967</v>
      </c>
    </row>
    <row r="282" spans="1:13">
      <c r="A282" s="1" t="s">
        <v>2613</v>
      </c>
      <c r="D282" s="333" t="s">
        <v>2614</v>
      </c>
      <c r="G282" s="1" t="s">
        <v>2440</v>
      </c>
      <c r="J282" s="145" t="s">
        <v>1584</v>
      </c>
      <c r="K282" s="1" t="s">
        <v>2615</v>
      </c>
      <c r="L282" s="1" t="s">
        <v>2517</v>
      </c>
    </row>
    <row r="283" spans="1:13">
      <c r="D283" s="333" t="s">
        <v>2616</v>
      </c>
      <c r="G283" s="1" t="s">
        <v>2617</v>
      </c>
      <c r="J283" s="145" t="s">
        <v>1592</v>
      </c>
      <c r="K283" s="1" t="s">
        <v>678</v>
      </c>
      <c r="L283" s="1" t="s">
        <v>2090</v>
      </c>
    </row>
    <row r="284" spans="1:13">
      <c r="A284" s="144" t="s">
        <v>232</v>
      </c>
      <c r="D284" s="333" t="s">
        <v>1800</v>
      </c>
      <c r="G284" s="1" t="s">
        <v>2618</v>
      </c>
      <c r="J284" s="145" t="s">
        <v>1600</v>
      </c>
      <c r="K284" s="1" t="s">
        <v>1936</v>
      </c>
      <c r="L284" s="1" t="s">
        <v>2619</v>
      </c>
    </row>
    <row r="285" spans="1:13">
      <c r="D285" s="333" t="s">
        <v>2620</v>
      </c>
      <c r="G285" s="1" t="s">
        <v>696</v>
      </c>
      <c r="J285" s="145" t="s">
        <v>1609</v>
      </c>
      <c r="K285" s="1" t="s">
        <v>2547</v>
      </c>
      <c r="L285" s="1" t="s">
        <v>2147</v>
      </c>
    </row>
    <row r="286" spans="1:13">
      <c r="A286" s="1" t="s">
        <v>676</v>
      </c>
      <c r="D286" s="333" t="s">
        <v>1630</v>
      </c>
      <c r="G286" s="1" t="s">
        <v>2108</v>
      </c>
      <c r="J286" s="145" t="s">
        <v>1560</v>
      </c>
      <c r="K286" s="1" t="s">
        <v>967</v>
      </c>
      <c r="L286" s="1" t="s">
        <v>1620</v>
      </c>
    </row>
    <row r="287" spans="1:13">
      <c r="A287" s="1" t="s">
        <v>2041</v>
      </c>
      <c r="J287" s="145" t="s">
        <v>1551</v>
      </c>
      <c r="K287" s="1" t="s">
        <v>2138</v>
      </c>
      <c r="L287" s="1" t="s">
        <v>2621</v>
      </c>
    </row>
    <row r="288" spans="1:13">
      <c r="A288" s="1" t="s">
        <v>1986</v>
      </c>
      <c r="D288" s="333" t="s">
        <v>2622</v>
      </c>
      <c r="E288" s="144"/>
      <c r="G288" s="144" t="s">
        <v>2623</v>
      </c>
      <c r="H288" s="144"/>
      <c r="J288" s="145" t="s">
        <v>1566</v>
      </c>
      <c r="K288" s="1" t="s">
        <v>2322</v>
      </c>
      <c r="L288" s="1" t="s">
        <v>2600</v>
      </c>
    </row>
    <row r="289" spans="1:12">
      <c r="A289" s="1" t="s">
        <v>2372</v>
      </c>
      <c r="J289" s="145" t="s">
        <v>1625</v>
      </c>
      <c r="K289" s="1" t="s">
        <v>2016</v>
      </c>
      <c r="L289" s="1" t="s">
        <v>983</v>
      </c>
    </row>
    <row r="290" spans="1:12">
      <c r="A290" s="1" t="s">
        <v>2624</v>
      </c>
      <c r="D290" s="333" t="s">
        <v>1391</v>
      </c>
      <c r="G290" s="1" t="s">
        <v>840</v>
      </c>
      <c r="J290" s="145" t="s">
        <v>1648</v>
      </c>
      <c r="K290" s="1" t="s">
        <v>2160</v>
      </c>
      <c r="L290" s="1" t="s">
        <v>2619</v>
      </c>
    </row>
    <row r="291" spans="1:12">
      <c r="A291" s="1" t="s">
        <v>2625</v>
      </c>
      <c r="D291" s="333" t="s">
        <v>2404</v>
      </c>
      <c r="G291" s="1" t="s">
        <v>2626</v>
      </c>
      <c r="J291" s="145" t="s">
        <v>858</v>
      </c>
      <c r="K291" s="1" t="s">
        <v>2174</v>
      </c>
      <c r="L291" s="1" t="s">
        <v>2627</v>
      </c>
    </row>
    <row r="292" spans="1:12">
      <c r="A292" s="1" t="s">
        <v>1047</v>
      </c>
      <c r="D292" s="333" t="s">
        <v>814</v>
      </c>
      <c r="G292" s="1" t="s">
        <v>2628</v>
      </c>
      <c r="J292" s="145" t="s">
        <v>1656</v>
      </c>
      <c r="K292" s="1" t="s">
        <v>2629</v>
      </c>
      <c r="L292" s="1" t="s">
        <v>2630</v>
      </c>
    </row>
    <row r="293" spans="1:12">
      <c r="D293" s="333" t="s">
        <v>2140</v>
      </c>
      <c r="G293" s="1" t="s">
        <v>2027</v>
      </c>
      <c r="J293" s="145" t="s">
        <v>1594</v>
      </c>
      <c r="K293" s="1" t="s">
        <v>2631</v>
      </c>
      <c r="L293" s="1" t="s">
        <v>2526</v>
      </c>
    </row>
    <row r="294" spans="1:12">
      <c r="A294" s="144" t="s">
        <v>71</v>
      </c>
      <c r="B294" s="151"/>
      <c r="D294" s="333" t="s">
        <v>2632</v>
      </c>
      <c r="G294" s="1" t="s">
        <v>1925</v>
      </c>
      <c r="J294" s="145" t="s">
        <v>1650</v>
      </c>
      <c r="K294" s="1" t="s">
        <v>2633</v>
      </c>
    </row>
    <row r="295" spans="1:12">
      <c r="D295" s="333" t="s">
        <v>2634</v>
      </c>
      <c r="G295" s="1" t="s">
        <v>1869</v>
      </c>
      <c r="J295" s="145" t="s">
        <v>1683</v>
      </c>
      <c r="K295" s="1" t="s">
        <v>770</v>
      </c>
      <c r="L295" s="1" t="s">
        <v>2619</v>
      </c>
    </row>
    <row r="296" spans="1:12">
      <c r="A296" s="1" t="s">
        <v>1201</v>
      </c>
      <c r="D296" s="333" t="s">
        <v>2635</v>
      </c>
      <c r="G296" s="1" t="s">
        <v>2636</v>
      </c>
      <c r="J296" s="145" t="s">
        <v>1562</v>
      </c>
      <c r="K296" s="1" t="s">
        <v>2637</v>
      </c>
    </row>
    <row r="297" spans="1:12">
      <c r="A297" s="1" t="s">
        <v>2111</v>
      </c>
      <c r="G297" s="1" t="s">
        <v>2075</v>
      </c>
      <c r="J297" s="145" t="s">
        <v>23</v>
      </c>
    </row>
    <row r="298" spans="1:12">
      <c r="D298" s="333" t="s">
        <v>185</v>
      </c>
      <c r="E298" s="144"/>
      <c r="G298" s="1" t="s">
        <v>2156</v>
      </c>
      <c r="J298" s="145" t="s">
        <v>38</v>
      </c>
    </row>
    <row r="299" spans="1:12">
      <c r="A299" s="144" t="s">
        <v>2638</v>
      </c>
      <c r="G299" s="1" t="s">
        <v>2639</v>
      </c>
      <c r="J299" s="145" t="s">
        <v>1554</v>
      </c>
    </row>
    <row r="300" spans="1:12">
      <c r="D300" s="333" t="s">
        <v>877</v>
      </c>
      <c r="G300" s="1" t="s">
        <v>2592</v>
      </c>
      <c r="J300" s="145" t="s">
        <v>1603</v>
      </c>
    </row>
    <row r="301" spans="1:12">
      <c r="A301" s="1" t="s">
        <v>2456</v>
      </c>
      <c r="D301" s="333" t="s">
        <v>1887</v>
      </c>
      <c r="G301" s="10" t="s">
        <v>656</v>
      </c>
      <c r="J301" s="145" t="s">
        <v>69</v>
      </c>
    </row>
    <row r="302" spans="1:12">
      <c r="A302" s="1" t="s">
        <v>2509</v>
      </c>
      <c r="G302" s="10" t="s">
        <v>2547</v>
      </c>
      <c r="J302" s="2"/>
    </row>
    <row r="303" spans="1:12">
      <c r="A303" s="1" t="s">
        <v>2458</v>
      </c>
      <c r="D303" s="333" t="s">
        <v>279</v>
      </c>
      <c r="E303" s="144"/>
      <c r="J303" s="144" t="s">
        <v>1541</v>
      </c>
      <c r="K303" s="144" t="s">
        <v>2604</v>
      </c>
      <c r="L303" s="144" t="s">
        <v>2605</v>
      </c>
    </row>
    <row r="304" spans="1:12">
      <c r="A304" s="1" t="s">
        <v>1807</v>
      </c>
      <c r="G304" s="144" t="s">
        <v>106</v>
      </c>
      <c r="H304" s="144"/>
      <c r="J304" s="2"/>
    </row>
    <row r="305" spans="1:12">
      <c r="A305" s="1" t="s">
        <v>2272</v>
      </c>
      <c r="D305" s="333" t="s">
        <v>2640</v>
      </c>
      <c r="J305" s="145" t="s">
        <v>1548</v>
      </c>
      <c r="K305" s="1" t="s">
        <v>2633</v>
      </c>
    </row>
    <row r="306" spans="1:12">
      <c r="A306" s="1" t="s">
        <v>2641</v>
      </c>
      <c r="D306" s="333" t="s">
        <v>686</v>
      </c>
      <c r="G306" s="1" t="s">
        <v>886</v>
      </c>
      <c r="J306" s="145" t="s">
        <v>1564</v>
      </c>
      <c r="K306" s="1" t="s">
        <v>1802</v>
      </c>
      <c r="L306" s="1" t="s">
        <v>929</v>
      </c>
    </row>
    <row r="307" spans="1:12">
      <c r="A307" s="1" t="s">
        <v>2612</v>
      </c>
      <c r="D307" s="333" t="s">
        <v>2642</v>
      </c>
      <c r="G307" s="1" t="s">
        <v>1348</v>
      </c>
      <c r="J307" s="145" t="s">
        <v>1577</v>
      </c>
      <c r="K307" s="1" t="s">
        <v>2188</v>
      </c>
      <c r="L307" s="1" t="s">
        <v>1847</v>
      </c>
    </row>
    <row r="308" spans="1:12">
      <c r="D308" s="333" t="s">
        <v>2643</v>
      </c>
      <c r="G308" s="1" t="s">
        <v>2499</v>
      </c>
      <c r="J308" s="145" t="s">
        <v>1600</v>
      </c>
      <c r="K308" s="1" t="s">
        <v>2644</v>
      </c>
      <c r="L308" s="1" t="s">
        <v>1875</v>
      </c>
    </row>
    <row r="309" spans="1:12">
      <c r="A309" s="144" t="s">
        <v>158</v>
      </c>
      <c r="D309" s="333" t="s">
        <v>2645</v>
      </c>
      <c r="G309" s="1" t="s">
        <v>2646</v>
      </c>
      <c r="J309" s="145" t="s">
        <v>1560</v>
      </c>
      <c r="K309" s="1" t="s">
        <v>2647</v>
      </c>
      <c r="L309" s="1" t="s">
        <v>1999</v>
      </c>
    </row>
    <row r="310" spans="1:12">
      <c r="D310" s="333" t="s">
        <v>2296</v>
      </c>
      <c r="G310" s="1" t="s">
        <v>2114</v>
      </c>
      <c r="J310" s="145" t="s">
        <v>1566</v>
      </c>
      <c r="K310" s="1" t="s">
        <v>2648</v>
      </c>
      <c r="L310" s="1" t="s">
        <v>2649</v>
      </c>
    </row>
    <row r="311" spans="1:12">
      <c r="A311" s="1" t="s">
        <v>2400</v>
      </c>
      <c r="D311" s="333" t="s">
        <v>2056</v>
      </c>
      <c r="G311" s="1" t="s">
        <v>2650</v>
      </c>
      <c r="J311" s="145" t="s">
        <v>1648</v>
      </c>
      <c r="K311" s="1" t="s">
        <v>2620</v>
      </c>
      <c r="L311" s="1" t="s">
        <v>2619</v>
      </c>
    </row>
    <row r="312" spans="1:12">
      <c r="A312" s="1" t="s">
        <v>2377</v>
      </c>
      <c r="D312" s="333" t="s">
        <v>1072</v>
      </c>
      <c r="G312" s="1" t="s">
        <v>2651</v>
      </c>
      <c r="J312" s="145" t="s">
        <v>858</v>
      </c>
      <c r="K312" s="1" t="s">
        <v>2652</v>
      </c>
      <c r="L312" s="1" t="s">
        <v>2653</v>
      </c>
    </row>
    <row r="313" spans="1:12">
      <c r="A313" s="1" t="s">
        <v>2066</v>
      </c>
      <c r="J313" s="145" t="s">
        <v>1683</v>
      </c>
      <c r="K313" s="1" t="s">
        <v>2641</v>
      </c>
      <c r="L313" s="1" t="s">
        <v>2654</v>
      </c>
    </row>
    <row r="314" spans="1:12">
      <c r="A314" s="1" t="s">
        <v>2054</v>
      </c>
      <c r="D314" s="333" t="s">
        <v>129</v>
      </c>
      <c r="E314" s="144"/>
      <c r="G314" s="144" t="s">
        <v>2655</v>
      </c>
      <c r="H314" s="144"/>
      <c r="J314" s="145"/>
    </row>
    <row r="315" spans="1:12">
      <c r="A315" s="1" t="s">
        <v>829</v>
      </c>
      <c r="J315" s="144" t="s">
        <v>1542</v>
      </c>
      <c r="K315" s="144" t="s">
        <v>2604</v>
      </c>
      <c r="L315" s="144" t="s">
        <v>2605</v>
      </c>
    </row>
    <row r="316" spans="1:12">
      <c r="A316" s="1" t="s">
        <v>2656</v>
      </c>
      <c r="D316" s="333" t="s">
        <v>1864</v>
      </c>
      <c r="G316" s="1" t="s">
        <v>1899</v>
      </c>
      <c r="J316" s="2"/>
    </row>
    <row r="317" spans="1:12">
      <c r="D317" s="333" t="s">
        <v>2657</v>
      </c>
      <c r="G317" s="1" t="s">
        <v>2423</v>
      </c>
      <c r="J317" s="145" t="s">
        <v>1564</v>
      </c>
      <c r="K317" s="1" t="s">
        <v>932</v>
      </c>
      <c r="L317" s="1" t="s">
        <v>2658</v>
      </c>
    </row>
    <row r="318" spans="1:12">
      <c r="A318" s="144" t="s">
        <v>223</v>
      </c>
      <c r="D318" s="333" t="s">
        <v>2063</v>
      </c>
      <c r="G318" s="1" t="s">
        <v>1269</v>
      </c>
      <c r="J318" s="145" t="s">
        <v>1577</v>
      </c>
      <c r="K318" s="1" t="s">
        <v>2659</v>
      </c>
      <c r="L318" s="1" t="s">
        <v>1840</v>
      </c>
    </row>
    <row r="319" spans="1:12">
      <c r="D319" s="333" t="s">
        <v>2660</v>
      </c>
      <c r="G319" s="1" t="s">
        <v>1086</v>
      </c>
      <c r="J319" s="145" t="s">
        <v>1566</v>
      </c>
      <c r="K319" s="1" t="s">
        <v>2621</v>
      </c>
      <c r="L319" s="1" t="s">
        <v>894</v>
      </c>
    </row>
    <row r="320" spans="1:12">
      <c r="A320" s="1" t="s">
        <v>2661</v>
      </c>
      <c r="D320" s="333" t="s">
        <v>2662</v>
      </c>
      <c r="G320" s="1" t="s">
        <v>1462</v>
      </c>
      <c r="J320" s="145" t="s">
        <v>858</v>
      </c>
      <c r="K320" s="1" t="s">
        <v>2663</v>
      </c>
      <c r="L320" s="1" t="s">
        <v>2057</v>
      </c>
    </row>
    <row r="321" spans="1:12">
      <c r="A321" s="1" t="s">
        <v>2664</v>
      </c>
      <c r="D321" s="333" t="s">
        <v>1867</v>
      </c>
      <c r="G321" s="1" t="s">
        <v>2644</v>
      </c>
      <c r="J321" s="145"/>
    </row>
    <row r="322" spans="1:12">
      <c r="A322" s="1" t="s">
        <v>1948</v>
      </c>
      <c r="D322" s="333" t="s">
        <v>2276</v>
      </c>
      <c r="G322" s="1" t="s">
        <v>1791</v>
      </c>
      <c r="J322" s="144" t="s">
        <v>1543</v>
      </c>
      <c r="K322" s="144" t="s">
        <v>2604</v>
      </c>
      <c r="L322" s="144" t="s">
        <v>2605</v>
      </c>
    </row>
    <row r="323" spans="1:12">
      <c r="A323" s="1" t="s">
        <v>2032</v>
      </c>
      <c r="G323" s="1" t="s">
        <v>1681</v>
      </c>
    </row>
    <row r="324" spans="1:12">
      <c r="A324" s="1" t="s">
        <v>2665</v>
      </c>
      <c r="D324" s="333" t="s">
        <v>201</v>
      </c>
      <c r="E324" s="144"/>
      <c r="G324" s="1" t="s">
        <v>2042</v>
      </c>
      <c r="J324" s="145" t="s">
        <v>1566</v>
      </c>
      <c r="K324" s="1" t="s">
        <v>1689</v>
      </c>
      <c r="L324" s="1" t="s">
        <v>2666</v>
      </c>
    </row>
    <row r="325" spans="1:12">
      <c r="A325" s="1" t="s">
        <v>1795</v>
      </c>
    </row>
    <row r="326" spans="1:12">
      <c r="A326" s="1" t="s">
        <v>2322</v>
      </c>
      <c r="D326" s="333" t="s">
        <v>833</v>
      </c>
      <c r="G326" s="144" t="s">
        <v>2667</v>
      </c>
      <c r="H326" s="144"/>
      <c r="J326" s="145"/>
    </row>
    <row r="327" spans="1:12">
      <c r="D327" s="333" t="s">
        <v>2668</v>
      </c>
      <c r="J327" s="145"/>
    </row>
    <row r="328" spans="1:12">
      <c r="A328" s="142" t="s">
        <v>139</v>
      </c>
      <c r="B328" s="151"/>
      <c r="D328" s="333" t="s">
        <v>2669</v>
      </c>
      <c r="G328" s="1" t="s">
        <v>1101</v>
      </c>
      <c r="J328" s="145"/>
    </row>
    <row r="329" spans="1:12">
      <c r="D329" s="333" t="s">
        <v>2034</v>
      </c>
      <c r="G329" s="1" t="s">
        <v>2068</v>
      </c>
      <c r="J329" s="145"/>
    </row>
    <row r="330" spans="1:12">
      <c r="A330" s="1" t="s">
        <v>2103</v>
      </c>
      <c r="D330" s="333" t="s">
        <v>1924</v>
      </c>
      <c r="G330" s="1" t="s">
        <v>815</v>
      </c>
      <c r="J330" s="145"/>
    </row>
    <row r="331" spans="1:12">
      <c r="A331" s="1" t="s">
        <v>1695</v>
      </c>
      <c r="D331" s="333" t="s">
        <v>2138</v>
      </c>
      <c r="G331" s="1" t="s">
        <v>808</v>
      </c>
      <c r="J331" s="145"/>
    </row>
    <row r="332" spans="1:12">
      <c r="A332" s="1" t="s">
        <v>1033</v>
      </c>
      <c r="D332" s="333" t="s">
        <v>2015</v>
      </c>
      <c r="G332" s="1" t="s">
        <v>2524</v>
      </c>
      <c r="J332" s="145"/>
    </row>
    <row r="333" spans="1:12">
      <c r="A333" s="1" t="s">
        <v>2067</v>
      </c>
      <c r="D333" s="333" t="s">
        <v>1912</v>
      </c>
      <c r="G333" s="1" t="s">
        <v>2670</v>
      </c>
      <c r="J333" s="145"/>
    </row>
    <row r="334" spans="1:12">
      <c r="A334" s="1" t="s">
        <v>794</v>
      </c>
      <c r="D334" s="333" t="s">
        <v>2671</v>
      </c>
      <c r="G334" s="1" t="s">
        <v>707</v>
      </c>
    </row>
    <row r="335" spans="1:12">
      <c r="A335" s="1" t="s">
        <v>1848</v>
      </c>
      <c r="D335" s="333" t="s">
        <v>2672</v>
      </c>
    </row>
    <row r="336" spans="1:12">
      <c r="A336" s="1" t="s">
        <v>2673</v>
      </c>
      <c r="G336" s="144" t="s">
        <v>2674</v>
      </c>
      <c r="H336" s="144"/>
    </row>
    <row r="337" spans="1:10">
      <c r="A337" s="1" t="s">
        <v>2675</v>
      </c>
      <c r="D337" s="333" t="s">
        <v>2676</v>
      </c>
      <c r="E337" s="144"/>
    </row>
    <row r="338" spans="1:10">
      <c r="A338" s="1" t="s">
        <v>2053</v>
      </c>
      <c r="G338" s="1" t="s">
        <v>2677</v>
      </c>
    </row>
    <row r="339" spans="1:10">
      <c r="D339" s="333" t="s">
        <v>896</v>
      </c>
      <c r="G339" s="1" t="s">
        <v>2678</v>
      </c>
    </row>
    <row r="340" spans="1:10">
      <c r="A340" s="144" t="s">
        <v>114</v>
      </c>
      <c r="D340" s="333" t="s">
        <v>1910</v>
      </c>
      <c r="G340" s="1" t="s">
        <v>1888</v>
      </c>
    </row>
    <row r="341" spans="1:10">
      <c r="D341" s="333" t="s">
        <v>865</v>
      </c>
      <c r="G341" s="1" t="s">
        <v>2679</v>
      </c>
    </row>
    <row r="342" spans="1:10">
      <c r="A342" s="1" t="s">
        <v>770</v>
      </c>
      <c r="D342" s="333" t="s">
        <v>2093</v>
      </c>
      <c r="G342" s="1" t="s">
        <v>2680</v>
      </c>
    </row>
    <row r="343" spans="1:10">
      <c r="A343" s="1" t="s">
        <v>1784</v>
      </c>
      <c r="D343" s="333" t="s">
        <v>2097</v>
      </c>
      <c r="G343" s="1" t="s">
        <v>2681</v>
      </c>
    </row>
    <row r="344" spans="1:10">
      <c r="D344" s="333" t="s">
        <v>2682</v>
      </c>
      <c r="G344" s="1" t="s">
        <v>1936</v>
      </c>
    </row>
    <row r="345" spans="1:10">
      <c r="A345" s="144" t="s">
        <v>191</v>
      </c>
      <c r="G345" s="1" t="s">
        <v>2454</v>
      </c>
    </row>
    <row r="346" spans="1:10">
      <c r="D346" s="333" t="s">
        <v>269</v>
      </c>
      <c r="E346" s="144"/>
    </row>
    <row r="347" spans="1:10">
      <c r="A347" s="1" t="s">
        <v>2238</v>
      </c>
      <c r="G347" s="144" t="s">
        <v>169</v>
      </c>
      <c r="H347" s="144"/>
    </row>
    <row r="348" spans="1:10">
      <c r="A348" s="1" t="s">
        <v>2629</v>
      </c>
      <c r="D348" s="333" t="s">
        <v>810</v>
      </c>
    </row>
    <row r="349" spans="1:10">
      <c r="A349" s="1" t="s">
        <v>1442</v>
      </c>
      <c r="D349" s="333" t="s">
        <v>826</v>
      </c>
      <c r="G349" s="1" t="s">
        <v>2359</v>
      </c>
    </row>
    <row r="350" spans="1:10">
      <c r="A350" s="1" t="s">
        <v>2069</v>
      </c>
      <c r="D350" s="333" t="s">
        <v>2018</v>
      </c>
      <c r="G350" s="1" t="s">
        <v>1844</v>
      </c>
    </row>
    <row r="351" spans="1:10">
      <c r="A351" s="1" t="s">
        <v>703</v>
      </c>
      <c r="D351" s="333" t="s">
        <v>1803</v>
      </c>
      <c r="G351" s="1" t="s">
        <v>2388</v>
      </c>
    </row>
    <row r="352" spans="1:10">
      <c r="A352" s="1" t="s">
        <v>2160</v>
      </c>
      <c r="D352" s="333" t="s">
        <v>2683</v>
      </c>
      <c r="G352" s="1" t="s">
        <v>2504</v>
      </c>
      <c r="J352" s="2"/>
    </row>
    <row r="353" spans="1:20">
      <c r="A353" s="1" t="s">
        <v>2684</v>
      </c>
      <c r="D353" s="333" t="s">
        <v>1802</v>
      </c>
      <c r="G353" s="1" t="s">
        <v>2144</v>
      </c>
      <c r="J353" s="2"/>
    </row>
    <row r="354" spans="1:20">
      <c r="D354" s="333" t="s">
        <v>2536</v>
      </c>
      <c r="G354" s="1" t="s">
        <v>1860</v>
      </c>
      <c r="J354" s="2"/>
    </row>
    <row r="355" spans="1:20">
      <c r="D355" s="333" t="s">
        <v>2685</v>
      </c>
      <c r="G355" s="1" t="s">
        <v>2174</v>
      </c>
      <c r="J355" s="2"/>
    </row>
    <row r="356" spans="1:20">
      <c r="D356" s="333" t="s">
        <v>909</v>
      </c>
      <c r="J356" s="2"/>
    </row>
    <row r="357" spans="1:20">
      <c r="D357" s="333" t="s">
        <v>2686</v>
      </c>
      <c r="J357" s="2"/>
    </row>
    <row r="358" spans="1:20">
      <c r="D358" s="333" t="s">
        <v>2687</v>
      </c>
      <c r="J358" s="2"/>
    </row>
    <row r="363" spans="1:20" ht="18.75">
      <c r="A363" s="140" t="s">
        <v>5104</v>
      </c>
      <c r="B363" s="402"/>
      <c r="C363" s="141"/>
      <c r="D363" s="402"/>
      <c r="E363" s="141"/>
      <c r="F363" s="402"/>
      <c r="G363" s="141"/>
      <c r="H363" s="141"/>
      <c r="I363" s="141"/>
      <c r="J363" s="141"/>
      <c r="K363" s="141"/>
      <c r="L363" s="141"/>
      <c r="M363" s="141"/>
      <c r="N363" s="141"/>
    </row>
    <row r="365" spans="1:20">
      <c r="A365" s="6" t="s">
        <v>2688</v>
      </c>
      <c r="B365" s="397"/>
      <c r="C365" s="6"/>
      <c r="L365" s="147"/>
    </row>
    <row r="366" spans="1:20">
      <c r="K366" s="148" t="s">
        <v>1539</v>
      </c>
      <c r="L366" s="149" t="s">
        <v>2689</v>
      </c>
      <c r="M366" s="144" t="s">
        <v>2690</v>
      </c>
    </row>
    <row r="367" spans="1:20">
      <c r="K367" s="150" t="s">
        <v>106</v>
      </c>
      <c r="L367" s="2" t="s">
        <v>1348</v>
      </c>
      <c r="M367" s="1" t="s">
        <v>2691</v>
      </c>
      <c r="Q367" s="150"/>
      <c r="R367" s="147"/>
      <c r="S367" s="2"/>
    </row>
    <row r="368" spans="1:20">
      <c r="A368" s="133" t="s">
        <v>71</v>
      </c>
      <c r="C368" s="133" t="s">
        <v>2692</v>
      </c>
      <c r="E368" s="133" t="s">
        <v>2623</v>
      </c>
      <c r="G368" s="133" t="s">
        <v>212</v>
      </c>
      <c r="H368" s="144"/>
      <c r="I368" s="144"/>
      <c r="K368" s="150" t="s">
        <v>201</v>
      </c>
      <c r="L368" s="1" t="s">
        <v>2671</v>
      </c>
      <c r="M368" s="2" t="s">
        <v>2485</v>
      </c>
      <c r="Q368" s="150"/>
      <c r="R368" s="147"/>
      <c r="T368" s="2"/>
    </row>
    <row r="369" spans="1:20">
      <c r="K369" s="150" t="s">
        <v>2623</v>
      </c>
      <c r="L369" s="2" t="s">
        <v>2592</v>
      </c>
      <c r="M369" s="2" t="s">
        <v>2291</v>
      </c>
      <c r="Q369" s="150"/>
      <c r="R369" s="147"/>
      <c r="S369" s="2"/>
      <c r="T369" s="2"/>
    </row>
    <row r="370" spans="1:20">
      <c r="A370" s="1" t="s">
        <v>2631</v>
      </c>
      <c r="C370" s="1" t="s">
        <v>2693</v>
      </c>
      <c r="E370" s="1" t="s">
        <v>2273</v>
      </c>
      <c r="G370" s="1" t="s">
        <v>2335</v>
      </c>
      <c r="I370" s="1" t="s">
        <v>2694</v>
      </c>
      <c r="K370" s="150" t="s">
        <v>185</v>
      </c>
      <c r="L370" s="2" t="s">
        <v>2212</v>
      </c>
      <c r="M370" s="2" t="s">
        <v>2695</v>
      </c>
      <c r="Q370" s="150"/>
      <c r="R370" s="147"/>
      <c r="S370" s="2"/>
      <c r="T370" s="2"/>
    </row>
    <row r="371" spans="1:20">
      <c r="A371" s="1" t="s">
        <v>1982</v>
      </c>
      <c r="C371" s="1" t="s">
        <v>2059</v>
      </c>
      <c r="E371" s="1" t="s">
        <v>2503</v>
      </c>
      <c r="G371" s="1" t="s">
        <v>2696</v>
      </c>
      <c r="I371" s="1" t="s">
        <v>2684</v>
      </c>
      <c r="K371" s="150" t="s">
        <v>71</v>
      </c>
      <c r="L371" s="2" t="s">
        <v>2633</v>
      </c>
      <c r="Q371" s="150"/>
      <c r="R371" s="147"/>
      <c r="S371" s="2"/>
    </row>
    <row r="372" spans="1:20">
      <c r="A372" s="1" t="s">
        <v>1841</v>
      </c>
      <c r="C372" s="1" t="s">
        <v>2058</v>
      </c>
      <c r="E372" s="1" t="s">
        <v>2697</v>
      </c>
      <c r="G372" s="1" t="s">
        <v>2074</v>
      </c>
      <c r="I372" s="1" t="s">
        <v>1836</v>
      </c>
      <c r="K372" s="150" t="s">
        <v>212</v>
      </c>
      <c r="L372" s="2" t="s">
        <v>2698</v>
      </c>
      <c r="Q372" s="150"/>
      <c r="R372" s="147"/>
      <c r="S372" s="2"/>
    </row>
    <row r="373" spans="1:20">
      <c r="A373" s="1" t="s">
        <v>2309</v>
      </c>
      <c r="C373" s="1" t="s">
        <v>2699</v>
      </c>
      <c r="E373" s="1" t="s">
        <v>2320</v>
      </c>
      <c r="G373" s="1" t="s">
        <v>2700</v>
      </c>
      <c r="K373" s="150" t="s">
        <v>2701</v>
      </c>
      <c r="L373" s="2" t="s">
        <v>2063</v>
      </c>
      <c r="M373" s="1" t="s">
        <v>657</v>
      </c>
      <c r="Q373" s="150"/>
      <c r="R373" s="147"/>
      <c r="S373" s="2"/>
    </row>
    <row r="374" spans="1:20">
      <c r="A374" s="1" t="s">
        <v>2130</v>
      </c>
      <c r="C374" s="1" t="s">
        <v>1385</v>
      </c>
      <c r="E374" s="1" t="s">
        <v>932</v>
      </c>
      <c r="G374" s="1" t="s">
        <v>2702</v>
      </c>
      <c r="K374" s="150" t="s">
        <v>169</v>
      </c>
      <c r="L374" s="2" t="s">
        <v>2698</v>
      </c>
      <c r="Q374" s="150"/>
      <c r="R374" s="147"/>
      <c r="S374" s="2"/>
    </row>
    <row r="375" spans="1:20">
      <c r="A375" s="1" t="s">
        <v>2224</v>
      </c>
      <c r="C375" s="1" t="s">
        <v>1726</v>
      </c>
      <c r="E375" s="1" t="s">
        <v>969</v>
      </c>
      <c r="G375" s="1" t="s">
        <v>1130</v>
      </c>
      <c r="K375" s="150" t="s">
        <v>85</v>
      </c>
      <c r="L375" s="2" t="s">
        <v>2633</v>
      </c>
      <c r="Q375" s="150"/>
      <c r="R375" s="147"/>
      <c r="S375" s="2"/>
    </row>
    <row r="376" spans="1:20">
      <c r="C376" s="1" t="s">
        <v>2703</v>
      </c>
      <c r="E376" s="1" t="s">
        <v>928</v>
      </c>
      <c r="G376" s="1" t="s">
        <v>2704</v>
      </c>
      <c r="K376" s="150" t="s">
        <v>177</v>
      </c>
      <c r="L376" s="2" t="s">
        <v>2621</v>
      </c>
      <c r="M376" s="1" t="s">
        <v>1427</v>
      </c>
      <c r="Q376" s="150"/>
      <c r="R376" s="147"/>
      <c r="S376" s="2"/>
    </row>
    <row r="377" spans="1:20">
      <c r="K377" s="150" t="s">
        <v>2705</v>
      </c>
      <c r="L377" s="2" t="s">
        <v>2633</v>
      </c>
      <c r="Q377" s="150"/>
      <c r="R377" s="147"/>
    </row>
    <row r="378" spans="1:20">
      <c r="A378" s="133" t="s">
        <v>2655</v>
      </c>
      <c r="C378" s="133" t="s">
        <v>85</v>
      </c>
      <c r="E378" s="133" t="s">
        <v>2706</v>
      </c>
      <c r="G378" s="133" t="s">
        <v>158</v>
      </c>
      <c r="H378" s="151"/>
      <c r="I378" s="151"/>
      <c r="K378" s="150" t="s">
        <v>240</v>
      </c>
      <c r="L378" s="2" t="s">
        <v>2346</v>
      </c>
      <c r="M378" s="1" t="s">
        <v>2707</v>
      </c>
      <c r="Q378" s="150"/>
      <c r="R378" s="147"/>
      <c r="S378" s="2"/>
    </row>
    <row r="379" spans="1:20">
      <c r="K379" s="150" t="s">
        <v>139</v>
      </c>
      <c r="L379" s="2" t="s">
        <v>2675</v>
      </c>
      <c r="M379" s="1" t="s">
        <v>1061</v>
      </c>
      <c r="Q379" s="150"/>
      <c r="R379" s="147"/>
      <c r="S379" s="2"/>
    </row>
    <row r="380" spans="1:20">
      <c r="A380" s="1" t="s">
        <v>2601</v>
      </c>
      <c r="C380" s="1" t="s">
        <v>2016</v>
      </c>
      <c r="E380" s="1" t="s">
        <v>2235</v>
      </c>
      <c r="G380" s="1" t="s">
        <v>2163</v>
      </c>
      <c r="K380" s="150" t="s">
        <v>232</v>
      </c>
      <c r="L380" s="2" t="s">
        <v>2075</v>
      </c>
      <c r="M380" s="1" t="s">
        <v>1884</v>
      </c>
      <c r="Q380" s="150"/>
      <c r="R380" s="147"/>
    </row>
    <row r="381" spans="1:20">
      <c r="A381" s="1" t="s">
        <v>1514</v>
      </c>
      <c r="C381" s="1" t="s">
        <v>1596</v>
      </c>
      <c r="E381" s="1" t="s">
        <v>2708</v>
      </c>
      <c r="G381" s="1" t="s">
        <v>2709</v>
      </c>
      <c r="K381" s="150" t="s">
        <v>2655</v>
      </c>
      <c r="L381" s="2" t="s">
        <v>2633</v>
      </c>
      <c r="Q381" s="150"/>
      <c r="R381" s="147"/>
    </row>
    <row r="382" spans="1:20">
      <c r="A382" s="1" t="s">
        <v>2283</v>
      </c>
      <c r="C382" s="1" t="s">
        <v>2710</v>
      </c>
      <c r="E382" s="1" t="s">
        <v>2200</v>
      </c>
      <c r="G382" s="1" t="s">
        <v>868</v>
      </c>
      <c r="K382" s="150" t="s">
        <v>223</v>
      </c>
      <c r="L382" s="2" t="s">
        <v>2633</v>
      </c>
      <c r="Q382" s="150"/>
      <c r="R382" s="147"/>
    </row>
    <row r="383" spans="1:20">
      <c r="A383" s="1" t="s">
        <v>2176</v>
      </c>
      <c r="C383" s="1" t="s">
        <v>2711</v>
      </c>
      <c r="E383" s="1" t="s">
        <v>982</v>
      </c>
      <c r="G383" s="1" t="s">
        <v>1727</v>
      </c>
      <c r="K383" s="150" t="s">
        <v>158</v>
      </c>
      <c r="L383" s="2" t="s">
        <v>2712</v>
      </c>
      <c r="M383" s="1" t="s">
        <v>2695</v>
      </c>
      <c r="Q383" s="152"/>
      <c r="R383" s="147"/>
    </row>
    <row r="384" spans="1:20">
      <c r="A384" s="1" t="s">
        <v>2040</v>
      </c>
      <c r="C384" s="1" t="s">
        <v>2025</v>
      </c>
      <c r="E384" s="1" t="s">
        <v>2496</v>
      </c>
      <c r="G384" s="1" t="s">
        <v>2473</v>
      </c>
      <c r="K384" s="150" t="s">
        <v>269</v>
      </c>
      <c r="L384" s="2" t="s">
        <v>2633</v>
      </c>
      <c r="Q384" s="150"/>
      <c r="R384" s="147"/>
    </row>
    <row r="385" spans="1:19">
      <c r="A385" s="1" t="s">
        <v>2713</v>
      </c>
      <c r="C385" s="1" t="s">
        <v>914</v>
      </c>
      <c r="E385" s="1" t="s">
        <v>1179</v>
      </c>
      <c r="G385" s="1" t="s">
        <v>2714</v>
      </c>
      <c r="K385" s="150" t="s">
        <v>2638</v>
      </c>
      <c r="L385" s="2" t="s">
        <v>2633</v>
      </c>
      <c r="Q385" s="150"/>
      <c r="R385" s="147"/>
    </row>
    <row r="386" spans="1:19">
      <c r="E386" s="1" t="s">
        <v>2023</v>
      </c>
      <c r="G386" s="1" t="s">
        <v>881</v>
      </c>
      <c r="K386" s="150" t="s">
        <v>279</v>
      </c>
      <c r="L386" s="2" t="s">
        <v>2633</v>
      </c>
      <c r="Q386" s="150"/>
    </row>
    <row r="387" spans="1:19">
      <c r="E387" s="1" t="s">
        <v>2715</v>
      </c>
      <c r="G387" s="1" t="s">
        <v>2716</v>
      </c>
      <c r="K387" s="150" t="s">
        <v>2676</v>
      </c>
      <c r="L387" s="1" t="s">
        <v>1904</v>
      </c>
      <c r="M387" s="1" t="s">
        <v>1879</v>
      </c>
      <c r="Q387" s="150"/>
    </row>
    <row r="388" spans="1:19">
      <c r="K388" s="150" t="s">
        <v>2717</v>
      </c>
      <c r="L388" s="2" t="s">
        <v>2633</v>
      </c>
      <c r="Q388" s="150"/>
    </row>
    <row r="389" spans="1:19">
      <c r="A389" s="133" t="s">
        <v>185</v>
      </c>
      <c r="C389" s="133" t="s">
        <v>106</v>
      </c>
      <c r="E389" s="133" t="s">
        <v>2638</v>
      </c>
      <c r="G389" s="133" t="s">
        <v>139</v>
      </c>
      <c r="H389" s="144"/>
      <c r="I389" s="144"/>
      <c r="K389" s="150" t="s">
        <v>191</v>
      </c>
      <c r="L389" s="2" t="s">
        <v>2684</v>
      </c>
      <c r="M389" s="1" t="s">
        <v>2259</v>
      </c>
      <c r="Q389" s="152"/>
      <c r="S389" s="2"/>
    </row>
    <row r="390" spans="1:19">
      <c r="K390" s="150" t="s">
        <v>114</v>
      </c>
      <c r="L390" s="2" t="s">
        <v>2633</v>
      </c>
      <c r="Q390" s="150"/>
    </row>
    <row r="391" spans="1:19">
      <c r="A391" s="1" t="s">
        <v>2047</v>
      </c>
      <c r="C391" s="1" t="s">
        <v>910</v>
      </c>
      <c r="E391" s="1" t="s">
        <v>2030</v>
      </c>
      <c r="G391" s="1" t="s">
        <v>2399</v>
      </c>
      <c r="I391" s="1" t="s">
        <v>880</v>
      </c>
      <c r="K391" s="131"/>
      <c r="L391" s="3"/>
      <c r="M391" s="2"/>
      <c r="Q391" s="150"/>
    </row>
    <row r="392" spans="1:19">
      <c r="A392" s="1" t="s">
        <v>2021</v>
      </c>
      <c r="C392" s="1" t="s">
        <v>2718</v>
      </c>
      <c r="E392" s="1" t="s">
        <v>2272</v>
      </c>
      <c r="G392" s="1" t="s">
        <v>2214</v>
      </c>
      <c r="I392" s="1" t="s">
        <v>2575</v>
      </c>
      <c r="K392" s="131" t="s">
        <v>1541</v>
      </c>
      <c r="L392" s="3"/>
      <c r="M392" s="2"/>
    </row>
    <row r="393" spans="1:19">
      <c r="A393" s="1" t="s">
        <v>2020</v>
      </c>
      <c r="C393" s="1" t="s">
        <v>1595</v>
      </c>
      <c r="E393" s="1" t="s">
        <v>1904</v>
      </c>
      <c r="G393" s="1" t="s">
        <v>903</v>
      </c>
    </row>
    <row r="394" spans="1:19">
      <c r="A394" s="1" t="s">
        <v>2178</v>
      </c>
      <c r="C394" s="1" t="s">
        <v>2719</v>
      </c>
      <c r="E394" s="1" t="s">
        <v>1903</v>
      </c>
      <c r="G394" s="1" t="s">
        <v>2284</v>
      </c>
      <c r="K394" s="150" t="s">
        <v>106</v>
      </c>
      <c r="L394" s="2" t="s">
        <v>2464</v>
      </c>
      <c r="M394" s="1" t="s">
        <v>2720</v>
      </c>
    </row>
    <row r="395" spans="1:19">
      <c r="A395" s="1" t="s">
        <v>2721</v>
      </c>
      <c r="C395" s="1" t="s">
        <v>2595</v>
      </c>
      <c r="E395" s="1" t="s">
        <v>2722</v>
      </c>
      <c r="G395" s="1" t="s">
        <v>2297</v>
      </c>
      <c r="K395" s="150" t="s">
        <v>201</v>
      </c>
      <c r="L395" s="2" t="s">
        <v>2723</v>
      </c>
    </row>
    <row r="396" spans="1:19">
      <c r="C396" s="1" t="s">
        <v>2724</v>
      </c>
      <c r="E396" s="1" t="s">
        <v>2725</v>
      </c>
      <c r="G396" s="1" t="s">
        <v>1668</v>
      </c>
      <c r="K396" s="150" t="s">
        <v>2623</v>
      </c>
      <c r="L396" s="1" t="s">
        <v>2633</v>
      </c>
    </row>
    <row r="397" spans="1:19">
      <c r="C397" s="1" t="s">
        <v>2168</v>
      </c>
      <c r="E397" s="1" t="s">
        <v>2726</v>
      </c>
      <c r="G397" s="1" t="s">
        <v>2727</v>
      </c>
      <c r="K397" s="150" t="s">
        <v>185</v>
      </c>
      <c r="L397" s="1" t="s">
        <v>2653</v>
      </c>
      <c r="M397" s="1" t="s">
        <v>2695</v>
      </c>
    </row>
    <row r="398" spans="1:19">
      <c r="C398" s="1" t="s">
        <v>1222</v>
      </c>
      <c r="K398" s="150" t="s">
        <v>71</v>
      </c>
      <c r="L398" s="1" t="s">
        <v>2698</v>
      </c>
    </row>
    <row r="399" spans="1:19">
      <c r="K399" s="150" t="s">
        <v>2701</v>
      </c>
      <c r="L399" s="1" t="s">
        <v>2657</v>
      </c>
      <c r="M399" s="1" t="s">
        <v>1930</v>
      </c>
    </row>
    <row r="400" spans="1:19">
      <c r="A400" s="133" t="s">
        <v>240</v>
      </c>
      <c r="C400" s="133" t="s">
        <v>114</v>
      </c>
      <c r="E400" s="134" t="s">
        <v>2676</v>
      </c>
      <c r="G400" s="133" t="s">
        <v>279</v>
      </c>
      <c r="H400" s="144"/>
      <c r="I400" s="144"/>
      <c r="K400" s="150" t="s">
        <v>85</v>
      </c>
      <c r="L400" s="1" t="s">
        <v>2633</v>
      </c>
    </row>
    <row r="401" spans="1:13">
      <c r="K401" s="150" t="s">
        <v>177</v>
      </c>
      <c r="L401" s="1" t="s">
        <v>2728</v>
      </c>
      <c r="M401" s="1" t="s">
        <v>1896</v>
      </c>
    </row>
    <row r="402" spans="1:13">
      <c r="A402" s="1" t="s">
        <v>1027</v>
      </c>
      <c r="C402" s="1" t="s">
        <v>2237</v>
      </c>
      <c r="E402" s="1" t="s">
        <v>1081</v>
      </c>
      <c r="G402" s="1" t="s">
        <v>2729</v>
      </c>
      <c r="I402" s="1" t="s">
        <v>2621</v>
      </c>
      <c r="K402" s="150" t="s">
        <v>2705</v>
      </c>
      <c r="L402" s="1" t="s">
        <v>2633</v>
      </c>
    </row>
    <row r="403" spans="1:13">
      <c r="A403" s="1" t="s">
        <v>846</v>
      </c>
      <c r="C403" s="1" t="s">
        <v>2464</v>
      </c>
      <c r="E403" s="1" t="s">
        <v>2730</v>
      </c>
      <c r="G403" s="1" t="s">
        <v>2225</v>
      </c>
      <c r="I403" s="1" t="s">
        <v>2212</v>
      </c>
      <c r="K403" s="152" t="s">
        <v>240</v>
      </c>
      <c r="L403" s="1" t="s">
        <v>2293</v>
      </c>
      <c r="M403" s="1" t="s">
        <v>2731</v>
      </c>
    </row>
    <row r="404" spans="1:13">
      <c r="A404" s="1" t="s">
        <v>2732</v>
      </c>
      <c r="C404" s="1" t="s">
        <v>1580</v>
      </c>
      <c r="G404" s="1" t="s">
        <v>1029</v>
      </c>
      <c r="I404" s="1" t="s">
        <v>2057</v>
      </c>
      <c r="K404" s="150" t="s">
        <v>139</v>
      </c>
      <c r="L404" s="1" t="s">
        <v>2633</v>
      </c>
    </row>
    <row r="405" spans="1:13">
      <c r="A405" s="1" t="s">
        <v>2385</v>
      </c>
      <c r="C405" s="1" t="s">
        <v>2733</v>
      </c>
      <c r="G405" s="1" t="s">
        <v>1297</v>
      </c>
      <c r="K405" s="150" t="s">
        <v>232</v>
      </c>
      <c r="L405" s="1" t="s">
        <v>914</v>
      </c>
      <c r="M405" s="1" t="s">
        <v>2167</v>
      </c>
    </row>
    <row r="406" spans="1:13">
      <c r="A406" s="1" t="s">
        <v>2055</v>
      </c>
      <c r="C406" s="1" t="s">
        <v>1692</v>
      </c>
      <c r="G406" s="1" t="s">
        <v>1344</v>
      </c>
      <c r="K406" s="150" t="s">
        <v>2655</v>
      </c>
      <c r="L406" s="1" t="s">
        <v>2633</v>
      </c>
    </row>
    <row r="407" spans="1:13">
      <c r="A407" s="1" t="s">
        <v>2734</v>
      </c>
      <c r="C407" s="1" t="s">
        <v>2244</v>
      </c>
      <c r="G407" s="1" t="s">
        <v>887</v>
      </c>
      <c r="K407" s="150" t="s">
        <v>223</v>
      </c>
      <c r="L407" s="1" t="s">
        <v>2633</v>
      </c>
    </row>
    <row r="408" spans="1:13">
      <c r="K408" s="150" t="s">
        <v>158</v>
      </c>
      <c r="L408" s="1" t="s">
        <v>2421</v>
      </c>
      <c r="M408" s="1" t="s">
        <v>2695</v>
      </c>
    </row>
    <row r="409" spans="1:13">
      <c r="A409" s="133" t="s">
        <v>129</v>
      </c>
      <c r="C409" s="133" t="s">
        <v>177</v>
      </c>
      <c r="E409" s="133" t="s">
        <v>2735</v>
      </c>
      <c r="G409" s="133" t="s">
        <v>223</v>
      </c>
      <c r="K409" s="150" t="s">
        <v>269</v>
      </c>
      <c r="L409" s="1" t="s">
        <v>2633</v>
      </c>
    </row>
    <row r="410" spans="1:13">
      <c r="K410" s="150" t="s">
        <v>2638</v>
      </c>
      <c r="L410" s="1" t="s">
        <v>2698</v>
      </c>
    </row>
    <row r="411" spans="1:13">
      <c r="A411" s="1" t="s">
        <v>2083</v>
      </c>
      <c r="C411" s="1" t="s">
        <v>2736</v>
      </c>
      <c r="E411" s="1" t="s">
        <v>926</v>
      </c>
      <c r="G411" s="1" t="s">
        <v>2209</v>
      </c>
      <c r="K411" s="150" t="s">
        <v>279</v>
      </c>
      <c r="L411" s="1" t="s">
        <v>2698</v>
      </c>
    </row>
    <row r="412" spans="1:13">
      <c r="A412" s="1" t="s">
        <v>2737</v>
      </c>
      <c r="C412" s="1" t="s">
        <v>2738</v>
      </c>
      <c r="E412" s="1" t="s">
        <v>1971</v>
      </c>
      <c r="G412" s="1" t="s">
        <v>2739</v>
      </c>
      <c r="K412" s="150" t="s">
        <v>2676</v>
      </c>
      <c r="L412" s="1" t="s">
        <v>2633</v>
      </c>
    </row>
    <row r="413" spans="1:13">
      <c r="A413" s="1" t="s">
        <v>2173</v>
      </c>
      <c r="C413" s="1" t="s">
        <v>2180</v>
      </c>
      <c r="E413" s="1" t="s">
        <v>1972</v>
      </c>
      <c r="G413" s="1" t="s">
        <v>2740</v>
      </c>
      <c r="K413" s="150" t="s">
        <v>2717</v>
      </c>
      <c r="L413" s="1" t="s">
        <v>2633</v>
      </c>
    </row>
    <row r="414" spans="1:13">
      <c r="A414" s="1" t="s">
        <v>1030</v>
      </c>
      <c r="C414" s="1" t="s">
        <v>2216</v>
      </c>
      <c r="E414" s="1" t="s">
        <v>2741</v>
      </c>
      <c r="G414" s="1" t="s">
        <v>2742</v>
      </c>
      <c r="K414" s="150" t="s">
        <v>191</v>
      </c>
      <c r="L414" s="1" t="s">
        <v>2633</v>
      </c>
    </row>
    <row r="415" spans="1:13">
      <c r="A415" s="1" t="s">
        <v>2743</v>
      </c>
      <c r="C415" s="1" t="s">
        <v>2744</v>
      </c>
      <c r="E415" s="1" t="s">
        <v>2600</v>
      </c>
      <c r="G415" s="1" t="s">
        <v>2745</v>
      </c>
      <c r="K415" s="150" t="s">
        <v>114</v>
      </c>
      <c r="L415" s="1" t="s">
        <v>2698</v>
      </c>
    </row>
    <row r="416" spans="1:13">
      <c r="A416" s="1" t="s">
        <v>1343</v>
      </c>
      <c r="C416" s="1" t="s">
        <v>2039</v>
      </c>
      <c r="G416" s="1" t="s">
        <v>2209</v>
      </c>
    </row>
    <row r="417" spans="1:13">
      <c r="A417" s="1" t="s">
        <v>2746</v>
      </c>
      <c r="C417" s="1" t="s">
        <v>2747</v>
      </c>
      <c r="G417" s="1" t="s">
        <v>1047</v>
      </c>
      <c r="K417" s="131" t="s">
        <v>1542</v>
      </c>
    </row>
    <row r="418" spans="1:13">
      <c r="A418" s="1" t="s">
        <v>2122</v>
      </c>
      <c r="C418" s="1" t="s">
        <v>2748</v>
      </c>
      <c r="G418" s="1" t="s">
        <v>2033</v>
      </c>
    </row>
    <row r="419" spans="1:13">
      <c r="K419" s="150" t="s">
        <v>106</v>
      </c>
      <c r="L419" s="1" t="s">
        <v>2749</v>
      </c>
      <c r="M419" s="1" t="s">
        <v>905</v>
      </c>
    </row>
    <row r="420" spans="1:13">
      <c r="A420" s="133" t="s">
        <v>169</v>
      </c>
      <c r="C420" s="133" t="s">
        <v>269</v>
      </c>
      <c r="E420" s="133" t="s">
        <v>191</v>
      </c>
      <c r="G420" s="133" t="s">
        <v>201</v>
      </c>
      <c r="H420" s="142"/>
      <c r="K420" s="150" t="s">
        <v>201</v>
      </c>
      <c r="L420" s="1" t="s">
        <v>2633</v>
      </c>
    </row>
    <row r="421" spans="1:13">
      <c r="K421" s="150" t="s">
        <v>2623</v>
      </c>
      <c r="L421" s="1" t="s">
        <v>2750</v>
      </c>
      <c r="M421" s="1" t="s">
        <v>2751</v>
      </c>
    </row>
    <row r="422" spans="1:13">
      <c r="A422" s="1" t="s">
        <v>1096</v>
      </c>
      <c r="C422" s="1" t="s">
        <v>2752</v>
      </c>
      <c r="E422" s="1" t="s">
        <v>2753</v>
      </c>
      <c r="G422" s="1" t="s">
        <v>1966</v>
      </c>
      <c r="I422" s="1" t="s">
        <v>2754</v>
      </c>
      <c r="K422" s="150" t="s">
        <v>185</v>
      </c>
      <c r="L422" s="1" t="s">
        <v>2057</v>
      </c>
      <c r="M422" s="1" t="s">
        <v>1933</v>
      </c>
    </row>
    <row r="423" spans="1:13">
      <c r="A423" s="1" t="s">
        <v>2755</v>
      </c>
      <c r="C423" s="1" t="s">
        <v>2075</v>
      </c>
      <c r="E423" s="1" t="s">
        <v>2756</v>
      </c>
      <c r="G423" s="1" t="s">
        <v>2757</v>
      </c>
      <c r="I423" s="1" t="s">
        <v>1637</v>
      </c>
      <c r="K423" s="150" t="s">
        <v>2701</v>
      </c>
      <c r="L423" s="2" t="s">
        <v>2633</v>
      </c>
    </row>
    <row r="424" spans="1:13">
      <c r="A424" s="1" t="s">
        <v>2758</v>
      </c>
      <c r="C424" s="1" t="s">
        <v>1555</v>
      </c>
      <c r="E424" s="1" t="s">
        <v>2070</v>
      </c>
      <c r="G424" s="1" t="s">
        <v>1067</v>
      </c>
      <c r="K424" s="150" t="s">
        <v>85</v>
      </c>
      <c r="L424" s="2" t="s">
        <v>2633</v>
      </c>
    </row>
    <row r="425" spans="1:13">
      <c r="A425" s="1" t="s">
        <v>1976</v>
      </c>
      <c r="C425" s="1" t="s">
        <v>2759</v>
      </c>
      <c r="E425" s="1" t="s">
        <v>2161</v>
      </c>
      <c r="G425" s="1" t="s">
        <v>2153</v>
      </c>
      <c r="K425" s="150" t="s">
        <v>177</v>
      </c>
      <c r="L425" s="2" t="s">
        <v>2633</v>
      </c>
    </row>
    <row r="426" spans="1:13">
      <c r="A426" s="1" t="s">
        <v>1977</v>
      </c>
      <c r="C426" s="1" t="s">
        <v>1635</v>
      </c>
      <c r="E426" s="1" t="s">
        <v>1123</v>
      </c>
      <c r="G426" s="1" t="s">
        <v>908</v>
      </c>
      <c r="K426" s="150" t="s">
        <v>2705</v>
      </c>
      <c r="L426" s="2" t="s">
        <v>2633</v>
      </c>
    </row>
    <row r="427" spans="1:13">
      <c r="A427" s="1" t="s">
        <v>2051</v>
      </c>
      <c r="C427" s="1" t="s">
        <v>2076</v>
      </c>
      <c r="E427" s="1" t="s">
        <v>2421</v>
      </c>
      <c r="G427" s="1" t="s">
        <v>2760</v>
      </c>
      <c r="K427" s="152" t="s">
        <v>240</v>
      </c>
      <c r="L427" s="2" t="s">
        <v>2062</v>
      </c>
      <c r="M427" s="1" t="s">
        <v>1679</v>
      </c>
    </row>
    <row r="428" spans="1:13">
      <c r="A428" s="1" t="s">
        <v>2761</v>
      </c>
      <c r="C428" s="1" t="s">
        <v>2762</v>
      </c>
      <c r="E428" s="1" t="s">
        <v>2763</v>
      </c>
      <c r="G428" s="1" t="s">
        <v>1590</v>
      </c>
      <c r="K428" s="150" t="s">
        <v>139</v>
      </c>
      <c r="L428" s="2" t="s">
        <v>2633</v>
      </c>
    </row>
    <row r="429" spans="1:13">
      <c r="A429" s="1" t="s">
        <v>2764</v>
      </c>
      <c r="E429" s="1" t="s">
        <v>2765</v>
      </c>
      <c r="G429" s="1" t="s">
        <v>2187</v>
      </c>
      <c r="K429" s="150" t="s">
        <v>232</v>
      </c>
      <c r="L429" s="1" t="s">
        <v>2766</v>
      </c>
      <c r="M429" s="1" t="s">
        <v>2767</v>
      </c>
    </row>
    <row r="430" spans="1:13">
      <c r="K430" s="150" t="s">
        <v>2655</v>
      </c>
      <c r="L430" s="1" t="s">
        <v>2633</v>
      </c>
    </row>
    <row r="431" spans="1:13">
      <c r="K431" s="150" t="s">
        <v>223</v>
      </c>
      <c r="L431" s="1" t="s">
        <v>2633</v>
      </c>
    </row>
    <row r="432" spans="1:13">
      <c r="K432" s="150" t="s">
        <v>158</v>
      </c>
      <c r="L432" s="1" t="s">
        <v>1971</v>
      </c>
      <c r="M432" s="1" t="s">
        <v>2695</v>
      </c>
    </row>
    <row r="433" spans="11:12">
      <c r="K433" s="150" t="s">
        <v>269</v>
      </c>
      <c r="L433" s="1" t="s">
        <v>2633</v>
      </c>
    </row>
    <row r="434" spans="11:12">
      <c r="K434" s="150" t="s">
        <v>2676</v>
      </c>
      <c r="L434" s="1" t="s">
        <v>2768</v>
      </c>
    </row>
    <row r="435" spans="11:12">
      <c r="K435" s="150" t="s">
        <v>2717</v>
      </c>
      <c r="L435" s="1" t="s">
        <v>2633</v>
      </c>
    </row>
    <row r="436" spans="11:12">
      <c r="K436" s="150" t="s">
        <v>191</v>
      </c>
      <c r="L436" s="1" t="s">
        <v>2633</v>
      </c>
    </row>
    <row r="438" spans="11:12">
      <c r="K438" s="131" t="s">
        <v>1543</v>
      </c>
    </row>
    <row r="440" spans="11:12">
      <c r="K440" s="150" t="s">
        <v>106</v>
      </c>
      <c r="L440" s="1" t="s">
        <v>2633</v>
      </c>
    </row>
    <row r="441" spans="11:12">
      <c r="K441" s="150" t="s">
        <v>201</v>
      </c>
      <c r="L441" s="1" t="s">
        <v>2633</v>
      </c>
    </row>
    <row r="442" spans="11:12">
      <c r="K442" s="150" t="s">
        <v>2623</v>
      </c>
      <c r="L442" s="1" t="s">
        <v>2633</v>
      </c>
    </row>
    <row r="443" spans="11:12">
      <c r="K443" s="150" t="s">
        <v>129</v>
      </c>
      <c r="L443" s="1" t="s">
        <v>2633</v>
      </c>
    </row>
    <row r="444" spans="11:12">
      <c r="K444" s="150" t="s">
        <v>85</v>
      </c>
      <c r="L444" s="1" t="s">
        <v>2633</v>
      </c>
    </row>
    <row r="445" spans="11:12">
      <c r="K445" s="150" t="s">
        <v>177</v>
      </c>
      <c r="L445" s="1" t="s">
        <v>2633</v>
      </c>
    </row>
    <row r="446" spans="11:12">
      <c r="K446" s="150" t="s">
        <v>2705</v>
      </c>
      <c r="L446" s="1" t="s">
        <v>2633</v>
      </c>
    </row>
    <row r="447" spans="11:12">
      <c r="K447" s="150" t="s">
        <v>240</v>
      </c>
      <c r="L447" s="1" t="s">
        <v>2633</v>
      </c>
    </row>
    <row r="448" spans="11:12">
      <c r="K448" s="150" t="s">
        <v>139</v>
      </c>
      <c r="L448" s="1" t="s">
        <v>2633</v>
      </c>
    </row>
    <row r="449" spans="11:13">
      <c r="K449" s="150" t="s">
        <v>232</v>
      </c>
      <c r="L449" s="1" t="s">
        <v>1047</v>
      </c>
      <c r="M449" s="1" t="s">
        <v>2769</v>
      </c>
    </row>
    <row r="450" spans="11:13">
      <c r="K450" s="150" t="s">
        <v>2655</v>
      </c>
      <c r="L450" s="1" t="s">
        <v>2633</v>
      </c>
    </row>
    <row r="451" spans="11:13">
      <c r="K451" s="150" t="s">
        <v>223</v>
      </c>
      <c r="L451" s="1" t="s">
        <v>2633</v>
      </c>
    </row>
    <row r="452" spans="11:13">
      <c r="K452" s="150" t="s">
        <v>158</v>
      </c>
      <c r="L452" s="1" t="s">
        <v>2633</v>
      </c>
    </row>
    <row r="453" spans="11:13">
      <c r="K453" s="150" t="s">
        <v>269</v>
      </c>
      <c r="L453" s="1" t="s">
        <v>2633</v>
      </c>
    </row>
    <row r="454" spans="11:13">
      <c r="K454" s="150" t="s">
        <v>2717</v>
      </c>
      <c r="L454" s="1" t="s">
        <v>2633</v>
      </c>
    </row>
    <row r="455" spans="11:13">
      <c r="K455" s="150" t="s">
        <v>191</v>
      </c>
      <c r="L455" s="1" t="s">
        <v>2633</v>
      </c>
    </row>
    <row r="457" spans="11:13">
      <c r="K457" s="131" t="s">
        <v>1544</v>
      </c>
    </row>
    <row r="459" spans="11:13">
      <c r="K459" s="150" t="s">
        <v>232</v>
      </c>
      <c r="L459" s="1" t="s">
        <v>2770</v>
      </c>
      <c r="M459" s="1" t="s">
        <v>914</v>
      </c>
    </row>
    <row r="460" spans="11:13">
      <c r="K460" s="1" t="s">
        <v>232</v>
      </c>
      <c r="L460" s="1" t="s">
        <v>2771</v>
      </c>
      <c r="M460" s="1" t="s">
        <v>1429</v>
      </c>
    </row>
    <row r="465" spans="1:13" ht="18.75">
      <c r="A465" s="140" t="s">
        <v>5103</v>
      </c>
      <c r="B465" s="402"/>
      <c r="C465" s="141"/>
      <c r="D465" s="402"/>
      <c r="E465" s="141"/>
      <c r="F465" s="402"/>
      <c r="G465" s="141"/>
      <c r="H465" s="141"/>
      <c r="I465" s="141"/>
      <c r="J465" s="141"/>
      <c r="K465" s="141"/>
      <c r="L465" s="141"/>
      <c r="M465" s="141"/>
    </row>
    <row r="466" spans="1:13" ht="18.75">
      <c r="J466" s="6"/>
      <c r="K466" s="153" t="s">
        <v>1539</v>
      </c>
      <c r="L466" s="6"/>
    </row>
    <row r="467" spans="1:13" ht="15.75" thickBot="1">
      <c r="J467" s="154" t="s">
        <v>2477</v>
      </c>
      <c r="K467" s="154" t="s">
        <v>2689</v>
      </c>
      <c r="L467" s="154" t="s">
        <v>2690</v>
      </c>
    </row>
    <row r="468" spans="1:13" ht="15.75" thickBot="1">
      <c r="A468" s="7" t="s">
        <v>85</v>
      </c>
      <c r="C468" s="7" t="s">
        <v>201</v>
      </c>
      <c r="E468" s="7" t="s">
        <v>169</v>
      </c>
      <c r="G468" s="134" t="s">
        <v>177</v>
      </c>
    </row>
    <row r="469" spans="1:13">
      <c r="J469" s="1" t="s">
        <v>106</v>
      </c>
      <c r="K469" s="1" t="s">
        <v>2595</v>
      </c>
      <c r="L469" s="1" t="s">
        <v>1286</v>
      </c>
    </row>
    <row r="470" spans="1:13">
      <c r="A470" s="1" t="s">
        <v>2772</v>
      </c>
      <c r="C470" s="1" t="s">
        <v>2773</v>
      </c>
      <c r="E470" s="1" t="s">
        <v>2774</v>
      </c>
      <c r="G470" s="1" t="s">
        <v>2134</v>
      </c>
      <c r="J470" s="1" t="s">
        <v>185</v>
      </c>
      <c r="K470" s="1" t="s">
        <v>2633</v>
      </c>
    </row>
    <row r="471" spans="1:13">
      <c r="A471" s="1" t="s">
        <v>2219</v>
      </c>
      <c r="C471" s="1" t="s">
        <v>2775</v>
      </c>
      <c r="E471" s="1" t="s">
        <v>2206</v>
      </c>
      <c r="G471" s="1" t="s">
        <v>2776</v>
      </c>
      <c r="J471" s="1" t="s">
        <v>2717</v>
      </c>
      <c r="K471" s="1" t="s">
        <v>2633</v>
      </c>
    </row>
    <row r="472" spans="1:13">
      <c r="A472" s="1" t="s">
        <v>1878</v>
      </c>
      <c r="C472" s="1" t="s">
        <v>2186</v>
      </c>
      <c r="E472" s="1" t="s">
        <v>2777</v>
      </c>
      <c r="G472" s="1" t="s">
        <v>1048</v>
      </c>
      <c r="J472" s="1" t="s">
        <v>2676</v>
      </c>
      <c r="K472" s="1" t="s">
        <v>2778</v>
      </c>
      <c r="L472" s="1" t="s">
        <v>2499</v>
      </c>
    </row>
    <row r="473" spans="1:13">
      <c r="A473" s="1" t="s">
        <v>2427</v>
      </c>
      <c r="C473" s="1" t="s">
        <v>2529</v>
      </c>
      <c r="E473" s="1" t="s">
        <v>2132</v>
      </c>
      <c r="G473" s="1" t="s">
        <v>2328</v>
      </c>
      <c r="J473" s="1" t="s">
        <v>2638</v>
      </c>
      <c r="K473" s="1" t="s">
        <v>2779</v>
      </c>
      <c r="L473" s="1" t="s">
        <v>2780</v>
      </c>
    </row>
    <row r="474" spans="1:13">
      <c r="A474" s="1" t="s">
        <v>2245</v>
      </c>
      <c r="C474" s="1" t="s">
        <v>1049</v>
      </c>
      <c r="E474" s="1" t="s">
        <v>2781</v>
      </c>
      <c r="G474" s="1" t="s">
        <v>2542</v>
      </c>
      <c r="J474" s="1" t="s">
        <v>223</v>
      </c>
      <c r="K474" s="1" t="s">
        <v>2740</v>
      </c>
      <c r="L474" s="1" t="s">
        <v>2782</v>
      </c>
    </row>
    <row r="475" spans="1:13">
      <c r="A475" s="1" t="s">
        <v>2783</v>
      </c>
      <c r="C475" s="1" t="s">
        <v>2784</v>
      </c>
      <c r="E475" s="1" t="s">
        <v>2785</v>
      </c>
      <c r="G475" s="1" t="s">
        <v>2227</v>
      </c>
      <c r="J475" s="1" t="s">
        <v>201</v>
      </c>
      <c r="K475" s="1" t="s">
        <v>2633</v>
      </c>
    </row>
    <row r="476" spans="1:13">
      <c r="C476" s="1" t="s">
        <v>2786</v>
      </c>
      <c r="G476" s="1" t="s">
        <v>2378</v>
      </c>
      <c r="J476" s="1" t="s">
        <v>177</v>
      </c>
      <c r="K476" s="1" t="s">
        <v>2277</v>
      </c>
      <c r="L476" s="1" t="s">
        <v>1800</v>
      </c>
    </row>
    <row r="477" spans="1:13" ht="15.75" thickBot="1">
      <c r="A477" s="7" t="s">
        <v>2623</v>
      </c>
      <c r="C477" s="1" t="s">
        <v>1735</v>
      </c>
      <c r="E477" s="7" t="s">
        <v>223</v>
      </c>
      <c r="G477" s="1" t="s">
        <v>2787</v>
      </c>
      <c r="J477" s="1" t="s">
        <v>2623</v>
      </c>
      <c r="K477" s="1" t="s">
        <v>2633</v>
      </c>
    </row>
    <row r="478" spans="1:13">
      <c r="C478" s="1" t="s">
        <v>2207</v>
      </c>
      <c r="J478" s="1" t="s">
        <v>240</v>
      </c>
      <c r="K478" s="1" t="s">
        <v>2072</v>
      </c>
      <c r="L478" s="1" t="s">
        <v>2788</v>
      </c>
    </row>
    <row r="479" spans="1:13" ht="15.75" thickBot="1">
      <c r="A479" s="1" t="s">
        <v>1868</v>
      </c>
      <c r="C479" s="1" t="s">
        <v>2082</v>
      </c>
      <c r="E479" s="1" t="s">
        <v>1902</v>
      </c>
      <c r="G479" s="7" t="s">
        <v>191</v>
      </c>
      <c r="J479" s="1" t="s">
        <v>114</v>
      </c>
      <c r="K479" s="1" t="s">
        <v>2633</v>
      </c>
    </row>
    <row r="480" spans="1:13">
      <c r="A480" s="1" t="s">
        <v>2789</v>
      </c>
      <c r="C480" s="1" t="s">
        <v>2790</v>
      </c>
      <c r="E480" s="1" t="s">
        <v>2791</v>
      </c>
      <c r="J480" s="1" t="s">
        <v>2705</v>
      </c>
      <c r="K480" s="1" t="s">
        <v>2633</v>
      </c>
    </row>
    <row r="481" spans="1:12">
      <c r="A481" s="1" t="s">
        <v>2168</v>
      </c>
      <c r="E481" s="1" t="s">
        <v>2792</v>
      </c>
      <c r="G481" s="1" t="s">
        <v>1401</v>
      </c>
      <c r="J481" s="1" t="s">
        <v>169</v>
      </c>
      <c r="K481" s="1" t="s">
        <v>2633</v>
      </c>
    </row>
    <row r="482" spans="1:12" ht="15.75" thickBot="1">
      <c r="A482" s="1" t="s">
        <v>2312</v>
      </c>
      <c r="C482" s="7" t="s">
        <v>106</v>
      </c>
      <c r="E482" s="1" t="s">
        <v>542</v>
      </c>
      <c r="G482" s="1" t="s">
        <v>2335</v>
      </c>
      <c r="J482" s="1" t="s">
        <v>158</v>
      </c>
      <c r="K482" s="1" t="s">
        <v>2633</v>
      </c>
    </row>
    <row r="483" spans="1:12">
      <c r="A483" s="1" t="s">
        <v>2793</v>
      </c>
      <c r="E483" s="1" t="s">
        <v>2794</v>
      </c>
      <c r="G483" s="1" t="s">
        <v>1874</v>
      </c>
      <c r="J483" s="1" t="s">
        <v>279</v>
      </c>
      <c r="K483" s="1" t="s">
        <v>2633</v>
      </c>
    </row>
    <row r="484" spans="1:12">
      <c r="A484" s="1" t="s">
        <v>1036</v>
      </c>
      <c r="C484" s="1" t="s">
        <v>2189</v>
      </c>
      <c r="E484" s="1" t="s">
        <v>2795</v>
      </c>
      <c r="G484" s="1" t="s">
        <v>2345</v>
      </c>
      <c r="J484" s="1" t="s">
        <v>232</v>
      </c>
      <c r="K484" s="1" t="s">
        <v>2624</v>
      </c>
      <c r="L484" s="1" t="s">
        <v>2796</v>
      </c>
    </row>
    <row r="485" spans="1:12">
      <c r="A485" s="1" t="s">
        <v>2797</v>
      </c>
      <c r="C485" s="1" t="s">
        <v>2100</v>
      </c>
      <c r="E485" s="1" t="s">
        <v>2798</v>
      </c>
      <c r="G485" s="1" t="s">
        <v>2799</v>
      </c>
      <c r="J485" s="1" t="s">
        <v>129</v>
      </c>
      <c r="K485" s="1" t="s">
        <v>2499</v>
      </c>
      <c r="L485" s="1" t="s">
        <v>2800</v>
      </c>
    </row>
    <row r="486" spans="1:12">
      <c r="A486" s="1" t="s">
        <v>721</v>
      </c>
      <c r="C486" s="1" t="s">
        <v>1061</v>
      </c>
      <c r="G486" s="1" t="s">
        <v>2801</v>
      </c>
      <c r="J486" s="1" t="s">
        <v>2802</v>
      </c>
      <c r="K486" s="1" t="s">
        <v>1061</v>
      </c>
      <c r="L486" s="1" t="s">
        <v>2803</v>
      </c>
    </row>
    <row r="487" spans="1:12" ht="15.75" thickBot="1">
      <c r="A487" s="1" t="s">
        <v>1381</v>
      </c>
      <c r="C487" s="1" t="s">
        <v>2804</v>
      </c>
      <c r="E487" s="7" t="s">
        <v>232</v>
      </c>
      <c r="G487" s="1" t="s">
        <v>1694</v>
      </c>
      <c r="J487" s="1" t="s">
        <v>139</v>
      </c>
      <c r="K487" s="1" t="s">
        <v>2297</v>
      </c>
      <c r="L487" s="1" t="s">
        <v>2141</v>
      </c>
    </row>
    <row r="488" spans="1:12">
      <c r="C488" s="1" t="s">
        <v>2805</v>
      </c>
      <c r="J488" s="1" t="s">
        <v>191</v>
      </c>
      <c r="K488" s="1" t="s">
        <v>2753</v>
      </c>
      <c r="L488" s="1" t="s">
        <v>2220</v>
      </c>
    </row>
    <row r="489" spans="1:12" ht="15.75" thickBot="1">
      <c r="A489" s="7" t="s">
        <v>158</v>
      </c>
      <c r="C489" s="1" t="s">
        <v>2806</v>
      </c>
      <c r="E489" s="1" t="s">
        <v>2807</v>
      </c>
      <c r="G489" s="7" t="s">
        <v>114</v>
      </c>
      <c r="J489" s="1" t="s">
        <v>212</v>
      </c>
      <c r="K489" s="1" t="s">
        <v>2696</v>
      </c>
      <c r="L489" s="1" t="s">
        <v>2808</v>
      </c>
    </row>
    <row r="490" spans="1:12">
      <c r="E490" s="1" t="s">
        <v>2129</v>
      </c>
      <c r="J490" s="1" t="s">
        <v>269</v>
      </c>
      <c r="K490" s="1" t="s">
        <v>2633</v>
      </c>
    </row>
    <row r="491" spans="1:12" ht="15.75" thickBot="1">
      <c r="A491" s="1" t="s">
        <v>2809</v>
      </c>
      <c r="C491" s="7" t="s">
        <v>240</v>
      </c>
      <c r="E491" s="1" t="s">
        <v>2196</v>
      </c>
      <c r="G491" s="1" t="s">
        <v>1751</v>
      </c>
      <c r="J491" s="1" t="s">
        <v>85</v>
      </c>
      <c r="K491" s="1" t="s">
        <v>1596</v>
      </c>
      <c r="L491" s="1" t="s">
        <v>2695</v>
      </c>
    </row>
    <row r="492" spans="1:12">
      <c r="A492" s="1" t="s">
        <v>2810</v>
      </c>
      <c r="E492" s="1" t="s">
        <v>2060</v>
      </c>
      <c r="G492" s="1" t="s">
        <v>2549</v>
      </c>
      <c r="J492" s="1" t="s">
        <v>71</v>
      </c>
      <c r="K492" s="1" t="s">
        <v>2633</v>
      </c>
    </row>
    <row r="493" spans="1:12">
      <c r="A493" s="1" t="s">
        <v>1033</v>
      </c>
      <c r="C493" s="1" t="s">
        <v>2811</v>
      </c>
      <c r="E493" s="1" t="s">
        <v>2128</v>
      </c>
    </row>
    <row r="494" spans="1:12" ht="15.75" thickBot="1">
      <c r="A494" s="1" t="s">
        <v>2812</v>
      </c>
      <c r="C494" s="1" t="s">
        <v>988</v>
      </c>
      <c r="E494" s="1" t="s">
        <v>1925</v>
      </c>
      <c r="G494" s="7" t="s">
        <v>2676</v>
      </c>
    </row>
    <row r="495" spans="1:12" ht="18.75">
      <c r="A495" s="1" t="s">
        <v>2340</v>
      </c>
      <c r="C495" s="1" t="s">
        <v>2813</v>
      </c>
      <c r="E495" s="1" t="s">
        <v>2324</v>
      </c>
      <c r="J495" s="6"/>
      <c r="K495" s="153" t="s">
        <v>1541</v>
      </c>
      <c r="L495" s="6"/>
    </row>
    <row r="496" spans="1:12" ht="15.75" thickBot="1">
      <c r="A496" s="1" t="s">
        <v>2636</v>
      </c>
      <c r="C496" s="1" t="s">
        <v>1813</v>
      </c>
      <c r="E496" s="1" t="s">
        <v>2814</v>
      </c>
      <c r="G496" s="1" t="s">
        <v>2177</v>
      </c>
      <c r="J496" s="154" t="s">
        <v>2477</v>
      </c>
      <c r="K496" s="154" t="s">
        <v>2689</v>
      </c>
      <c r="L496" s="154" t="s">
        <v>2690</v>
      </c>
    </row>
    <row r="497" spans="1:12">
      <c r="A497" s="1" t="s">
        <v>2815</v>
      </c>
      <c r="C497" s="1" t="s">
        <v>2252</v>
      </c>
      <c r="G497" s="1" t="s">
        <v>1761</v>
      </c>
    </row>
    <row r="498" spans="1:12" ht="15.75" thickBot="1">
      <c r="A498" s="1" t="s">
        <v>1161</v>
      </c>
      <c r="C498" s="1" t="s">
        <v>2816</v>
      </c>
      <c r="E498" s="7" t="s">
        <v>129</v>
      </c>
      <c r="G498" s="1" t="s">
        <v>2817</v>
      </c>
      <c r="J498" s="1" t="s">
        <v>106</v>
      </c>
      <c r="K498" s="1" t="s">
        <v>1595</v>
      </c>
      <c r="L498" s="1" t="s">
        <v>2818</v>
      </c>
    </row>
    <row r="499" spans="1:12">
      <c r="A499" s="1" t="s">
        <v>2819</v>
      </c>
      <c r="C499" s="1" t="s">
        <v>2182</v>
      </c>
      <c r="J499" s="1" t="s">
        <v>2638</v>
      </c>
      <c r="K499" s="1" t="s">
        <v>2641</v>
      </c>
      <c r="L499" s="1" t="s">
        <v>2234</v>
      </c>
    </row>
    <row r="500" spans="1:12">
      <c r="A500" s="1" t="s">
        <v>2820</v>
      </c>
      <c r="C500" s="1" t="s">
        <v>2821</v>
      </c>
      <c r="E500" s="1" t="s">
        <v>2188</v>
      </c>
      <c r="G500" s="134" t="s">
        <v>212</v>
      </c>
      <c r="J500" s="1" t="s">
        <v>240</v>
      </c>
      <c r="K500" s="1" t="s">
        <v>2822</v>
      </c>
      <c r="L500" s="1" t="s">
        <v>2181</v>
      </c>
    </row>
    <row r="501" spans="1:12">
      <c r="A501" s="1" t="s">
        <v>2823</v>
      </c>
      <c r="C501" s="1" t="s">
        <v>2824</v>
      </c>
      <c r="E501" s="1" t="s">
        <v>2825</v>
      </c>
      <c r="J501" s="1" t="s">
        <v>169</v>
      </c>
      <c r="K501" s="1" t="s">
        <v>2755</v>
      </c>
      <c r="L501" s="1" t="s">
        <v>1921</v>
      </c>
    </row>
    <row r="502" spans="1:12">
      <c r="A502" s="1" t="s">
        <v>2826</v>
      </c>
      <c r="C502" s="1" t="s">
        <v>2827</v>
      </c>
      <c r="E502" s="1" t="s">
        <v>2190</v>
      </c>
      <c r="G502" s="1" t="s">
        <v>2828</v>
      </c>
      <c r="J502" s="1" t="s">
        <v>232</v>
      </c>
      <c r="K502" s="1" t="s">
        <v>2829</v>
      </c>
      <c r="L502" s="1" t="s">
        <v>2830</v>
      </c>
    </row>
    <row r="503" spans="1:12">
      <c r="E503" s="1" t="s">
        <v>2831</v>
      </c>
      <c r="G503" s="1" t="s">
        <v>1629</v>
      </c>
      <c r="J503" s="1" t="s">
        <v>129</v>
      </c>
      <c r="K503" s="1" t="s">
        <v>2737</v>
      </c>
      <c r="L503" s="1" t="s">
        <v>1915</v>
      </c>
    </row>
    <row r="504" spans="1:12" ht="15.75" thickBot="1">
      <c r="C504" s="7" t="s">
        <v>139</v>
      </c>
      <c r="E504" s="1" t="s">
        <v>1817</v>
      </c>
      <c r="G504" s="1" t="s">
        <v>2832</v>
      </c>
      <c r="J504" s="1" t="s">
        <v>139</v>
      </c>
      <c r="K504" s="1" t="s">
        <v>1033</v>
      </c>
      <c r="L504" s="1" t="s">
        <v>1348</v>
      </c>
    </row>
    <row r="505" spans="1:12" ht="15.75" thickBot="1">
      <c r="A505" s="7" t="s">
        <v>2638</v>
      </c>
      <c r="E505" s="1" t="s">
        <v>1501</v>
      </c>
      <c r="G505" s="1" t="s">
        <v>2512</v>
      </c>
      <c r="J505" s="1" t="s">
        <v>191</v>
      </c>
      <c r="K505" s="1" t="s">
        <v>2082</v>
      </c>
      <c r="L505" s="1" t="s">
        <v>1269</v>
      </c>
    </row>
    <row r="506" spans="1:12">
      <c r="C506" s="1" t="s">
        <v>1003</v>
      </c>
      <c r="E506" s="1" t="s">
        <v>2833</v>
      </c>
      <c r="G506" s="1" t="s">
        <v>2305</v>
      </c>
      <c r="J506" s="1" t="s">
        <v>212</v>
      </c>
      <c r="K506" s="1" t="s">
        <v>2834</v>
      </c>
      <c r="L506" s="1" t="s">
        <v>1017</v>
      </c>
    </row>
    <row r="507" spans="1:12">
      <c r="A507" s="1" t="s">
        <v>2193</v>
      </c>
      <c r="C507" s="1" t="s">
        <v>1492</v>
      </c>
      <c r="J507" s="1" t="s">
        <v>85</v>
      </c>
      <c r="K507" s="1" t="s">
        <v>2711</v>
      </c>
      <c r="L507" s="1" t="s">
        <v>2695</v>
      </c>
    </row>
    <row r="508" spans="1:12" ht="15.75" thickBot="1">
      <c r="A508" s="1" t="s">
        <v>2835</v>
      </c>
      <c r="C508" s="1" t="s">
        <v>2327</v>
      </c>
      <c r="E508" s="7" t="s">
        <v>2802</v>
      </c>
    </row>
    <row r="509" spans="1:12">
      <c r="A509" s="1" t="s">
        <v>2191</v>
      </c>
      <c r="C509" s="1" t="s">
        <v>2836</v>
      </c>
    </row>
    <row r="510" spans="1:12">
      <c r="A510" s="1" t="s">
        <v>2457</v>
      </c>
      <c r="C510" s="1" t="s">
        <v>1064</v>
      </c>
      <c r="E510" s="1" t="s">
        <v>2592</v>
      </c>
    </row>
    <row r="511" spans="1:12" ht="18.75">
      <c r="A511" s="1" t="s">
        <v>2192</v>
      </c>
      <c r="C511" s="1" t="s">
        <v>1203</v>
      </c>
      <c r="E511" s="1" t="s">
        <v>1144</v>
      </c>
      <c r="J511" s="6"/>
      <c r="K511" s="153" t="s">
        <v>1542</v>
      </c>
      <c r="L511" s="6"/>
    </row>
    <row r="512" spans="1:12" ht="15.75" thickBot="1">
      <c r="A512" s="1" t="s">
        <v>2126</v>
      </c>
      <c r="C512" s="1" t="s">
        <v>2837</v>
      </c>
      <c r="E512" s="1" t="s">
        <v>1687</v>
      </c>
      <c r="J512" s="154" t="s">
        <v>2477</v>
      </c>
      <c r="K512" s="154" t="s">
        <v>2689</v>
      </c>
      <c r="L512" s="154" t="s">
        <v>2690</v>
      </c>
    </row>
    <row r="513" spans="1:12">
      <c r="A513" s="1" t="s">
        <v>2125</v>
      </c>
      <c r="E513" s="1" t="s">
        <v>2838</v>
      </c>
    </row>
    <row r="514" spans="1:12" ht="15.75" thickBot="1">
      <c r="C514" s="7" t="s">
        <v>185</v>
      </c>
      <c r="E514" s="1" t="s">
        <v>2230</v>
      </c>
      <c r="J514" s="1" t="s">
        <v>106</v>
      </c>
      <c r="K514" s="1" t="s">
        <v>2168</v>
      </c>
      <c r="L514" s="1" t="s">
        <v>1899</v>
      </c>
    </row>
    <row r="515" spans="1:12" ht="15.75" thickBot="1">
      <c r="A515" s="7" t="s">
        <v>279</v>
      </c>
      <c r="J515" s="1" t="s">
        <v>2638</v>
      </c>
      <c r="K515" s="1" t="s">
        <v>2612</v>
      </c>
      <c r="L515" s="1" t="s">
        <v>1736</v>
      </c>
    </row>
    <row r="516" spans="1:12" ht="15.75" thickBot="1">
      <c r="C516" s="1" t="s">
        <v>1843</v>
      </c>
      <c r="E516" s="7" t="s">
        <v>2839</v>
      </c>
      <c r="J516" s="1" t="s">
        <v>169</v>
      </c>
      <c r="K516" s="1" t="s">
        <v>2764</v>
      </c>
      <c r="L516" s="1" t="s">
        <v>2840</v>
      </c>
    </row>
    <row r="517" spans="1:12">
      <c r="A517" s="1" t="s">
        <v>989</v>
      </c>
      <c r="C517" s="1" t="s">
        <v>2162</v>
      </c>
      <c r="J517" s="1" t="s">
        <v>129</v>
      </c>
      <c r="K517" s="1" t="s">
        <v>2083</v>
      </c>
      <c r="L517" s="1" t="s">
        <v>2215</v>
      </c>
    </row>
    <row r="518" spans="1:12">
      <c r="A518" s="1" t="s">
        <v>1217</v>
      </c>
      <c r="C518" s="1" t="s">
        <v>2841</v>
      </c>
      <c r="E518" s="1" t="s">
        <v>1920</v>
      </c>
      <c r="J518" s="1" t="s">
        <v>2802</v>
      </c>
      <c r="K518" s="1" t="s">
        <v>1269</v>
      </c>
      <c r="L518" s="1" t="s">
        <v>2842</v>
      </c>
    </row>
    <row r="519" spans="1:12">
      <c r="A519" s="1" t="s">
        <v>2843</v>
      </c>
      <c r="C519" s="1" t="s">
        <v>2844</v>
      </c>
      <c r="E519" s="1" t="s">
        <v>2431</v>
      </c>
      <c r="J519" s="1" t="s">
        <v>212</v>
      </c>
      <c r="K519" s="1" t="s">
        <v>2335</v>
      </c>
      <c r="L519" s="1" t="s">
        <v>1831</v>
      </c>
    </row>
    <row r="520" spans="1:12">
      <c r="A520" s="1" t="s">
        <v>2845</v>
      </c>
      <c r="C520" s="1" t="s">
        <v>2846</v>
      </c>
      <c r="E520" s="1" t="s">
        <v>2202</v>
      </c>
      <c r="J520" s="1" t="s">
        <v>85</v>
      </c>
      <c r="K520" s="1" t="s">
        <v>2847</v>
      </c>
      <c r="L520" s="1" t="s">
        <v>2840</v>
      </c>
    </row>
    <row r="521" spans="1:12">
      <c r="A521" s="1" t="s">
        <v>2848</v>
      </c>
      <c r="C521" s="1" t="s">
        <v>2242</v>
      </c>
      <c r="E521" s="1" t="s">
        <v>2849</v>
      </c>
    </row>
    <row r="522" spans="1:12">
      <c r="A522" s="1" t="s">
        <v>2850</v>
      </c>
      <c r="C522" s="1" t="s">
        <v>2143</v>
      </c>
      <c r="E522" s="1" t="s">
        <v>2851</v>
      </c>
    </row>
    <row r="523" spans="1:12" ht="18.75">
      <c r="A523" s="1" t="s">
        <v>1142</v>
      </c>
      <c r="C523" s="1" t="s">
        <v>2155</v>
      </c>
      <c r="E523" s="1" t="s">
        <v>2852</v>
      </c>
      <c r="J523" s="6"/>
      <c r="K523" s="153" t="s">
        <v>1543</v>
      </c>
      <c r="L523" s="6"/>
    </row>
    <row r="524" spans="1:12" ht="15.75" thickBot="1">
      <c r="A524" s="1" t="s">
        <v>2853</v>
      </c>
      <c r="E524" s="1" t="s">
        <v>2172</v>
      </c>
      <c r="J524" s="154" t="s">
        <v>2477</v>
      </c>
      <c r="K524" s="154" t="s">
        <v>2689</v>
      </c>
      <c r="L524" s="154" t="s">
        <v>2690</v>
      </c>
    </row>
    <row r="525" spans="1:12" ht="15.75" thickBot="1">
      <c r="C525" s="7" t="s">
        <v>269</v>
      </c>
    </row>
    <row r="526" spans="1:12" ht="15.75" thickBot="1">
      <c r="A526" s="7" t="s">
        <v>2854</v>
      </c>
      <c r="E526" s="7" t="s">
        <v>2706</v>
      </c>
      <c r="J526" s="1" t="s">
        <v>129</v>
      </c>
      <c r="K526" s="1" t="s">
        <v>2743</v>
      </c>
      <c r="L526" s="1" t="s">
        <v>1725</v>
      </c>
    </row>
    <row r="527" spans="1:12">
      <c r="C527" s="1" t="s">
        <v>2166</v>
      </c>
      <c r="J527" s="167" t="s">
        <v>269</v>
      </c>
      <c r="K527" s="167" t="s">
        <v>2684</v>
      </c>
      <c r="L527" s="167" t="s">
        <v>1599</v>
      </c>
    </row>
    <row r="528" spans="1:12">
      <c r="A528" s="1" t="s">
        <v>1680</v>
      </c>
      <c r="C528" s="1" t="s">
        <v>1916</v>
      </c>
      <c r="E528" s="1" t="s">
        <v>2855</v>
      </c>
    </row>
    <row r="529" spans="1:18">
      <c r="A529" s="1" t="s">
        <v>2856</v>
      </c>
      <c r="C529" s="1" t="s">
        <v>2343</v>
      </c>
      <c r="E529" s="1" t="s">
        <v>2857</v>
      </c>
    </row>
    <row r="530" spans="1:18">
      <c r="A530" s="1" t="s">
        <v>2170</v>
      </c>
      <c r="C530" s="1" t="s">
        <v>2165</v>
      </c>
      <c r="E530" s="1" t="s">
        <v>2507</v>
      </c>
    </row>
    <row r="531" spans="1:18">
      <c r="A531" s="1" t="s">
        <v>1051</v>
      </c>
      <c r="C531" s="1" t="s">
        <v>2167</v>
      </c>
      <c r="E531" s="1" t="s">
        <v>2304</v>
      </c>
    </row>
    <row r="532" spans="1:18">
      <c r="A532" s="1" t="s">
        <v>2467</v>
      </c>
      <c r="C532" s="1" t="s">
        <v>2696</v>
      </c>
      <c r="E532" s="1" t="s">
        <v>2858</v>
      </c>
    </row>
    <row r="533" spans="1:18">
      <c r="A533" s="1" t="s">
        <v>2344</v>
      </c>
      <c r="C533" s="1" t="s">
        <v>2859</v>
      </c>
      <c r="E533" s="1" t="s">
        <v>2498</v>
      </c>
    </row>
    <row r="534" spans="1:18">
      <c r="A534" s="1" t="s">
        <v>2253</v>
      </c>
      <c r="C534" s="1" t="s">
        <v>2860</v>
      </c>
      <c r="E534" s="1" t="s">
        <v>2861</v>
      </c>
    </row>
    <row r="536" spans="1:18">
      <c r="A536" s="151"/>
    </row>
    <row r="538" spans="1:18" ht="18.75">
      <c r="A538" s="140" t="s">
        <v>5102</v>
      </c>
      <c r="B538" s="402"/>
      <c r="C538" s="141"/>
      <c r="D538" s="402"/>
      <c r="E538" s="141"/>
      <c r="F538" s="402"/>
      <c r="G538" s="141"/>
      <c r="H538" s="141"/>
      <c r="I538" s="141"/>
      <c r="J538" s="141"/>
      <c r="K538" s="141"/>
      <c r="L538" s="141"/>
      <c r="M538" s="2"/>
      <c r="N538" s="2"/>
      <c r="O538" s="2"/>
      <c r="P538" s="2"/>
      <c r="Q538" s="2"/>
      <c r="R538" s="2"/>
    </row>
    <row r="539" spans="1:18">
      <c r="B539" s="407"/>
      <c r="D539" s="165"/>
      <c r="F539" s="165"/>
      <c r="J539" s="155" t="s">
        <v>1729</v>
      </c>
      <c r="K539" s="155"/>
      <c r="L539" s="155"/>
      <c r="M539" s="104"/>
    </row>
    <row r="540" spans="1:18">
      <c r="B540" s="165"/>
      <c r="D540" s="165"/>
      <c r="F540" s="165"/>
      <c r="J540" s="156" t="s">
        <v>2477</v>
      </c>
      <c r="K540" s="156" t="s">
        <v>2862</v>
      </c>
      <c r="L540" s="156" t="s">
        <v>2863</v>
      </c>
      <c r="M540" s="104"/>
    </row>
    <row r="541" spans="1:18">
      <c r="A541" s="157" t="s">
        <v>2638</v>
      </c>
      <c r="B541" s="165"/>
      <c r="C541" s="157" t="s">
        <v>2802</v>
      </c>
      <c r="D541" s="165"/>
      <c r="E541" s="157" t="s">
        <v>71</v>
      </c>
      <c r="F541" s="165"/>
      <c r="G541" s="157" t="s">
        <v>85</v>
      </c>
      <c r="J541" s="158" t="s">
        <v>185</v>
      </c>
      <c r="K541" s="104" t="s">
        <v>2633</v>
      </c>
      <c r="L541" s="104"/>
      <c r="M541" s="104"/>
    </row>
    <row r="542" spans="1:18">
      <c r="A542" s="159" t="s">
        <v>2864</v>
      </c>
      <c r="B542" s="165"/>
      <c r="C542" s="159" t="s">
        <v>2865</v>
      </c>
      <c r="D542" s="165"/>
      <c r="E542" s="159" t="s">
        <v>2866</v>
      </c>
      <c r="F542" s="165"/>
      <c r="G542" s="63" t="s">
        <v>2867</v>
      </c>
      <c r="H542" s="96"/>
      <c r="J542" s="104" t="s">
        <v>269</v>
      </c>
      <c r="K542" s="104" t="s">
        <v>2723</v>
      </c>
      <c r="L542" s="104"/>
      <c r="M542" s="104"/>
    </row>
    <row r="543" spans="1:18">
      <c r="A543" s="159" t="s">
        <v>2868</v>
      </c>
      <c r="B543" s="165"/>
      <c r="C543" s="159" t="s">
        <v>2869</v>
      </c>
      <c r="D543" s="165"/>
      <c r="E543" s="159" t="s">
        <v>237</v>
      </c>
      <c r="F543" s="165"/>
      <c r="G543" s="1" t="s">
        <v>2870</v>
      </c>
      <c r="H543" s="96"/>
      <c r="J543" s="104" t="s">
        <v>2623</v>
      </c>
      <c r="K543" s="104" t="s">
        <v>2628</v>
      </c>
      <c r="L543" s="104" t="s">
        <v>2255</v>
      </c>
      <c r="M543" s="104"/>
    </row>
    <row r="544" spans="1:18">
      <c r="A544" s="160" t="s">
        <v>2872</v>
      </c>
      <c r="B544" s="165"/>
      <c r="C544" s="159" t="s">
        <v>2873</v>
      </c>
      <c r="D544" s="165"/>
      <c r="E544" s="73" t="s">
        <v>2874</v>
      </c>
      <c r="F544" s="165"/>
      <c r="G544" s="73" t="s">
        <v>2875</v>
      </c>
      <c r="H544" s="96"/>
      <c r="J544" s="104" t="s">
        <v>2705</v>
      </c>
      <c r="K544" s="104" t="s">
        <v>2212</v>
      </c>
      <c r="L544" s="104" t="s">
        <v>2876</v>
      </c>
      <c r="M544" s="104"/>
    </row>
    <row r="545" spans="1:13">
      <c r="B545" s="165"/>
      <c r="C545" s="1" t="s">
        <v>2878</v>
      </c>
      <c r="D545" s="165"/>
      <c r="E545" s="73" t="s">
        <v>2879</v>
      </c>
      <c r="F545" s="165"/>
      <c r="G545" s="96"/>
      <c r="H545" s="96"/>
      <c r="J545" s="104" t="s">
        <v>71</v>
      </c>
      <c r="K545" s="158" t="s">
        <v>2880</v>
      </c>
      <c r="L545" s="104" t="s">
        <v>2175</v>
      </c>
      <c r="M545" s="104"/>
    </row>
    <row r="546" spans="1:13">
      <c r="A546" s="73" t="s">
        <v>2881</v>
      </c>
      <c r="B546" s="165"/>
      <c r="C546" s="161"/>
      <c r="D546" s="165"/>
      <c r="E546" s="73" t="s">
        <v>2882</v>
      </c>
      <c r="F546" s="165"/>
      <c r="G546" s="96"/>
      <c r="H546" s="96"/>
      <c r="J546" s="104" t="s">
        <v>2802</v>
      </c>
      <c r="K546" s="104" t="s">
        <v>843</v>
      </c>
      <c r="L546" s="104" t="s">
        <v>2883</v>
      </c>
      <c r="M546" s="104"/>
    </row>
    <row r="547" spans="1:13">
      <c r="A547" s="160" t="s">
        <v>2884</v>
      </c>
      <c r="B547" s="165"/>
      <c r="C547" s="5"/>
      <c r="D547" s="165"/>
      <c r="E547" s="73" t="s">
        <v>2885</v>
      </c>
      <c r="F547" s="165"/>
      <c r="G547" s="96"/>
      <c r="H547" s="96"/>
      <c r="J547" s="104" t="s">
        <v>177</v>
      </c>
      <c r="K547" s="104" t="s">
        <v>2216</v>
      </c>
      <c r="L547" s="104" t="s">
        <v>2886</v>
      </c>
      <c r="M547" s="104"/>
    </row>
    <row r="548" spans="1:13">
      <c r="A548" s="160" t="s">
        <v>2887</v>
      </c>
      <c r="B548" s="165"/>
      <c r="C548" s="157" t="s">
        <v>106</v>
      </c>
      <c r="D548" s="165"/>
      <c r="E548" s="1" t="s">
        <v>435</v>
      </c>
      <c r="F548" s="165"/>
      <c r="G548" s="96"/>
      <c r="H548" s="96"/>
      <c r="J548" s="104" t="s">
        <v>240</v>
      </c>
      <c r="K548" s="104" t="s">
        <v>2813</v>
      </c>
      <c r="L548" s="104" t="s">
        <v>2033</v>
      </c>
      <c r="M548" s="104"/>
    </row>
    <row r="549" spans="1:13">
      <c r="A549" s="73" t="s">
        <v>2888</v>
      </c>
      <c r="B549" s="165"/>
      <c r="C549" s="73" t="s">
        <v>2889</v>
      </c>
      <c r="D549" s="165"/>
      <c r="E549" s="162"/>
      <c r="F549" s="165"/>
      <c r="G549" s="96"/>
      <c r="H549" s="96"/>
      <c r="J549" s="104" t="s">
        <v>158</v>
      </c>
      <c r="K549" s="104" t="s">
        <v>2823</v>
      </c>
      <c r="L549" s="104" t="s">
        <v>2619</v>
      </c>
      <c r="M549" s="104"/>
    </row>
    <row r="550" spans="1:13">
      <c r="A550" s="1" t="s">
        <v>2890</v>
      </c>
      <c r="B550" s="165"/>
      <c r="C550" s="63" t="s">
        <v>2891</v>
      </c>
      <c r="D550" s="165"/>
      <c r="E550" s="96"/>
      <c r="F550" s="165"/>
      <c r="G550" s="96"/>
      <c r="H550" s="96"/>
      <c r="J550" s="104" t="s">
        <v>106</v>
      </c>
      <c r="K550" s="104" t="s">
        <v>2646</v>
      </c>
      <c r="L550" s="104" t="s">
        <v>2892</v>
      </c>
      <c r="M550" s="104"/>
    </row>
    <row r="551" spans="1:13">
      <c r="A551" s="73" t="s">
        <v>2893</v>
      </c>
      <c r="B551" s="165"/>
      <c r="C551" s="73" t="s">
        <v>2894</v>
      </c>
      <c r="D551" s="165"/>
      <c r="E551" s="96"/>
      <c r="F551" s="165"/>
      <c r="G551" s="157" t="s">
        <v>129</v>
      </c>
      <c r="H551" s="96"/>
      <c r="J551" s="104" t="s">
        <v>2895</v>
      </c>
      <c r="K551" s="104"/>
      <c r="L551" s="104"/>
      <c r="M551" s="104"/>
    </row>
    <row r="552" spans="1:13">
      <c r="B552" s="165"/>
      <c r="C552" s="159" t="s">
        <v>2896</v>
      </c>
      <c r="D552" s="165"/>
      <c r="E552" s="96"/>
      <c r="F552" s="165"/>
      <c r="G552" s="151" t="s">
        <v>2897</v>
      </c>
      <c r="H552" s="96"/>
      <c r="J552" s="104" t="s">
        <v>2701</v>
      </c>
      <c r="K552" s="104" t="s">
        <v>2898</v>
      </c>
      <c r="L552" s="104" t="s">
        <v>2899</v>
      </c>
      <c r="M552" s="104"/>
    </row>
    <row r="553" spans="1:13">
      <c r="A553" s="96"/>
      <c r="B553" s="165"/>
      <c r="C553" s="1" t="s">
        <v>2900</v>
      </c>
      <c r="D553" s="165"/>
      <c r="E553" s="157" t="s">
        <v>114</v>
      </c>
      <c r="F553" s="165"/>
      <c r="G553" s="159" t="s">
        <v>2901</v>
      </c>
      <c r="H553" s="96"/>
      <c r="J553" s="104" t="s">
        <v>2902</v>
      </c>
      <c r="K553" s="104" t="s">
        <v>2234</v>
      </c>
      <c r="L553" s="104" t="s">
        <v>2619</v>
      </c>
      <c r="M553" s="104"/>
    </row>
    <row r="554" spans="1:13">
      <c r="A554" s="157" t="s">
        <v>2676</v>
      </c>
      <c r="B554" s="165"/>
      <c r="C554" s="73" t="s">
        <v>2905</v>
      </c>
      <c r="D554" s="165"/>
      <c r="E554" s="159" t="s">
        <v>2906</v>
      </c>
      <c r="F554" s="165"/>
      <c r="G554" s="73" t="s">
        <v>2907</v>
      </c>
      <c r="H554" s="96"/>
      <c r="J554" s="104" t="s">
        <v>232</v>
      </c>
      <c r="K554" s="104" t="s">
        <v>2908</v>
      </c>
      <c r="L554" s="104" t="s">
        <v>2195</v>
      </c>
      <c r="M554" s="104"/>
    </row>
    <row r="555" spans="1:13">
      <c r="A555" s="63" t="s">
        <v>374</v>
      </c>
      <c r="B555" s="165"/>
      <c r="C555" s="159" t="s">
        <v>2909</v>
      </c>
      <c r="D555" s="165"/>
      <c r="E555" s="73" t="s">
        <v>2910</v>
      </c>
      <c r="F555" s="165"/>
      <c r="G555" s="73" t="s">
        <v>441</v>
      </c>
      <c r="H555" s="96"/>
      <c r="J555" s="104" t="s">
        <v>279</v>
      </c>
      <c r="K555" s="104" t="s">
        <v>988</v>
      </c>
      <c r="L555" s="104" t="s">
        <v>2390</v>
      </c>
      <c r="M555" s="104"/>
    </row>
    <row r="556" spans="1:13">
      <c r="A556" s="73" t="s">
        <v>2911</v>
      </c>
      <c r="B556" s="165"/>
      <c r="C556" s="160" t="s">
        <v>2912</v>
      </c>
      <c r="D556" s="165"/>
      <c r="E556" s="1" t="s">
        <v>2913</v>
      </c>
      <c r="F556" s="165"/>
      <c r="G556" s="159" t="s">
        <v>2914</v>
      </c>
      <c r="H556" s="96"/>
      <c r="J556" s="104" t="s">
        <v>2915</v>
      </c>
      <c r="K556" s="104"/>
      <c r="L556" s="104"/>
      <c r="M556" s="104"/>
    </row>
    <row r="557" spans="1:13">
      <c r="A557" s="151" t="s">
        <v>2916</v>
      </c>
      <c r="B557" s="165"/>
      <c r="C557" s="160" t="s">
        <v>2917</v>
      </c>
      <c r="D557" s="165"/>
      <c r="E557" s="159" t="s">
        <v>2918</v>
      </c>
      <c r="F557" s="165"/>
      <c r="G557" s="159" t="s">
        <v>2919</v>
      </c>
      <c r="H557" s="96"/>
      <c r="J557" s="104" t="s">
        <v>212</v>
      </c>
      <c r="K557" s="104"/>
      <c r="L557" s="104"/>
      <c r="M557" s="104"/>
    </row>
    <row r="558" spans="1:13">
      <c r="A558" s="73" t="s">
        <v>2920</v>
      </c>
      <c r="B558" s="165"/>
      <c r="C558" s="160" t="s">
        <v>2921</v>
      </c>
      <c r="D558" s="165"/>
      <c r="E558" s="163" t="s">
        <v>2922</v>
      </c>
      <c r="F558" s="165"/>
      <c r="G558" s="159" t="s">
        <v>2923</v>
      </c>
      <c r="H558" s="96"/>
      <c r="J558" s="104" t="s">
        <v>139</v>
      </c>
      <c r="K558" s="104" t="s">
        <v>2924</v>
      </c>
      <c r="L558" s="104"/>
      <c r="M558" s="104"/>
    </row>
    <row r="559" spans="1:13">
      <c r="A559" s="73" t="s">
        <v>2925</v>
      </c>
      <c r="B559" s="165"/>
      <c r="D559" s="165"/>
      <c r="E559" s="159" t="s">
        <v>2926</v>
      </c>
      <c r="F559" s="165"/>
      <c r="G559" s="151" t="s">
        <v>2927</v>
      </c>
      <c r="H559" s="96"/>
      <c r="J559" s="104" t="s">
        <v>169</v>
      </c>
      <c r="K559" s="104"/>
      <c r="L559" s="104"/>
      <c r="M559" s="104"/>
    </row>
    <row r="560" spans="1:13">
      <c r="A560" s="96"/>
      <c r="B560" s="165"/>
      <c r="D560" s="165"/>
      <c r="E560" s="159" t="s">
        <v>2928</v>
      </c>
      <c r="F560" s="165"/>
      <c r="G560" s="1" t="s">
        <v>2929</v>
      </c>
      <c r="H560" s="96"/>
      <c r="J560" s="104" t="s">
        <v>223</v>
      </c>
      <c r="K560" s="104" t="s">
        <v>2930</v>
      </c>
      <c r="L560" s="104" t="s">
        <v>2210</v>
      </c>
      <c r="M560" s="104"/>
    </row>
    <row r="561" spans="1:13">
      <c r="A561" s="96"/>
      <c r="B561" s="165"/>
      <c r="C561" s="157" t="s">
        <v>2717</v>
      </c>
      <c r="D561" s="165"/>
      <c r="E561" s="96"/>
      <c r="F561" s="165"/>
      <c r="G561" s="159" t="s">
        <v>2931</v>
      </c>
      <c r="H561" s="96"/>
      <c r="J561" s="104" t="s">
        <v>2676</v>
      </c>
      <c r="K561" s="104" t="s">
        <v>2932</v>
      </c>
      <c r="L561" s="104" t="s">
        <v>2933</v>
      </c>
      <c r="M561" s="104"/>
    </row>
    <row r="562" spans="1:13">
      <c r="A562" s="157" t="s">
        <v>139</v>
      </c>
      <c r="B562" s="165"/>
      <c r="C562" s="63" t="s">
        <v>2934</v>
      </c>
      <c r="D562" s="165"/>
      <c r="E562" s="96"/>
      <c r="F562" s="165"/>
      <c r="G562" s="96"/>
      <c r="H562" s="96"/>
      <c r="J562" s="104" t="s">
        <v>201</v>
      </c>
      <c r="K562" s="104" t="s">
        <v>1590</v>
      </c>
      <c r="L562" s="104" t="s">
        <v>2619</v>
      </c>
      <c r="M562" s="104"/>
    </row>
    <row r="563" spans="1:13">
      <c r="A563" s="159" t="s">
        <v>2935</v>
      </c>
      <c r="B563" s="165"/>
      <c r="C563" s="159" t="s">
        <v>2936</v>
      </c>
      <c r="D563" s="165"/>
      <c r="E563" s="96"/>
      <c r="F563" s="165"/>
      <c r="G563" s="96"/>
      <c r="H563" s="96"/>
      <c r="J563" s="104" t="s">
        <v>85</v>
      </c>
      <c r="K563" s="88" t="s">
        <v>1878</v>
      </c>
      <c r="L563" s="88" t="s">
        <v>2937</v>
      </c>
      <c r="M563" s="88"/>
    </row>
    <row r="564" spans="1:13">
      <c r="A564" s="63" t="s">
        <v>2940</v>
      </c>
      <c r="B564" s="165"/>
      <c r="C564" s="159" t="s">
        <v>2941</v>
      </c>
      <c r="D564" s="165"/>
      <c r="E564" s="96"/>
      <c r="F564" s="165"/>
      <c r="G564" s="157" t="s">
        <v>169</v>
      </c>
      <c r="H564" s="96"/>
      <c r="J564" s="104" t="s">
        <v>191</v>
      </c>
      <c r="K564" s="104"/>
      <c r="L564" s="104"/>
      <c r="M564" s="104"/>
    </row>
    <row r="565" spans="1:13">
      <c r="A565" s="1" t="s">
        <v>2942</v>
      </c>
      <c r="B565" s="165"/>
      <c r="C565" s="63" t="s">
        <v>2943</v>
      </c>
      <c r="D565" s="165"/>
      <c r="E565" s="96"/>
      <c r="F565" s="165"/>
      <c r="G565" s="159" t="s">
        <v>2944</v>
      </c>
      <c r="H565" s="96"/>
      <c r="J565" s="164"/>
      <c r="K565" s="164"/>
    </row>
    <row r="566" spans="1:13">
      <c r="A566" s="163" t="s">
        <v>2945</v>
      </c>
      <c r="B566" s="165"/>
      <c r="C566" s="96"/>
      <c r="D566" s="165"/>
      <c r="E566" s="157" t="s">
        <v>158</v>
      </c>
      <c r="F566" s="165"/>
      <c r="G566" s="160" t="s">
        <v>2946</v>
      </c>
      <c r="H566" s="96"/>
      <c r="J566" s="155" t="s">
        <v>1730</v>
      </c>
      <c r="K566" s="155"/>
      <c r="L566" s="155"/>
    </row>
    <row r="567" spans="1:13">
      <c r="A567" s="63" t="s">
        <v>2947</v>
      </c>
      <c r="B567" s="165"/>
      <c r="D567" s="165"/>
      <c r="E567" s="1" t="s">
        <v>2948</v>
      </c>
      <c r="F567" s="165"/>
      <c r="G567" s="73" t="s">
        <v>2949</v>
      </c>
      <c r="H567" s="96"/>
      <c r="J567" s="156" t="s">
        <v>2477</v>
      </c>
      <c r="K567" s="156" t="s">
        <v>2862</v>
      </c>
      <c r="L567" s="156" t="s">
        <v>2863</v>
      </c>
    </row>
    <row r="568" spans="1:13">
      <c r="A568" s="1" t="s">
        <v>2950</v>
      </c>
      <c r="B568" s="165"/>
      <c r="C568" s="157" t="s">
        <v>201</v>
      </c>
      <c r="D568" s="165"/>
      <c r="E568" s="73" t="s">
        <v>2951</v>
      </c>
      <c r="F568" s="165"/>
      <c r="G568" s="1" t="s">
        <v>246</v>
      </c>
      <c r="H568" s="96"/>
      <c r="J568" s="158" t="s">
        <v>185</v>
      </c>
      <c r="K568" s="104"/>
      <c r="L568" s="104"/>
    </row>
    <row r="569" spans="1:13">
      <c r="A569" s="151" t="s">
        <v>2952</v>
      </c>
      <c r="B569" s="165"/>
      <c r="C569" s="151" t="s">
        <v>2953</v>
      </c>
      <c r="D569" s="165"/>
      <c r="E569" s="159" t="s">
        <v>2954</v>
      </c>
      <c r="F569" s="165"/>
      <c r="G569" s="160" t="s">
        <v>2955</v>
      </c>
      <c r="H569" s="96"/>
      <c r="J569" s="104" t="s">
        <v>269</v>
      </c>
      <c r="K569" s="104"/>
      <c r="L569" s="104"/>
    </row>
    <row r="570" spans="1:13">
      <c r="A570" s="159" t="s">
        <v>2956</v>
      </c>
      <c r="B570" s="165"/>
      <c r="C570" s="1" t="s">
        <v>2957</v>
      </c>
      <c r="D570" s="165"/>
      <c r="E570" s="159" t="s">
        <v>2958</v>
      </c>
      <c r="F570" s="165"/>
      <c r="G570" s="1" t="s">
        <v>389</v>
      </c>
      <c r="H570" s="96"/>
      <c r="J570" s="104" t="s">
        <v>2623</v>
      </c>
      <c r="K570" s="104" t="s">
        <v>2312</v>
      </c>
      <c r="L570" s="104" t="s">
        <v>2871</v>
      </c>
    </row>
    <row r="571" spans="1:13">
      <c r="A571" s="63" t="s">
        <v>2959</v>
      </c>
      <c r="B571" s="165"/>
      <c r="C571" s="151" t="s">
        <v>2960</v>
      </c>
      <c r="D571" s="165"/>
      <c r="E571" s="159" t="s">
        <v>2961</v>
      </c>
      <c r="F571" s="165"/>
      <c r="G571" s="1" t="s">
        <v>421</v>
      </c>
      <c r="H571" s="96"/>
      <c r="J571" s="104" t="s">
        <v>2705</v>
      </c>
      <c r="K571" s="104" t="s">
        <v>2877</v>
      </c>
      <c r="L571" s="104" t="s">
        <v>2381</v>
      </c>
    </row>
    <row r="572" spans="1:13">
      <c r="A572" s="1" t="s">
        <v>2962</v>
      </c>
      <c r="B572" s="165"/>
      <c r="C572" s="159" t="s">
        <v>2963</v>
      </c>
      <c r="D572" s="165"/>
      <c r="E572" s="73" t="s">
        <v>2964</v>
      </c>
      <c r="F572" s="165"/>
      <c r="G572" s="160" t="s">
        <v>2965</v>
      </c>
      <c r="H572" s="96"/>
      <c r="J572" s="104" t="s">
        <v>71</v>
      </c>
      <c r="K572" s="104" t="s">
        <v>2633</v>
      </c>
      <c r="L572" s="104"/>
    </row>
    <row r="573" spans="1:13">
      <c r="A573" s="73" t="s">
        <v>2966</v>
      </c>
      <c r="B573" s="165"/>
      <c r="C573" s="1" t="s">
        <v>2967</v>
      </c>
      <c r="D573" s="165"/>
      <c r="E573" s="161"/>
      <c r="F573" s="165"/>
      <c r="G573" s="159" t="s">
        <v>2968</v>
      </c>
      <c r="H573" s="96"/>
      <c r="J573" s="104" t="s">
        <v>2802</v>
      </c>
      <c r="K573" s="104" t="s">
        <v>2633</v>
      </c>
      <c r="L573" s="104"/>
    </row>
    <row r="574" spans="1:13">
      <c r="A574" s="96"/>
      <c r="B574" s="165"/>
      <c r="C574" s="159" t="s">
        <v>2969</v>
      </c>
      <c r="D574" s="165"/>
      <c r="E574" s="161"/>
      <c r="F574" s="165"/>
      <c r="G574" s="96"/>
      <c r="H574" s="96"/>
      <c r="J574" s="104" t="s">
        <v>177</v>
      </c>
      <c r="K574" s="104" t="s">
        <v>2633</v>
      </c>
      <c r="L574" s="104"/>
    </row>
    <row r="575" spans="1:13">
      <c r="A575" s="157" t="s">
        <v>177</v>
      </c>
      <c r="B575" s="165"/>
      <c r="C575" s="61" t="s">
        <v>2970</v>
      </c>
      <c r="D575" s="165"/>
      <c r="E575" s="96"/>
      <c r="F575" s="165"/>
      <c r="G575" s="96"/>
      <c r="H575" s="96"/>
      <c r="J575" s="104" t="s">
        <v>240</v>
      </c>
      <c r="K575" s="104"/>
      <c r="L575" s="104"/>
    </row>
    <row r="576" spans="1:13">
      <c r="A576" s="160" t="s">
        <v>2971</v>
      </c>
      <c r="B576" s="165"/>
      <c r="C576" s="159" t="s">
        <v>2972</v>
      </c>
      <c r="D576" s="165"/>
      <c r="E576" s="96"/>
      <c r="F576" s="165"/>
      <c r="G576" s="96"/>
      <c r="H576" s="96"/>
      <c r="J576" s="104" t="s">
        <v>158</v>
      </c>
      <c r="K576" s="104"/>
      <c r="L576" s="104"/>
    </row>
    <row r="577" spans="1:12">
      <c r="A577" s="1" t="s">
        <v>2973</v>
      </c>
      <c r="B577" s="165"/>
      <c r="C577" s="63" t="s">
        <v>2974</v>
      </c>
      <c r="D577" s="165"/>
      <c r="E577" s="96"/>
      <c r="F577" s="165"/>
      <c r="G577" s="157" t="s">
        <v>191</v>
      </c>
      <c r="H577" s="96"/>
      <c r="J577" s="104" t="s">
        <v>106</v>
      </c>
      <c r="K577" s="104" t="s">
        <v>2633</v>
      </c>
      <c r="L577" s="104"/>
    </row>
    <row r="578" spans="1:12">
      <c r="A578" s="73" t="s">
        <v>2975</v>
      </c>
      <c r="B578" s="165"/>
      <c r="C578" s="96"/>
      <c r="D578" s="165"/>
      <c r="E578" s="96"/>
      <c r="F578" s="165"/>
      <c r="G578" s="73" t="s">
        <v>2976</v>
      </c>
      <c r="H578" s="96"/>
      <c r="J578" s="104" t="s">
        <v>2895</v>
      </c>
      <c r="K578" s="104"/>
      <c r="L578" s="104"/>
    </row>
    <row r="579" spans="1:12">
      <c r="A579" s="1" t="s">
        <v>2977</v>
      </c>
      <c r="B579" s="165"/>
      <c r="C579" s="96"/>
      <c r="D579" s="165"/>
      <c r="E579" s="157" t="s">
        <v>185</v>
      </c>
      <c r="F579" s="165"/>
      <c r="G579" s="63" t="s">
        <v>2978</v>
      </c>
      <c r="H579" s="96"/>
      <c r="J579" s="104" t="s">
        <v>2701</v>
      </c>
      <c r="K579" s="104" t="s">
        <v>2633</v>
      </c>
      <c r="L579" s="104"/>
    </row>
    <row r="580" spans="1:12">
      <c r="A580" s="1" t="s">
        <v>2979</v>
      </c>
      <c r="B580" s="165"/>
      <c r="C580" s="157" t="s">
        <v>223</v>
      </c>
      <c r="D580" s="165"/>
      <c r="E580" s="1" t="s">
        <v>2980</v>
      </c>
      <c r="F580" s="165"/>
      <c r="G580" s="159" t="s">
        <v>2981</v>
      </c>
      <c r="H580" s="96"/>
      <c r="J580" s="104" t="s">
        <v>2902</v>
      </c>
      <c r="K580" s="104" t="s">
        <v>2903</v>
      </c>
      <c r="L580" s="104" t="s">
        <v>2904</v>
      </c>
    </row>
    <row r="581" spans="1:12">
      <c r="A581" s="63" t="s">
        <v>2982</v>
      </c>
      <c r="B581" s="165"/>
      <c r="C581" s="151" t="s">
        <v>2983</v>
      </c>
      <c r="D581" s="165"/>
      <c r="E581" s="160" t="s">
        <v>2984</v>
      </c>
      <c r="F581" s="165"/>
      <c r="G581" s="159" t="s">
        <v>2985</v>
      </c>
      <c r="H581" s="96"/>
      <c r="J581" s="104" t="s">
        <v>232</v>
      </c>
      <c r="K581" s="104"/>
      <c r="L581" s="104"/>
    </row>
    <row r="582" spans="1:12">
      <c r="A582" s="160" t="s">
        <v>430</v>
      </c>
      <c r="B582" s="165"/>
      <c r="C582" s="159" t="s">
        <v>2986</v>
      </c>
      <c r="D582" s="165"/>
      <c r="E582" s="73" t="s">
        <v>2987</v>
      </c>
      <c r="F582" s="165"/>
      <c r="G582" s="63" t="s">
        <v>2988</v>
      </c>
      <c r="H582" s="96"/>
      <c r="J582" s="104" t="s">
        <v>279</v>
      </c>
      <c r="K582" s="104"/>
      <c r="L582" s="104"/>
    </row>
    <row r="583" spans="1:12">
      <c r="A583" s="1" t="s">
        <v>2989</v>
      </c>
      <c r="B583" s="165"/>
      <c r="C583" s="159" t="s">
        <v>2990</v>
      </c>
      <c r="D583" s="165"/>
      <c r="E583" s="160" t="s">
        <v>2991</v>
      </c>
      <c r="F583" s="165"/>
      <c r="G583" s="73" t="s">
        <v>2992</v>
      </c>
      <c r="H583" s="96"/>
      <c r="J583" s="104" t="s">
        <v>2915</v>
      </c>
      <c r="K583" s="104"/>
      <c r="L583" s="104"/>
    </row>
    <row r="584" spans="1:12">
      <c r="A584" s="160" t="s">
        <v>2993</v>
      </c>
      <c r="B584" s="165"/>
      <c r="C584" s="159" t="s">
        <v>2994</v>
      </c>
      <c r="D584" s="165"/>
      <c r="E584" s="1" t="s">
        <v>2995</v>
      </c>
      <c r="F584" s="165"/>
      <c r="G584" s="1" t="s">
        <v>2996</v>
      </c>
      <c r="H584" s="96"/>
      <c r="J584" s="104" t="s">
        <v>212</v>
      </c>
      <c r="K584" s="104"/>
      <c r="L584" s="104"/>
    </row>
    <row r="585" spans="1:12">
      <c r="A585" s="1" t="s">
        <v>2997</v>
      </c>
      <c r="B585" s="165"/>
      <c r="C585" s="159" t="s">
        <v>2998</v>
      </c>
      <c r="D585" s="165"/>
      <c r="E585" s="159" t="s">
        <v>2999</v>
      </c>
      <c r="F585" s="165"/>
      <c r="G585" s="165"/>
      <c r="H585" s="96"/>
      <c r="J585" s="104" t="s">
        <v>139</v>
      </c>
      <c r="K585" s="104" t="s">
        <v>2924</v>
      </c>
      <c r="L585" s="104"/>
    </row>
    <row r="586" spans="1:12">
      <c r="A586" s="96"/>
      <c r="B586" s="165"/>
      <c r="C586" s="159" t="s">
        <v>3000</v>
      </c>
      <c r="D586" s="165"/>
      <c r="E586" s="159" t="s">
        <v>152</v>
      </c>
      <c r="F586" s="165"/>
      <c r="G586" s="96"/>
      <c r="H586" s="96"/>
      <c r="J586" s="104" t="s">
        <v>169</v>
      </c>
      <c r="K586" s="104"/>
      <c r="L586" s="104"/>
    </row>
    <row r="587" spans="1:12">
      <c r="A587" s="96"/>
      <c r="B587" s="165"/>
      <c r="D587" s="165"/>
      <c r="E587" s="1" t="s">
        <v>3001</v>
      </c>
      <c r="F587" s="165"/>
      <c r="G587" s="96"/>
      <c r="H587" s="96"/>
      <c r="J587" s="104" t="s">
        <v>223</v>
      </c>
      <c r="K587" s="104"/>
      <c r="L587" s="104"/>
    </row>
    <row r="588" spans="1:12">
      <c r="B588" s="165"/>
      <c r="C588" s="157" t="s">
        <v>2623</v>
      </c>
      <c r="D588" s="165"/>
      <c r="E588" s="63" t="s">
        <v>3002</v>
      </c>
      <c r="F588" s="165"/>
      <c r="G588" s="96"/>
      <c r="H588" s="96"/>
      <c r="J588" s="104" t="s">
        <v>2676</v>
      </c>
      <c r="K588" s="104"/>
      <c r="L588" s="104"/>
    </row>
    <row r="589" spans="1:12">
      <c r="A589" s="162"/>
      <c r="B589" s="165"/>
      <c r="C589" s="159" t="s">
        <v>3003</v>
      </c>
      <c r="D589" s="165"/>
      <c r="E589" s="73" t="s">
        <v>3004</v>
      </c>
      <c r="F589" s="165"/>
      <c r="G589" s="96"/>
      <c r="H589" s="96"/>
      <c r="J589" s="104" t="s">
        <v>201</v>
      </c>
      <c r="K589" s="104"/>
      <c r="L589" s="104"/>
    </row>
    <row r="590" spans="1:12">
      <c r="A590" s="157" t="s">
        <v>212</v>
      </c>
      <c r="B590" s="165"/>
      <c r="C590" s="1" t="s">
        <v>3005</v>
      </c>
      <c r="D590" s="165"/>
      <c r="E590" s="73" t="s">
        <v>419</v>
      </c>
      <c r="F590" s="165"/>
      <c r="H590" s="96"/>
      <c r="J590" s="88" t="s">
        <v>85</v>
      </c>
      <c r="K590" s="88" t="s">
        <v>2938</v>
      </c>
      <c r="L590" s="104" t="s">
        <v>2939</v>
      </c>
    </row>
    <row r="591" spans="1:12">
      <c r="A591" s="159" t="s">
        <v>3006</v>
      </c>
      <c r="C591" s="159" t="s">
        <v>3007</v>
      </c>
      <c r="E591" s="63" t="s">
        <v>3008</v>
      </c>
      <c r="G591" s="8"/>
      <c r="H591" s="96"/>
      <c r="J591" s="104" t="s">
        <v>191</v>
      </c>
      <c r="K591" s="104"/>
      <c r="L591" s="104"/>
    </row>
    <row r="592" spans="1:12">
      <c r="A592" s="159" t="s">
        <v>3009</v>
      </c>
      <c r="B592" s="165"/>
      <c r="C592" s="159" t="s">
        <v>3010</v>
      </c>
      <c r="D592" s="165"/>
      <c r="E592" s="160" t="s">
        <v>384</v>
      </c>
      <c r="F592" s="165"/>
      <c r="G592" s="157" t="s">
        <v>240</v>
      </c>
      <c r="H592" s="96"/>
    </row>
    <row r="593" spans="1:8">
      <c r="A593" s="159" t="s">
        <v>203</v>
      </c>
      <c r="B593" s="165"/>
      <c r="C593" s="61" t="s">
        <v>3011</v>
      </c>
      <c r="D593" s="165"/>
      <c r="E593" s="63" t="s">
        <v>3012</v>
      </c>
      <c r="F593" s="165"/>
      <c r="G593" s="73" t="s">
        <v>160</v>
      </c>
      <c r="H593" s="96"/>
    </row>
    <row r="594" spans="1:8">
      <c r="A594" s="159" t="s">
        <v>3013</v>
      </c>
      <c r="B594" s="165"/>
      <c r="C594" s="147" t="s">
        <v>3014</v>
      </c>
      <c r="D594" s="165"/>
      <c r="E594" s="157" t="s">
        <v>232</v>
      </c>
      <c r="F594" s="165"/>
      <c r="G594" s="73" t="s">
        <v>3015</v>
      </c>
      <c r="H594" s="96"/>
    </row>
    <row r="595" spans="1:8">
      <c r="A595" s="73" t="s">
        <v>3016</v>
      </c>
      <c r="C595" s="160" t="s">
        <v>3017</v>
      </c>
      <c r="E595" s="159" t="s">
        <v>3018</v>
      </c>
      <c r="G595" s="159" t="s">
        <v>3019</v>
      </c>
      <c r="H595" s="96"/>
    </row>
    <row r="596" spans="1:8">
      <c r="A596" s="151" t="s">
        <v>3020</v>
      </c>
      <c r="B596" s="165"/>
      <c r="D596" s="165"/>
      <c r="E596" s="63" t="s">
        <v>3021</v>
      </c>
      <c r="F596" s="165"/>
      <c r="G596" s="159" t="s">
        <v>3022</v>
      </c>
      <c r="H596" s="96"/>
    </row>
    <row r="597" spans="1:8">
      <c r="A597" s="159" t="s">
        <v>3023</v>
      </c>
      <c r="B597" s="165"/>
      <c r="C597" s="157" t="s">
        <v>269</v>
      </c>
      <c r="D597" s="165"/>
      <c r="E597" s="73" t="s">
        <v>3024</v>
      </c>
      <c r="F597" s="165"/>
      <c r="G597" s="160" t="s">
        <v>243</v>
      </c>
      <c r="H597" s="96"/>
    </row>
    <row r="598" spans="1:8">
      <c r="A598" s="96"/>
      <c r="B598" s="165"/>
      <c r="C598" s="1" t="s">
        <v>3025</v>
      </c>
      <c r="D598" s="165"/>
      <c r="E598" s="159" t="s">
        <v>3026</v>
      </c>
      <c r="F598" s="165"/>
      <c r="G598" s="159" t="s">
        <v>153</v>
      </c>
      <c r="H598" s="96"/>
    </row>
    <row r="599" spans="1:8">
      <c r="A599" s="96"/>
      <c r="B599" s="165"/>
      <c r="C599" s="159" t="s">
        <v>3027</v>
      </c>
      <c r="D599" s="165"/>
      <c r="E599" s="73" t="s">
        <v>3028</v>
      </c>
      <c r="F599" s="165"/>
      <c r="G599" s="1" t="s">
        <v>3029</v>
      </c>
      <c r="H599" s="96"/>
    </row>
    <row r="600" spans="1:8">
      <c r="A600" s="96"/>
      <c r="B600" s="165"/>
      <c r="C600" s="1" t="s">
        <v>3030</v>
      </c>
      <c r="D600" s="165"/>
      <c r="E600" s="159" t="s">
        <v>3031</v>
      </c>
      <c r="F600" s="165"/>
      <c r="G600" s="159" t="s">
        <v>3032</v>
      </c>
      <c r="H600" s="96"/>
    </row>
    <row r="601" spans="1:8">
      <c r="A601" s="157" t="s">
        <v>2705</v>
      </c>
      <c r="B601" s="165"/>
      <c r="D601" s="165"/>
      <c r="E601" s="73" t="s">
        <v>3033</v>
      </c>
      <c r="F601" s="165"/>
      <c r="G601" s="96"/>
      <c r="H601" s="96"/>
    </row>
    <row r="602" spans="1:8">
      <c r="A602" s="73" t="s">
        <v>3034</v>
      </c>
      <c r="B602" s="165"/>
      <c r="C602" s="96"/>
      <c r="D602" s="165"/>
      <c r="E602" s="96"/>
      <c r="F602" s="165"/>
      <c r="G602" s="96"/>
      <c r="H602" s="96"/>
    </row>
    <row r="603" spans="1:8">
      <c r="A603" s="166" t="s">
        <v>3035</v>
      </c>
      <c r="B603" s="165"/>
      <c r="C603" s="157" t="s">
        <v>279</v>
      </c>
      <c r="D603" s="165"/>
      <c r="E603" s="96"/>
      <c r="F603" s="165"/>
      <c r="H603" s="96"/>
    </row>
    <row r="604" spans="1:8">
      <c r="A604" s="160" t="s">
        <v>3036</v>
      </c>
      <c r="B604" s="165"/>
      <c r="C604" s="63" t="s">
        <v>3037</v>
      </c>
      <c r="D604" s="165"/>
      <c r="E604" s="96"/>
      <c r="F604" s="165"/>
      <c r="H604" s="96"/>
    </row>
    <row r="605" spans="1:8">
      <c r="B605" s="165"/>
      <c r="C605" s="73" t="s">
        <v>3038</v>
      </c>
      <c r="D605" s="165"/>
      <c r="F605" s="165"/>
      <c r="H605" s="96"/>
    </row>
    <row r="606" spans="1:8">
      <c r="B606" s="165"/>
      <c r="D606" s="165"/>
      <c r="F606" s="165"/>
      <c r="G606" s="96"/>
      <c r="H606" s="96"/>
    </row>
    <row r="607" spans="1:8">
      <c r="B607" s="165"/>
      <c r="D607" s="165"/>
      <c r="F607" s="165"/>
      <c r="G607" s="161"/>
      <c r="H607" s="96"/>
    </row>
    <row r="608" spans="1:8" s="2" customFormat="1">
      <c r="A608" s="1"/>
      <c r="B608" s="316"/>
      <c r="D608" s="316"/>
      <c r="F608" s="316"/>
    </row>
    <row r="609" spans="1:16" s="2" customFormat="1">
      <c r="A609" s="1"/>
      <c r="B609" s="316"/>
      <c r="D609" s="316"/>
      <c r="F609" s="316"/>
    </row>
    <row r="610" spans="1:16" s="2" customFormat="1" ht="18.75">
      <c r="A610" s="140" t="s">
        <v>5101</v>
      </c>
      <c r="B610" s="402"/>
      <c r="C610" s="141"/>
      <c r="D610" s="402"/>
      <c r="E610" s="141"/>
      <c r="F610" s="402"/>
      <c r="G610" s="141"/>
      <c r="H610" s="141"/>
      <c r="I610" s="141"/>
      <c r="J610" s="141"/>
      <c r="K610" s="141"/>
      <c r="L610" s="141"/>
    </row>
    <row r="611" spans="1:16">
      <c r="B611" s="316"/>
    </row>
    <row r="612" spans="1:16" ht="15.75" thickBot="1">
      <c r="A612" s="133" t="s">
        <v>2638</v>
      </c>
      <c r="C612" s="133" t="s">
        <v>2802</v>
      </c>
      <c r="E612" s="133" t="s">
        <v>71</v>
      </c>
      <c r="G612" s="256" t="s">
        <v>85</v>
      </c>
      <c r="H612" s="133"/>
      <c r="J612" s="705" t="s">
        <v>1539</v>
      </c>
      <c r="K612" s="705"/>
      <c r="L612" s="705"/>
      <c r="M612" s="167"/>
      <c r="N612" s="706" t="s">
        <v>1542</v>
      </c>
      <c r="O612" s="705"/>
      <c r="P612" s="705"/>
    </row>
    <row r="613" spans="1:16">
      <c r="A613" s="1" t="s">
        <v>3039</v>
      </c>
      <c r="C613" s="1" t="s">
        <v>3040</v>
      </c>
      <c r="E613" s="1" t="s">
        <v>3041</v>
      </c>
      <c r="G613" s="2" t="s">
        <v>385</v>
      </c>
      <c r="J613" s="270" t="s">
        <v>2477</v>
      </c>
      <c r="K613" s="270" t="s">
        <v>3440</v>
      </c>
      <c r="L613" s="270" t="s">
        <v>2863</v>
      </c>
      <c r="M613" s="270"/>
      <c r="N613" s="270" t="s">
        <v>2477</v>
      </c>
      <c r="O613" s="270" t="s">
        <v>3440</v>
      </c>
      <c r="P613" s="270" t="s">
        <v>2863</v>
      </c>
    </row>
    <row r="614" spans="1:16">
      <c r="A614" s="1" t="s">
        <v>3043</v>
      </c>
      <c r="C614" s="1" t="s">
        <v>3044</v>
      </c>
      <c r="E614" s="1" t="s">
        <v>3045</v>
      </c>
      <c r="G614" s="1" t="s">
        <v>3042</v>
      </c>
      <c r="J614" s="151" t="s">
        <v>185</v>
      </c>
      <c r="K614" s="167" t="s">
        <v>2552</v>
      </c>
      <c r="L614" s="167" t="s">
        <v>2173</v>
      </c>
      <c r="M614" s="167"/>
      <c r="N614" s="151" t="s">
        <v>185</v>
      </c>
      <c r="O614" s="166" t="s">
        <v>6012</v>
      </c>
      <c r="P614" s="166" t="s">
        <v>2381</v>
      </c>
    </row>
    <row r="615" spans="1:16">
      <c r="A615" s="1" t="s">
        <v>3047</v>
      </c>
      <c r="C615" s="1" t="s">
        <v>3048</v>
      </c>
      <c r="E615" s="1" t="s">
        <v>3049</v>
      </c>
      <c r="G615" s="1" t="s">
        <v>3046</v>
      </c>
      <c r="J615" s="151" t="s">
        <v>279</v>
      </c>
      <c r="K615" s="167" t="s">
        <v>2390</v>
      </c>
      <c r="L615" s="167" t="s">
        <v>3157</v>
      </c>
      <c r="M615" s="167"/>
      <c r="N615" s="151" t="s">
        <v>177</v>
      </c>
      <c r="O615" s="166" t="s">
        <v>2776</v>
      </c>
      <c r="P615" s="166" t="s">
        <v>6013</v>
      </c>
    </row>
    <row r="616" spans="1:16">
      <c r="A616" s="1" t="s">
        <v>3050</v>
      </c>
      <c r="C616" s="1" t="s">
        <v>3051</v>
      </c>
      <c r="E616" s="1" t="s">
        <v>3052</v>
      </c>
      <c r="G616" s="1" t="s">
        <v>347</v>
      </c>
      <c r="J616" s="151" t="s">
        <v>177</v>
      </c>
      <c r="K616" s="167" t="s">
        <v>2313</v>
      </c>
      <c r="L616" s="167" t="s">
        <v>6012</v>
      </c>
      <c r="M616" s="167"/>
      <c r="N616" s="151" t="s">
        <v>6014</v>
      </c>
      <c r="O616" s="166" t="s">
        <v>2381</v>
      </c>
      <c r="P616" s="166" t="s">
        <v>830</v>
      </c>
    </row>
    <row r="617" spans="1:16">
      <c r="A617" s="1" t="s">
        <v>3053</v>
      </c>
      <c r="C617" s="1" t="s">
        <v>3054</v>
      </c>
      <c r="E617" s="1" t="s">
        <v>3055</v>
      </c>
      <c r="G617" s="1" t="s">
        <v>313</v>
      </c>
      <c r="J617" s="151" t="s">
        <v>6014</v>
      </c>
      <c r="K617" s="167" t="s">
        <v>6015</v>
      </c>
      <c r="L617" s="167" t="s">
        <v>2430</v>
      </c>
      <c r="M617" s="167"/>
      <c r="N617" s="151" t="s">
        <v>201</v>
      </c>
      <c r="O617" s="166" t="s">
        <v>2669</v>
      </c>
      <c r="P617" s="166" t="s">
        <v>2589</v>
      </c>
    </row>
    <row r="618" spans="1:16">
      <c r="A618" s="1" t="s">
        <v>3057</v>
      </c>
      <c r="C618" s="1" t="s">
        <v>3058</v>
      </c>
      <c r="E618" s="1" t="s">
        <v>3059</v>
      </c>
      <c r="G618" s="1" t="s">
        <v>3056</v>
      </c>
      <c r="J618" s="151" t="s">
        <v>2802</v>
      </c>
      <c r="K618" s="167" t="s">
        <v>6016</v>
      </c>
      <c r="L618" s="167" t="s">
        <v>1405</v>
      </c>
      <c r="M618" s="167"/>
      <c r="N618" s="151" t="s">
        <v>129</v>
      </c>
      <c r="O618" s="166" t="s">
        <v>969</v>
      </c>
      <c r="P618" s="166" t="s">
        <v>6017</v>
      </c>
    </row>
    <row r="619" spans="1:16">
      <c r="C619" s="1" t="s">
        <v>3060</v>
      </c>
      <c r="E619" s="1" t="s">
        <v>246</v>
      </c>
      <c r="J619" s="151" t="s">
        <v>201</v>
      </c>
      <c r="K619" s="167" t="s">
        <v>1237</v>
      </c>
      <c r="L619" s="167" t="s">
        <v>2089</v>
      </c>
      <c r="M619" s="167"/>
      <c r="N619" s="151" t="s">
        <v>106</v>
      </c>
      <c r="O619" s="166" t="s">
        <v>2595</v>
      </c>
      <c r="P619" s="166" t="s">
        <v>2470</v>
      </c>
    </row>
    <row r="620" spans="1:16">
      <c r="E620" s="1" t="s">
        <v>3061</v>
      </c>
      <c r="J620" s="151" t="s">
        <v>85</v>
      </c>
      <c r="K620" s="167" t="s">
        <v>1401</v>
      </c>
      <c r="L620" s="271" t="s">
        <v>6018</v>
      </c>
      <c r="M620" s="167"/>
      <c r="N620" s="167"/>
      <c r="O620" s="167"/>
      <c r="P620" s="167"/>
    </row>
    <row r="621" spans="1:16" ht="15.75" thickBot="1">
      <c r="A621" s="133" t="s">
        <v>2676</v>
      </c>
      <c r="C621" s="133" t="s">
        <v>106</v>
      </c>
      <c r="D621" s="397"/>
      <c r="E621" s="1" t="s">
        <v>3062</v>
      </c>
      <c r="J621" s="151" t="s">
        <v>240</v>
      </c>
      <c r="K621" s="167" t="s">
        <v>545</v>
      </c>
      <c r="L621" s="167" t="s">
        <v>6019</v>
      </c>
      <c r="M621" s="167"/>
      <c r="N621" s="705" t="s">
        <v>6020</v>
      </c>
      <c r="O621" s="705"/>
      <c r="P621" s="705"/>
    </row>
    <row r="622" spans="1:16">
      <c r="A622" s="1" t="s">
        <v>3025</v>
      </c>
      <c r="C622" s="1" t="s">
        <v>3063</v>
      </c>
      <c r="E622" s="1" t="s">
        <v>3064</v>
      </c>
      <c r="G622" s="133" t="s">
        <v>129</v>
      </c>
      <c r="J622" s="151" t="s">
        <v>2623</v>
      </c>
      <c r="K622" s="167" t="s">
        <v>6021</v>
      </c>
      <c r="L622" s="167" t="s">
        <v>2328</v>
      </c>
      <c r="M622" s="167"/>
      <c r="N622" s="270" t="s">
        <v>2477</v>
      </c>
      <c r="O622" s="270" t="s">
        <v>3440</v>
      </c>
      <c r="P622" s="270" t="s">
        <v>2863</v>
      </c>
    </row>
    <row r="623" spans="1:16">
      <c r="A623" s="1" t="s">
        <v>3065</v>
      </c>
      <c r="C623" s="1" t="s">
        <v>3066</v>
      </c>
      <c r="E623" s="1" t="s">
        <v>2997</v>
      </c>
      <c r="G623" s="1" t="s">
        <v>3067</v>
      </c>
      <c r="J623" s="151" t="s">
        <v>223</v>
      </c>
      <c r="K623" s="167" t="s">
        <v>6022</v>
      </c>
      <c r="L623" s="167" t="s">
        <v>2503</v>
      </c>
      <c r="M623" s="167"/>
      <c r="N623" s="10" t="s">
        <v>177</v>
      </c>
      <c r="O623" s="113" t="s">
        <v>2194</v>
      </c>
      <c r="P623" s="113" t="s">
        <v>4006</v>
      </c>
    </row>
    <row r="624" spans="1:16">
      <c r="A624" s="1" t="s">
        <v>3068</v>
      </c>
      <c r="C624" s="1" t="s">
        <v>3069</v>
      </c>
      <c r="G624" s="1" t="s">
        <v>3070</v>
      </c>
      <c r="J624" s="151" t="s">
        <v>139</v>
      </c>
      <c r="K624" s="167" t="s">
        <v>3301</v>
      </c>
      <c r="L624" s="167" t="s">
        <v>1865</v>
      </c>
      <c r="M624" s="167"/>
      <c r="N624" s="113" t="s">
        <v>201</v>
      </c>
      <c r="O624" s="167" t="s">
        <v>3264</v>
      </c>
      <c r="P624" s="167" t="s">
        <v>6023</v>
      </c>
    </row>
    <row r="625" spans="1:16">
      <c r="A625" s="1" t="s">
        <v>3071</v>
      </c>
      <c r="C625" s="1" t="s">
        <v>3072</v>
      </c>
      <c r="E625" s="133" t="s">
        <v>114</v>
      </c>
      <c r="G625" s="1" t="s">
        <v>3073</v>
      </c>
      <c r="J625" s="151" t="s">
        <v>2638</v>
      </c>
      <c r="K625" s="167" t="s">
        <v>2461</v>
      </c>
      <c r="L625" s="167" t="s">
        <v>2075</v>
      </c>
      <c r="M625" s="167"/>
      <c r="N625" s="113" t="s">
        <v>279</v>
      </c>
      <c r="O625" s="113" t="s">
        <v>1297</v>
      </c>
      <c r="P625" s="167" t="s">
        <v>2428</v>
      </c>
    </row>
    <row r="626" spans="1:16">
      <c r="A626" s="1" t="s">
        <v>2962</v>
      </c>
      <c r="C626" s="1" t="s">
        <v>3074</v>
      </c>
      <c r="E626" s="1" t="s">
        <v>3075</v>
      </c>
      <c r="G626" s="1" t="s">
        <v>3076</v>
      </c>
      <c r="J626" s="151" t="s">
        <v>129</v>
      </c>
      <c r="K626" s="167" t="s">
        <v>6024</v>
      </c>
      <c r="L626" s="167" t="s">
        <v>2364</v>
      </c>
      <c r="M626" s="167"/>
      <c r="N626" s="151"/>
      <c r="O626" s="167"/>
      <c r="P626" s="167"/>
    </row>
    <row r="627" spans="1:16">
      <c r="C627" s="1" t="s">
        <v>3077</v>
      </c>
      <c r="E627" s="1" t="s">
        <v>3078</v>
      </c>
      <c r="G627" s="1" t="s">
        <v>3079</v>
      </c>
      <c r="J627" s="151" t="s">
        <v>106</v>
      </c>
      <c r="K627" s="167" t="s">
        <v>2892</v>
      </c>
      <c r="L627" s="272" t="s">
        <v>2697</v>
      </c>
      <c r="M627" s="167"/>
      <c r="N627" s="151"/>
      <c r="O627" s="167"/>
      <c r="P627" s="167"/>
    </row>
    <row r="628" spans="1:16">
      <c r="E628" s="1" t="s">
        <v>3080</v>
      </c>
      <c r="G628" s="1" t="s">
        <v>3081</v>
      </c>
      <c r="J628" s="151" t="s">
        <v>158</v>
      </c>
      <c r="K628" s="272" t="s">
        <v>6025</v>
      </c>
      <c r="L628" s="271" t="s">
        <v>6018</v>
      </c>
      <c r="M628" s="167"/>
      <c r="N628" s="151"/>
      <c r="O628" s="167"/>
      <c r="P628" s="167"/>
    </row>
    <row r="629" spans="1:16">
      <c r="A629" s="133" t="s">
        <v>139</v>
      </c>
      <c r="C629" s="133" t="s">
        <v>2717</v>
      </c>
      <c r="D629" s="397"/>
      <c r="E629" s="1" t="s">
        <v>2977</v>
      </c>
      <c r="G629" s="1" t="s">
        <v>3082</v>
      </c>
      <c r="J629" s="151" t="s">
        <v>269</v>
      </c>
      <c r="K629" s="272" t="s">
        <v>1290</v>
      </c>
      <c r="L629" s="167" t="s">
        <v>2534</v>
      </c>
      <c r="M629" s="167"/>
      <c r="N629" s="167"/>
      <c r="O629" s="167"/>
      <c r="P629" s="167"/>
    </row>
    <row r="630" spans="1:16">
      <c r="A630" s="1" t="s">
        <v>3083</v>
      </c>
      <c r="C630" s="1" t="s">
        <v>3084</v>
      </c>
      <c r="E630" s="1" t="s">
        <v>3085</v>
      </c>
      <c r="G630" s="1" t="s">
        <v>3086</v>
      </c>
      <c r="J630" s="151" t="s">
        <v>191</v>
      </c>
      <c r="K630" s="167" t="s">
        <v>6026</v>
      </c>
      <c r="L630" s="167" t="s">
        <v>3207</v>
      </c>
      <c r="M630" s="167"/>
      <c r="N630" s="159"/>
      <c r="O630" s="167"/>
      <c r="P630" s="167"/>
    </row>
    <row r="631" spans="1:16">
      <c r="A631" s="1" t="s">
        <v>57</v>
      </c>
      <c r="C631" s="1" t="s">
        <v>3087</v>
      </c>
      <c r="E631" s="1" t="s">
        <v>2878</v>
      </c>
      <c r="G631" s="1" t="s">
        <v>3088</v>
      </c>
      <c r="J631" s="167"/>
      <c r="K631" s="167"/>
      <c r="L631" s="167"/>
      <c r="M631" s="167"/>
      <c r="N631" s="151"/>
      <c r="O631" s="167"/>
      <c r="P631" s="167"/>
    </row>
    <row r="632" spans="1:16" ht="15.75" thickBot="1">
      <c r="A632" s="1" t="s">
        <v>415</v>
      </c>
      <c r="C632" s="1" t="s">
        <v>3089</v>
      </c>
      <c r="J632" s="706" t="s">
        <v>1541</v>
      </c>
      <c r="K632" s="705"/>
      <c r="L632" s="705"/>
      <c r="M632" s="167"/>
      <c r="N632" s="151"/>
      <c r="O632" s="167"/>
      <c r="P632" s="167"/>
    </row>
    <row r="633" spans="1:16">
      <c r="A633" s="1" t="s">
        <v>3090</v>
      </c>
      <c r="C633" s="1" t="s">
        <v>3091</v>
      </c>
      <c r="E633" s="133" t="s">
        <v>158</v>
      </c>
      <c r="J633" s="270" t="s">
        <v>2477</v>
      </c>
      <c r="K633" s="270" t="s">
        <v>3440</v>
      </c>
      <c r="L633" s="270" t="s">
        <v>2863</v>
      </c>
      <c r="M633" s="167"/>
      <c r="N633" s="167"/>
      <c r="O633" s="167"/>
      <c r="P633" s="167"/>
    </row>
    <row r="634" spans="1:16">
      <c r="A634" s="1" t="s">
        <v>2890</v>
      </c>
      <c r="C634" s="1" t="s">
        <v>3092</v>
      </c>
      <c r="E634" s="1" t="s">
        <v>3093</v>
      </c>
      <c r="J634" s="151" t="s">
        <v>185</v>
      </c>
      <c r="K634" s="166" t="s">
        <v>3157</v>
      </c>
      <c r="L634" s="166" t="s">
        <v>2156</v>
      </c>
      <c r="M634" s="167"/>
      <c r="N634" s="167"/>
      <c r="O634" s="167"/>
      <c r="P634" s="167"/>
    </row>
    <row r="635" spans="1:16">
      <c r="C635" s="1" t="s">
        <v>3094</v>
      </c>
      <c r="E635" s="1" t="s">
        <v>179</v>
      </c>
      <c r="G635" s="134" t="s">
        <v>169</v>
      </c>
      <c r="J635" s="151" t="s">
        <v>279</v>
      </c>
      <c r="K635" s="166" t="s">
        <v>6027</v>
      </c>
      <c r="L635" s="273" t="s">
        <v>989</v>
      </c>
      <c r="M635" s="167"/>
      <c r="N635" s="167"/>
      <c r="O635" s="167"/>
      <c r="P635" s="167"/>
    </row>
    <row r="636" spans="1:16">
      <c r="C636" s="1" t="s">
        <v>3095</v>
      </c>
      <c r="E636" s="1" t="s">
        <v>432</v>
      </c>
      <c r="G636" s="1" t="s">
        <v>3096</v>
      </c>
      <c r="J636" s="151" t="s">
        <v>177</v>
      </c>
      <c r="K636" s="166" t="s">
        <v>2328</v>
      </c>
      <c r="L636" s="166" t="s">
        <v>1133</v>
      </c>
      <c r="M636" s="167"/>
      <c r="N636" s="167"/>
      <c r="O636" s="167"/>
      <c r="P636" s="167"/>
    </row>
    <row r="637" spans="1:16">
      <c r="A637" s="133" t="s">
        <v>177</v>
      </c>
      <c r="C637" s="1" t="s">
        <v>3097</v>
      </c>
      <c r="E637" s="1" t="s">
        <v>3098</v>
      </c>
      <c r="G637" s="1" t="s">
        <v>3099</v>
      </c>
      <c r="J637" s="151" t="s">
        <v>6028</v>
      </c>
      <c r="K637" s="167" t="s">
        <v>2677</v>
      </c>
      <c r="L637" s="167" t="s">
        <v>6029</v>
      </c>
      <c r="M637" s="167"/>
      <c r="N637" s="151"/>
      <c r="O637" s="167"/>
      <c r="P637" s="167"/>
    </row>
    <row r="638" spans="1:16">
      <c r="A638" s="1" t="s">
        <v>3100</v>
      </c>
      <c r="E638" s="1" t="s">
        <v>3101</v>
      </c>
      <c r="G638" s="1" t="s">
        <v>2900</v>
      </c>
      <c r="J638" s="151" t="s">
        <v>201</v>
      </c>
      <c r="K638" s="166" t="s">
        <v>2465</v>
      </c>
      <c r="L638" s="166" t="s">
        <v>6030</v>
      </c>
      <c r="M638" s="167"/>
      <c r="N638" s="167"/>
      <c r="O638" s="167"/>
      <c r="P638" s="167"/>
    </row>
    <row r="639" spans="1:16">
      <c r="A639" s="1" t="s">
        <v>3102</v>
      </c>
      <c r="E639" s="1" t="s">
        <v>3103</v>
      </c>
      <c r="G639" s="1" t="s">
        <v>2989</v>
      </c>
      <c r="J639" s="151" t="s">
        <v>85</v>
      </c>
      <c r="K639" s="166" t="s">
        <v>3497</v>
      </c>
      <c r="L639" s="166" t="s">
        <v>6031</v>
      </c>
      <c r="M639" s="167"/>
      <c r="N639" s="167"/>
      <c r="O639" s="167"/>
      <c r="P639" s="167"/>
    </row>
    <row r="640" spans="1:16">
      <c r="A640" s="1" t="s">
        <v>3104</v>
      </c>
      <c r="C640" s="133" t="s">
        <v>201</v>
      </c>
      <c r="E640" s="1" t="s">
        <v>3105</v>
      </c>
      <c r="J640" s="151" t="s">
        <v>240</v>
      </c>
      <c r="K640" s="166" t="s">
        <v>989</v>
      </c>
      <c r="L640" s="166" t="s">
        <v>1734</v>
      </c>
      <c r="M640" s="167"/>
      <c r="N640" s="167"/>
      <c r="O640" s="167"/>
      <c r="P640" s="167"/>
    </row>
    <row r="641" spans="1:16">
      <c r="A641" s="1" t="s">
        <v>3106</v>
      </c>
      <c r="C641" s="1" t="s">
        <v>3107</v>
      </c>
      <c r="E641" s="1" t="s">
        <v>3108</v>
      </c>
      <c r="J641" s="151" t="s">
        <v>139</v>
      </c>
      <c r="K641" s="166" t="s">
        <v>2476</v>
      </c>
      <c r="L641" s="166" t="s">
        <v>2600</v>
      </c>
      <c r="M641" s="167"/>
      <c r="N641" s="167"/>
      <c r="O641" s="167"/>
      <c r="P641" s="167"/>
    </row>
    <row r="642" spans="1:16">
      <c r="A642" s="1" t="s">
        <v>3109</v>
      </c>
      <c r="C642" s="1" t="s">
        <v>3110</v>
      </c>
      <c r="G642" s="133" t="s">
        <v>191</v>
      </c>
      <c r="J642" s="151" t="s">
        <v>129</v>
      </c>
      <c r="K642" s="166" t="s">
        <v>6032</v>
      </c>
      <c r="L642" s="166" t="s">
        <v>1784</v>
      </c>
      <c r="M642" s="167"/>
      <c r="N642" s="167"/>
      <c r="O642" s="167"/>
      <c r="P642" s="167"/>
    </row>
    <row r="643" spans="1:16">
      <c r="C643" s="1" t="s">
        <v>2957</v>
      </c>
      <c r="E643" s="133" t="s">
        <v>185</v>
      </c>
      <c r="G643" s="1" t="s">
        <v>3111</v>
      </c>
      <c r="J643" s="151" t="s">
        <v>106</v>
      </c>
      <c r="K643" s="166" t="s">
        <v>1286</v>
      </c>
      <c r="L643" s="167" t="s">
        <v>4432</v>
      </c>
      <c r="M643" s="167"/>
      <c r="N643" s="167"/>
      <c r="O643" s="167"/>
      <c r="P643" s="167"/>
    </row>
    <row r="644" spans="1:16">
      <c r="C644" s="1" t="s">
        <v>3112</v>
      </c>
      <c r="E644" s="1" t="s">
        <v>3113</v>
      </c>
      <c r="G644" s="1" t="s">
        <v>3114</v>
      </c>
      <c r="J644" s="151" t="s">
        <v>158</v>
      </c>
      <c r="K644" s="166" t="s">
        <v>2636</v>
      </c>
      <c r="L644" s="166" t="s">
        <v>1537</v>
      </c>
      <c r="M644" s="167"/>
      <c r="N644" s="167"/>
      <c r="O644" s="167"/>
      <c r="P644" s="167"/>
    </row>
    <row r="645" spans="1:16">
      <c r="A645" s="133" t="s">
        <v>212</v>
      </c>
      <c r="C645" s="1" t="s">
        <v>3115</v>
      </c>
      <c r="E645" s="1" t="s">
        <v>3116</v>
      </c>
      <c r="G645" s="1" t="s">
        <v>3117</v>
      </c>
      <c r="J645" s="151" t="s">
        <v>269</v>
      </c>
      <c r="K645" s="166" t="s">
        <v>2344</v>
      </c>
      <c r="L645" s="166" t="s">
        <v>2093</v>
      </c>
      <c r="M645" s="167"/>
      <c r="N645" s="167"/>
      <c r="O645" s="167"/>
      <c r="P645" s="167"/>
    </row>
    <row r="646" spans="1:16">
      <c r="A646" s="1" t="s">
        <v>3118</v>
      </c>
      <c r="C646" s="1" t="s">
        <v>3119</v>
      </c>
      <c r="E646" s="1" t="s">
        <v>3120</v>
      </c>
      <c r="G646" s="1" t="s">
        <v>3121</v>
      </c>
    </row>
    <row r="647" spans="1:16">
      <c r="A647" s="1" t="s">
        <v>3122</v>
      </c>
      <c r="C647" s="1" t="s">
        <v>3123</v>
      </c>
      <c r="E647" s="1" t="s">
        <v>3124</v>
      </c>
      <c r="G647" s="1" t="s">
        <v>3125</v>
      </c>
    </row>
    <row r="648" spans="1:16">
      <c r="A648" s="1" t="s">
        <v>3126</v>
      </c>
      <c r="C648" s="1" t="s">
        <v>3127</v>
      </c>
      <c r="E648" s="1" t="s">
        <v>3128</v>
      </c>
      <c r="G648" s="1" t="s">
        <v>3129</v>
      </c>
    </row>
    <row r="649" spans="1:16">
      <c r="C649" s="10" t="s">
        <v>3130</v>
      </c>
      <c r="E649" s="1" t="s">
        <v>3131</v>
      </c>
      <c r="G649" s="1" t="s">
        <v>3132</v>
      </c>
    </row>
    <row r="650" spans="1:16">
      <c r="C650" s="1" t="s">
        <v>3133</v>
      </c>
      <c r="E650" s="1" t="s">
        <v>3134</v>
      </c>
      <c r="G650" s="1" t="s">
        <v>960</v>
      </c>
    </row>
    <row r="651" spans="1:16">
      <c r="C651" s="1" t="s">
        <v>3135</v>
      </c>
      <c r="E651" s="1" t="s">
        <v>3136</v>
      </c>
    </row>
    <row r="652" spans="1:16">
      <c r="E652" s="10" t="s">
        <v>3137</v>
      </c>
    </row>
    <row r="656" spans="1:16" ht="18.75">
      <c r="A656" s="140" t="s">
        <v>5100</v>
      </c>
      <c r="B656" s="402"/>
      <c r="C656" s="141"/>
      <c r="D656" s="402"/>
      <c r="E656" s="141"/>
      <c r="F656" s="402"/>
      <c r="G656" s="141"/>
      <c r="H656" s="141"/>
      <c r="I656" s="141"/>
      <c r="J656" s="141"/>
      <c r="K656" s="141"/>
      <c r="L656" s="141"/>
      <c r="M656" s="141"/>
      <c r="N656" s="141"/>
      <c r="O656" s="141"/>
    </row>
    <row r="658" spans="1:15">
      <c r="A658" s="1" t="s">
        <v>2705</v>
      </c>
      <c r="C658" s="144" t="s">
        <v>223</v>
      </c>
      <c r="E658" s="144" t="s">
        <v>232</v>
      </c>
      <c r="G658" s="144" t="s">
        <v>240</v>
      </c>
      <c r="H658" s="144"/>
      <c r="I658" s="144" t="s">
        <v>2622</v>
      </c>
      <c r="J658" s="144"/>
      <c r="K658" s="144" t="s">
        <v>2667</v>
      </c>
      <c r="L658" s="144"/>
      <c r="M658" s="6" t="s">
        <v>1729</v>
      </c>
    </row>
    <row r="659" spans="1:15">
      <c r="A659" s="1" t="s">
        <v>3138</v>
      </c>
      <c r="C659" s="1" t="s">
        <v>213</v>
      </c>
      <c r="E659" s="1" t="s">
        <v>3139</v>
      </c>
      <c r="G659" s="1" t="s">
        <v>3140</v>
      </c>
      <c r="I659" s="1" t="s">
        <v>3141</v>
      </c>
      <c r="K659" s="1" t="s">
        <v>3142</v>
      </c>
      <c r="M659" s="133" t="s">
        <v>2477</v>
      </c>
      <c r="N659" s="133" t="s">
        <v>3143</v>
      </c>
      <c r="O659" s="133" t="s">
        <v>2863</v>
      </c>
    </row>
    <row r="660" spans="1:15">
      <c r="A660" s="1" t="s">
        <v>3144</v>
      </c>
      <c r="C660" s="1" t="s">
        <v>3145</v>
      </c>
      <c r="E660" s="1" t="s">
        <v>3146</v>
      </c>
      <c r="G660" s="1" t="s">
        <v>3147</v>
      </c>
      <c r="I660" s="1" t="s">
        <v>881</v>
      </c>
      <c r="K660" s="1" t="s">
        <v>3148</v>
      </c>
      <c r="M660" s="1" t="s">
        <v>1951</v>
      </c>
      <c r="N660" s="1" t="s">
        <v>881</v>
      </c>
      <c r="O660" s="1" t="s">
        <v>3149</v>
      </c>
    </row>
    <row r="661" spans="1:15">
      <c r="A661" s="1" t="s">
        <v>306</v>
      </c>
      <c r="C661" s="1" t="s">
        <v>3150</v>
      </c>
      <c r="E661" s="1" t="s">
        <v>363</v>
      </c>
      <c r="G661" s="1" t="s">
        <v>3151</v>
      </c>
      <c r="I661" s="1" t="s">
        <v>770</v>
      </c>
      <c r="K661" s="1" t="s">
        <v>1373</v>
      </c>
      <c r="M661" s="1" t="s">
        <v>1594</v>
      </c>
      <c r="N661" s="1" t="s">
        <v>2939</v>
      </c>
      <c r="O661" s="1" t="s">
        <v>2103</v>
      </c>
    </row>
    <row r="662" spans="1:15">
      <c r="A662" s="1" t="s">
        <v>364</v>
      </c>
      <c r="C662" s="10" t="s">
        <v>3152</v>
      </c>
      <c r="E662" s="1" t="s">
        <v>3153</v>
      </c>
      <c r="G662" s="1" t="s">
        <v>3154</v>
      </c>
      <c r="I662" s="1" t="s">
        <v>3155</v>
      </c>
      <c r="K662" s="1" t="s">
        <v>3156</v>
      </c>
      <c r="M662" s="1" t="s">
        <v>1548</v>
      </c>
      <c r="N662" s="1" t="s">
        <v>3157</v>
      </c>
      <c r="O662" s="1" t="s">
        <v>3158</v>
      </c>
    </row>
    <row r="663" spans="1:15">
      <c r="A663" s="1" t="s">
        <v>3159</v>
      </c>
      <c r="C663" s="1" t="s">
        <v>3160</v>
      </c>
      <c r="E663" s="1" t="s">
        <v>3161</v>
      </c>
      <c r="G663" s="1" t="s">
        <v>3162</v>
      </c>
      <c r="I663" s="1" t="s">
        <v>3163</v>
      </c>
      <c r="K663" s="1" t="s">
        <v>3164</v>
      </c>
      <c r="M663" s="1" t="s">
        <v>1774</v>
      </c>
      <c r="N663" s="1" t="s">
        <v>3165</v>
      </c>
      <c r="O663" s="1" t="s">
        <v>3166</v>
      </c>
    </row>
    <row r="664" spans="1:15">
      <c r="A664" s="1" t="s">
        <v>3167</v>
      </c>
      <c r="C664" s="1" t="s">
        <v>3168</v>
      </c>
      <c r="E664" s="1" t="s">
        <v>3169</v>
      </c>
      <c r="G664" s="1" t="s">
        <v>3170</v>
      </c>
      <c r="I664" s="1" t="s">
        <v>2574</v>
      </c>
      <c r="M664" s="1" t="s">
        <v>1756</v>
      </c>
      <c r="N664" s="1" t="s">
        <v>3171</v>
      </c>
      <c r="O664" s="1" t="s">
        <v>3172</v>
      </c>
    </row>
    <row r="665" spans="1:15">
      <c r="C665" s="1" t="s">
        <v>3173</v>
      </c>
      <c r="E665" s="1" t="s">
        <v>3174</v>
      </c>
      <c r="G665" s="10" t="s">
        <v>3175</v>
      </c>
      <c r="H665" s="10"/>
      <c r="K665" s="144" t="s">
        <v>3176</v>
      </c>
      <c r="L665" s="144"/>
      <c r="M665" s="1" t="s">
        <v>1683</v>
      </c>
      <c r="N665" s="1" t="s">
        <v>2767</v>
      </c>
      <c r="O665" s="1" t="s">
        <v>3177</v>
      </c>
    </row>
    <row r="666" spans="1:15">
      <c r="C666" s="1" t="s">
        <v>3178</v>
      </c>
      <c r="I666" s="144" t="s">
        <v>3179</v>
      </c>
      <c r="J666" s="144"/>
      <c r="K666" s="1" t="s">
        <v>2573</v>
      </c>
      <c r="M666" s="1" t="s">
        <v>1584</v>
      </c>
      <c r="N666" s="1" t="s">
        <v>2576</v>
      </c>
      <c r="O666" s="1" t="s">
        <v>1247</v>
      </c>
    </row>
    <row r="667" spans="1:15">
      <c r="A667" s="144" t="s">
        <v>85</v>
      </c>
      <c r="I667" s="1" t="s">
        <v>2567</v>
      </c>
      <c r="K667" s="1" t="s">
        <v>2555</v>
      </c>
      <c r="M667" s="1" t="s">
        <v>1551</v>
      </c>
      <c r="N667" s="1" t="s">
        <v>3180</v>
      </c>
      <c r="O667" s="1" t="s">
        <v>3181</v>
      </c>
    </row>
    <row r="668" spans="1:15">
      <c r="A668" s="1" t="s">
        <v>3182</v>
      </c>
      <c r="C668" s="144" t="s">
        <v>2623</v>
      </c>
      <c r="E668" s="144" t="s">
        <v>269</v>
      </c>
      <c r="G668" s="144" t="s">
        <v>279</v>
      </c>
      <c r="I668" s="1" t="s">
        <v>2438</v>
      </c>
      <c r="K668" s="1" t="s">
        <v>3183</v>
      </c>
      <c r="M668" s="1" t="s">
        <v>858</v>
      </c>
      <c r="N668" s="1" t="s">
        <v>2846</v>
      </c>
      <c r="O668" s="1" t="s">
        <v>3184</v>
      </c>
    </row>
    <row r="669" spans="1:15">
      <c r="A669" s="1" t="s">
        <v>2564</v>
      </c>
      <c r="C669" s="1" t="s">
        <v>3185</v>
      </c>
      <c r="E669" s="1" t="s">
        <v>2469</v>
      </c>
      <c r="G669" s="1" t="s">
        <v>3186</v>
      </c>
      <c r="I669" s="1" t="s">
        <v>2566</v>
      </c>
      <c r="K669" s="1" t="s">
        <v>3187</v>
      </c>
      <c r="M669" s="1" t="s">
        <v>1600</v>
      </c>
      <c r="N669" s="1" t="s">
        <v>3188</v>
      </c>
      <c r="O669" s="1" t="s">
        <v>1047</v>
      </c>
    </row>
    <row r="670" spans="1:15">
      <c r="A670" s="1" t="s">
        <v>3189</v>
      </c>
      <c r="C670" s="1" t="s">
        <v>3190</v>
      </c>
      <c r="E670" s="10" t="s">
        <v>1379</v>
      </c>
      <c r="G670" s="1" t="s">
        <v>2387</v>
      </c>
      <c r="I670" s="1" t="s">
        <v>3191</v>
      </c>
      <c r="K670" s="1" t="s">
        <v>3192</v>
      </c>
      <c r="M670" s="1" t="s">
        <v>1656</v>
      </c>
      <c r="N670" s="1" t="s">
        <v>3182</v>
      </c>
      <c r="O670" s="1" t="s">
        <v>3193</v>
      </c>
    </row>
    <row r="671" spans="1:15">
      <c r="A671" s="1" t="s">
        <v>3194</v>
      </c>
      <c r="C671" s="1" t="s">
        <v>3195</v>
      </c>
      <c r="E671" s="1" t="s">
        <v>3196</v>
      </c>
      <c r="G671" s="1" t="s">
        <v>2569</v>
      </c>
      <c r="I671" s="1" t="s">
        <v>3197</v>
      </c>
      <c r="K671" s="1" t="s">
        <v>1924</v>
      </c>
      <c r="M671" s="1" t="s">
        <v>1650</v>
      </c>
      <c r="N671" s="1" t="s">
        <v>3198</v>
      </c>
      <c r="O671" s="1" t="s">
        <v>3199</v>
      </c>
    </row>
    <row r="672" spans="1:15">
      <c r="A672" s="1" t="s">
        <v>3200</v>
      </c>
      <c r="C672" s="1" t="s">
        <v>3201</v>
      </c>
      <c r="E672" s="1" t="s">
        <v>1247</v>
      </c>
      <c r="G672" s="1" t="s">
        <v>3202</v>
      </c>
      <c r="I672" s="1" t="s">
        <v>2190</v>
      </c>
      <c r="M672" s="1" t="s">
        <v>1592</v>
      </c>
      <c r="N672" s="1" t="s">
        <v>1247</v>
      </c>
      <c r="O672" s="1" t="s">
        <v>2179</v>
      </c>
    </row>
    <row r="673" spans="1:15">
      <c r="A673" s="1" t="s">
        <v>3203</v>
      </c>
      <c r="C673" s="1" t="s">
        <v>3204</v>
      </c>
      <c r="E673" s="1" t="s">
        <v>3205</v>
      </c>
      <c r="G673" s="10" t="s">
        <v>2129</v>
      </c>
      <c r="I673" s="1" t="s">
        <v>2171</v>
      </c>
      <c r="K673" s="144" t="s">
        <v>3206</v>
      </c>
      <c r="L673" s="144"/>
      <c r="M673" s="1" t="s">
        <v>134</v>
      </c>
      <c r="N673" s="1" t="s">
        <v>3207</v>
      </c>
    </row>
    <row r="674" spans="1:15">
      <c r="A674" s="1" t="s">
        <v>3208</v>
      </c>
      <c r="C674" s="1" t="s">
        <v>3209</v>
      </c>
      <c r="E674" s="1" t="s">
        <v>3210</v>
      </c>
      <c r="G674" s="1" t="s">
        <v>2429</v>
      </c>
      <c r="K674" s="1" t="s">
        <v>3211</v>
      </c>
    </row>
    <row r="675" spans="1:15">
      <c r="C675" s="1" t="s">
        <v>3212</v>
      </c>
      <c r="E675" s="1" t="s">
        <v>1339</v>
      </c>
      <c r="G675" s="1" t="s">
        <v>1527</v>
      </c>
      <c r="I675" s="144" t="s">
        <v>3213</v>
      </c>
      <c r="J675" s="144"/>
      <c r="K675" s="1" t="s">
        <v>2247</v>
      </c>
      <c r="M675" s="6" t="s">
        <v>1730</v>
      </c>
    </row>
    <row r="676" spans="1:15">
      <c r="C676" s="10" t="s">
        <v>3214</v>
      </c>
      <c r="E676" s="1" t="s">
        <v>3215</v>
      </c>
      <c r="I676" s="1" t="s">
        <v>3216</v>
      </c>
      <c r="K676" s="1" t="s">
        <v>3217</v>
      </c>
      <c r="M676" s="133" t="s">
        <v>2477</v>
      </c>
      <c r="N676" s="133" t="s">
        <v>3143</v>
      </c>
      <c r="O676" s="133" t="s">
        <v>2863</v>
      </c>
    </row>
    <row r="677" spans="1:15">
      <c r="A677" s="144" t="s">
        <v>3218</v>
      </c>
      <c r="E677" s="1" t="s">
        <v>2413</v>
      </c>
      <c r="G677" s="144" t="s">
        <v>3219</v>
      </c>
      <c r="I677" s="1" t="s">
        <v>3220</v>
      </c>
      <c r="K677" s="1" t="s">
        <v>1235</v>
      </c>
      <c r="M677" s="1" t="s">
        <v>1774</v>
      </c>
      <c r="N677" s="1" t="s">
        <v>3221</v>
      </c>
      <c r="O677" s="1" t="s">
        <v>2548</v>
      </c>
    </row>
    <row r="678" spans="1:15">
      <c r="A678" s="1" t="s">
        <v>3222</v>
      </c>
      <c r="E678" s="10" t="s">
        <v>2344</v>
      </c>
      <c r="G678" s="1" t="s">
        <v>3223</v>
      </c>
      <c r="H678" s="10"/>
      <c r="I678" s="1" t="s">
        <v>3224</v>
      </c>
      <c r="K678" s="1" t="s">
        <v>2530</v>
      </c>
      <c r="M678" s="1" t="s">
        <v>1756</v>
      </c>
      <c r="N678" s="1" t="s">
        <v>3225</v>
      </c>
      <c r="O678" s="1" t="s">
        <v>2200</v>
      </c>
    </row>
    <row r="679" spans="1:15">
      <c r="A679" s="1" t="s">
        <v>2563</v>
      </c>
      <c r="E679" s="10"/>
      <c r="G679" s="1" t="s">
        <v>3226</v>
      </c>
      <c r="H679" s="10"/>
      <c r="I679" s="1" t="s">
        <v>3227</v>
      </c>
      <c r="K679" s="1" t="s">
        <v>3228</v>
      </c>
      <c r="M679" s="1" t="s">
        <v>1683</v>
      </c>
      <c r="N679" s="1" t="s">
        <v>3203</v>
      </c>
      <c r="O679" s="1" t="s">
        <v>2090</v>
      </c>
    </row>
    <row r="680" spans="1:15">
      <c r="A680" s="1" t="s">
        <v>3229</v>
      </c>
      <c r="C680" s="1" t="s">
        <v>2557</v>
      </c>
      <c r="E680" s="10"/>
      <c r="G680" s="1" t="s">
        <v>3230</v>
      </c>
      <c r="H680" s="10"/>
      <c r="I680" s="1" t="s">
        <v>3231</v>
      </c>
      <c r="K680" s="1" t="s">
        <v>3232</v>
      </c>
      <c r="M680" s="1" t="s">
        <v>1584</v>
      </c>
      <c r="N680" s="1" t="s">
        <v>3233</v>
      </c>
      <c r="O680" s="1" t="s">
        <v>2325</v>
      </c>
    </row>
    <row r="681" spans="1:15">
      <c r="A681" s="1" t="s">
        <v>3157</v>
      </c>
      <c r="C681" s="1" t="s">
        <v>2558</v>
      </c>
      <c r="E681" s="10"/>
      <c r="G681" s="1" t="s">
        <v>3234</v>
      </c>
      <c r="H681" s="10"/>
      <c r="I681" s="1" t="s">
        <v>2518</v>
      </c>
      <c r="K681" s="1" t="s">
        <v>2593</v>
      </c>
      <c r="M681" s="1" t="s">
        <v>858</v>
      </c>
      <c r="N681" s="1" t="s">
        <v>3235</v>
      </c>
      <c r="O681" s="1" t="s">
        <v>3236</v>
      </c>
    </row>
    <row r="682" spans="1:15">
      <c r="A682" s="1" t="s">
        <v>3237</v>
      </c>
      <c r="C682" s="1" t="s">
        <v>3238</v>
      </c>
      <c r="E682" s="10"/>
      <c r="G682" s="1" t="s">
        <v>3239</v>
      </c>
      <c r="H682" s="10"/>
      <c r="M682" s="1" t="s">
        <v>1592</v>
      </c>
      <c r="N682" s="1" t="s">
        <v>2859</v>
      </c>
      <c r="O682" s="1" t="s">
        <v>2347</v>
      </c>
    </row>
    <row r="683" spans="1:15">
      <c r="A683" s="1" t="s">
        <v>2561</v>
      </c>
      <c r="C683" s="1" t="s">
        <v>3240</v>
      </c>
      <c r="E683" s="10"/>
      <c r="G683" s="1" t="s">
        <v>3241</v>
      </c>
      <c r="H683" s="10"/>
      <c r="I683" s="144" t="s">
        <v>3242</v>
      </c>
      <c r="J683" s="144"/>
      <c r="K683" s="144" t="s">
        <v>3243</v>
      </c>
      <c r="L683" s="144"/>
      <c r="M683" s="1" t="s">
        <v>134</v>
      </c>
      <c r="N683" s="1" t="s">
        <v>3155</v>
      </c>
      <c r="O683" s="1" t="s">
        <v>3244</v>
      </c>
    </row>
    <row r="684" spans="1:15">
      <c r="A684" s="1" t="s">
        <v>2776</v>
      </c>
      <c r="C684" s="1" t="s">
        <v>3245</v>
      </c>
      <c r="I684" s="1" t="s">
        <v>3246</v>
      </c>
      <c r="K684" s="1" t="s">
        <v>3247</v>
      </c>
    </row>
    <row r="685" spans="1:15">
      <c r="A685" s="1" t="s">
        <v>1523</v>
      </c>
      <c r="C685" s="1" t="s">
        <v>3248</v>
      </c>
      <c r="I685" s="1" t="s">
        <v>3249</v>
      </c>
      <c r="K685" s="1" t="s">
        <v>3250</v>
      </c>
      <c r="M685" s="6" t="s">
        <v>1731</v>
      </c>
    </row>
    <row r="686" spans="1:15">
      <c r="A686" s="1" t="s">
        <v>3251</v>
      </c>
      <c r="I686" s="1" t="s">
        <v>3252</v>
      </c>
      <c r="K686" s="1" t="s">
        <v>3253</v>
      </c>
      <c r="M686" s="133" t="s">
        <v>2477</v>
      </c>
      <c r="N686" s="133" t="s">
        <v>3143</v>
      </c>
      <c r="O686" s="133" t="s">
        <v>2863</v>
      </c>
    </row>
    <row r="687" spans="1:15">
      <c r="G687" s="10"/>
      <c r="H687" s="10"/>
      <c r="I687" s="1" t="s">
        <v>3254</v>
      </c>
      <c r="K687" s="1" t="s">
        <v>3255</v>
      </c>
      <c r="M687" s="1" t="s">
        <v>2239</v>
      </c>
      <c r="N687" s="1" t="s">
        <v>3149</v>
      </c>
      <c r="O687" s="1" t="s">
        <v>3256</v>
      </c>
    </row>
    <row r="688" spans="1:15">
      <c r="I688" s="1" t="s">
        <v>1360</v>
      </c>
      <c r="K688" s="1" t="s">
        <v>2492</v>
      </c>
      <c r="M688" s="1" t="s">
        <v>1584</v>
      </c>
      <c r="N688" s="1" t="s">
        <v>2214</v>
      </c>
      <c r="O688" s="1" t="s">
        <v>3257</v>
      </c>
    </row>
    <row r="689" spans="1:15">
      <c r="I689" s="1" t="s">
        <v>2170</v>
      </c>
      <c r="K689" s="1" t="s">
        <v>3171</v>
      </c>
      <c r="M689" s="1" t="s">
        <v>1592</v>
      </c>
      <c r="N689" s="1" t="s">
        <v>3196</v>
      </c>
      <c r="O689" s="1" t="s">
        <v>2279</v>
      </c>
    </row>
    <row r="690" spans="1:15">
      <c r="I690" s="1" t="s">
        <v>3258</v>
      </c>
      <c r="K690" s="1" t="s">
        <v>3259</v>
      </c>
      <c r="M690" s="1" t="s">
        <v>134</v>
      </c>
      <c r="N690" s="1" t="s">
        <v>3229</v>
      </c>
      <c r="O690" s="1" t="s">
        <v>2304</v>
      </c>
    </row>
    <row r="692" spans="1:15">
      <c r="M692" s="6" t="s">
        <v>3260</v>
      </c>
    </row>
    <row r="693" spans="1:15">
      <c r="M693" s="133" t="s">
        <v>2477</v>
      </c>
      <c r="N693" s="133" t="s">
        <v>3143</v>
      </c>
      <c r="O693" s="133" t="s">
        <v>2863</v>
      </c>
    </row>
    <row r="694" spans="1:15">
      <c r="M694" s="1" t="s">
        <v>1584</v>
      </c>
      <c r="N694" s="1" t="s">
        <v>3261</v>
      </c>
      <c r="O694" s="1" t="s">
        <v>2476</v>
      </c>
    </row>
    <row r="695" spans="1:15">
      <c r="M695" s="1" t="s">
        <v>1584</v>
      </c>
      <c r="N695" s="1" t="s">
        <v>2813</v>
      </c>
      <c r="O695" s="1" t="s">
        <v>2553</v>
      </c>
    </row>
    <row r="696" spans="1:15">
      <c r="M696" s="1" t="s">
        <v>1594</v>
      </c>
      <c r="N696" s="2" t="s">
        <v>2179</v>
      </c>
      <c r="O696" s="1" t="s">
        <v>3262</v>
      </c>
    </row>
    <row r="697" spans="1:15">
      <c r="M697" s="1" t="s">
        <v>2239</v>
      </c>
      <c r="N697" s="1" t="s">
        <v>2089</v>
      </c>
      <c r="O697" s="1" t="s">
        <v>3263</v>
      </c>
    </row>
    <row r="698" spans="1:15">
      <c r="M698" s="1" t="s">
        <v>2239</v>
      </c>
      <c r="N698" s="1" t="s">
        <v>3264</v>
      </c>
      <c r="O698" s="1" t="s">
        <v>3265</v>
      </c>
    </row>
    <row r="701" spans="1:15" ht="18.75">
      <c r="A701" s="140" t="s">
        <v>5099</v>
      </c>
      <c r="B701" s="402"/>
      <c r="C701" s="141"/>
      <c r="D701" s="402"/>
      <c r="E701" s="141"/>
      <c r="F701" s="402"/>
      <c r="G701" s="141"/>
      <c r="H701" s="141"/>
      <c r="I701" s="141"/>
      <c r="J701" s="141"/>
      <c r="K701" s="141"/>
      <c r="L701" s="141"/>
      <c r="M701" s="141"/>
      <c r="N701" s="141"/>
      <c r="O701" s="141"/>
    </row>
    <row r="703" spans="1:15">
      <c r="B703" s="316"/>
    </row>
    <row r="704" spans="1:15">
      <c r="A704" s="149" t="s">
        <v>3213</v>
      </c>
      <c r="B704" s="316"/>
      <c r="C704" s="144" t="s">
        <v>3266</v>
      </c>
      <c r="E704" s="144" t="s">
        <v>3267</v>
      </c>
      <c r="G704" s="144" t="s">
        <v>479</v>
      </c>
      <c r="H704" s="144"/>
      <c r="I704" s="144" t="s">
        <v>2622</v>
      </c>
      <c r="J704" s="144"/>
      <c r="K704" s="144" t="s">
        <v>3219</v>
      </c>
      <c r="L704" s="144"/>
      <c r="M704" s="1" t="s">
        <v>1729</v>
      </c>
    </row>
    <row r="705" spans="1:15">
      <c r="A705" s="1" t="s">
        <v>3268</v>
      </c>
      <c r="C705" s="1" t="s">
        <v>2227</v>
      </c>
      <c r="E705" s="1" t="s">
        <v>3269</v>
      </c>
      <c r="G705" s="1" t="s">
        <v>3270</v>
      </c>
      <c r="I705" s="1" t="s">
        <v>3187</v>
      </c>
      <c r="K705" s="1" t="s">
        <v>3271</v>
      </c>
      <c r="M705" s="1" t="s">
        <v>2477</v>
      </c>
      <c r="N705" s="1" t="s">
        <v>3143</v>
      </c>
      <c r="O705" s="1" t="s">
        <v>2863</v>
      </c>
    </row>
    <row r="706" spans="1:15">
      <c r="A706" s="1" t="s">
        <v>3272</v>
      </c>
      <c r="C706" s="1" t="s">
        <v>3273</v>
      </c>
      <c r="E706" s="1" t="s">
        <v>3274</v>
      </c>
      <c r="G706" s="1" t="s">
        <v>2669</v>
      </c>
      <c r="I706" s="1" t="s">
        <v>3275</v>
      </c>
      <c r="K706" s="1" t="s">
        <v>3276</v>
      </c>
      <c r="M706" s="1" t="s">
        <v>858</v>
      </c>
      <c r="N706" s="1" t="s">
        <v>2156</v>
      </c>
      <c r="O706" s="1" t="s">
        <v>3277</v>
      </c>
    </row>
    <row r="707" spans="1:15">
      <c r="A707" s="1" t="s">
        <v>3278</v>
      </c>
      <c r="C707" s="1" t="s">
        <v>2451</v>
      </c>
      <c r="E707" s="1" t="s">
        <v>3279</v>
      </c>
      <c r="G707" s="1" t="s">
        <v>3280</v>
      </c>
      <c r="I707" s="1" t="s">
        <v>3227</v>
      </c>
      <c r="K707" s="1" t="s">
        <v>3281</v>
      </c>
      <c r="M707" s="1" t="s">
        <v>1594</v>
      </c>
      <c r="N707" s="2" t="s">
        <v>2169</v>
      </c>
      <c r="O707" s="1" t="s">
        <v>3282</v>
      </c>
    </row>
    <row r="708" spans="1:15">
      <c r="A708" s="1" t="s">
        <v>3283</v>
      </c>
      <c r="C708" s="1" t="s">
        <v>3284</v>
      </c>
      <c r="E708" s="1" t="s">
        <v>3285</v>
      </c>
      <c r="G708" s="1" t="s">
        <v>3286</v>
      </c>
      <c r="I708" s="1" t="s">
        <v>3248</v>
      </c>
      <c r="K708" s="1" t="s">
        <v>3287</v>
      </c>
      <c r="M708" s="1" t="s">
        <v>1774</v>
      </c>
      <c r="N708" s="2" t="s">
        <v>3288</v>
      </c>
      <c r="O708" s="1" t="s">
        <v>3289</v>
      </c>
    </row>
    <row r="709" spans="1:15">
      <c r="A709" s="1" t="s">
        <v>2290</v>
      </c>
      <c r="C709" s="1" t="s">
        <v>3290</v>
      </c>
      <c r="E709" s="1" t="s">
        <v>3291</v>
      </c>
      <c r="G709" s="1" t="s">
        <v>3292</v>
      </c>
      <c r="I709" s="1" t="s">
        <v>3293</v>
      </c>
      <c r="K709" s="1" t="s">
        <v>3294</v>
      </c>
      <c r="M709" s="1" t="s">
        <v>1656</v>
      </c>
      <c r="N709" s="2" t="s">
        <v>3295</v>
      </c>
      <c r="O709" s="1" t="s">
        <v>3296</v>
      </c>
    </row>
    <row r="710" spans="1:15">
      <c r="A710" s="1" t="s">
        <v>2213</v>
      </c>
      <c r="C710" s="1" t="s">
        <v>3297</v>
      </c>
      <c r="E710" s="1" t="s">
        <v>1447</v>
      </c>
      <c r="G710" s="1" t="s">
        <v>3298</v>
      </c>
      <c r="I710" s="1" t="s">
        <v>3299</v>
      </c>
      <c r="K710" s="1" t="s">
        <v>3300</v>
      </c>
      <c r="M710" s="1" t="s">
        <v>1554</v>
      </c>
      <c r="N710" s="2" t="s">
        <v>3301</v>
      </c>
      <c r="O710" s="1" t="s">
        <v>3302</v>
      </c>
    </row>
    <row r="711" spans="1:15">
      <c r="A711" s="1" t="s">
        <v>3303</v>
      </c>
      <c r="C711" s="1" t="s">
        <v>1487</v>
      </c>
      <c r="G711" s="1" t="s">
        <v>3304</v>
      </c>
      <c r="I711" s="1" t="s">
        <v>3301</v>
      </c>
      <c r="K711" s="1" t="s">
        <v>3305</v>
      </c>
      <c r="M711" s="1" t="s">
        <v>1756</v>
      </c>
      <c r="N711" s="2" t="s">
        <v>3306</v>
      </c>
      <c r="O711" s="1" t="s">
        <v>3307</v>
      </c>
    </row>
    <row r="712" spans="1:15">
      <c r="K712" s="1" t="s">
        <v>3308</v>
      </c>
      <c r="M712" s="1" t="s">
        <v>1683</v>
      </c>
      <c r="N712" s="2" t="s">
        <v>3309</v>
      </c>
      <c r="O712" s="1" t="s">
        <v>3310</v>
      </c>
    </row>
    <row r="713" spans="1:15">
      <c r="A713" s="144" t="s">
        <v>2667</v>
      </c>
      <c r="C713" s="144" t="s">
        <v>3311</v>
      </c>
      <c r="E713" s="144" t="s">
        <v>3242</v>
      </c>
      <c r="G713" s="144" t="s">
        <v>3312</v>
      </c>
      <c r="H713" s="144"/>
      <c r="I713" s="144" t="s">
        <v>3313</v>
      </c>
      <c r="J713" s="144"/>
      <c r="M713" s="1" t="s">
        <v>1951</v>
      </c>
      <c r="N713" s="2" t="s">
        <v>905</v>
      </c>
      <c r="O713" s="1" t="s">
        <v>2206</v>
      </c>
    </row>
    <row r="714" spans="1:15">
      <c r="A714" s="1" t="s">
        <v>3314</v>
      </c>
      <c r="C714" s="1" t="s">
        <v>2431</v>
      </c>
      <c r="E714" s="1" t="s">
        <v>1027</v>
      </c>
      <c r="G714" s="1" t="s">
        <v>3315</v>
      </c>
      <c r="I714" s="1" t="s">
        <v>2339</v>
      </c>
      <c r="K714" s="142" t="s">
        <v>3316</v>
      </c>
      <c r="L714" s="142"/>
      <c r="M714" s="1" t="s">
        <v>134</v>
      </c>
      <c r="N714" s="2" t="s">
        <v>3296</v>
      </c>
      <c r="O714" s="1" t="s">
        <v>3317</v>
      </c>
    </row>
    <row r="715" spans="1:15">
      <c r="A715" s="1" t="s">
        <v>3235</v>
      </c>
      <c r="C715" s="1" t="s">
        <v>3318</v>
      </c>
      <c r="E715" s="1" t="s">
        <v>3319</v>
      </c>
      <c r="G715" s="1" t="s">
        <v>1495</v>
      </c>
      <c r="I715" s="1" t="s">
        <v>3320</v>
      </c>
      <c r="K715" s="1" t="s">
        <v>3207</v>
      </c>
      <c r="M715" s="1" t="s">
        <v>1603</v>
      </c>
      <c r="N715" s="2" t="s">
        <v>1101</v>
      </c>
      <c r="O715" s="1" t="s">
        <v>3188</v>
      </c>
    </row>
    <row r="716" spans="1:15">
      <c r="A716" s="1" t="s">
        <v>3321</v>
      </c>
      <c r="C716" s="1" t="s">
        <v>2386</v>
      </c>
      <c r="E716" s="1" t="s">
        <v>2751</v>
      </c>
      <c r="G716" s="1" t="s">
        <v>3322</v>
      </c>
      <c r="I716" s="1" t="s">
        <v>2458</v>
      </c>
      <c r="K716" s="1" t="s">
        <v>3323</v>
      </c>
      <c r="M716" s="1" t="s">
        <v>1562</v>
      </c>
      <c r="N716" s="2" t="s">
        <v>3293</v>
      </c>
      <c r="O716" s="1" t="s">
        <v>3324</v>
      </c>
    </row>
    <row r="717" spans="1:15">
      <c r="A717" s="1" t="s">
        <v>3325</v>
      </c>
      <c r="C717" s="1" t="s">
        <v>3326</v>
      </c>
      <c r="E717" s="1" t="s">
        <v>3327</v>
      </c>
      <c r="G717" s="1" t="s">
        <v>3328</v>
      </c>
      <c r="I717" s="1" t="s">
        <v>3329</v>
      </c>
      <c r="K717" s="1" t="s">
        <v>3330</v>
      </c>
      <c r="M717" s="1" t="s">
        <v>1564</v>
      </c>
      <c r="N717" s="2" t="s">
        <v>2714</v>
      </c>
    </row>
    <row r="718" spans="1:15">
      <c r="A718" s="1" t="s">
        <v>3331</v>
      </c>
      <c r="C718" s="1" t="s">
        <v>3332</v>
      </c>
      <c r="E718" s="1" t="s">
        <v>3333</v>
      </c>
      <c r="G718" s="1" t="s">
        <v>1101</v>
      </c>
      <c r="I718" s="1" t="s">
        <v>3334</v>
      </c>
      <c r="K718" s="1" t="s">
        <v>3335</v>
      </c>
      <c r="M718" s="1" t="s">
        <v>1592</v>
      </c>
      <c r="N718" s="2" t="s">
        <v>3232</v>
      </c>
      <c r="O718" s="1" t="s">
        <v>3336</v>
      </c>
    </row>
    <row r="719" spans="1:15">
      <c r="A719" s="1" t="s">
        <v>3337</v>
      </c>
      <c r="C719" s="1" t="s">
        <v>3338</v>
      </c>
      <c r="E719" s="1" t="s">
        <v>3339</v>
      </c>
      <c r="G719" s="1" t="s">
        <v>3340</v>
      </c>
      <c r="K719" s="1" t="s">
        <v>2715</v>
      </c>
      <c r="M719" s="1" t="s">
        <v>1558</v>
      </c>
      <c r="N719" s="2" t="s">
        <v>3341</v>
      </c>
      <c r="O719" s="1" t="s">
        <v>3342</v>
      </c>
    </row>
    <row r="720" spans="1:15">
      <c r="A720" s="1" t="s">
        <v>3343</v>
      </c>
      <c r="C720" s="1" t="s">
        <v>2883</v>
      </c>
      <c r="E720" s="1" t="s">
        <v>3344</v>
      </c>
      <c r="G720" s="1" t="s">
        <v>3345</v>
      </c>
      <c r="I720" s="144" t="s">
        <v>3179</v>
      </c>
      <c r="J720" s="144"/>
      <c r="K720" s="1" t="s">
        <v>2315</v>
      </c>
      <c r="M720" s="1" t="s">
        <v>1551</v>
      </c>
      <c r="N720" s="2" t="s">
        <v>3346</v>
      </c>
      <c r="O720" s="1" t="s">
        <v>3347</v>
      </c>
    </row>
    <row r="721" spans="1:15">
      <c r="A721" s="1" t="s">
        <v>3348</v>
      </c>
      <c r="C721" s="1" t="s">
        <v>3349</v>
      </c>
      <c r="G721" s="1" t="s">
        <v>2472</v>
      </c>
      <c r="I721" s="1" t="s">
        <v>3350</v>
      </c>
      <c r="K721" s="1" t="s">
        <v>3351</v>
      </c>
      <c r="N721" s="2"/>
    </row>
    <row r="722" spans="1:15">
      <c r="A722" s="1" t="s">
        <v>3352</v>
      </c>
      <c r="C722" s="1" t="s">
        <v>3353</v>
      </c>
      <c r="E722" s="144" t="s">
        <v>3354</v>
      </c>
      <c r="G722" s="1" t="s">
        <v>2219</v>
      </c>
      <c r="I722" s="1" t="s">
        <v>2473</v>
      </c>
      <c r="K722" s="1" t="s">
        <v>1415</v>
      </c>
      <c r="M722" s="1" t="s">
        <v>1730</v>
      </c>
      <c r="N722" s="2"/>
    </row>
    <row r="723" spans="1:15">
      <c r="A723" s="1" t="s">
        <v>2098</v>
      </c>
      <c r="E723" s="1" t="s">
        <v>3355</v>
      </c>
      <c r="I723" s="1" t="s">
        <v>3356</v>
      </c>
      <c r="K723" s="1" t="s">
        <v>3357</v>
      </c>
      <c r="M723" s="1" t="s">
        <v>2477</v>
      </c>
      <c r="N723" s="2" t="s">
        <v>3143</v>
      </c>
      <c r="O723" s="1" t="s">
        <v>2863</v>
      </c>
    </row>
    <row r="724" spans="1:15">
      <c r="C724" s="144" t="s">
        <v>3358</v>
      </c>
      <c r="E724" s="1" t="s">
        <v>2332</v>
      </c>
      <c r="G724" s="144" t="s">
        <v>3206</v>
      </c>
      <c r="H724" s="144"/>
      <c r="I724" s="1" t="s">
        <v>2214</v>
      </c>
      <c r="M724" s="1" t="s">
        <v>1594</v>
      </c>
      <c r="N724" s="2" t="s">
        <v>3356</v>
      </c>
      <c r="O724" s="1" t="s">
        <v>2846</v>
      </c>
    </row>
    <row r="725" spans="1:15">
      <c r="A725" s="144" t="s">
        <v>3359</v>
      </c>
      <c r="C725" s="1" t="s">
        <v>3360</v>
      </c>
      <c r="E725" s="1" t="s">
        <v>3361</v>
      </c>
      <c r="G725" s="1" t="s">
        <v>3362</v>
      </c>
      <c r="I725" s="1" t="s">
        <v>2714</v>
      </c>
      <c r="K725" s="144" t="s">
        <v>3363</v>
      </c>
      <c r="L725" s="144"/>
      <c r="M725" s="1" t="s">
        <v>1774</v>
      </c>
      <c r="N725" s="1" t="s">
        <v>3148</v>
      </c>
      <c r="O725" s="1" t="s">
        <v>2364</v>
      </c>
    </row>
    <row r="726" spans="1:15">
      <c r="A726" s="1" t="s">
        <v>3364</v>
      </c>
      <c r="C726" s="1" t="s">
        <v>3365</v>
      </c>
      <c r="G726" s="1" t="s">
        <v>3366</v>
      </c>
      <c r="I726" s="1" t="s">
        <v>3367</v>
      </c>
      <c r="K726" s="1" t="s">
        <v>3368</v>
      </c>
      <c r="M726" s="1" t="s">
        <v>1656</v>
      </c>
      <c r="N726" s="1" t="s">
        <v>3369</v>
      </c>
      <c r="O726" s="1" t="s">
        <v>909</v>
      </c>
    </row>
    <row r="727" spans="1:15">
      <c r="A727" s="1" t="s">
        <v>2457</v>
      </c>
      <c r="C727" s="1" t="s">
        <v>3370</v>
      </c>
      <c r="E727" s="144" t="s">
        <v>2674</v>
      </c>
      <c r="G727" s="1" t="s">
        <v>3371</v>
      </c>
      <c r="K727" s="1" t="s">
        <v>3372</v>
      </c>
      <c r="M727" s="1" t="s">
        <v>1756</v>
      </c>
      <c r="N727" s="1" t="s">
        <v>3238</v>
      </c>
      <c r="O727" s="1" t="s">
        <v>3373</v>
      </c>
    </row>
    <row r="728" spans="1:15">
      <c r="A728" s="1" t="s">
        <v>2453</v>
      </c>
      <c r="C728" s="1" t="s">
        <v>3261</v>
      </c>
      <c r="E728" s="1" t="s">
        <v>2182</v>
      </c>
      <c r="G728" s="1" t="s">
        <v>3374</v>
      </c>
      <c r="I728" s="144" t="s">
        <v>3375</v>
      </c>
      <c r="J728" s="144"/>
      <c r="K728" s="1" t="s">
        <v>3376</v>
      </c>
      <c r="M728" s="1" t="s">
        <v>1683</v>
      </c>
      <c r="N728" s="1" t="s">
        <v>3227</v>
      </c>
      <c r="O728" s="1" t="s">
        <v>3377</v>
      </c>
    </row>
    <row r="729" spans="1:15">
      <c r="A729" s="1" t="s">
        <v>3378</v>
      </c>
      <c r="C729" s="1" t="s">
        <v>3379</v>
      </c>
      <c r="E729" s="1" t="s">
        <v>3380</v>
      </c>
      <c r="G729" s="1" t="s">
        <v>3381</v>
      </c>
      <c r="I729" s="1" t="s">
        <v>2355</v>
      </c>
      <c r="K729" s="1" t="s">
        <v>3382</v>
      </c>
      <c r="M729" s="1" t="s">
        <v>1951</v>
      </c>
      <c r="N729" s="1" t="s">
        <v>3383</v>
      </c>
      <c r="O729" s="1" t="s">
        <v>3384</v>
      </c>
    </row>
    <row r="730" spans="1:15">
      <c r="A730" s="1" t="s">
        <v>3385</v>
      </c>
      <c r="C730" s="1" t="s">
        <v>905</v>
      </c>
      <c r="E730" s="1" t="s">
        <v>3386</v>
      </c>
      <c r="G730" s="1" t="s">
        <v>3387</v>
      </c>
      <c r="I730" s="1" t="s">
        <v>3388</v>
      </c>
      <c r="K730" s="1" t="s">
        <v>3389</v>
      </c>
      <c r="M730" s="1" t="s">
        <v>134</v>
      </c>
      <c r="N730" s="1" t="s">
        <v>3323</v>
      </c>
      <c r="O730" s="1" t="s">
        <v>3390</v>
      </c>
    </row>
    <row r="731" spans="1:15">
      <c r="A731" s="1" t="s">
        <v>2337</v>
      </c>
      <c r="C731" s="1" t="s">
        <v>3391</v>
      </c>
      <c r="E731" s="1" t="s">
        <v>3392</v>
      </c>
      <c r="G731" s="1" t="s">
        <v>3393</v>
      </c>
      <c r="I731" s="1" t="s">
        <v>3394</v>
      </c>
      <c r="K731" s="1" t="s">
        <v>3395</v>
      </c>
      <c r="M731" s="1" t="s">
        <v>1603</v>
      </c>
      <c r="N731" s="1" t="s">
        <v>2846</v>
      </c>
      <c r="O731" s="1" t="s">
        <v>3396</v>
      </c>
    </row>
    <row r="732" spans="1:15">
      <c r="C732" s="1" t="s">
        <v>3397</v>
      </c>
      <c r="E732" s="1" t="s">
        <v>3398</v>
      </c>
      <c r="I732" s="1" t="s">
        <v>3399</v>
      </c>
      <c r="K732" s="1" t="s">
        <v>2095</v>
      </c>
      <c r="M732" s="1" t="s">
        <v>1548</v>
      </c>
      <c r="N732" s="1" t="s">
        <v>3400</v>
      </c>
      <c r="O732" s="1" t="s">
        <v>1356</v>
      </c>
    </row>
    <row r="733" spans="1:15">
      <c r="A733" s="144" t="s">
        <v>3218</v>
      </c>
      <c r="E733" s="1" t="s">
        <v>3401</v>
      </c>
      <c r="G733" s="144" t="s">
        <v>3243</v>
      </c>
      <c r="H733" s="144"/>
      <c r="I733" s="1" t="s">
        <v>2468</v>
      </c>
      <c r="K733" s="1" t="s">
        <v>2461</v>
      </c>
      <c r="M733" s="1" t="s">
        <v>1562</v>
      </c>
      <c r="N733" s="1" t="s">
        <v>1527</v>
      </c>
      <c r="O733" s="1" t="s">
        <v>3402</v>
      </c>
    </row>
    <row r="734" spans="1:15">
      <c r="A734" s="1" t="s">
        <v>2375</v>
      </c>
      <c r="C734" s="144" t="s">
        <v>3176</v>
      </c>
      <c r="E734" s="1" t="s">
        <v>2445</v>
      </c>
      <c r="G734" s="1" t="s">
        <v>1721</v>
      </c>
      <c r="I734" s="1" t="s">
        <v>3403</v>
      </c>
      <c r="K734" s="1" t="s">
        <v>2225</v>
      </c>
      <c r="M734" s="1" t="s">
        <v>1592</v>
      </c>
      <c r="N734" s="1" t="s">
        <v>3149</v>
      </c>
      <c r="O734" s="1" t="s">
        <v>843</v>
      </c>
    </row>
    <row r="735" spans="1:15">
      <c r="A735" s="1" t="s">
        <v>3404</v>
      </c>
      <c r="C735" s="1" t="s">
        <v>3405</v>
      </c>
      <c r="E735" s="1" t="s">
        <v>3383</v>
      </c>
      <c r="G735" s="1" t="s">
        <v>2568</v>
      </c>
      <c r="I735" s="1" t="s">
        <v>2203</v>
      </c>
      <c r="M735" s="1" t="s">
        <v>1558</v>
      </c>
      <c r="N735" s="1" t="s">
        <v>909</v>
      </c>
      <c r="O735" s="1" t="s">
        <v>3406</v>
      </c>
    </row>
    <row r="736" spans="1:15">
      <c r="A736" s="1" t="s">
        <v>3238</v>
      </c>
      <c r="C736" s="1" t="s">
        <v>3407</v>
      </c>
      <c r="E736" s="1" t="s">
        <v>2156</v>
      </c>
      <c r="G736" s="1" t="s">
        <v>3408</v>
      </c>
      <c r="I736" s="1" t="s">
        <v>1428</v>
      </c>
    </row>
    <row r="737" spans="1:15">
      <c r="A737" s="1" t="s">
        <v>3409</v>
      </c>
      <c r="C737" s="1" t="s">
        <v>3410</v>
      </c>
      <c r="G737" s="1" t="s">
        <v>3411</v>
      </c>
      <c r="I737" s="1" t="s">
        <v>3412</v>
      </c>
      <c r="M737" s="1" t="s">
        <v>1731</v>
      </c>
    </row>
    <row r="738" spans="1:15">
      <c r="A738" s="1" t="s">
        <v>2370</v>
      </c>
      <c r="C738" s="1" t="s">
        <v>1527</v>
      </c>
      <c r="E738" s="144" t="s">
        <v>3413</v>
      </c>
      <c r="G738" s="1" t="s">
        <v>3414</v>
      </c>
      <c r="I738" s="1" t="s">
        <v>3415</v>
      </c>
      <c r="M738" s="1" t="s">
        <v>2477</v>
      </c>
      <c r="N738" s="1" t="s">
        <v>3143</v>
      </c>
      <c r="O738" s="1" t="s">
        <v>2863</v>
      </c>
    </row>
    <row r="739" spans="1:15">
      <c r="C739" s="1" t="s">
        <v>1492</v>
      </c>
      <c r="E739" s="1" t="s">
        <v>1478</v>
      </c>
      <c r="G739" s="1" t="s">
        <v>3416</v>
      </c>
      <c r="I739" s="1" t="s">
        <v>3417</v>
      </c>
      <c r="M739" s="1" t="s">
        <v>1656</v>
      </c>
      <c r="N739" s="1" t="s">
        <v>3165</v>
      </c>
      <c r="O739" s="1" t="s">
        <v>3418</v>
      </c>
    </row>
    <row r="740" spans="1:15">
      <c r="E740" s="1" t="s">
        <v>3419</v>
      </c>
      <c r="G740" s="1" t="s">
        <v>3420</v>
      </c>
      <c r="I740" s="1" t="s">
        <v>3421</v>
      </c>
      <c r="M740" s="1" t="s">
        <v>1554</v>
      </c>
      <c r="N740" s="1" t="s">
        <v>3373</v>
      </c>
      <c r="O740" s="1" t="s">
        <v>2167</v>
      </c>
    </row>
    <row r="741" spans="1:15">
      <c r="M741" s="1" t="s">
        <v>1584</v>
      </c>
      <c r="N741" s="1" t="s">
        <v>3187</v>
      </c>
      <c r="O741" s="1" t="s">
        <v>1479</v>
      </c>
    </row>
    <row r="742" spans="1:15">
      <c r="M742" s="1" t="s">
        <v>1756</v>
      </c>
      <c r="N742" s="1" t="s">
        <v>3345</v>
      </c>
      <c r="O742" s="1" t="s">
        <v>3210</v>
      </c>
    </row>
    <row r="743" spans="1:15">
      <c r="M743" s="1" t="s">
        <v>134</v>
      </c>
      <c r="N743" s="1" t="s">
        <v>2167</v>
      </c>
      <c r="O743" s="1" t="s">
        <v>3422</v>
      </c>
    </row>
    <row r="744" spans="1:15">
      <c r="M744" s="1" t="s">
        <v>1564</v>
      </c>
      <c r="N744" s="1" t="s">
        <v>3347</v>
      </c>
    </row>
    <row r="745" spans="1:15">
      <c r="M745" s="1" t="s">
        <v>1592</v>
      </c>
      <c r="N745" s="1" t="s">
        <v>3210</v>
      </c>
      <c r="O745" s="1" t="s">
        <v>3149</v>
      </c>
    </row>
    <row r="747" spans="1:15">
      <c r="M747" s="1" t="s">
        <v>1732</v>
      </c>
    </row>
    <row r="748" spans="1:15">
      <c r="M748" s="1" t="s">
        <v>2477</v>
      </c>
      <c r="N748" s="1" t="s">
        <v>3143</v>
      </c>
      <c r="O748" s="1" t="s">
        <v>2863</v>
      </c>
    </row>
    <row r="749" spans="1:15">
      <c r="M749" s="1" t="s">
        <v>1774</v>
      </c>
      <c r="N749" s="1" t="s">
        <v>2883</v>
      </c>
      <c r="O749" s="1" t="s">
        <v>3423</v>
      </c>
    </row>
    <row r="750" spans="1:15">
      <c r="M750" s="1" t="s">
        <v>1656</v>
      </c>
      <c r="N750" s="1" t="s">
        <v>3424</v>
      </c>
      <c r="O750" s="1" t="s">
        <v>2211</v>
      </c>
    </row>
    <row r="751" spans="1:15">
      <c r="M751" s="1" t="s">
        <v>1951</v>
      </c>
      <c r="N751" s="1" t="s">
        <v>3423</v>
      </c>
      <c r="O751" s="1" t="s">
        <v>2584</v>
      </c>
    </row>
    <row r="753" spans="1:17">
      <c r="M753" s="1" t="s">
        <v>3425</v>
      </c>
    </row>
    <row r="754" spans="1:17">
      <c r="M754" s="1" t="s">
        <v>2477</v>
      </c>
      <c r="N754" s="1" t="s">
        <v>3143</v>
      </c>
      <c r="O754" s="1" t="s">
        <v>2863</v>
      </c>
    </row>
    <row r="755" spans="1:17">
      <c r="M755" s="1" t="s">
        <v>1592</v>
      </c>
      <c r="N755" s="1" t="s">
        <v>3228</v>
      </c>
      <c r="O755" s="1" t="s">
        <v>2594</v>
      </c>
    </row>
    <row r="756" spans="1:17">
      <c r="M756" s="1" t="s">
        <v>1592</v>
      </c>
      <c r="N756" s="1" t="s">
        <v>2347</v>
      </c>
      <c r="O756" s="1" t="s">
        <v>3426</v>
      </c>
    </row>
    <row r="757" spans="1:17">
      <c r="M757" s="1" t="s">
        <v>1951</v>
      </c>
      <c r="N757" s="1" t="s">
        <v>3149</v>
      </c>
      <c r="O757" s="1" t="s">
        <v>3427</v>
      </c>
    </row>
    <row r="758" spans="1:17">
      <c r="M758" s="1" t="s">
        <v>1656</v>
      </c>
      <c r="N758" s="1" t="s">
        <v>3357</v>
      </c>
      <c r="O758" s="1" t="s">
        <v>3428</v>
      </c>
    </row>
    <row r="759" spans="1:17">
      <c r="M759" s="1" t="s">
        <v>1400</v>
      </c>
      <c r="N759" s="1" t="s">
        <v>1479</v>
      </c>
      <c r="O759" s="1" t="s">
        <v>3248</v>
      </c>
    </row>
    <row r="760" spans="1:17">
      <c r="M760" s="1" t="s">
        <v>1756</v>
      </c>
      <c r="N760" s="1" t="s">
        <v>3248</v>
      </c>
      <c r="O760" s="1" t="s">
        <v>3429</v>
      </c>
    </row>
    <row r="761" spans="1:17">
      <c r="M761" s="1" t="s">
        <v>1603</v>
      </c>
      <c r="N761" s="1" t="s">
        <v>3428</v>
      </c>
      <c r="O761" s="1" t="s">
        <v>1405</v>
      </c>
    </row>
    <row r="764" spans="1:17" ht="18.75">
      <c r="A764" s="140" t="s">
        <v>5098</v>
      </c>
      <c r="B764" s="402"/>
      <c r="C764" s="141"/>
      <c r="D764" s="402"/>
      <c r="E764" s="141"/>
      <c r="F764" s="402"/>
      <c r="G764" s="141"/>
      <c r="H764" s="141"/>
      <c r="I764" s="141"/>
      <c r="J764" s="141"/>
      <c r="K764" s="141"/>
      <c r="L764" s="141"/>
      <c r="M764" s="141"/>
      <c r="N764" s="141"/>
      <c r="O764" s="141"/>
      <c r="P764" s="141"/>
      <c r="Q764" s="141"/>
    </row>
    <row r="767" spans="1:17">
      <c r="A767" s="1" t="s">
        <v>3430</v>
      </c>
    </row>
    <row r="769" spans="1:16">
      <c r="A769" s="1" t="s">
        <v>2477</v>
      </c>
      <c r="B769" s="333" t="s">
        <v>3431</v>
      </c>
      <c r="D769" s="333" t="s">
        <v>2477</v>
      </c>
      <c r="E769" s="1" t="s">
        <v>3431</v>
      </c>
      <c r="G769" s="1" t="s">
        <v>2477</v>
      </c>
      <c r="H769" s="1" t="s">
        <v>3431</v>
      </c>
      <c r="J769" s="1" t="s">
        <v>3432</v>
      </c>
      <c r="L769" s="1" t="s">
        <v>3433</v>
      </c>
      <c r="N769" s="1" t="s">
        <v>3434</v>
      </c>
    </row>
    <row r="770" spans="1:16">
      <c r="A770" s="1" t="s">
        <v>1774</v>
      </c>
      <c r="B770" s="333" t="s">
        <v>3435</v>
      </c>
      <c r="D770" s="333" t="s">
        <v>1951</v>
      </c>
      <c r="E770" s="1" t="s">
        <v>3436</v>
      </c>
      <c r="G770" s="1" t="s">
        <v>1650</v>
      </c>
      <c r="H770" s="1" t="s">
        <v>3437</v>
      </c>
      <c r="J770" s="1" t="s">
        <v>3438</v>
      </c>
      <c r="L770" s="1" t="s">
        <v>3439</v>
      </c>
      <c r="N770" s="1" t="s">
        <v>1</v>
      </c>
      <c r="O770" s="1" t="s">
        <v>3440</v>
      </c>
      <c r="P770" s="1" t="s">
        <v>2863</v>
      </c>
    </row>
    <row r="771" spans="1:16">
      <c r="A771" s="1" t="s">
        <v>1774</v>
      </c>
      <c r="B771" s="333" t="s">
        <v>3441</v>
      </c>
      <c r="D771" s="333" t="s">
        <v>1951</v>
      </c>
      <c r="E771" s="1" t="s">
        <v>3442</v>
      </c>
      <c r="G771" s="1" t="s">
        <v>1650</v>
      </c>
      <c r="H771" s="1" t="s">
        <v>3402</v>
      </c>
      <c r="J771" s="1" t="s">
        <v>3110</v>
      </c>
      <c r="L771" s="1" t="s">
        <v>3443</v>
      </c>
      <c r="N771" s="1" t="s">
        <v>134</v>
      </c>
      <c r="O771" s="1" t="s">
        <v>3353</v>
      </c>
      <c r="P771" s="1" t="s">
        <v>3290</v>
      </c>
    </row>
    <row r="772" spans="1:16">
      <c r="A772" s="1" t="s">
        <v>1774</v>
      </c>
      <c r="B772" s="333" t="s">
        <v>3444</v>
      </c>
      <c r="D772" s="333" t="s">
        <v>1951</v>
      </c>
      <c r="E772" s="1" t="s">
        <v>3445</v>
      </c>
      <c r="G772" s="1" t="s">
        <v>1650</v>
      </c>
      <c r="H772" s="1" t="s">
        <v>3446</v>
      </c>
      <c r="J772" s="1" t="s">
        <v>3447</v>
      </c>
      <c r="L772" s="1" t="s">
        <v>2867</v>
      </c>
      <c r="N772" s="1" t="s">
        <v>2500</v>
      </c>
      <c r="O772" s="1" t="s">
        <v>3290</v>
      </c>
      <c r="P772" s="1" t="s">
        <v>3448</v>
      </c>
    </row>
    <row r="773" spans="1:16">
      <c r="A773" s="1" t="s">
        <v>1774</v>
      </c>
      <c r="B773" s="333" t="s">
        <v>3449</v>
      </c>
      <c r="D773" s="333" t="s">
        <v>1951</v>
      </c>
      <c r="E773" s="1" t="s">
        <v>3450</v>
      </c>
      <c r="G773" s="1" t="s">
        <v>1650</v>
      </c>
      <c r="H773" s="1" t="s">
        <v>3198</v>
      </c>
      <c r="J773" s="1" t="s">
        <v>3075</v>
      </c>
      <c r="L773" s="1" t="s">
        <v>3451</v>
      </c>
      <c r="N773" s="1" t="s">
        <v>36</v>
      </c>
      <c r="O773" s="1" t="s">
        <v>3407</v>
      </c>
      <c r="P773" s="1" t="s">
        <v>2183</v>
      </c>
    </row>
    <row r="774" spans="1:16">
      <c r="A774" s="1" t="s">
        <v>1774</v>
      </c>
      <c r="B774" s="333" t="s">
        <v>3452</v>
      </c>
      <c r="D774" s="333" t="s">
        <v>1951</v>
      </c>
      <c r="E774" s="1" t="s">
        <v>1441</v>
      </c>
      <c r="G774" s="1" t="s">
        <v>1650</v>
      </c>
      <c r="H774" s="1" t="s">
        <v>3453</v>
      </c>
      <c r="J774" s="1" t="s">
        <v>3454</v>
      </c>
      <c r="L774" s="1" t="s">
        <v>3455</v>
      </c>
      <c r="N774" s="1" t="s">
        <v>56</v>
      </c>
      <c r="O774" s="1" t="s">
        <v>3456</v>
      </c>
      <c r="P774" s="1" t="s">
        <v>3457</v>
      </c>
    </row>
    <row r="775" spans="1:16">
      <c r="A775" s="1" t="s">
        <v>1774</v>
      </c>
      <c r="B775" s="333" t="s">
        <v>3458</v>
      </c>
      <c r="G775" s="1" t="s">
        <v>1650</v>
      </c>
      <c r="H775" s="1" t="s">
        <v>3459</v>
      </c>
      <c r="J775" s="1" t="s">
        <v>3460</v>
      </c>
      <c r="L775" s="1" t="s">
        <v>3461</v>
      </c>
      <c r="N775" s="1" t="s">
        <v>3462</v>
      </c>
      <c r="O775" s="1" t="s">
        <v>3463</v>
      </c>
      <c r="P775" s="1" t="s">
        <v>3464</v>
      </c>
    </row>
    <row r="776" spans="1:16">
      <c r="A776" s="1" t="s">
        <v>1774</v>
      </c>
      <c r="B776" s="333" t="s">
        <v>3465</v>
      </c>
      <c r="D776" s="333" t="s">
        <v>1683</v>
      </c>
      <c r="E776" s="1" t="s">
        <v>3466</v>
      </c>
      <c r="G776" s="1" t="s">
        <v>1650</v>
      </c>
      <c r="H776" s="1" t="s">
        <v>3467</v>
      </c>
      <c r="J776" s="1" t="s">
        <v>3468</v>
      </c>
      <c r="L776" s="1" t="s">
        <v>3469</v>
      </c>
      <c r="N776" s="1" t="s">
        <v>88</v>
      </c>
      <c r="O776" s="1" t="s">
        <v>3340</v>
      </c>
      <c r="P776" s="1" t="s">
        <v>3470</v>
      </c>
    </row>
    <row r="777" spans="1:16">
      <c r="D777" s="333" t="s">
        <v>1683</v>
      </c>
      <c r="E777" s="1" t="s">
        <v>3471</v>
      </c>
      <c r="J777" s="1" t="s">
        <v>3472</v>
      </c>
      <c r="L777" s="1" t="s">
        <v>3473</v>
      </c>
      <c r="N777" s="1" t="s">
        <v>3474</v>
      </c>
      <c r="O777" s="1" t="s">
        <v>2632</v>
      </c>
      <c r="P777" s="1" t="s">
        <v>770</v>
      </c>
    </row>
    <row r="778" spans="1:16">
      <c r="A778" s="1" t="s">
        <v>1656</v>
      </c>
      <c r="B778" s="333" t="s">
        <v>2423</v>
      </c>
      <c r="D778" s="333" t="s">
        <v>1683</v>
      </c>
      <c r="E778" s="1" t="s">
        <v>3475</v>
      </c>
      <c r="G778" s="1" t="s">
        <v>1564</v>
      </c>
      <c r="H778" s="1" t="s">
        <v>3476</v>
      </c>
      <c r="J778" s="1" t="s">
        <v>3477</v>
      </c>
      <c r="L778" s="1" t="s">
        <v>3478</v>
      </c>
      <c r="N778" s="1" t="s">
        <v>23</v>
      </c>
      <c r="O778" s="1" t="s">
        <v>2774</v>
      </c>
      <c r="P778" s="1" t="s">
        <v>3479</v>
      </c>
    </row>
    <row r="779" spans="1:16">
      <c r="A779" s="1" t="s">
        <v>1656</v>
      </c>
      <c r="B779" s="333" t="s">
        <v>3480</v>
      </c>
      <c r="D779" s="333" t="s">
        <v>1683</v>
      </c>
      <c r="E779" s="1" t="s">
        <v>2579</v>
      </c>
      <c r="G779" s="1" t="s">
        <v>1564</v>
      </c>
      <c r="H779" s="1" t="s">
        <v>3481</v>
      </c>
      <c r="J779" s="1" t="s">
        <v>3482</v>
      </c>
      <c r="L779" s="1" t="s">
        <v>2935</v>
      </c>
      <c r="N779" s="1" t="s">
        <v>113</v>
      </c>
      <c r="O779" s="1" t="s">
        <v>3483</v>
      </c>
    </row>
    <row r="780" spans="1:16">
      <c r="A780" s="1" t="s">
        <v>1656</v>
      </c>
      <c r="B780" s="333" t="s">
        <v>3484</v>
      </c>
      <c r="D780" s="333" t="s">
        <v>1683</v>
      </c>
      <c r="E780" s="1" t="s">
        <v>3485</v>
      </c>
      <c r="G780" s="1" t="s">
        <v>1564</v>
      </c>
      <c r="H780" s="1" t="s">
        <v>2557</v>
      </c>
      <c r="J780" s="1" t="s">
        <v>3486</v>
      </c>
      <c r="L780" s="1" t="s">
        <v>3487</v>
      </c>
      <c r="N780" s="1" t="s">
        <v>100</v>
      </c>
      <c r="O780" s="1" t="s">
        <v>3155</v>
      </c>
      <c r="P780" s="1" t="s">
        <v>2429</v>
      </c>
    </row>
    <row r="781" spans="1:16">
      <c r="A781" s="1" t="s">
        <v>1656</v>
      </c>
      <c r="B781" s="333" t="s">
        <v>3488</v>
      </c>
      <c r="D781" s="333" t="s">
        <v>1683</v>
      </c>
      <c r="E781" s="1" t="s">
        <v>3489</v>
      </c>
      <c r="G781" s="1" t="s">
        <v>1564</v>
      </c>
      <c r="H781" s="1" t="s">
        <v>3490</v>
      </c>
      <c r="J781" s="1" t="s">
        <v>3491</v>
      </c>
      <c r="L781" s="1" t="s">
        <v>3492</v>
      </c>
      <c r="N781" s="1" t="s">
        <v>77</v>
      </c>
      <c r="O781" s="1" t="s">
        <v>3493</v>
      </c>
      <c r="P781" s="1" t="s">
        <v>3295</v>
      </c>
    </row>
    <row r="782" spans="1:16">
      <c r="A782" s="1" t="s">
        <v>1656</v>
      </c>
      <c r="B782" s="333" t="s">
        <v>2525</v>
      </c>
      <c r="G782" s="1" t="s">
        <v>1564</v>
      </c>
      <c r="H782" s="1" t="s">
        <v>3494</v>
      </c>
      <c r="J782" s="1" t="s">
        <v>3495</v>
      </c>
      <c r="L782" s="1" t="s">
        <v>3496</v>
      </c>
      <c r="N782" s="1" t="s">
        <v>1683</v>
      </c>
      <c r="O782" s="1" t="s">
        <v>3268</v>
      </c>
    </row>
    <row r="783" spans="1:16">
      <c r="A783" s="1" t="s">
        <v>1656</v>
      </c>
      <c r="B783" s="333" t="s">
        <v>3497</v>
      </c>
      <c r="D783" s="333" t="s">
        <v>69</v>
      </c>
      <c r="E783" s="1" t="s">
        <v>3498</v>
      </c>
      <c r="J783" s="1" t="s">
        <v>125</v>
      </c>
      <c r="L783" s="1" t="s">
        <v>3499</v>
      </c>
      <c r="N783" s="1" t="s">
        <v>49</v>
      </c>
      <c r="O783" s="1" t="s">
        <v>1915</v>
      </c>
    </row>
    <row r="784" spans="1:16">
      <c r="A784" s="1" t="s">
        <v>1656</v>
      </c>
      <c r="B784" s="333" t="s">
        <v>3500</v>
      </c>
      <c r="D784" s="333" t="s">
        <v>69</v>
      </c>
      <c r="E784" s="1" t="s">
        <v>3501</v>
      </c>
      <c r="G784" s="1" t="s">
        <v>1592</v>
      </c>
      <c r="H784" s="1" t="s">
        <v>1420</v>
      </c>
      <c r="J784" s="1" t="s">
        <v>3502</v>
      </c>
      <c r="L784" s="1" t="s">
        <v>3503</v>
      </c>
    </row>
    <row r="785" spans="1:16">
      <c r="D785" s="333" t="s">
        <v>69</v>
      </c>
      <c r="E785" s="1" t="s">
        <v>3504</v>
      </c>
      <c r="G785" s="1" t="s">
        <v>1592</v>
      </c>
      <c r="H785" s="1" t="s">
        <v>3505</v>
      </c>
      <c r="J785" s="1" t="s">
        <v>3506</v>
      </c>
      <c r="L785" s="1" t="s">
        <v>3507</v>
      </c>
      <c r="N785" s="1" t="s">
        <v>3508</v>
      </c>
    </row>
    <row r="786" spans="1:16">
      <c r="A786" s="1" t="s">
        <v>1551</v>
      </c>
      <c r="B786" s="333" t="s">
        <v>3509</v>
      </c>
      <c r="D786" s="333" t="s">
        <v>69</v>
      </c>
      <c r="E786" s="1" t="s">
        <v>3510</v>
      </c>
      <c r="G786" s="1" t="s">
        <v>1592</v>
      </c>
      <c r="H786" s="1" t="s">
        <v>3511</v>
      </c>
      <c r="J786" s="1" t="s">
        <v>3512</v>
      </c>
      <c r="L786" s="1" t="s">
        <v>3513</v>
      </c>
      <c r="N786" s="1" t="s">
        <v>1</v>
      </c>
      <c r="O786" s="1" t="s">
        <v>3440</v>
      </c>
      <c r="P786" s="1" t="s">
        <v>2863</v>
      </c>
    </row>
    <row r="787" spans="1:16">
      <c r="A787" s="1" t="s">
        <v>1551</v>
      </c>
      <c r="B787" s="333" t="s">
        <v>2632</v>
      </c>
      <c r="D787" s="333" t="s">
        <v>69</v>
      </c>
      <c r="E787" s="1" t="s">
        <v>1739</v>
      </c>
      <c r="G787" s="1" t="s">
        <v>1592</v>
      </c>
      <c r="H787" s="1" t="s">
        <v>3514</v>
      </c>
      <c r="J787" s="1" t="s">
        <v>3515</v>
      </c>
      <c r="L787" s="1" t="s">
        <v>3516</v>
      </c>
      <c r="N787" s="1" t="s">
        <v>134</v>
      </c>
      <c r="O787" s="1" t="s">
        <v>3318</v>
      </c>
      <c r="P787" s="1" t="s">
        <v>3410</v>
      </c>
    </row>
    <row r="788" spans="1:16">
      <c r="A788" s="1" t="s">
        <v>1551</v>
      </c>
      <c r="B788" s="333" t="s">
        <v>3517</v>
      </c>
      <c r="D788" s="333" t="s">
        <v>69</v>
      </c>
      <c r="E788" s="1" t="s">
        <v>3483</v>
      </c>
      <c r="G788" s="1" t="s">
        <v>1592</v>
      </c>
      <c r="H788" s="1" t="s">
        <v>3332</v>
      </c>
      <c r="J788" s="1" t="s">
        <v>3518</v>
      </c>
      <c r="L788" s="1" t="s">
        <v>3519</v>
      </c>
      <c r="N788" s="1" t="s">
        <v>36</v>
      </c>
      <c r="O788" s="1" t="s">
        <v>3410</v>
      </c>
      <c r="P788" s="1" t="s">
        <v>3520</v>
      </c>
    </row>
    <row r="789" spans="1:16">
      <c r="A789" s="1" t="s">
        <v>1551</v>
      </c>
      <c r="B789" s="333" t="s">
        <v>1457</v>
      </c>
      <c r="D789" s="333" t="s">
        <v>69</v>
      </c>
      <c r="E789" s="1" t="s">
        <v>3521</v>
      </c>
      <c r="G789" s="1" t="s">
        <v>1592</v>
      </c>
      <c r="H789" s="1" t="s">
        <v>3522</v>
      </c>
      <c r="J789" s="1" t="s">
        <v>96</v>
      </c>
      <c r="L789" s="1" t="s">
        <v>3523</v>
      </c>
      <c r="N789" s="1" t="s">
        <v>56</v>
      </c>
      <c r="O789" s="1" t="s">
        <v>3524</v>
      </c>
      <c r="P789" s="1" t="s">
        <v>3525</v>
      </c>
    </row>
    <row r="790" spans="1:16">
      <c r="A790" s="1" t="s">
        <v>1551</v>
      </c>
      <c r="B790" s="333" t="s">
        <v>3526</v>
      </c>
      <c r="D790" s="333" t="s">
        <v>69</v>
      </c>
      <c r="E790" s="1" t="s">
        <v>3527</v>
      </c>
      <c r="J790" s="1" t="s">
        <v>3528</v>
      </c>
      <c r="L790" s="1" t="s">
        <v>3529</v>
      </c>
      <c r="N790" s="1" t="s">
        <v>88</v>
      </c>
      <c r="O790" s="1" t="s">
        <v>2492</v>
      </c>
      <c r="P790" s="1" t="s">
        <v>3530</v>
      </c>
    </row>
    <row r="791" spans="1:16">
      <c r="A791" s="1" t="s">
        <v>1551</v>
      </c>
      <c r="B791" s="333" t="s">
        <v>3531</v>
      </c>
      <c r="D791" s="333" t="s">
        <v>69</v>
      </c>
      <c r="E791" s="1" t="s">
        <v>3532</v>
      </c>
      <c r="G791" s="1" t="s">
        <v>23</v>
      </c>
      <c r="H791" s="1" t="s">
        <v>3533</v>
      </c>
      <c r="J791" s="1" t="s">
        <v>3534</v>
      </c>
      <c r="L791" s="1" t="s">
        <v>3535</v>
      </c>
      <c r="N791" s="1" t="s">
        <v>3474</v>
      </c>
      <c r="O791" s="1" t="s">
        <v>3423</v>
      </c>
      <c r="P791" s="1" t="s">
        <v>3536</v>
      </c>
    </row>
    <row r="792" spans="1:16">
      <c r="A792" s="1" t="s">
        <v>1551</v>
      </c>
      <c r="B792" s="333" t="s">
        <v>3155</v>
      </c>
      <c r="G792" s="1" t="s">
        <v>23</v>
      </c>
      <c r="H792" s="1" t="s">
        <v>3537</v>
      </c>
      <c r="J792" s="1" t="s">
        <v>3538</v>
      </c>
      <c r="L792" s="1" t="s">
        <v>3539</v>
      </c>
      <c r="N792" s="1" t="s">
        <v>113</v>
      </c>
      <c r="O792" s="1" t="s">
        <v>3402</v>
      </c>
      <c r="P792" s="1" t="s">
        <v>3540</v>
      </c>
    </row>
    <row r="793" spans="1:16">
      <c r="A793" s="1" t="s">
        <v>1551</v>
      </c>
      <c r="B793" s="333" t="s">
        <v>1800</v>
      </c>
      <c r="D793" s="333" t="s">
        <v>1558</v>
      </c>
      <c r="E793" s="1" t="s">
        <v>3541</v>
      </c>
      <c r="G793" s="1" t="s">
        <v>23</v>
      </c>
      <c r="H793" s="1" t="s">
        <v>3542</v>
      </c>
      <c r="J793" s="1" t="s">
        <v>3543</v>
      </c>
      <c r="L793" s="1" t="s">
        <v>3544</v>
      </c>
      <c r="N793" s="1" t="s">
        <v>100</v>
      </c>
      <c r="O793" s="1" t="s">
        <v>3545</v>
      </c>
      <c r="P793" s="1" t="s">
        <v>3546</v>
      </c>
    </row>
    <row r="794" spans="1:16">
      <c r="A794" s="1" t="s">
        <v>1551</v>
      </c>
      <c r="B794" s="333" t="s">
        <v>3547</v>
      </c>
      <c r="D794" s="333" t="s">
        <v>1558</v>
      </c>
      <c r="E794" s="1" t="s">
        <v>3548</v>
      </c>
      <c r="G794" s="1" t="s">
        <v>23</v>
      </c>
      <c r="H794" s="1" t="s">
        <v>3549</v>
      </c>
      <c r="J794" s="1" t="s">
        <v>3550</v>
      </c>
      <c r="L794" s="1" t="s">
        <v>3551</v>
      </c>
      <c r="N794" s="1" t="s">
        <v>1683</v>
      </c>
      <c r="O794" s="1" t="s">
        <v>1429</v>
      </c>
      <c r="P794" s="1" t="s">
        <v>2324</v>
      </c>
    </row>
    <row r="795" spans="1:16">
      <c r="A795" s="1" t="s">
        <v>1551</v>
      </c>
      <c r="B795" s="333" t="s">
        <v>3552</v>
      </c>
      <c r="D795" s="333" t="s">
        <v>1558</v>
      </c>
      <c r="E795" s="1" t="s">
        <v>1418</v>
      </c>
      <c r="G795" s="1" t="s">
        <v>23</v>
      </c>
      <c r="H795" s="1" t="s">
        <v>3553</v>
      </c>
      <c r="J795" s="1" t="s">
        <v>3554</v>
      </c>
      <c r="L795" s="1" t="s">
        <v>3555</v>
      </c>
    </row>
    <row r="796" spans="1:16">
      <c r="D796" s="333" t="s">
        <v>1558</v>
      </c>
      <c r="E796" s="1" t="s">
        <v>3556</v>
      </c>
      <c r="J796" s="1" t="s">
        <v>3557</v>
      </c>
      <c r="L796" s="1" t="s">
        <v>3558</v>
      </c>
      <c r="N796" s="1" t="s">
        <v>3559</v>
      </c>
    </row>
    <row r="797" spans="1:16">
      <c r="A797" s="1" t="s">
        <v>1554</v>
      </c>
      <c r="B797" s="333" t="s">
        <v>3560</v>
      </c>
      <c r="G797" s="1" t="s">
        <v>1756</v>
      </c>
      <c r="H797" s="1" t="s">
        <v>3561</v>
      </c>
      <c r="J797" s="1" t="s">
        <v>3562</v>
      </c>
      <c r="L797" s="1" t="s">
        <v>3563</v>
      </c>
      <c r="N797" s="1" t="s">
        <v>1</v>
      </c>
      <c r="O797" s="1" t="s">
        <v>3440</v>
      </c>
      <c r="P797" s="1" t="s">
        <v>2863</v>
      </c>
    </row>
    <row r="798" spans="1:16">
      <c r="A798" s="1" t="s">
        <v>1554</v>
      </c>
      <c r="B798" s="333" t="s">
        <v>2859</v>
      </c>
      <c r="D798" s="333" t="s">
        <v>1600</v>
      </c>
      <c r="E798" s="1" t="s">
        <v>3564</v>
      </c>
      <c r="G798" s="1" t="s">
        <v>1756</v>
      </c>
      <c r="H798" s="1" t="s">
        <v>3565</v>
      </c>
      <c r="J798" s="1" t="s">
        <v>229</v>
      </c>
      <c r="L798" s="1" t="s">
        <v>3566</v>
      </c>
      <c r="N798" s="1" t="s">
        <v>134</v>
      </c>
      <c r="O798" s="1" t="s">
        <v>3332</v>
      </c>
      <c r="P798" s="1" t="s">
        <v>2374</v>
      </c>
    </row>
    <row r="799" spans="1:16">
      <c r="A799" s="1" t="s">
        <v>1554</v>
      </c>
      <c r="B799" s="333" t="s">
        <v>2568</v>
      </c>
      <c r="D799" s="333" t="s">
        <v>1600</v>
      </c>
      <c r="E799" s="1" t="s">
        <v>2490</v>
      </c>
      <c r="G799" s="1" t="s">
        <v>1756</v>
      </c>
      <c r="H799" s="1" t="s">
        <v>3567</v>
      </c>
      <c r="J799" s="1" t="s">
        <v>3568</v>
      </c>
      <c r="L799" s="1" t="s">
        <v>3569</v>
      </c>
      <c r="N799" s="1" t="s">
        <v>36</v>
      </c>
      <c r="O799" s="1" t="s">
        <v>1237</v>
      </c>
      <c r="P799" s="1" t="s">
        <v>1495</v>
      </c>
    </row>
    <row r="800" spans="1:16">
      <c r="A800" s="1" t="s">
        <v>1554</v>
      </c>
      <c r="B800" s="333" t="s">
        <v>2465</v>
      </c>
      <c r="D800" s="333" t="s">
        <v>1600</v>
      </c>
      <c r="E800" s="1" t="s">
        <v>1429</v>
      </c>
      <c r="G800" s="1" t="s">
        <v>1756</v>
      </c>
      <c r="H800" s="1" t="s">
        <v>2492</v>
      </c>
      <c r="J800" s="1" t="s">
        <v>2959</v>
      </c>
      <c r="L800" s="1" t="s">
        <v>3570</v>
      </c>
      <c r="N800" s="1" t="s">
        <v>88</v>
      </c>
      <c r="O800" s="1" t="s">
        <v>3315</v>
      </c>
      <c r="P800" s="1" t="s">
        <v>2537</v>
      </c>
    </row>
    <row r="801" spans="1:16">
      <c r="A801" s="1" t="s">
        <v>1554</v>
      </c>
      <c r="B801" s="333" t="s">
        <v>3571</v>
      </c>
      <c r="D801" s="333" t="s">
        <v>1600</v>
      </c>
      <c r="E801" s="1" t="s">
        <v>2415</v>
      </c>
      <c r="G801" s="1" t="s">
        <v>1756</v>
      </c>
      <c r="H801" s="1" t="s">
        <v>3572</v>
      </c>
      <c r="J801" s="1" t="s">
        <v>3573</v>
      </c>
      <c r="L801" s="1" t="s">
        <v>3574</v>
      </c>
      <c r="N801" s="1" t="s">
        <v>1564</v>
      </c>
      <c r="O801" s="1" t="s">
        <v>3536</v>
      </c>
      <c r="P801" s="1" t="s">
        <v>3575</v>
      </c>
    </row>
    <row r="802" spans="1:16">
      <c r="A802" s="1" t="s">
        <v>1554</v>
      </c>
      <c r="B802" s="333" t="s">
        <v>3576</v>
      </c>
      <c r="D802" s="333" t="s">
        <v>1600</v>
      </c>
      <c r="E802" s="1" t="s">
        <v>3577</v>
      </c>
      <c r="G802" s="1" t="s">
        <v>1756</v>
      </c>
      <c r="H802" s="1" t="s">
        <v>3578</v>
      </c>
      <c r="J802" s="1" t="s">
        <v>3579</v>
      </c>
      <c r="L802" s="1" t="s">
        <v>3580</v>
      </c>
      <c r="N802" s="1" t="s">
        <v>3474</v>
      </c>
      <c r="O802" s="1" t="s">
        <v>3337</v>
      </c>
      <c r="P802" s="1" t="s">
        <v>3581</v>
      </c>
    </row>
    <row r="803" spans="1:16">
      <c r="A803" s="1" t="s">
        <v>1554</v>
      </c>
      <c r="B803" s="333" t="s">
        <v>3582</v>
      </c>
      <c r="D803" s="333" t="s">
        <v>1600</v>
      </c>
      <c r="E803" s="1" t="s">
        <v>3583</v>
      </c>
      <c r="G803" s="1" t="s">
        <v>1756</v>
      </c>
      <c r="H803" s="1" t="s">
        <v>3584</v>
      </c>
      <c r="J803" s="1" t="s">
        <v>157</v>
      </c>
      <c r="L803" s="1" t="s">
        <v>3585</v>
      </c>
    </row>
    <row r="804" spans="1:16">
      <c r="A804" s="1" t="s">
        <v>1554</v>
      </c>
      <c r="B804" s="333" t="s">
        <v>3586</v>
      </c>
      <c r="D804" s="333" t="s">
        <v>1600</v>
      </c>
      <c r="E804" s="1" t="s">
        <v>3587</v>
      </c>
      <c r="G804" s="1" t="s">
        <v>1756</v>
      </c>
      <c r="H804" s="1" t="s">
        <v>3588</v>
      </c>
      <c r="L804" s="1" t="s">
        <v>3589</v>
      </c>
      <c r="N804" s="1" t="s">
        <v>3590</v>
      </c>
    </row>
    <row r="805" spans="1:16">
      <c r="A805" s="1" t="s">
        <v>1554</v>
      </c>
      <c r="B805" s="333" t="s">
        <v>1432</v>
      </c>
      <c r="G805" s="1" t="s">
        <v>1756</v>
      </c>
      <c r="H805" s="1" t="s">
        <v>590</v>
      </c>
      <c r="L805" s="1" t="s">
        <v>3591</v>
      </c>
      <c r="N805" s="1" t="s">
        <v>1</v>
      </c>
      <c r="O805" s="1" t="s">
        <v>3440</v>
      </c>
      <c r="P805" s="1" t="s">
        <v>2863</v>
      </c>
    </row>
    <row r="806" spans="1:16">
      <c r="A806" s="1" t="s">
        <v>1554</v>
      </c>
      <c r="B806" s="333" t="s">
        <v>2343</v>
      </c>
      <c r="D806" s="333" t="s">
        <v>134</v>
      </c>
      <c r="E806" s="1" t="s">
        <v>3592</v>
      </c>
      <c r="L806" s="1" t="s">
        <v>3593</v>
      </c>
      <c r="N806" s="1" t="s">
        <v>56</v>
      </c>
      <c r="O806" s="1" t="s">
        <v>3280</v>
      </c>
      <c r="P806" s="1" t="s">
        <v>3594</v>
      </c>
    </row>
    <row r="807" spans="1:16">
      <c r="A807" s="1" t="s">
        <v>1554</v>
      </c>
      <c r="B807" s="333" t="s">
        <v>3595</v>
      </c>
      <c r="D807" s="333" t="s">
        <v>134</v>
      </c>
      <c r="E807" s="1" t="s">
        <v>3596</v>
      </c>
      <c r="G807" s="1" t="s">
        <v>1548</v>
      </c>
      <c r="H807" s="1" t="s">
        <v>3597</v>
      </c>
      <c r="L807" s="1" t="s">
        <v>3598</v>
      </c>
      <c r="N807" s="1" t="s">
        <v>88</v>
      </c>
      <c r="O807" s="1" t="s">
        <v>3345</v>
      </c>
      <c r="P807" s="1" t="s">
        <v>3599</v>
      </c>
    </row>
    <row r="808" spans="1:16">
      <c r="D808" s="333" t="s">
        <v>134</v>
      </c>
      <c r="E808" s="1" t="s">
        <v>3600</v>
      </c>
      <c r="G808" s="1" t="s">
        <v>1548</v>
      </c>
      <c r="H808" s="1" t="s">
        <v>3315</v>
      </c>
      <c r="L808" s="1" t="s">
        <v>3601</v>
      </c>
    </row>
    <row r="809" spans="1:16">
      <c r="A809" s="1" t="s">
        <v>1609</v>
      </c>
      <c r="B809" s="333" t="s">
        <v>2600</v>
      </c>
      <c r="D809" s="333" t="s">
        <v>134</v>
      </c>
      <c r="E809" s="1" t="s">
        <v>3602</v>
      </c>
      <c r="G809" s="1" t="s">
        <v>1548</v>
      </c>
      <c r="H809" s="1" t="s">
        <v>2082</v>
      </c>
      <c r="L809" s="1" t="s">
        <v>3603</v>
      </c>
      <c r="N809" s="1" t="s">
        <v>3604</v>
      </c>
    </row>
    <row r="810" spans="1:16">
      <c r="A810" s="1" t="s">
        <v>1609</v>
      </c>
      <c r="B810" s="333" t="s">
        <v>2517</v>
      </c>
      <c r="D810" s="333" t="s">
        <v>134</v>
      </c>
      <c r="E810" s="1" t="s">
        <v>3605</v>
      </c>
      <c r="G810" s="1" t="s">
        <v>1548</v>
      </c>
      <c r="H810" s="1" t="s">
        <v>3606</v>
      </c>
      <c r="L810" s="1" t="s">
        <v>3607</v>
      </c>
      <c r="N810" s="1" t="s">
        <v>1</v>
      </c>
      <c r="O810" s="1" t="s">
        <v>3440</v>
      </c>
      <c r="P810" s="1" t="s">
        <v>2863</v>
      </c>
    </row>
    <row r="811" spans="1:16">
      <c r="A811" s="1" t="s">
        <v>1609</v>
      </c>
      <c r="B811" s="333" t="s">
        <v>3226</v>
      </c>
      <c r="D811" s="333" t="s">
        <v>134</v>
      </c>
      <c r="E811" s="1" t="s">
        <v>2437</v>
      </c>
      <c r="G811" s="1" t="s">
        <v>1548</v>
      </c>
      <c r="H811" s="1" t="s">
        <v>3280</v>
      </c>
      <c r="L811" s="1" t="s">
        <v>3608</v>
      </c>
      <c r="N811" s="1" t="s">
        <v>88</v>
      </c>
      <c r="O811" s="1" t="s">
        <v>1495</v>
      </c>
      <c r="P811" s="1" t="s">
        <v>2492</v>
      </c>
    </row>
    <row r="812" spans="1:16">
      <c r="A812" s="1" t="s">
        <v>1609</v>
      </c>
      <c r="B812" s="333" t="s">
        <v>3609</v>
      </c>
      <c r="D812" s="333" t="s">
        <v>134</v>
      </c>
      <c r="E812" s="1" t="s">
        <v>3610</v>
      </c>
      <c r="G812" s="1" t="s">
        <v>1548</v>
      </c>
      <c r="H812" s="1" t="s">
        <v>3611</v>
      </c>
      <c r="L812" s="1" t="s">
        <v>3612</v>
      </c>
      <c r="N812" s="1" t="s">
        <v>88</v>
      </c>
      <c r="O812" s="1" t="s">
        <v>3244</v>
      </c>
      <c r="P812" s="1" t="s">
        <v>3613</v>
      </c>
    </row>
    <row r="813" spans="1:16">
      <c r="A813" s="1" t="s">
        <v>1609</v>
      </c>
      <c r="B813" s="333" t="s">
        <v>3614</v>
      </c>
      <c r="D813" s="333" t="s">
        <v>134</v>
      </c>
      <c r="E813" s="1" t="s">
        <v>3615</v>
      </c>
      <c r="G813" s="1" t="s">
        <v>1548</v>
      </c>
      <c r="H813" s="1" t="s">
        <v>3616</v>
      </c>
      <c r="L813" s="1" t="s">
        <v>3617</v>
      </c>
      <c r="N813" s="1" t="s">
        <v>88</v>
      </c>
      <c r="O813" s="1" t="s">
        <v>3322</v>
      </c>
      <c r="P813" s="1" t="s">
        <v>3618</v>
      </c>
    </row>
    <row r="814" spans="1:16">
      <c r="A814" s="1" t="s">
        <v>1609</v>
      </c>
      <c r="B814" s="333" t="s">
        <v>3619</v>
      </c>
      <c r="D814" s="333" t="s">
        <v>134</v>
      </c>
      <c r="E814" s="1" t="s">
        <v>3620</v>
      </c>
      <c r="G814" s="1" t="s">
        <v>1548</v>
      </c>
      <c r="H814" s="1" t="s">
        <v>3621</v>
      </c>
      <c r="L814" s="1" t="s">
        <v>3622</v>
      </c>
    </row>
    <row r="815" spans="1:16">
      <c r="A815" s="1" t="s">
        <v>1609</v>
      </c>
      <c r="B815" s="333" t="s">
        <v>3623</v>
      </c>
      <c r="D815" s="333" t="s">
        <v>134</v>
      </c>
      <c r="E815" s="1" t="s">
        <v>3624</v>
      </c>
      <c r="L815" s="1" t="s">
        <v>3625</v>
      </c>
    </row>
    <row r="816" spans="1:16">
      <c r="D816" s="333" t="s">
        <v>134</v>
      </c>
      <c r="E816" s="1" t="s">
        <v>2550</v>
      </c>
      <c r="G816" s="1" t="s">
        <v>2239</v>
      </c>
      <c r="H816" s="1" t="s">
        <v>3626</v>
      </c>
      <c r="L816" s="1" t="s">
        <v>3627</v>
      </c>
    </row>
    <row r="817" spans="1:12">
      <c r="A817" s="1" t="s">
        <v>1562</v>
      </c>
      <c r="B817" s="333" t="s">
        <v>3628</v>
      </c>
      <c r="G817" s="1" t="s">
        <v>2239</v>
      </c>
      <c r="H817" s="1" t="s">
        <v>3629</v>
      </c>
      <c r="L817" s="1" t="s">
        <v>3630</v>
      </c>
    </row>
    <row r="818" spans="1:12">
      <c r="A818" s="1" t="s">
        <v>1562</v>
      </c>
      <c r="B818" s="333" t="s">
        <v>3631</v>
      </c>
      <c r="D818" s="333" t="s">
        <v>1584</v>
      </c>
      <c r="E818" s="1" t="s">
        <v>2582</v>
      </c>
      <c r="G818" s="1" t="s">
        <v>2239</v>
      </c>
      <c r="H818" s="1" t="s">
        <v>3632</v>
      </c>
      <c r="L818" s="1" t="s">
        <v>3633</v>
      </c>
    </row>
    <row r="819" spans="1:12">
      <c r="A819" s="1" t="s">
        <v>1562</v>
      </c>
      <c r="B819" s="333" t="s">
        <v>3634</v>
      </c>
      <c r="D819" s="333" t="s">
        <v>1584</v>
      </c>
      <c r="E819" s="1" t="s">
        <v>989</v>
      </c>
      <c r="G819" s="1" t="s">
        <v>2239</v>
      </c>
      <c r="H819" s="1" t="s">
        <v>2180</v>
      </c>
      <c r="L819" s="1" t="s">
        <v>3635</v>
      </c>
    </row>
    <row r="820" spans="1:12">
      <c r="D820" s="333" t="s">
        <v>1584</v>
      </c>
      <c r="E820" s="1" t="s">
        <v>3636</v>
      </c>
      <c r="G820" s="1" t="s">
        <v>2239</v>
      </c>
      <c r="H820" s="1" t="s">
        <v>3637</v>
      </c>
      <c r="L820" s="1" t="s">
        <v>3638</v>
      </c>
    </row>
    <row r="821" spans="1:12">
      <c r="A821" s="1" t="s">
        <v>1400</v>
      </c>
      <c r="B821" s="333" t="s">
        <v>3639</v>
      </c>
      <c r="D821" s="333" t="s">
        <v>1584</v>
      </c>
      <c r="E821" s="1" t="s">
        <v>3640</v>
      </c>
      <c r="G821" s="1" t="s">
        <v>2239</v>
      </c>
      <c r="H821" s="1" t="s">
        <v>3641</v>
      </c>
      <c r="L821" s="1" t="s">
        <v>3642</v>
      </c>
    </row>
    <row r="822" spans="1:12">
      <c r="A822" s="1" t="s">
        <v>1400</v>
      </c>
      <c r="B822" s="333" t="s">
        <v>3340</v>
      </c>
      <c r="D822" s="333" t="s">
        <v>1584</v>
      </c>
      <c r="E822" s="1" t="s">
        <v>3643</v>
      </c>
      <c r="G822" s="1" t="s">
        <v>2239</v>
      </c>
      <c r="H822" s="1" t="s">
        <v>3644</v>
      </c>
      <c r="L822" s="1" t="s">
        <v>3645</v>
      </c>
    </row>
    <row r="823" spans="1:12">
      <c r="A823" s="1" t="s">
        <v>1400</v>
      </c>
      <c r="B823" s="333" t="s">
        <v>3646</v>
      </c>
      <c r="D823" s="333" t="s">
        <v>1584</v>
      </c>
      <c r="E823" s="1" t="s">
        <v>2367</v>
      </c>
      <c r="G823" s="1" t="s">
        <v>2239</v>
      </c>
      <c r="H823" s="1" t="s">
        <v>3647</v>
      </c>
      <c r="L823" s="1" t="s">
        <v>2929</v>
      </c>
    </row>
    <row r="824" spans="1:12">
      <c r="A824" s="1" t="s">
        <v>1400</v>
      </c>
      <c r="B824" s="333" t="s">
        <v>3648</v>
      </c>
      <c r="D824" s="333" t="s">
        <v>1584</v>
      </c>
      <c r="E824" s="1" t="s">
        <v>3649</v>
      </c>
      <c r="G824" s="1" t="s">
        <v>2239</v>
      </c>
      <c r="H824" s="1" t="s">
        <v>2599</v>
      </c>
      <c r="L824" s="1" t="s">
        <v>3650</v>
      </c>
    </row>
    <row r="825" spans="1:12">
      <c r="A825" s="1" t="s">
        <v>1400</v>
      </c>
      <c r="B825" s="333" t="s">
        <v>3651</v>
      </c>
      <c r="L825" s="1" t="s">
        <v>3064</v>
      </c>
    </row>
    <row r="826" spans="1:12">
      <c r="A826" s="1" t="s">
        <v>1400</v>
      </c>
      <c r="B826" s="333" t="s">
        <v>3652</v>
      </c>
      <c r="D826" s="333" t="s">
        <v>1603</v>
      </c>
      <c r="E826" s="1" t="s">
        <v>3653</v>
      </c>
      <c r="G826" s="1" t="s">
        <v>1594</v>
      </c>
      <c r="H826" s="1" t="s">
        <v>3654</v>
      </c>
      <c r="L826" s="1" t="s">
        <v>3655</v>
      </c>
    </row>
    <row r="827" spans="1:12">
      <c r="D827" s="333" t="s">
        <v>1603</v>
      </c>
      <c r="E827" s="1" t="s">
        <v>3656</v>
      </c>
      <c r="G827" s="1" t="s">
        <v>1594</v>
      </c>
      <c r="H827" s="1" t="s">
        <v>3657</v>
      </c>
      <c r="L827" s="1" t="s">
        <v>3658</v>
      </c>
    </row>
    <row r="828" spans="1:12">
      <c r="A828" s="1" t="s">
        <v>858</v>
      </c>
      <c r="B828" s="333" t="s">
        <v>3659</v>
      </c>
      <c r="D828" s="333" t="s">
        <v>1603</v>
      </c>
      <c r="E828" s="1" t="s">
        <v>3660</v>
      </c>
      <c r="G828" s="1" t="s">
        <v>1594</v>
      </c>
      <c r="H828" s="1" t="s">
        <v>3318</v>
      </c>
      <c r="L828" s="1" t="s">
        <v>3661</v>
      </c>
    </row>
    <row r="829" spans="1:12">
      <c r="A829" s="1" t="s">
        <v>858</v>
      </c>
      <c r="B829" s="333" t="s">
        <v>3662</v>
      </c>
      <c r="D829" s="333" t="s">
        <v>1603</v>
      </c>
      <c r="E829" s="1" t="s">
        <v>2562</v>
      </c>
      <c r="G829" s="1" t="s">
        <v>1594</v>
      </c>
      <c r="H829" s="1" t="s">
        <v>847</v>
      </c>
      <c r="L829" s="1" t="s">
        <v>2928</v>
      </c>
    </row>
    <row r="830" spans="1:12">
      <c r="A830" s="1" t="s">
        <v>858</v>
      </c>
      <c r="B830" s="333" t="s">
        <v>3663</v>
      </c>
      <c r="D830" s="333" t="s">
        <v>1603</v>
      </c>
      <c r="E830" s="1" t="s">
        <v>3424</v>
      </c>
      <c r="G830" s="1" t="s">
        <v>1594</v>
      </c>
      <c r="H830" s="1" t="s">
        <v>3337</v>
      </c>
      <c r="L830" s="1" t="s">
        <v>3664</v>
      </c>
    </row>
    <row r="831" spans="1:12">
      <c r="A831" s="1" t="s">
        <v>858</v>
      </c>
      <c r="B831" s="333" t="s">
        <v>3423</v>
      </c>
      <c r="D831" s="333" t="s">
        <v>1603</v>
      </c>
      <c r="E831" s="1" t="s">
        <v>3665</v>
      </c>
      <c r="G831" s="1" t="s">
        <v>1594</v>
      </c>
      <c r="H831" s="1" t="s">
        <v>3666</v>
      </c>
      <c r="L831" s="1" t="s">
        <v>3167</v>
      </c>
    </row>
    <row r="832" spans="1:12">
      <c r="A832" s="1" t="s">
        <v>858</v>
      </c>
      <c r="B832" s="333" t="s">
        <v>3268</v>
      </c>
      <c r="D832" s="333" t="s">
        <v>1603</v>
      </c>
      <c r="E832" s="1" t="s">
        <v>3667</v>
      </c>
      <c r="G832" s="1" t="s">
        <v>1594</v>
      </c>
      <c r="H832" s="1" t="s">
        <v>3232</v>
      </c>
    </row>
    <row r="833" spans="1:12">
      <c r="A833" s="1" t="s">
        <v>858</v>
      </c>
      <c r="B833" s="333" t="s">
        <v>3668</v>
      </c>
      <c r="G833" s="1" t="s">
        <v>1594</v>
      </c>
      <c r="H833" s="1" t="s">
        <v>2598</v>
      </c>
    </row>
    <row r="838" spans="1:12" ht="18.75">
      <c r="A838" s="140" t="s">
        <v>6010</v>
      </c>
      <c r="B838" s="404"/>
      <c r="C838" s="140"/>
      <c r="D838" s="404"/>
      <c r="E838" s="140"/>
      <c r="F838" s="404"/>
      <c r="G838" s="140"/>
      <c r="H838" s="140"/>
      <c r="I838" s="140"/>
      <c r="J838" s="140"/>
      <c r="K838" s="140"/>
      <c r="L838" s="140"/>
    </row>
    <row r="839" spans="1:12">
      <c r="B839" s="333" t="s">
        <v>5096</v>
      </c>
      <c r="E839" s="167" t="s">
        <v>5097</v>
      </c>
    </row>
    <row r="840" spans="1:12">
      <c r="A840" s="222" t="s">
        <v>3434</v>
      </c>
      <c r="B840" s="405"/>
      <c r="C840" s="222"/>
      <c r="D840" s="405"/>
      <c r="E840" s="222"/>
    </row>
    <row r="841" spans="1:12">
      <c r="A841" s="237" t="s">
        <v>4120</v>
      </c>
      <c r="B841" s="406" t="s">
        <v>4086</v>
      </c>
      <c r="C841" s="224" t="s">
        <v>4998</v>
      </c>
      <c r="E841" s="224" t="s">
        <v>3759</v>
      </c>
      <c r="F841" s="406" t="s">
        <v>4999</v>
      </c>
    </row>
    <row r="842" spans="1:12">
      <c r="A842" s="237" t="s">
        <v>23</v>
      </c>
      <c r="B842" s="406" t="s">
        <v>3769</v>
      </c>
      <c r="C842" s="224" t="s">
        <v>3762</v>
      </c>
      <c r="E842" s="224" t="s">
        <v>2654</v>
      </c>
      <c r="F842" s="406" t="s">
        <v>5000</v>
      </c>
    </row>
    <row r="843" spans="1:12">
      <c r="A843" s="237" t="s">
        <v>1560</v>
      </c>
      <c r="B843" s="406" t="s">
        <v>5001</v>
      </c>
      <c r="C843" s="224" t="s">
        <v>3756</v>
      </c>
      <c r="E843" s="224" t="s">
        <v>3697</v>
      </c>
      <c r="F843" s="406" t="s">
        <v>3745</v>
      </c>
    </row>
    <row r="844" spans="1:12">
      <c r="A844" s="237" t="s">
        <v>858</v>
      </c>
      <c r="B844" s="406" t="s">
        <v>3696</v>
      </c>
      <c r="C844" s="224" t="s">
        <v>3714</v>
      </c>
      <c r="E844" s="224" t="s">
        <v>3679</v>
      </c>
      <c r="F844" s="406" t="s">
        <v>5002</v>
      </c>
    </row>
    <row r="845" spans="1:12">
      <c r="A845" s="237" t="s">
        <v>1774</v>
      </c>
      <c r="B845" s="406" t="s">
        <v>5003</v>
      </c>
      <c r="C845" s="224" t="s">
        <v>3757</v>
      </c>
      <c r="E845" s="224" t="s">
        <v>3688</v>
      </c>
      <c r="F845" s="406" t="s">
        <v>5004</v>
      </c>
    </row>
    <row r="846" spans="1:12">
      <c r="A846" s="237" t="s">
        <v>4162</v>
      </c>
      <c r="B846" s="406" t="s">
        <v>3716</v>
      </c>
      <c r="C846" s="224" t="s">
        <v>5005</v>
      </c>
      <c r="E846" s="224" t="s">
        <v>3698</v>
      </c>
      <c r="F846" s="406" t="s">
        <v>5006</v>
      </c>
    </row>
    <row r="847" spans="1:12">
      <c r="A847" s="237" t="s">
        <v>1951</v>
      </c>
      <c r="B847" s="406" t="s">
        <v>3689</v>
      </c>
      <c r="C847" s="224" t="s">
        <v>5007</v>
      </c>
      <c r="E847" s="224" t="s">
        <v>3682</v>
      </c>
      <c r="F847" s="406" t="s">
        <v>5008</v>
      </c>
    </row>
    <row r="848" spans="1:12">
      <c r="A848" s="237" t="s">
        <v>1400</v>
      </c>
      <c r="B848" s="406" t="s">
        <v>3742</v>
      </c>
      <c r="C848" s="224" t="s">
        <v>3739</v>
      </c>
      <c r="E848" s="224" t="s">
        <v>3689</v>
      </c>
      <c r="F848" s="406" t="s">
        <v>5009</v>
      </c>
    </row>
    <row r="849" spans="1:6">
      <c r="A849" s="237" t="s">
        <v>1558</v>
      </c>
      <c r="B849" s="406" t="s">
        <v>3679</v>
      </c>
      <c r="C849" s="224" t="s">
        <v>4083</v>
      </c>
      <c r="E849" s="224" t="s">
        <v>3765</v>
      </c>
      <c r="F849" s="406" t="s">
        <v>5010</v>
      </c>
    </row>
    <row r="850" spans="1:6">
      <c r="A850" s="237" t="s">
        <v>3718</v>
      </c>
      <c r="B850" s="406" t="s">
        <v>3732</v>
      </c>
      <c r="C850" s="224" t="s">
        <v>3713</v>
      </c>
      <c r="E850" s="224" t="s">
        <v>3751</v>
      </c>
      <c r="F850" s="406" t="s">
        <v>5011</v>
      </c>
    </row>
    <row r="851" spans="1:6">
      <c r="A851" s="237" t="s">
        <v>1683</v>
      </c>
      <c r="B851" s="406" t="s">
        <v>3685</v>
      </c>
      <c r="C851" s="224" t="s">
        <v>5012</v>
      </c>
      <c r="E851" s="224" t="s">
        <v>5013</v>
      </c>
      <c r="F851" s="406" t="s">
        <v>5014</v>
      </c>
    </row>
    <row r="852" spans="1:6">
      <c r="A852" s="237" t="s">
        <v>4171</v>
      </c>
      <c r="B852" s="406" t="s">
        <v>3690</v>
      </c>
      <c r="C852" s="224" t="s">
        <v>5015</v>
      </c>
      <c r="E852" s="224" t="s">
        <v>3743</v>
      </c>
      <c r="F852" s="406" t="s">
        <v>3748</v>
      </c>
    </row>
    <row r="853" spans="1:6">
      <c r="A853" s="237" t="s">
        <v>1562</v>
      </c>
      <c r="B853" s="406" t="s">
        <v>5016</v>
      </c>
      <c r="C853" s="224" t="s">
        <v>3704</v>
      </c>
      <c r="E853" s="224" t="s">
        <v>3744</v>
      </c>
      <c r="F853" s="406" t="s">
        <v>5017</v>
      </c>
    </row>
    <row r="854" spans="1:6">
      <c r="A854" s="237" t="s">
        <v>4231</v>
      </c>
      <c r="B854" s="406" t="s">
        <v>3761</v>
      </c>
      <c r="C854" s="224" t="s">
        <v>3692</v>
      </c>
      <c r="E854" s="224" t="s">
        <v>3710</v>
      </c>
      <c r="F854" s="406" t="s">
        <v>4089</v>
      </c>
    </row>
    <row r="855" spans="1:6">
      <c r="A855" s="237" t="s">
        <v>1656</v>
      </c>
      <c r="B855" s="406" t="s">
        <v>3759</v>
      </c>
      <c r="C855" s="224" t="s">
        <v>5018</v>
      </c>
      <c r="E855" s="224" t="s">
        <v>3717</v>
      </c>
      <c r="F855" s="406" t="s">
        <v>5019</v>
      </c>
    </row>
    <row r="856" spans="1:6">
      <c r="A856" s="237" t="s">
        <v>1564</v>
      </c>
      <c r="B856" s="406" t="s">
        <v>3703</v>
      </c>
      <c r="C856" s="224" t="s">
        <v>3747</v>
      </c>
      <c r="E856" s="224" t="s">
        <v>2654</v>
      </c>
      <c r="F856" s="406"/>
    </row>
    <row r="857" spans="1:6">
      <c r="A857" s="237" t="s">
        <v>1584</v>
      </c>
      <c r="B857" s="406" t="s">
        <v>4084</v>
      </c>
      <c r="C857" s="224" t="s">
        <v>3734</v>
      </c>
      <c r="E857" s="224" t="s">
        <v>3676</v>
      </c>
      <c r="F857" s="406" t="s">
        <v>5020</v>
      </c>
    </row>
    <row r="858" spans="1:6">
      <c r="A858" s="237" t="s">
        <v>1592</v>
      </c>
      <c r="B858" s="406" t="s">
        <v>3771</v>
      </c>
      <c r="C858" s="224" t="s">
        <v>3773</v>
      </c>
      <c r="E858" s="224" t="s">
        <v>3780</v>
      </c>
      <c r="F858" s="406" t="s">
        <v>3749</v>
      </c>
    </row>
    <row r="859" spans="1:6">
      <c r="A859" s="222" t="s">
        <v>3508</v>
      </c>
      <c r="B859" s="406"/>
      <c r="C859" s="224"/>
      <c r="E859" s="224"/>
      <c r="F859" s="406"/>
    </row>
    <row r="860" spans="1:6">
      <c r="A860" s="224" t="s">
        <v>4120</v>
      </c>
      <c r="B860" s="406" t="s">
        <v>3780</v>
      </c>
      <c r="C860" s="224" t="s">
        <v>3749</v>
      </c>
      <c r="E860" s="224" t="s">
        <v>3702</v>
      </c>
      <c r="F860" s="406" t="s">
        <v>5021</v>
      </c>
    </row>
    <row r="861" spans="1:6">
      <c r="A861" s="224" t="s">
        <v>858</v>
      </c>
      <c r="B861" s="406" t="s">
        <v>5022</v>
      </c>
      <c r="C861" s="224" t="s">
        <v>5023</v>
      </c>
      <c r="E861" s="224" t="s">
        <v>3703</v>
      </c>
      <c r="F861" s="406" t="s">
        <v>5024</v>
      </c>
    </row>
    <row r="862" spans="1:6">
      <c r="A862" s="224" t="s">
        <v>1774</v>
      </c>
      <c r="B862" s="406" t="s">
        <v>3720</v>
      </c>
      <c r="C862" s="224" t="s">
        <v>5025</v>
      </c>
      <c r="E862" s="224" t="s">
        <v>3764</v>
      </c>
      <c r="F862" s="406" t="s">
        <v>3671</v>
      </c>
    </row>
    <row r="863" spans="1:6">
      <c r="A863" s="224" t="s">
        <v>2233</v>
      </c>
      <c r="B863" s="406" t="s">
        <v>5026</v>
      </c>
      <c r="C863" s="224" t="s">
        <v>5008</v>
      </c>
      <c r="E863" s="224" t="s">
        <v>2654</v>
      </c>
      <c r="F863" s="406"/>
    </row>
    <row r="864" spans="1:6">
      <c r="A864" s="224" t="s">
        <v>1951</v>
      </c>
      <c r="B864" s="406" t="s">
        <v>3689</v>
      </c>
      <c r="C864" s="224" t="s">
        <v>5027</v>
      </c>
      <c r="E864" s="224" t="s">
        <v>3719</v>
      </c>
      <c r="F864" s="406" t="s">
        <v>5028</v>
      </c>
    </row>
    <row r="865" spans="1:6">
      <c r="A865" s="224" t="s">
        <v>1558</v>
      </c>
      <c r="B865" s="406" t="s">
        <v>3743</v>
      </c>
      <c r="C865" s="224" t="s">
        <v>3748</v>
      </c>
      <c r="E865" s="224" t="s">
        <v>5029</v>
      </c>
      <c r="F865" s="406" t="s">
        <v>3749</v>
      </c>
    </row>
    <row r="866" spans="1:6">
      <c r="A866" s="224" t="s">
        <v>3718</v>
      </c>
      <c r="B866" s="406" t="s">
        <v>3703</v>
      </c>
      <c r="C866" s="224" t="s">
        <v>5030</v>
      </c>
      <c r="E866" s="224" t="s">
        <v>3712</v>
      </c>
      <c r="F866" s="406" t="s">
        <v>5031</v>
      </c>
    </row>
    <row r="867" spans="1:6">
      <c r="A867" s="224" t="s">
        <v>1683</v>
      </c>
      <c r="B867" s="406" t="s">
        <v>3686</v>
      </c>
      <c r="C867" s="224" t="s">
        <v>5032</v>
      </c>
      <c r="E867" s="224" t="s">
        <v>3733</v>
      </c>
      <c r="F867" s="406" t="s">
        <v>3775</v>
      </c>
    </row>
    <row r="868" spans="1:6">
      <c r="A868" s="224" t="s">
        <v>1562</v>
      </c>
      <c r="B868" s="406" t="s">
        <v>3693</v>
      </c>
      <c r="C868" s="224" t="s">
        <v>5033</v>
      </c>
      <c r="E868" s="224" t="s">
        <v>3683</v>
      </c>
      <c r="F868" s="406" t="s">
        <v>5034</v>
      </c>
    </row>
    <row r="869" spans="1:6">
      <c r="A869" s="224" t="s">
        <v>4231</v>
      </c>
      <c r="B869" s="406" t="s">
        <v>3720</v>
      </c>
      <c r="C869" s="224" t="s">
        <v>5035</v>
      </c>
      <c r="E869" s="224" t="s">
        <v>5036</v>
      </c>
      <c r="F869" s="406" t="s">
        <v>5037</v>
      </c>
    </row>
    <row r="870" spans="1:6">
      <c r="A870" s="224" t="s">
        <v>1656</v>
      </c>
      <c r="B870" s="406" t="s">
        <v>3693</v>
      </c>
      <c r="C870" s="224" t="s">
        <v>5038</v>
      </c>
      <c r="E870" s="224" t="s">
        <v>3767</v>
      </c>
      <c r="F870" s="406" t="s">
        <v>5039</v>
      </c>
    </row>
    <row r="871" spans="1:6">
      <c r="A871" s="222" t="s">
        <v>3559</v>
      </c>
      <c r="B871" s="406"/>
      <c r="C871" s="224"/>
      <c r="E871" s="224"/>
      <c r="F871" s="406"/>
    </row>
    <row r="872" spans="1:6">
      <c r="A872" s="237" t="s">
        <v>5040</v>
      </c>
      <c r="B872" s="406" t="s">
        <v>3744</v>
      </c>
      <c r="C872" s="224" t="s">
        <v>5041</v>
      </c>
      <c r="E872" s="224" t="s">
        <v>5042</v>
      </c>
      <c r="F872" s="406" t="s">
        <v>3752</v>
      </c>
    </row>
    <row r="873" spans="1:6">
      <c r="A873" s="237" t="s">
        <v>5043</v>
      </c>
      <c r="B873" s="406" t="s">
        <v>5003</v>
      </c>
      <c r="C873" s="224" t="s">
        <v>5044</v>
      </c>
      <c r="E873" s="224" t="s">
        <v>5045</v>
      </c>
      <c r="F873" s="406" t="s">
        <v>5046</v>
      </c>
    </row>
    <row r="874" spans="1:6">
      <c r="A874" s="237" t="s">
        <v>5043</v>
      </c>
      <c r="B874" s="406" t="s">
        <v>3676</v>
      </c>
      <c r="C874" s="224" t="s">
        <v>5047</v>
      </c>
      <c r="E874" s="224" t="s">
        <v>3721</v>
      </c>
      <c r="F874" s="406" t="s">
        <v>3691</v>
      </c>
    </row>
    <row r="875" spans="1:6">
      <c r="A875" s="237" t="s">
        <v>5048</v>
      </c>
      <c r="B875" s="406" t="s">
        <v>5049</v>
      </c>
      <c r="C875" s="224" t="s">
        <v>5050</v>
      </c>
      <c r="E875" s="224" t="s">
        <v>5051</v>
      </c>
      <c r="F875" s="406" t="s">
        <v>3705</v>
      </c>
    </row>
    <row r="876" spans="1:6">
      <c r="A876" s="237" t="s">
        <v>5048</v>
      </c>
      <c r="B876" s="406" t="s">
        <v>3712</v>
      </c>
      <c r="C876" s="224" t="s">
        <v>5052</v>
      </c>
      <c r="E876" s="224" t="s">
        <v>5053</v>
      </c>
      <c r="F876" s="406" t="s">
        <v>5054</v>
      </c>
    </row>
    <row r="877" spans="1:6">
      <c r="A877" s="237" t="s">
        <v>5055</v>
      </c>
      <c r="B877" s="406" t="s">
        <v>4085</v>
      </c>
      <c r="C877" s="224" t="s">
        <v>5056</v>
      </c>
      <c r="E877" s="224" t="s">
        <v>2654</v>
      </c>
      <c r="F877" s="406"/>
    </row>
    <row r="878" spans="1:6">
      <c r="A878" s="237" t="s">
        <v>5055</v>
      </c>
      <c r="B878" s="406" t="s">
        <v>3779</v>
      </c>
      <c r="C878" s="224" t="s">
        <v>5057</v>
      </c>
      <c r="E878" s="224" t="s">
        <v>2654</v>
      </c>
      <c r="F878" s="406"/>
    </row>
    <row r="879" spans="1:6">
      <c r="A879" s="237" t="s">
        <v>5058</v>
      </c>
      <c r="B879" s="406" t="s">
        <v>3683</v>
      </c>
      <c r="C879" s="224" t="s">
        <v>5059</v>
      </c>
      <c r="E879" s="224" t="s">
        <v>3727</v>
      </c>
      <c r="F879" s="406" t="s">
        <v>5060</v>
      </c>
    </row>
    <row r="880" spans="1:6">
      <c r="A880" s="237" t="s">
        <v>5061</v>
      </c>
      <c r="B880" s="406" t="s">
        <v>3694</v>
      </c>
      <c r="C880" s="224" t="s">
        <v>5062</v>
      </c>
      <c r="E880" s="224" t="s">
        <v>3677</v>
      </c>
      <c r="F880" s="406" t="s">
        <v>5063</v>
      </c>
    </row>
    <row r="881" spans="1:6">
      <c r="A881" s="237" t="s">
        <v>5064</v>
      </c>
      <c r="B881" s="406" t="s">
        <v>5065</v>
      </c>
      <c r="C881" s="224" t="s">
        <v>5066</v>
      </c>
      <c r="E881" s="224" t="s">
        <v>5067</v>
      </c>
      <c r="F881" s="406" t="s">
        <v>5068</v>
      </c>
    </row>
    <row r="882" spans="1:6">
      <c r="A882" s="237" t="s">
        <v>5064</v>
      </c>
      <c r="B882" s="406" t="s">
        <v>3746</v>
      </c>
      <c r="C882" s="224" t="s">
        <v>5069</v>
      </c>
      <c r="E882" s="224" t="s">
        <v>3735</v>
      </c>
      <c r="F882" s="406" t="s">
        <v>5070</v>
      </c>
    </row>
    <row r="883" spans="1:6">
      <c r="A883" s="237" t="s">
        <v>5071</v>
      </c>
      <c r="B883" s="406" t="s">
        <v>3698</v>
      </c>
      <c r="C883" s="224" t="s">
        <v>5072</v>
      </c>
      <c r="E883" s="224" t="s">
        <v>3687</v>
      </c>
      <c r="F883" s="406" t="s">
        <v>5073</v>
      </c>
    </row>
    <row r="884" spans="1:6">
      <c r="A884" s="237" t="s">
        <v>5071</v>
      </c>
      <c r="B884" s="406" t="s">
        <v>3726</v>
      </c>
      <c r="C884" s="224" t="s">
        <v>5074</v>
      </c>
      <c r="E884" s="224" t="s">
        <v>3699</v>
      </c>
      <c r="F884" s="406" t="s">
        <v>3753</v>
      </c>
    </row>
    <row r="885" spans="1:6">
      <c r="A885" s="222" t="s">
        <v>3590</v>
      </c>
      <c r="B885" s="406"/>
      <c r="C885" s="224"/>
      <c r="E885" s="224"/>
      <c r="F885" s="406"/>
    </row>
    <row r="886" spans="1:6">
      <c r="A886" s="224" t="s">
        <v>5075</v>
      </c>
      <c r="B886" s="406" t="s">
        <v>3711</v>
      </c>
      <c r="C886" s="224" t="s">
        <v>5076</v>
      </c>
      <c r="E886" s="224" t="s">
        <v>3693</v>
      </c>
      <c r="F886" s="406" t="s">
        <v>5077</v>
      </c>
    </row>
    <row r="887" spans="1:6">
      <c r="A887" s="224" t="s">
        <v>5055</v>
      </c>
      <c r="B887" s="406" t="s">
        <v>3726</v>
      </c>
      <c r="C887" s="224" t="s">
        <v>5078</v>
      </c>
      <c r="E887" s="224" t="s">
        <v>2654</v>
      </c>
      <c r="F887" s="406"/>
    </row>
    <row r="888" spans="1:6">
      <c r="A888" s="224" t="s">
        <v>5079</v>
      </c>
      <c r="B888" s="406" t="s">
        <v>5045</v>
      </c>
      <c r="C888" s="224" t="s">
        <v>5080</v>
      </c>
      <c r="E888" s="224" t="s">
        <v>3726</v>
      </c>
      <c r="F888" s="406" t="s">
        <v>5081</v>
      </c>
    </row>
    <row r="889" spans="1:6">
      <c r="A889" s="224" t="s">
        <v>5058</v>
      </c>
      <c r="B889" s="406" t="s">
        <v>5067</v>
      </c>
      <c r="C889" s="224" t="s">
        <v>5082</v>
      </c>
      <c r="E889" s="224" t="s">
        <v>3683</v>
      </c>
      <c r="F889" s="406" t="s">
        <v>5083</v>
      </c>
    </row>
    <row r="890" spans="1:6">
      <c r="A890" s="224" t="s">
        <v>5071</v>
      </c>
      <c r="B890" s="406" t="s">
        <v>3698</v>
      </c>
      <c r="C890" s="224" t="s">
        <v>5084</v>
      </c>
      <c r="E890" s="224" t="s">
        <v>5085</v>
      </c>
      <c r="F890" s="406" t="s">
        <v>5086</v>
      </c>
    </row>
    <row r="891" spans="1:6">
      <c r="A891" s="224" t="s">
        <v>5087</v>
      </c>
      <c r="B891" s="406" t="s">
        <v>3677</v>
      </c>
      <c r="C891" s="224" t="s">
        <v>5088</v>
      </c>
      <c r="E891" s="224" t="s">
        <v>3677</v>
      </c>
      <c r="F891" s="406" t="s">
        <v>5089</v>
      </c>
    </row>
    <row r="892" spans="1:6">
      <c r="A892" s="224" t="s">
        <v>5090</v>
      </c>
      <c r="B892" s="406" t="s">
        <v>3699</v>
      </c>
      <c r="C892" s="224" t="s">
        <v>5091</v>
      </c>
      <c r="E892" s="224" t="s">
        <v>3728</v>
      </c>
      <c r="F892" s="406" t="s">
        <v>3729</v>
      </c>
    </row>
    <row r="893" spans="1:6">
      <c r="A893" s="222" t="s">
        <v>5092</v>
      </c>
      <c r="B893" s="406"/>
      <c r="C893" s="224"/>
      <c r="E893" s="224"/>
      <c r="F893" s="406"/>
    </row>
    <row r="894" spans="1:6">
      <c r="A894" s="224" t="s">
        <v>4162</v>
      </c>
      <c r="B894" s="406" t="s">
        <v>5093</v>
      </c>
      <c r="C894" s="224" t="s">
        <v>5094</v>
      </c>
      <c r="E894" s="224" t="s">
        <v>3703</v>
      </c>
      <c r="F894" s="406" t="s">
        <v>5095</v>
      </c>
    </row>
    <row r="895" spans="1:6">
      <c r="A895" s="224"/>
      <c r="B895" s="406"/>
      <c r="C895" s="224"/>
      <c r="D895" s="406"/>
      <c r="E895" s="224"/>
    </row>
  </sheetData>
  <mergeCells count="4">
    <mergeCell ref="J612:L612"/>
    <mergeCell ref="N612:P612"/>
    <mergeCell ref="N621:P621"/>
    <mergeCell ref="J632:L632"/>
  </mergeCells>
  <pageMargins left="0.7" right="0.7" top="0.75" bottom="0.75" header="0.3" footer="0.3"/>
  <pageSetup orientation="portrait" horizontalDpi="360" verticalDpi="36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0000"/>
  </sheetPr>
  <dimension ref="A1:F551"/>
  <sheetViews>
    <sheetView workbookViewId="0">
      <selection activeCell="A4" sqref="A4"/>
    </sheetView>
  </sheetViews>
  <sheetFormatPr defaultColWidth="9.140625" defaultRowHeight="15"/>
  <cols>
    <col min="1" max="7" width="24.28515625" style="1" customWidth="1"/>
    <col min="8" max="16384" width="9.140625" style="1"/>
  </cols>
  <sheetData>
    <row r="1" s="167" customFormat="1"/>
    <row r="2" s="167" customFormat="1"/>
    <row r="3" s="167" customFormat="1"/>
    <row r="4" s="167" customFormat="1"/>
    <row r="5" s="167" customFormat="1"/>
    <row r="6" s="167" customFormat="1"/>
    <row r="7" s="167" customFormat="1"/>
    <row r="8" s="167" customFormat="1"/>
    <row r="184" spans="1:6">
      <c r="A184" s="238"/>
      <c r="B184" s="238"/>
      <c r="C184" s="238"/>
      <c r="D184" s="167"/>
      <c r="E184" s="238"/>
      <c r="F184" s="238"/>
    </row>
    <row r="185" spans="1:6" ht="15.75">
      <c r="A185" s="239" t="s">
        <v>5105</v>
      </c>
      <c r="B185" s="240"/>
      <c r="C185" s="240"/>
      <c r="D185" s="241"/>
      <c r="E185" s="240"/>
      <c r="F185" s="240"/>
    </row>
    <row r="186" spans="1:6">
      <c r="A186" s="238"/>
      <c r="B186" s="238"/>
      <c r="C186" s="238"/>
      <c r="D186" s="167"/>
      <c r="E186" s="238"/>
      <c r="F186" s="238"/>
    </row>
    <row r="187" spans="1:6">
      <c r="A187" s="242">
        <v>36236</v>
      </c>
      <c r="B187" s="240"/>
      <c r="C187" s="240"/>
      <c r="D187" s="241"/>
      <c r="E187" s="240"/>
      <c r="F187" s="240"/>
    </row>
    <row r="188" spans="1:6">
      <c r="A188" s="238"/>
      <c r="B188" s="238"/>
      <c r="C188" s="238"/>
      <c r="D188" s="167"/>
      <c r="E188" s="238"/>
      <c r="F188" s="238"/>
    </row>
    <row r="189" spans="1:6">
      <c r="A189" s="243" t="s">
        <v>5106</v>
      </c>
      <c r="B189" s="240"/>
      <c r="C189" s="240"/>
      <c r="D189" s="241"/>
      <c r="E189" s="240"/>
      <c r="F189" s="240"/>
    </row>
    <row r="190" spans="1:6" ht="15.75">
      <c r="A190" s="239"/>
      <c r="B190" s="240"/>
      <c r="C190" s="240"/>
      <c r="D190" s="167"/>
      <c r="E190" s="240"/>
      <c r="F190" s="240"/>
    </row>
    <row r="191" spans="1:6">
      <c r="A191" s="244" t="s">
        <v>452</v>
      </c>
      <c r="B191" s="244" t="s">
        <v>5107</v>
      </c>
      <c r="C191" s="245" t="s">
        <v>5108</v>
      </c>
      <c r="D191" s="244" t="s">
        <v>5109</v>
      </c>
      <c r="E191" s="244" t="s">
        <v>5110</v>
      </c>
      <c r="F191" s="244" t="s">
        <v>5111</v>
      </c>
    </row>
    <row r="192" spans="1:6">
      <c r="A192" s="246" t="s">
        <v>5112</v>
      </c>
      <c r="B192" s="246" t="s">
        <v>5113</v>
      </c>
      <c r="C192" s="246" t="s">
        <v>5114</v>
      </c>
      <c r="D192" s="246" t="s">
        <v>5115</v>
      </c>
      <c r="E192" s="246" t="s">
        <v>5116</v>
      </c>
      <c r="F192" s="246" t="s">
        <v>5117</v>
      </c>
    </row>
    <row r="193" spans="1:6">
      <c r="A193" s="246" t="s">
        <v>5118</v>
      </c>
      <c r="B193" s="246" t="s">
        <v>5119</v>
      </c>
      <c r="C193" s="246" t="s">
        <v>5120</v>
      </c>
      <c r="D193" s="246" t="s">
        <v>5121</v>
      </c>
      <c r="E193" s="246" t="s">
        <v>5122</v>
      </c>
      <c r="F193" s="246" t="s">
        <v>5123</v>
      </c>
    </row>
    <row r="194" spans="1:6">
      <c r="A194" s="246" t="s">
        <v>5124</v>
      </c>
      <c r="B194" s="246" t="s">
        <v>5125</v>
      </c>
      <c r="C194" s="246" t="s">
        <v>5126</v>
      </c>
      <c r="D194" s="246" t="s">
        <v>5127</v>
      </c>
      <c r="E194" s="246" t="s">
        <v>5128</v>
      </c>
      <c r="F194" s="246" t="s">
        <v>5129</v>
      </c>
    </row>
    <row r="195" spans="1:6">
      <c r="A195" s="246" t="s">
        <v>5130</v>
      </c>
      <c r="B195" s="246" t="s">
        <v>5131</v>
      </c>
      <c r="C195" s="246" t="s">
        <v>5132</v>
      </c>
      <c r="D195" s="246" t="s">
        <v>5133</v>
      </c>
      <c r="E195" s="246" t="s">
        <v>5134</v>
      </c>
      <c r="F195" s="246" t="s">
        <v>5135</v>
      </c>
    </row>
    <row r="196" spans="1:6">
      <c r="A196" s="246" t="s">
        <v>5136</v>
      </c>
      <c r="B196" s="246" t="s">
        <v>5137</v>
      </c>
      <c r="C196" s="246" t="s">
        <v>5138</v>
      </c>
      <c r="D196" s="246" t="s">
        <v>5139</v>
      </c>
      <c r="E196" s="246" t="s">
        <v>5140</v>
      </c>
      <c r="F196" s="246" t="s">
        <v>5141</v>
      </c>
    </row>
    <row r="197" spans="1:6">
      <c r="A197" s="246" t="s">
        <v>5142</v>
      </c>
      <c r="B197" s="246" t="s">
        <v>5143</v>
      </c>
      <c r="C197" s="246" t="s">
        <v>5144</v>
      </c>
      <c r="D197" s="246" t="s">
        <v>5145</v>
      </c>
      <c r="E197" s="246" t="s">
        <v>5146</v>
      </c>
      <c r="F197" s="246" t="s">
        <v>5147</v>
      </c>
    </row>
    <row r="198" spans="1:6">
      <c r="A198" s="246" t="s">
        <v>5148</v>
      </c>
      <c r="B198" s="246" t="s">
        <v>5149</v>
      </c>
      <c r="C198" s="246" t="s">
        <v>5150</v>
      </c>
      <c r="D198" s="246" t="s">
        <v>5151</v>
      </c>
      <c r="E198" s="246" t="s">
        <v>5152</v>
      </c>
      <c r="F198" s="246" t="s">
        <v>5153</v>
      </c>
    </row>
    <row r="199" spans="1:6">
      <c r="A199" s="246" t="s">
        <v>5154</v>
      </c>
      <c r="B199" s="246" t="s">
        <v>5155</v>
      </c>
      <c r="C199" s="246" t="s">
        <v>5156</v>
      </c>
      <c r="D199" s="246" t="s">
        <v>5157</v>
      </c>
      <c r="E199" s="246" t="s">
        <v>5158</v>
      </c>
      <c r="F199" s="246" t="s">
        <v>5159</v>
      </c>
    </row>
    <row r="200" spans="1:6">
      <c r="A200" s="246" t="s">
        <v>5160</v>
      </c>
      <c r="B200" s="246" t="s">
        <v>5161</v>
      </c>
      <c r="C200" s="246" t="s">
        <v>5162</v>
      </c>
      <c r="D200" s="246" t="s">
        <v>5163</v>
      </c>
      <c r="E200" s="246" t="s">
        <v>5164</v>
      </c>
      <c r="F200" s="246" t="s">
        <v>5165</v>
      </c>
    </row>
    <row r="201" spans="1:6">
      <c r="A201" s="246" t="s">
        <v>5166</v>
      </c>
      <c r="B201" s="246" t="s">
        <v>5167</v>
      </c>
      <c r="C201" s="246" t="s">
        <v>5168</v>
      </c>
      <c r="D201" s="246" t="s">
        <v>5169</v>
      </c>
      <c r="E201" s="246" t="s">
        <v>5170</v>
      </c>
      <c r="F201" s="246" t="s">
        <v>5171</v>
      </c>
    </row>
    <row r="202" spans="1:6">
      <c r="A202" s="246" t="s">
        <v>5172</v>
      </c>
      <c r="B202" s="246" t="s">
        <v>5173</v>
      </c>
      <c r="C202" s="246" t="s">
        <v>5174</v>
      </c>
      <c r="D202" s="246" t="s">
        <v>5175</v>
      </c>
      <c r="E202" s="246" t="s">
        <v>5176</v>
      </c>
      <c r="F202" s="246" t="s">
        <v>5177</v>
      </c>
    </row>
    <row r="203" spans="1:6">
      <c r="A203" s="246" t="s">
        <v>5178</v>
      </c>
      <c r="B203" s="246" t="s">
        <v>5179</v>
      </c>
      <c r="C203" s="246" t="s">
        <v>5180</v>
      </c>
      <c r="D203" s="246" t="s">
        <v>5181</v>
      </c>
      <c r="E203" s="246" t="s">
        <v>5182</v>
      </c>
      <c r="F203" s="246" t="s">
        <v>5183</v>
      </c>
    </row>
    <row r="204" spans="1:6">
      <c r="A204" s="246" t="s">
        <v>5184</v>
      </c>
      <c r="B204" s="246" t="s">
        <v>5185</v>
      </c>
      <c r="C204" s="246"/>
      <c r="D204" s="246" t="s">
        <v>5186</v>
      </c>
      <c r="E204" s="246" t="s">
        <v>5187</v>
      </c>
      <c r="F204" s="246" t="s">
        <v>5188</v>
      </c>
    </row>
    <row r="205" spans="1:6">
      <c r="A205" s="246" t="s">
        <v>5189</v>
      </c>
      <c r="B205" s="246" t="s">
        <v>5190</v>
      </c>
      <c r="C205" s="246" t="s">
        <v>5191</v>
      </c>
      <c r="D205" s="246" t="s">
        <v>5192</v>
      </c>
      <c r="E205" s="246"/>
      <c r="F205" s="246"/>
    </row>
    <row r="206" spans="1:6">
      <c r="A206" s="246" t="s">
        <v>5193</v>
      </c>
      <c r="B206" s="246"/>
      <c r="C206" s="246" t="s">
        <v>5194</v>
      </c>
      <c r="D206" s="246"/>
      <c r="E206" s="246" t="s">
        <v>5195</v>
      </c>
      <c r="F206" s="246" t="s">
        <v>5196</v>
      </c>
    </row>
    <row r="207" spans="1:6">
      <c r="A207" s="246"/>
      <c r="B207" s="246" t="s">
        <v>5197</v>
      </c>
      <c r="C207" s="246" t="s">
        <v>5198</v>
      </c>
      <c r="D207" s="246" t="s">
        <v>5199</v>
      </c>
      <c r="E207" s="246" t="s">
        <v>5200</v>
      </c>
      <c r="F207" s="246" t="s">
        <v>5201</v>
      </c>
    </row>
    <row r="208" spans="1:6">
      <c r="A208" s="246" t="s">
        <v>5202</v>
      </c>
      <c r="B208" s="246" t="s">
        <v>5203</v>
      </c>
      <c r="C208" s="246" t="s">
        <v>5204</v>
      </c>
      <c r="D208" s="246" t="s">
        <v>5205</v>
      </c>
      <c r="E208" s="246" t="s">
        <v>5206</v>
      </c>
      <c r="F208" s="246" t="s">
        <v>5207</v>
      </c>
    </row>
    <row r="209" spans="1:6">
      <c r="A209" s="246" t="s">
        <v>5208</v>
      </c>
      <c r="B209" s="246" t="s">
        <v>5209</v>
      </c>
      <c r="C209" s="246" t="s">
        <v>5210</v>
      </c>
      <c r="D209" s="246" t="s">
        <v>5211</v>
      </c>
      <c r="E209" s="246" t="s">
        <v>5212</v>
      </c>
      <c r="F209" s="246" t="s">
        <v>5213</v>
      </c>
    </row>
    <row r="210" spans="1:6">
      <c r="A210" s="246" t="s">
        <v>5214</v>
      </c>
      <c r="B210" s="246" t="s">
        <v>5215</v>
      </c>
      <c r="C210" s="246" t="s">
        <v>5216</v>
      </c>
      <c r="D210" s="246" t="s">
        <v>5217</v>
      </c>
      <c r="E210" s="246" t="s">
        <v>5218</v>
      </c>
      <c r="F210" s="246" t="s">
        <v>5219</v>
      </c>
    </row>
    <row r="211" spans="1:6">
      <c r="A211" s="246" t="s">
        <v>5220</v>
      </c>
      <c r="B211" s="246" t="s">
        <v>5221</v>
      </c>
      <c r="C211" s="246" t="s">
        <v>5222</v>
      </c>
      <c r="D211" s="246" t="s">
        <v>5223</v>
      </c>
      <c r="E211" s="246" t="s">
        <v>5224</v>
      </c>
      <c r="F211" s="246" t="s">
        <v>5225</v>
      </c>
    </row>
    <row r="212" spans="1:6">
      <c r="A212" s="246" t="s">
        <v>5226</v>
      </c>
      <c r="B212" s="246" t="s">
        <v>5227</v>
      </c>
      <c r="C212" s="246" t="s">
        <v>5228</v>
      </c>
      <c r="D212" s="246" t="s">
        <v>5229</v>
      </c>
      <c r="E212" s="246" t="s">
        <v>5230</v>
      </c>
      <c r="F212" s="246" t="s">
        <v>4315</v>
      </c>
    </row>
    <row r="213" spans="1:6">
      <c r="A213" s="246" t="s">
        <v>5231</v>
      </c>
      <c r="B213" s="246" t="s">
        <v>5232</v>
      </c>
      <c r="C213" s="246" t="s">
        <v>5233</v>
      </c>
      <c r="D213" s="246" t="s">
        <v>5234</v>
      </c>
      <c r="E213" s="246" t="s">
        <v>5235</v>
      </c>
      <c r="F213" s="246" t="s">
        <v>5236</v>
      </c>
    </row>
    <row r="214" spans="1:6">
      <c r="A214" s="246" t="s">
        <v>5237</v>
      </c>
      <c r="B214" s="246" t="s">
        <v>5238</v>
      </c>
      <c r="C214" s="246" t="s">
        <v>5239</v>
      </c>
      <c r="D214" s="246" t="s">
        <v>5240</v>
      </c>
      <c r="E214" s="246" t="s">
        <v>5241</v>
      </c>
      <c r="F214" s="246" t="s">
        <v>5242</v>
      </c>
    </row>
    <row r="215" spans="1:6">
      <c r="A215" s="246" t="s">
        <v>5243</v>
      </c>
      <c r="B215" s="246" t="s">
        <v>5244</v>
      </c>
      <c r="C215" s="246" t="s">
        <v>5245</v>
      </c>
      <c r="D215" s="246" t="s">
        <v>5246</v>
      </c>
      <c r="E215" s="246" t="s">
        <v>5247</v>
      </c>
      <c r="F215" s="246" t="s">
        <v>5248</v>
      </c>
    </row>
    <row r="216" spans="1:6">
      <c r="A216" s="246" t="s">
        <v>5249</v>
      </c>
      <c r="B216" s="246" t="s">
        <v>5250</v>
      </c>
      <c r="C216" s="246" t="s">
        <v>5251</v>
      </c>
      <c r="D216" s="246" t="s">
        <v>5252</v>
      </c>
      <c r="E216" s="246" t="s">
        <v>5253</v>
      </c>
      <c r="F216" s="246" t="s">
        <v>5254</v>
      </c>
    </row>
    <row r="217" spans="1:6">
      <c r="A217" s="246" t="s">
        <v>5255</v>
      </c>
      <c r="B217" s="246" t="s">
        <v>5256</v>
      </c>
      <c r="C217" s="246" t="s">
        <v>5257</v>
      </c>
      <c r="D217" s="246" t="s">
        <v>5258</v>
      </c>
      <c r="E217" s="246" t="s">
        <v>5259</v>
      </c>
      <c r="F217" s="246" t="s">
        <v>5260</v>
      </c>
    </row>
    <row r="218" spans="1:6">
      <c r="A218" s="246" t="s">
        <v>5261</v>
      </c>
      <c r="B218" s="246" t="s">
        <v>5262</v>
      </c>
      <c r="C218" s="246" t="s">
        <v>5263</v>
      </c>
      <c r="D218" s="246" t="s">
        <v>5264</v>
      </c>
      <c r="E218" s="246" t="s">
        <v>5265</v>
      </c>
      <c r="F218" s="246" t="s">
        <v>5266</v>
      </c>
    </row>
    <row r="219" spans="1:6">
      <c r="A219" s="246" t="s">
        <v>5267</v>
      </c>
      <c r="B219" s="246" t="s">
        <v>5268</v>
      </c>
      <c r="C219" s="246" t="s">
        <v>5269</v>
      </c>
      <c r="D219" s="246" t="s">
        <v>5270</v>
      </c>
      <c r="E219" s="246" t="s">
        <v>5271</v>
      </c>
      <c r="F219" s="246" t="s">
        <v>5272</v>
      </c>
    </row>
    <row r="220" spans="1:6">
      <c r="A220" s="246" t="s">
        <v>5273</v>
      </c>
      <c r="B220" s="246" t="s">
        <v>5274</v>
      </c>
      <c r="C220" s="246" t="s">
        <v>5275</v>
      </c>
      <c r="D220" s="246" t="s">
        <v>5276</v>
      </c>
      <c r="E220" s="246" t="s">
        <v>5277</v>
      </c>
      <c r="F220" s="246" t="s">
        <v>5278</v>
      </c>
    </row>
    <row r="221" spans="1:6">
      <c r="A221" s="246" t="s">
        <v>5279</v>
      </c>
      <c r="B221" s="246" t="s">
        <v>5280</v>
      </c>
      <c r="C221" s="246" t="s">
        <v>5281</v>
      </c>
      <c r="D221" s="246" t="s">
        <v>5282</v>
      </c>
      <c r="E221" s="246" t="s">
        <v>5283</v>
      </c>
      <c r="F221" s="246" t="s">
        <v>5284</v>
      </c>
    </row>
    <row r="222" spans="1:6">
      <c r="A222" s="246" t="s">
        <v>5285</v>
      </c>
      <c r="B222" s="246" t="s">
        <v>5286</v>
      </c>
      <c r="C222" s="246" t="s">
        <v>5287</v>
      </c>
      <c r="D222" s="246" t="s">
        <v>5288</v>
      </c>
      <c r="E222" s="246" t="s">
        <v>5289</v>
      </c>
      <c r="F222" s="246" t="s">
        <v>5290</v>
      </c>
    </row>
    <row r="223" spans="1:6">
      <c r="A223" s="246"/>
      <c r="B223" s="246"/>
      <c r="C223" s="246"/>
      <c r="D223" s="246"/>
      <c r="E223" s="246"/>
      <c r="F223" s="246"/>
    </row>
    <row r="224" spans="1:6">
      <c r="A224" s="246"/>
      <c r="B224" s="246" t="s">
        <v>5291</v>
      </c>
      <c r="C224" s="246" t="s">
        <v>5291</v>
      </c>
      <c r="D224" s="246" t="s">
        <v>5291</v>
      </c>
      <c r="E224" s="246" t="s">
        <v>5292</v>
      </c>
      <c r="F224" s="246" t="s">
        <v>5291</v>
      </c>
    </row>
    <row r="225" spans="1:6">
      <c r="A225" s="246"/>
      <c r="B225" s="246" t="s">
        <v>5293</v>
      </c>
      <c r="C225" s="246" t="s">
        <v>5294</v>
      </c>
      <c r="D225" s="246"/>
      <c r="E225" s="246"/>
      <c r="F225" s="246"/>
    </row>
    <row r="226" spans="1:6">
      <c r="A226" s="246"/>
      <c r="B226" s="246"/>
      <c r="C226" s="246" t="s">
        <v>5295</v>
      </c>
      <c r="D226" s="246"/>
      <c r="E226" s="246" t="s">
        <v>5296</v>
      </c>
      <c r="F226" s="246"/>
    </row>
    <row r="227" spans="1:6">
      <c r="A227" s="246"/>
      <c r="B227" s="246" t="s">
        <v>5297</v>
      </c>
      <c r="C227" s="246"/>
      <c r="D227" s="246"/>
      <c r="E227" s="246"/>
      <c r="F227" s="246"/>
    </row>
    <row r="228" spans="1:6">
      <c r="A228" s="246"/>
      <c r="B228" s="246" t="s">
        <v>5298</v>
      </c>
      <c r="C228" s="246" t="s">
        <v>5299</v>
      </c>
      <c r="D228" s="246"/>
      <c r="E228" s="246"/>
      <c r="F228" s="246"/>
    </row>
    <row r="229" spans="1:6">
      <c r="A229" s="246"/>
      <c r="B229" s="246" t="s">
        <v>5300</v>
      </c>
      <c r="C229" s="246" t="s">
        <v>5301</v>
      </c>
      <c r="D229" s="246"/>
      <c r="E229" s="246"/>
      <c r="F229" s="246"/>
    </row>
    <row r="230" spans="1:6">
      <c r="A230" s="246"/>
      <c r="B230" s="246"/>
      <c r="C230" s="246" t="s">
        <v>5302</v>
      </c>
      <c r="D230" s="246"/>
      <c r="E230" s="246"/>
      <c r="F230" s="246"/>
    </row>
    <row r="231" spans="1:6">
      <c r="A231" s="246"/>
      <c r="B231" s="246"/>
      <c r="C231" s="246" t="s">
        <v>5303</v>
      </c>
      <c r="D231" s="246"/>
      <c r="E231" s="246"/>
      <c r="F231" s="246"/>
    </row>
    <row r="232" spans="1:6">
      <c r="A232" s="246"/>
      <c r="B232" s="246"/>
      <c r="C232" s="246" t="s">
        <v>5304</v>
      </c>
      <c r="D232" s="246"/>
      <c r="E232" s="246"/>
      <c r="F232" s="246"/>
    </row>
    <row r="233" spans="1:6">
      <c r="A233" s="246"/>
      <c r="B233" s="246"/>
      <c r="C233" s="247" t="s">
        <v>5305</v>
      </c>
      <c r="D233" s="246"/>
      <c r="E233" s="246"/>
      <c r="F233" s="246"/>
    </row>
    <row r="234" spans="1:6">
      <c r="A234" s="246"/>
      <c r="B234" s="246"/>
      <c r="C234" s="247" t="s">
        <v>5306</v>
      </c>
      <c r="D234" s="246"/>
      <c r="E234" s="246"/>
      <c r="F234" s="246"/>
    </row>
    <row r="235" spans="1:6">
      <c r="A235" s="246"/>
      <c r="B235" s="246"/>
      <c r="C235" s="247"/>
      <c r="D235" s="246"/>
      <c r="E235" s="246"/>
      <c r="F235" s="246"/>
    </row>
    <row r="236" spans="1:6">
      <c r="A236" s="246"/>
      <c r="B236" s="246"/>
      <c r="C236" s="247"/>
      <c r="D236" s="246"/>
      <c r="E236" s="246"/>
      <c r="F236" s="246"/>
    </row>
    <row r="237" spans="1:6">
      <c r="A237" s="246"/>
      <c r="B237" s="246"/>
      <c r="C237" s="247"/>
      <c r="D237" s="246"/>
      <c r="E237" s="246"/>
      <c r="F237" s="246"/>
    </row>
    <row r="238" spans="1:6">
      <c r="A238" s="246"/>
      <c r="B238" s="246"/>
      <c r="C238" s="247"/>
      <c r="D238" s="246"/>
      <c r="E238" s="246"/>
      <c r="F238" s="246"/>
    </row>
    <row r="239" spans="1:6" ht="15.75" thickBot="1">
      <c r="A239" s="248"/>
      <c r="B239" s="246"/>
      <c r="C239" s="247"/>
      <c r="D239" s="246"/>
      <c r="E239" s="246"/>
      <c r="F239" s="246"/>
    </row>
    <row r="240" spans="1:6">
      <c r="A240" s="249" t="s">
        <v>5307</v>
      </c>
      <c r="B240" s="249" t="s">
        <v>5308</v>
      </c>
      <c r="C240" s="250" t="s">
        <v>5309</v>
      </c>
      <c r="D240" s="249" t="s">
        <v>5310</v>
      </c>
      <c r="E240" s="250" t="s">
        <v>5311</v>
      </c>
      <c r="F240" s="249" t="s">
        <v>5312</v>
      </c>
    </row>
    <row r="241" spans="1:6">
      <c r="A241" s="251" t="s">
        <v>5313</v>
      </c>
      <c r="B241" s="251" t="s">
        <v>5314</v>
      </c>
      <c r="C241" s="252" t="s">
        <v>5315</v>
      </c>
      <c r="D241" s="251" t="s">
        <v>5316</v>
      </c>
      <c r="E241" s="251" t="s">
        <v>5317</v>
      </c>
      <c r="F241" s="251" t="s">
        <v>5318</v>
      </c>
    </row>
    <row r="242" spans="1:6">
      <c r="A242" s="251" t="s">
        <v>5319</v>
      </c>
      <c r="B242" s="251" t="s">
        <v>5320</v>
      </c>
      <c r="C242" s="252" t="s">
        <v>5321</v>
      </c>
      <c r="D242" s="251" t="s">
        <v>5322</v>
      </c>
      <c r="E242" s="251" t="s">
        <v>5323</v>
      </c>
      <c r="F242" s="251" t="s">
        <v>5324</v>
      </c>
    </row>
    <row r="243" spans="1:6">
      <c r="A243" s="251" t="s">
        <v>5325</v>
      </c>
      <c r="B243" s="251" t="s">
        <v>5326</v>
      </c>
      <c r="C243" s="252" t="s">
        <v>5327</v>
      </c>
      <c r="D243" s="251" t="s">
        <v>5328</v>
      </c>
      <c r="E243" s="251" t="s">
        <v>5329</v>
      </c>
      <c r="F243" s="251" t="s">
        <v>5330</v>
      </c>
    </row>
    <row r="244" spans="1:6">
      <c r="A244" s="251"/>
      <c r="B244" s="251" t="s">
        <v>5331</v>
      </c>
      <c r="C244" s="253" t="s">
        <v>5332</v>
      </c>
      <c r="D244" s="251"/>
      <c r="E244" s="251"/>
      <c r="F244" s="251"/>
    </row>
    <row r="245" spans="1:6" ht="15.75" thickBot="1">
      <c r="A245" s="254"/>
      <c r="B245" s="254"/>
      <c r="C245" s="255" t="s">
        <v>5333</v>
      </c>
      <c r="D245" s="254"/>
      <c r="E245" s="254" t="s">
        <v>5334</v>
      </c>
      <c r="F245" s="254" t="s">
        <v>5335</v>
      </c>
    </row>
    <row r="246" spans="1:6">
      <c r="A246" s="238"/>
      <c r="B246" s="238"/>
      <c r="C246" s="238"/>
      <c r="D246" s="167"/>
      <c r="E246" s="238"/>
      <c r="F246" s="238"/>
    </row>
    <row r="247" spans="1:6" ht="15.75">
      <c r="A247" s="239" t="s">
        <v>5105</v>
      </c>
      <c r="B247" s="240"/>
      <c r="C247" s="240"/>
      <c r="D247" s="241"/>
      <c r="E247" s="240"/>
      <c r="F247" s="240"/>
    </row>
    <row r="248" spans="1:6">
      <c r="A248" s="238"/>
      <c r="B248" s="238"/>
      <c r="C248" s="238"/>
      <c r="D248" s="167"/>
      <c r="E248" s="238"/>
      <c r="F248" s="238"/>
    </row>
    <row r="249" spans="1:6">
      <c r="A249" s="242">
        <v>36236</v>
      </c>
      <c r="B249" s="240"/>
      <c r="C249" s="240"/>
      <c r="D249" s="241"/>
      <c r="E249" s="240"/>
      <c r="F249" s="240"/>
    </row>
    <row r="250" spans="1:6">
      <c r="A250" s="238"/>
      <c r="B250" s="238"/>
      <c r="C250" s="238"/>
      <c r="D250" s="167"/>
      <c r="E250" s="238"/>
      <c r="F250" s="238"/>
    </row>
    <row r="251" spans="1:6">
      <c r="A251" s="243" t="s">
        <v>5106</v>
      </c>
      <c r="B251" s="240"/>
      <c r="C251" s="240"/>
      <c r="D251" s="241"/>
      <c r="E251" s="240"/>
      <c r="F251" s="240"/>
    </row>
    <row r="252" spans="1:6">
      <c r="A252" s="246"/>
      <c r="B252" s="246"/>
      <c r="C252" s="246"/>
      <c r="D252" s="247"/>
      <c r="E252" s="246"/>
      <c r="F252" s="246"/>
    </row>
    <row r="253" spans="1:6">
      <c r="A253" s="244" t="s">
        <v>5336</v>
      </c>
      <c r="B253" s="244" t="s">
        <v>5337</v>
      </c>
      <c r="C253" s="244" t="s">
        <v>5338</v>
      </c>
      <c r="D253" s="245" t="s">
        <v>5339</v>
      </c>
      <c r="E253" s="244" t="s">
        <v>5340</v>
      </c>
      <c r="F253" s="244" t="s">
        <v>5341</v>
      </c>
    </row>
    <row r="254" spans="1:6">
      <c r="A254" s="246" t="s">
        <v>5342</v>
      </c>
      <c r="B254" s="246" t="s">
        <v>5343</v>
      </c>
      <c r="C254" s="246" t="s">
        <v>5344</v>
      </c>
      <c r="D254" s="246" t="s">
        <v>5345</v>
      </c>
      <c r="E254" s="246" t="s">
        <v>5346</v>
      </c>
      <c r="F254" s="246" t="s">
        <v>5347</v>
      </c>
    </row>
    <row r="255" spans="1:6">
      <c r="A255" s="246" t="s">
        <v>5348</v>
      </c>
      <c r="B255" s="246" t="s">
        <v>5349</v>
      </c>
      <c r="C255" s="246" t="s">
        <v>5350</v>
      </c>
      <c r="D255" s="246" t="s">
        <v>5351</v>
      </c>
      <c r="E255" s="246" t="s">
        <v>5352</v>
      </c>
      <c r="F255" s="246" t="s">
        <v>5353</v>
      </c>
    </row>
    <row r="256" spans="1:6">
      <c r="A256" s="246" t="s">
        <v>5354</v>
      </c>
      <c r="B256" s="246" t="s">
        <v>5355</v>
      </c>
      <c r="C256" s="246" t="s">
        <v>5356</v>
      </c>
      <c r="D256" s="246" t="s">
        <v>5357</v>
      </c>
      <c r="E256" s="246" t="s">
        <v>5358</v>
      </c>
      <c r="F256" s="246" t="s">
        <v>5359</v>
      </c>
    </row>
    <row r="257" spans="1:6">
      <c r="A257" s="246" t="s">
        <v>5360</v>
      </c>
      <c r="B257" s="246" t="s">
        <v>5361</v>
      </c>
      <c r="C257" s="246" t="s">
        <v>5362</v>
      </c>
      <c r="D257" s="246" t="s">
        <v>5363</v>
      </c>
      <c r="E257" s="246" t="s">
        <v>5364</v>
      </c>
      <c r="F257" s="246" t="s">
        <v>5365</v>
      </c>
    </row>
    <row r="258" spans="1:6">
      <c r="A258" s="246" t="s">
        <v>5366</v>
      </c>
      <c r="B258" s="246" t="s">
        <v>5367</v>
      </c>
      <c r="C258" s="246" t="s">
        <v>5368</v>
      </c>
      <c r="D258" s="246" t="s">
        <v>5369</v>
      </c>
      <c r="E258" s="246" t="s">
        <v>5370</v>
      </c>
      <c r="F258" s="246" t="s">
        <v>5371</v>
      </c>
    </row>
    <row r="259" spans="1:6">
      <c r="A259" s="246" t="s">
        <v>5372</v>
      </c>
      <c r="B259" s="246" t="s">
        <v>5373</v>
      </c>
      <c r="C259" s="246" t="s">
        <v>5374</v>
      </c>
      <c r="D259" s="246" t="s">
        <v>5375</v>
      </c>
      <c r="E259" s="246" t="s">
        <v>5376</v>
      </c>
      <c r="F259" s="246" t="s">
        <v>5377</v>
      </c>
    </row>
    <row r="260" spans="1:6">
      <c r="A260" s="246" t="s">
        <v>5378</v>
      </c>
      <c r="B260" s="246" t="s">
        <v>5379</v>
      </c>
      <c r="C260" s="246" t="s">
        <v>5380</v>
      </c>
      <c r="D260" s="246" t="s">
        <v>5381</v>
      </c>
      <c r="E260" s="246" t="s">
        <v>5382</v>
      </c>
      <c r="F260" s="246" t="s">
        <v>5383</v>
      </c>
    </row>
    <row r="261" spans="1:6">
      <c r="A261" s="246" t="s">
        <v>5384</v>
      </c>
      <c r="B261" s="246" t="s">
        <v>5385</v>
      </c>
      <c r="C261" s="246" t="s">
        <v>5386</v>
      </c>
      <c r="D261" s="246" t="s">
        <v>5387</v>
      </c>
      <c r="E261" s="246" t="s">
        <v>5388</v>
      </c>
      <c r="F261" s="246" t="s">
        <v>5389</v>
      </c>
    </row>
    <row r="262" spans="1:6">
      <c r="A262" s="246" t="s">
        <v>5390</v>
      </c>
      <c r="B262" s="246" t="s">
        <v>5391</v>
      </c>
      <c r="C262" s="246" t="s">
        <v>5392</v>
      </c>
      <c r="D262" s="246" t="s">
        <v>5393</v>
      </c>
      <c r="E262" s="246" t="s">
        <v>5394</v>
      </c>
      <c r="F262" s="246" t="s">
        <v>5395</v>
      </c>
    </row>
    <row r="263" spans="1:6">
      <c r="A263" s="246" t="s">
        <v>5396</v>
      </c>
      <c r="B263" s="246" t="s">
        <v>5397</v>
      </c>
      <c r="C263" s="246" t="s">
        <v>5398</v>
      </c>
      <c r="D263" s="246" t="s">
        <v>5399</v>
      </c>
      <c r="E263" s="246" t="s">
        <v>5400</v>
      </c>
      <c r="F263" s="246" t="s">
        <v>5401</v>
      </c>
    </row>
    <row r="264" spans="1:6">
      <c r="A264" s="246" t="s">
        <v>5402</v>
      </c>
      <c r="B264" s="246" t="s">
        <v>5403</v>
      </c>
      <c r="C264" s="246" t="s">
        <v>5404</v>
      </c>
      <c r="D264" s="246" t="s">
        <v>5405</v>
      </c>
      <c r="E264" s="246" t="s">
        <v>5406</v>
      </c>
      <c r="F264" s="246" t="s">
        <v>5407</v>
      </c>
    </row>
    <row r="265" spans="1:6">
      <c r="A265" s="246" t="s">
        <v>5408</v>
      </c>
      <c r="B265" s="246"/>
      <c r="C265" s="246" t="s">
        <v>5409</v>
      </c>
      <c r="D265" s="246" t="s">
        <v>5410</v>
      </c>
      <c r="E265" s="246" t="s">
        <v>5411</v>
      </c>
      <c r="F265" s="246" t="s">
        <v>5412</v>
      </c>
    </row>
    <row r="266" spans="1:6">
      <c r="A266" s="246" t="s">
        <v>5413</v>
      </c>
      <c r="B266" s="246" t="s">
        <v>5414</v>
      </c>
      <c r="C266" s="246" t="s">
        <v>5415</v>
      </c>
      <c r="D266" s="246"/>
      <c r="E266" s="246" t="s">
        <v>5416</v>
      </c>
      <c r="F266" s="246" t="s">
        <v>5417</v>
      </c>
    </row>
    <row r="267" spans="1:6">
      <c r="A267" s="246" t="s">
        <v>5418</v>
      </c>
      <c r="B267" s="246" t="s">
        <v>5419</v>
      </c>
      <c r="C267" s="246"/>
      <c r="D267" s="246" t="s">
        <v>5420</v>
      </c>
      <c r="E267" s="246" t="s">
        <v>5421</v>
      </c>
      <c r="F267" s="246" t="s">
        <v>5422</v>
      </c>
    </row>
    <row r="268" spans="1:6">
      <c r="A268" s="246" t="s">
        <v>5423</v>
      </c>
      <c r="B268" s="246" t="s">
        <v>5424</v>
      </c>
      <c r="C268" s="246" t="s">
        <v>5425</v>
      </c>
      <c r="D268" s="246" t="s">
        <v>5426</v>
      </c>
      <c r="E268" s="246" t="s">
        <v>5427</v>
      </c>
      <c r="F268" s="246"/>
    </row>
    <row r="269" spans="1:6">
      <c r="A269" s="246" t="s">
        <v>5428</v>
      </c>
      <c r="B269" s="246" t="s">
        <v>5429</v>
      </c>
      <c r="C269" s="246" t="s">
        <v>5430</v>
      </c>
      <c r="D269" s="246" t="s">
        <v>5431</v>
      </c>
      <c r="E269" s="246"/>
      <c r="F269" s="246" t="s">
        <v>5432</v>
      </c>
    </row>
    <row r="270" spans="1:6">
      <c r="A270" s="246"/>
      <c r="B270" s="246" t="s">
        <v>5433</v>
      </c>
      <c r="C270" s="246" t="s">
        <v>5434</v>
      </c>
      <c r="D270" s="246" t="s">
        <v>5435</v>
      </c>
      <c r="E270" s="246" t="s">
        <v>5436</v>
      </c>
      <c r="F270" s="246" t="s">
        <v>5437</v>
      </c>
    </row>
    <row r="271" spans="1:6">
      <c r="A271" s="246" t="s">
        <v>5438</v>
      </c>
      <c r="B271" s="246" t="s">
        <v>5439</v>
      </c>
      <c r="C271" s="246" t="s">
        <v>5440</v>
      </c>
      <c r="D271" s="246" t="s">
        <v>5441</v>
      </c>
      <c r="E271" s="246" t="s">
        <v>5442</v>
      </c>
      <c r="F271" s="246" t="s">
        <v>5443</v>
      </c>
    </row>
    <row r="272" spans="1:6">
      <c r="A272" s="246" t="s">
        <v>5444</v>
      </c>
      <c r="B272" s="246" t="s">
        <v>5445</v>
      </c>
      <c r="C272" s="246" t="s">
        <v>5446</v>
      </c>
      <c r="D272" s="246" t="s">
        <v>5447</v>
      </c>
      <c r="E272" s="246" t="s">
        <v>5448</v>
      </c>
      <c r="F272" s="246" t="s">
        <v>5449</v>
      </c>
    </row>
    <row r="273" spans="1:6">
      <c r="A273" s="246" t="s">
        <v>5450</v>
      </c>
      <c r="B273" s="246" t="s">
        <v>5451</v>
      </c>
      <c r="C273" s="246" t="s">
        <v>5452</v>
      </c>
      <c r="D273" s="246" t="s">
        <v>5453</v>
      </c>
      <c r="E273" s="246" t="s">
        <v>5454</v>
      </c>
      <c r="F273" s="246" t="s">
        <v>5455</v>
      </c>
    </row>
    <row r="274" spans="1:6">
      <c r="A274" s="246" t="s">
        <v>5456</v>
      </c>
      <c r="B274" s="246" t="s">
        <v>5457</v>
      </c>
      <c r="C274" s="246" t="s">
        <v>5458</v>
      </c>
      <c r="D274" s="246" t="s">
        <v>5459</v>
      </c>
      <c r="E274" s="246" t="s">
        <v>5460</v>
      </c>
      <c r="F274" s="246" t="s">
        <v>5461</v>
      </c>
    </row>
    <row r="275" spans="1:6">
      <c r="A275" s="246" t="s">
        <v>5462</v>
      </c>
      <c r="B275" s="246" t="s">
        <v>5463</v>
      </c>
      <c r="C275" s="246" t="s">
        <v>5464</v>
      </c>
      <c r="D275" s="246" t="s">
        <v>5465</v>
      </c>
      <c r="E275" s="246" t="s">
        <v>5466</v>
      </c>
      <c r="F275" s="246" t="s">
        <v>5467</v>
      </c>
    </row>
    <row r="276" spans="1:6">
      <c r="A276" s="246" t="s">
        <v>5468</v>
      </c>
      <c r="B276" s="246" t="s">
        <v>5469</v>
      </c>
      <c r="C276" s="246" t="s">
        <v>5470</v>
      </c>
      <c r="D276" s="246" t="s">
        <v>5471</v>
      </c>
      <c r="E276" s="246" t="s">
        <v>5472</v>
      </c>
      <c r="F276" s="246" t="s">
        <v>5473</v>
      </c>
    </row>
    <row r="277" spans="1:6">
      <c r="A277" s="246" t="s">
        <v>5474</v>
      </c>
      <c r="B277" s="246" t="s">
        <v>5475</v>
      </c>
      <c r="C277" s="246" t="s">
        <v>5476</v>
      </c>
      <c r="D277" s="246" t="s">
        <v>5477</v>
      </c>
      <c r="E277" s="246" t="s">
        <v>5478</v>
      </c>
      <c r="F277" s="246" t="s">
        <v>5479</v>
      </c>
    </row>
    <row r="278" spans="1:6">
      <c r="A278" s="246" t="s">
        <v>5480</v>
      </c>
      <c r="B278" s="246" t="s">
        <v>5481</v>
      </c>
      <c r="C278" s="246" t="s">
        <v>5482</v>
      </c>
      <c r="D278" s="246" t="s">
        <v>5483</v>
      </c>
      <c r="E278" s="246" t="s">
        <v>5484</v>
      </c>
      <c r="F278" s="246" t="s">
        <v>5485</v>
      </c>
    </row>
    <row r="279" spans="1:6">
      <c r="A279" s="246" t="s">
        <v>5486</v>
      </c>
      <c r="B279" s="246" t="s">
        <v>5487</v>
      </c>
      <c r="C279" s="246" t="s">
        <v>5488</v>
      </c>
      <c r="D279" s="246" t="s">
        <v>5489</v>
      </c>
      <c r="E279" s="246" t="s">
        <v>5490</v>
      </c>
      <c r="F279" s="246" t="s">
        <v>5491</v>
      </c>
    </row>
    <row r="280" spans="1:6">
      <c r="A280" s="246" t="s">
        <v>5492</v>
      </c>
      <c r="B280" s="246" t="s">
        <v>5493</v>
      </c>
      <c r="C280" s="246" t="s">
        <v>5494</v>
      </c>
      <c r="D280" s="246" t="s">
        <v>5495</v>
      </c>
      <c r="E280" s="246" t="s">
        <v>5496</v>
      </c>
      <c r="F280" s="246" t="s">
        <v>5497</v>
      </c>
    </row>
    <row r="281" spans="1:6">
      <c r="A281" s="246" t="s">
        <v>5498</v>
      </c>
      <c r="B281" s="246" t="s">
        <v>5499</v>
      </c>
      <c r="C281" s="246" t="s">
        <v>5500</v>
      </c>
      <c r="D281" s="246" t="s">
        <v>5501</v>
      </c>
      <c r="E281" s="246" t="s">
        <v>5502</v>
      </c>
      <c r="F281" s="246" t="s">
        <v>5503</v>
      </c>
    </row>
    <row r="282" spans="1:6">
      <c r="A282" s="246" t="s">
        <v>5504</v>
      </c>
      <c r="B282" s="246" t="s">
        <v>5505</v>
      </c>
      <c r="C282" s="246" t="s">
        <v>5506</v>
      </c>
      <c r="D282" s="246" t="s">
        <v>5507</v>
      </c>
      <c r="E282" s="246" t="s">
        <v>5508</v>
      </c>
      <c r="F282" s="246" t="s">
        <v>5509</v>
      </c>
    </row>
    <row r="283" spans="1:6">
      <c r="A283" s="246" t="s">
        <v>5510</v>
      </c>
      <c r="B283" s="246" t="s">
        <v>5511</v>
      </c>
      <c r="C283" s="246" t="s">
        <v>5512</v>
      </c>
      <c r="D283" s="246" t="s">
        <v>5513</v>
      </c>
      <c r="E283" s="246" t="s">
        <v>5514</v>
      </c>
      <c r="F283" s="246" t="s">
        <v>5515</v>
      </c>
    </row>
    <row r="284" spans="1:6">
      <c r="A284" s="246" t="s">
        <v>5516</v>
      </c>
      <c r="B284" s="246" t="s">
        <v>5517</v>
      </c>
      <c r="C284" s="246" t="s">
        <v>5518</v>
      </c>
      <c r="D284" s="246" t="s">
        <v>5519</v>
      </c>
      <c r="E284" s="246" t="s">
        <v>5520</v>
      </c>
      <c r="F284" s="246" t="s">
        <v>5521</v>
      </c>
    </row>
    <row r="285" spans="1:6">
      <c r="A285" s="246"/>
      <c r="B285" s="246"/>
      <c r="C285" s="246"/>
      <c r="D285" s="246"/>
      <c r="E285" s="246"/>
      <c r="F285" s="246"/>
    </row>
    <row r="286" spans="1:6">
      <c r="A286" s="246" t="s">
        <v>5291</v>
      </c>
      <c r="B286" s="246" t="s">
        <v>5522</v>
      </c>
      <c r="C286" s="246" t="s">
        <v>5294</v>
      </c>
      <c r="D286" s="246" t="s">
        <v>5291</v>
      </c>
      <c r="E286" s="246" t="s">
        <v>5523</v>
      </c>
      <c r="F286" s="246" t="s">
        <v>5524</v>
      </c>
    </row>
    <row r="287" spans="1:6">
      <c r="A287" s="246" t="s">
        <v>5294</v>
      </c>
      <c r="B287" s="246" t="s">
        <v>5525</v>
      </c>
      <c r="C287" s="246"/>
      <c r="D287" s="246"/>
      <c r="E287" s="246" t="s">
        <v>5293</v>
      </c>
      <c r="F287" s="246" t="s">
        <v>5292</v>
      </c>
    </row>
    <row r="288" spans="1:6">
      <c r="A288" s="246" t="s">
        <v>5292</v>
      </c>
      <c r="B288" s="246"/>
      <c r="C288" s="246" t="s">
        <v>5526</v>
      </c>
      <c r="D288" s="246" t="s">
        <v>5527</v>
      </c>
      <c r="E288" s="246"/>
      <c r="F288" s="246" t="s">
        <v>5528</v>
      </c>
    </row>
    <row r="289" spans="1:6">
      <c r="A289" s="246" t="s">
        <v>5528</v>
      </c>
      <c r="B289" s="246"/>
      <c r="C289" s="246"/>
      <c r="D289" s="246" t="s">
        <v>5529</v>
      </c>
      <c r="E289" s="246"/>
      <c r="F289" s="246" t="s">
        <v>5293</v>
      </c>
    </row>
    <row r="290" spans="1:6">
      <c r="A290" s="246" t="s">
        <v>5293</v>
      </c>
      <c r="B290" s="246"/>
      <c r="C290" s="246"/>
      <c r="D290" s="246" t="s">
        <v>5530</v>
      </c>
      <c r="E290" s="246"/>
      <c r="F290" s="246"/>
    </row>
    <row r="291" spans="1:6">
      <c r="A291" s="246"/>
      <c r="B291" s="246"/>
      <c r="C291" s="246"/>
      <c r="D291" s="246" t="s">
        <v>5531</v>
      </c>
      <c r="E291" s="246"/>
      <c r="F291" s="246" t="s">
        <v>5532</v>
      </c>
    </row>
    <row r="292" spans="1:6">
      <c r="A292" s="246" t="s">
        <v>5533</v>
      </c>
      <c r="B292" s="246"/>
      <c r="C292" s="246"/>
      <c r="D292" s="246"/>
      <c r="E292" s="246"/>
      <c r="F292" s="246" t="s">
        <v>5534</v>
      </c>
    </row>
    <row r="293" spans="1:6">
      <c r="A293" s="246" t="s">
        <v>5535</v>
      </c>
      <c r="B293" s="246"/>
      <c r="C293" s="246"/>
      <c r="D293" s="247"/>
      <c r="E293" s="246"/>
      <c r="F293" s="246" t="s">
        <v>5536</v>
      </c>
    </row>
    <row r="294" spans="1:6">
      <c r="A294" s="246" t="s">
        <v>5537</v>
      </c>
      <c r="B294" s="246"/>
      <c r="C294" s="246"/>
      <c r="D294" s="247"/>
      <c r="E294" s="246"/>
      <c r="F294" s="246"/>
    </row>
    <row r="295" spans="1:6">
      <c r="A295" s="246"/>
      <c r="B295" s="246"/>
      <c r="C295" s="246"/>
      <c r="D295" s="247"/>
      <c r="E295" s="246"/>
      <c r="F295" s="246"/>
    </row>
    <row r="296" spans="1:6">
      <c r="A296" s="246"/>
      <c r="B296" s="246"/>
      <c r="C296" s="246"/>
      <c r="D296" s="247"/>
      <c r="E296" s="246"/>
      <c r="F296" s="246"/>
    </row>
    <row r="297" spans="1:6">
      <c r="A297" s="246"/>
      <c r="B297" s="246"/>
      <c r="C297" s="246"/>
      <c r="D297" s="247"/>
      <c r="E297" s="246"/>
      <c r="F297" s="246"/>
    </row>
    <row r="298" spans="1:6">
      <c r="A298" s="246"/>
      <c r="B298" s="246"/>
      <c r="C298" s="246"/>
      <c r="D298" s="247"/>
      <c r="E298" s="246"/>
      <c r="F298" s="246"/>
    </row>
    <row r="299" spans="1:6">
      <c r="A299" s="246"/>
      <c r="B299" s="246"/>
      <c r="C299" s="246"/>
      <c r="D299" s="247"/>
      <c r="E299" s="246"/>
      <c r="F299" s="246"/>
    </row>
    <row r="300" spans="1:6">
      <c r="A300" s="246"/>
      <c r="B300" s="246"/>
      <c r="C300" s="246"/>
      <c r="D300" s="247"/>
      <c r="E300" s="246"/>
      <c r="F300" s="246"/>
    </row>
    <row r="301" spans="1:6" ht="15.75" thickBot="1">
      <c r="A301" s="246"/>
      <c r="B301" s="246"/>
      <c r="C301" s="246"/>
      <c r="D301" s="247"/>
      <c r="E301" s="246"/>
      <c r="F301" s="246"/>
    </row>
    <row r="302" spans="1:6">
      <c r="A302" s="249" t="s">
        <v>5538</v>
      </c>
      <c r="B302" s="249" t="s">
        <v>5539</v>
      </c>
      <c r="C302" s="249" t="s">
        <v>5540</v>
      </c>
      <c r="D302" s="250" t="s">
        <v>5541</v>
      </c>
      <c r="E302" s="249" t="s">
        <v>5542</v>
      </c>
      <c r="F302" s="249" t="s">
        <v>5543</v>
      </c>
    </row>
    <row r="303" spans="1:6">
      <c r="A303" s="251" t="s">
        <v>5544</v>
      </c>
      <c r="B303" s="251" t="s">
        <v>5545</v>
      </c>
      <c r="C303" s="251" t="s">
        <v>5546</v>
      </c>
      <c r="D303" s="252" t="s">
        <v>5547</v>
      </c>
      <c r="E303" s="251" t="s">
        <v>5548</v>
      </c>
      <c r="F303" s="251" t="s">
        <v>5549</v>
      </c>
    </row>
    <row r="304" spans="1:6">
      <c r="A304" s="251" t="s">
        <v>5550</v>
      </c>
      <c r="B304" s="251" t="s">
        <v>5551</v>
      </c>
      <c r="C304" s="251" t="s">
        <v>5552</v>
      </c>
      <c r="D304" s="252" t="s">
        <v>5553</v>
      </c>
      <c r="E304" s="251" t="s">
        <v>5552</v>
      </c>
      <c r="F304" s="251" t="s">
        <v>5554</v>
      </c>
    </row>
    <row r="305" spans="1:6">
      <c r="A305" s="251" t="s">
        <v>5555</v>
      </c>
      <c r="B305" s="251" t="s">
        <v>5556</v>
      </c>
      <c r="C305" s="251" t="s">
        <v>5557</v>
      </c>
      <c r="D305" s="252" t="s">
        <v>5558</v>
      </c>
      <c r="E305" s="251" t="s">
        <v>5559</v>
      </c>
      <c r="F305" s="251" t="s">
        <v>5560</v>
      </c>
    </row>
    <row r="306" spans="1:6">
      <c r="A306" s="251" t="s">
        <v>5561</v>
      </c>
      <c r="B306" s="251" t="s">
        <v>5562</v>
      </c>
      <c r="C306" s="251" t="s">
        <v>5563</v>
      </c>
      <c r="D306" s="252"/>
      <c r="E306" s="251"/>
      <c r="F306" s="251" t="s">
        <v>5564</v>
      </c>
    </row>
    <row r="307" spans="1:6" ht="15.75" thickBot="1">
      <c r="A307" s="254" t="s">
        <v>5565</v>
      </c>
      <c r="B307" s="254" t="s">
        <v>5566</v>
      </c>
      <c r="C307" s="254" t="s">
        <v>5567</v>
      </c>
      <c r="D307" s="255" t="s">
        <v>5568</v>
      </c>
      <c r="E307" s="254"/>
      <c r="F307" s="254" t="s">
        <v>5569</v>
      </c>
    </row>
    <row r="308" spans="1:6">
      <c r="A308" s="246"/>
      <c r="B308" s="246"/>
      <c r="C308" s="246"/>
      <c r="D308" s="247"/>
      <c r="E308" s="246"/>
      <c r="F308" s="246"/>
    </row>
    <row r="309" spans="1:6" ht="15.75">
      <c r="A309" s="239" t="s">
        <v>5105</v>
      </c>
      <c r="B309" s="240"/>
      <c r="C309" s="240"/>
      <c r="D309" s="241"/>
      <c r="E309" s="240"/>
      <c r="F309" s="240"/>
    </row>
    <row r="310" spans="1:6">
      <c r="A310" s="238"/>
      <c r="B310" s="238"/>
      <c r="C310" s="238"/>
      <c r="D310" s="167"/>
      <c r="E310" s="238"/>
      <c r="F310" s="238"/>
    </row>
    <row r="311" spans="1:6">
      <c r="A311" s="242">
        <v>36236</v>
      </c>
      <c r="B311" s="240"/>
      <c r="C311" s="240"/>
      <c r="D311" s="241"/>
      <c r="E311" s="240"/>
      <c r="F311" s="240"/>
    </row>
    <row r="312" spans="1:6">
      <c r="A312" s="238"/>
      <c r="B312" s="238"/>
      <c r="C312" s="238"/>
      <c r="D312" s="167"/>
      <c r="E312" s="238"/>
      <c r="F312" s="238"/>
    </row>
    <row r="313" spans="1:6">
      <c r="A313" s="243" t="s">
        <v>5570</v>
      </c>
      <c r="B313" s="240"/>
      <c r="C313" s="240"/>
      <c r="D313" s="241"/>
      <c r="E313" s="240"/>
      <c r="F313" s="240"/>
    </row>
    <row r="314" spans="1:6">
      <c r="A314" s="246"/>
      <c r="B314" s="246"/>
      <c r="C314" s="246"/>
      <c r="D314" s="247"/>
      <c r="E314" s="246"/>
      <c r="F314" s="246"/>
    </row>
    <row r="315" spans="1:6">
      <c r="A315" s="244" t="s">
        <v>5571</v>
      </c>
      <c r="B315" s="244" t="s">
        <v>5572</v>
      </c>
      <c r="C315" s="244" t="s">
        <v>5573</v>
      </c>
      <c r="D315" s="245" t="s">
        <v>5574</v>
      </c>
      <c r="E315" s="244" t="s">
        <v>5575</v>
      </c>
      <c r="F315" s="244" t="s">
        <v>5576</v>
      </c>
    </row>
    <row r="316" spans="1:6">
      <c r="A316" s="246" t="s">
        <v>5577</v>
      </c>
      <c r="B316" s="246" t="s">
        <v>5578</v>
      </c>
      <c r="C316" s="246" t="s">
        <v>5579</v>
      </c>
      <c r="D316" s="246" t="s">
        <v>5580</v>
      </c>
      <c r="E316" s="246" t="s">
        <v>5581</v>
      </c>
      <c r="F316" s="246" t="s">
        <v>5582</v>
      </c>
    </row>
    <row r="317" spans="1:6">
      <c r="A317" s="246" t="s">
        <v>5583</v>
      </c>
      <c r="B317" s="246" t="s">
        <v>5584</v>
      </c>
      <c r="C317" s="246" t="s">
        <v>5585</v>
      </c>
      <c r="D317" s="246" t="s">
        <v>5586</v>
      </c>
      <c r="E317" s="246" t="s">
        <v>5587</v>
      </c>
      <c r="F317" s="246" t="s">
        <v>5588</v>
      </c>
    </row>
    <row r="318" spans="1:6">
      <c r="A318" s="246" t="s">
        <v>5589</v>
      </c>
      <c r="B318" s="246" t="s">
        <v>5590</v>
      </c>
      <c r="C318" s="246" t="s">
        <v>5591</v>
      </c>
      <c r="D318" s="246" t="s">
        <v>5592</v>
      </c>
      <c r="E318" s="246" t="s">
        <v>5593</v>
      </c>
      <c r="F318" s="246" t="s">
        <v>5594</v>
      </c>
    </row>
    <row r="319" spans="1:6">
      <c r="A319" s="246" t="s">
        <v>5595</v>
      </c>
      <c r="B319" s="246" t="s">
        <v>5596</v>
      </c>
      <c r="C319" s="246" t="s">
        <v>5597</v>
      </c>
      <c r="D319" s="246" t="s">
        <v>5598</v>
      </c>
      <c r="E319" s="246" t="s">
        <v>5599</v>
      </c>
      <c r="F319" s="246" t="s">
        <v>5600</v>
      </c>
    </row>
    <row r="320" spans="1:6">
      <c r="A320" s="246" t="s">
        <v>5601</v>
      </c>
      <c r="B320" s="246" t="s">
        <v>5602</v>
      </c>
      <c r="C320" s="246" t="s">
        <v>5603</v>
      </c>
      <c r="D320" s="246" t="s">
        <v>5604</v>
      </c>
      <c r="E320" s="246" t="s">
        <v>5605</v>
      </c>
      <c r="F320" s="246" t="s">
        <v>5606</v>
      </c>
    </row>
    <row r="321" spans="1:6">
      <c r="A321" s="246" t="s">
        <v>5607</v>
      </c>
      <c r="B321" s="246" t="s">
        <v>5608</v>
      </c>
      <c r="C321" s="246" t="s">
        <v>5609</v>
      </c>
      <c r="D321" s="246" t="s">
        <v>5610</v>
      </c>
      <c r="E321" s="246" t="s">
        <v>5611</v>
      </c>
      <c r="F321" s="246" t="s">
        <v>5612</v>
      </c>
    </row>
    <row r="322" spans="1:6">
      <c r="A322" s="246" t="s">
        <v>5613</v>
      </c>
      <c r="B322" s="246" t="s">
        <v>5614</v>
      </c>
      <c r="C322" s="246" t="s">
        <v>5615</v>
      </c>
      <c r="D322" s="246" t="s">
        <v>5616</v>
      </c>
      <c r="E322" s="246" t="s">
        <v>5617</v>
      </c>
      <c r="F322" s="246" t="s">
        <v>5618</v>
      </c>
    </row>
    <row r="323" spans="1:6">
      <c r="A323" s="246" t="s">
        <v>5619</v>
      </c>
      <c r="B323" s="246" t="s">
        <v>5620</v>
      </c>
      <c r="C323" s="246" t="s">
        <v>5621</v>
      </c>
      <c r="D323" s="246" t="s">
        <v>5622</v>
      </c>
      <c r="E323" s="246" t="s">
        <v>5623</v>
      </c>
      <c r="F323" s="246" t="s">
        <v>5624</v>
      </c>
    </row>
    <row r="324" spans="1:6">
      <c r="A324" s="246" t="s">
        <v>5625</v>
      </c>
      <c r="B324" s="246" t="s">
        <v>5626</v>
      </c>
      <c r="C324" s="246" t="s">
        <v>5627</v>
      </c>
      <c r="D324" s="246" t="s">
        <v>5628</v>
      </c>
      <c r="E324" s="246" t="s">
        <v>5629</v>
      </c>
      <c r="F324" s="246" t="s">
        <v>5630</v>
      </c>
    </row>
    <row r="325" spans="1:6">
      <c r="A325" s="246" t="s">
        <v>5631</v>
      </c>
      <c r="B325" s="246" t="s">
        <v>5632</v>
      </c>
      <c r="C325" s="246" t="s">
        <v>5633</v>
      </c>
      <c r="D325" s="246" t="s">
        <v>5634</v>
      </c>
      <c r="E325" s="246" t="s">
        <v>5635</v>
      </c>
      <c r="F325" s="246" t="s">
        <v>5636</v>
      </c>
    </row>
    <row r="326" spans="1:6">
      <c r="A326" s="246" t="s">
        <v>5637</v>
      </c>
      <c r="B326" s="246" t="s">
        <v>5638</v>
      </c>
      <c r="C326" s="246" t="s">
        <v>5639</v>
      </c>
      <c r="D326" s="246" t="s">
        <v>5640</v>
      </c>
      <c r="E326" s="246" t="s">
        <v>5641</v>
      </c>
      <c r="F326" s="246" t="s">
        <v>5642</v>
      </c>
    </row>
    <row r="327" spans="1:6">
      <c r="A327" s="246"/>
      <c r="B327" s="246" t="s">
        <v>5643</v>
      </c>
      <c r="C327" s="246" t="s">
        <v>5644</v>
      </c>
      <c r="D327" s="246" t="s">
        <v>5645</v>
      </c>
      <c r="E327" s="246" t="s">
        <v>5646</v>
      </c>
      <c r="F327" s="246" t="s">
        <v>5647</v>
      </c>
    </row>
    <row r="328" spans="1:6">
      <c r="A328" s="246" t="s">
        <v>5648</v>
      </c>
      <c r="B328" s="246"/>
      <c r="C328" s="246" t="s">
        <v>5649</v>
      </c>
      <c r="D328" s="246"/>
      <c r="E328" s="246" t="s">
        <v>5650</v>
      </c>
      <c r="F328" s="246"/>
    </row>
    <row r="329" spans="1:6">
      <c r="A329" s="246" t="s">
        <v>5651</v>
      </c>
      <c r="B329" s="246" t="s">
        <v>5652</v>
      </c>
      <c r="C329" s="246" t="s">
        <v>5653</v>
      </c>
      <c r="D329" s="246" t="s">
        <v>5654</v>
      </c>
      <c r="E329" s="246" t="s">
        <v>5655</v>
      </c>
      <c r="F329" s="246" t="s">
        <v>5656</v>
      </c>
    </row>
    <row r="330" spans="1:6">
      <c r="A330" s="246" t="s">
        <v>5657</v>
      </c>
      <c r="B330" s="246" t="s">
        <v>5658</v>
      </c>
      <c r="C330" s="246"/>
      <c r="D330" s="246" t="s">
        <v>5659</v>
      </c>
      <c r="E330" s="246" t="s">
        <v>5660</v>
      </c>
      <c r="F330" s="246" t="s">
        <v>5661</v>
      </c>
    </row>
    <row r="331" spans="1:6">
      <c r="A331" s="246" t="s">
        <v>5662</v>
      </c>
      <c r="B331" s="246" t="s">
        <v>5663</v>
      </c>
      <c r="C331" s="246" t="s">
        <v>5664</v>
      </c>
      <c r="D331" s="246" t="s">
        <v>5665</v>
      </c>
      <c r="E331" s="246"/>
      <c r="F331" s="246" t="s">
        <v>5666</v>
      </c>
    </row>
    <row r="332" spans="1:6">
      <c r="A332" s="246" t="s">
        <v>5667</v>
      </c>
      <c r="B332" s="246" t="s">
        <v>5668</v>
      </c>
      <c r="C332" s="246" t="s">
        <v>5669</v>
      </c>
      <c r="D332" s="246" t="s">
        <v>5670</v>
      </c>
      <c r="E332" s="246" t="s">
        <v>5671</v>
      </c>
      <c r="F332" s="246" t="s">
        <v>5672</v>
      </c>
    </row>
    <row r="333" spans="1:6">
      <c r="A333" s="246" t="s">
        <v>5673</v>
      </c>
      <c r="B333" s="246" t="s">
        <v>5674</v>
      </c>
      <c r="C333" s="246" t="s">
        <v>5675</v>
      </c>
      <c r="D333" s="246" t="s">
        <v>5676</v>
      </c>
      <c r="E333" s="246" t="s">
        <v>5677</v>
      </c>
      <c r="F333" s="246" t="s">
        <v>5678</v>
      </c>
    </row>
    <row r="334" spans="1:6">
      <c r="A334" s="246" t="s">
        <v>5679</v>
      </c>
      <c r="B334" s="246" t="s">
        <v>5680</v>
      </c>
      <c r="C334" s="246" t="s">
        <v>5681</v>
      </c>
      <c r="D334" s="246" t="s">
        <v>5682</v>
      </c>
      <c r="E334" s="246" t="s">
        <v>5683</v>
      </c>
      <c r="F334" s="246" t="s">
        <v>5684</v>
      </c>
    </row>
    <row r="335" spans="1:6">
      <c r="A335" s="246" t="s">
        <v>5685</v>
      </c>
      <c r="B335" s="246" t="s">
        <v>5686</v>
      </c>
      <c r="C335" s="246" t="s">
        <v>5687</v>
      </c>
      <c r="D335" s="246" t="s">
        <v>5688</v>
      </c>
      <c r="E335" s="246" t="s">
        <v>5689</v>
      </c>
      <c r="F335" s="246" t="s">
        <v>5690</v>
      </c>
    </row>
    <row r="336" spans="1:6">
      <c r="A336" s="246" t="s">
        <v>5691</v>
      </c>
      <c r="B336" s="246" t="s">
        <v>5692</v>
      </c>
      <c r="C336" s="246" t="s">
        <v>5693</v>
      </c>
      <c r="D336" s="246" t="s">
        <v>5694</v>
      </c>
      <c r="E336" s="246" t="s">
        <v>5695</v>
      </c>
      <c r="F336" s="246" t="s">
        <v>5696</v>
      </c>
    </row>
    <row r="337" spans="1:6">
      <c r="A337" s="246" t="s">
        <v>5697</v>
      </c>
      <c r="B337" s="246" t="s">
        <v>5698</v>
      </c>
      <c r="C337" s="246" t="s">
        <v>5699</v>
      </c>
      <c r="D337" s="246" t="s">
        <v>5700</v>
      </c>
      <c r="E337" s="246" t="s">
        <v>5701</v>
      </c>
      <c r="F337" s="246" t="s">
        <v>5702</v>
      </c>
    </row>
    <row r="338" spans="1:6">
      <c r="A338" s="246" t="s">
        <v>5703</v>
      </c>
      <c r="B338" s="246" t="s">
        <v>5704</v>
      </c>
      <c r="C338" s="246" t="s">
        <v>5705</v>
      </c>
      <c r="D338" s="246" t="s">
        <v>5706</v>
      </c>
      <c r="E338" s="246" t="s">
        <v>5707</v>
      </c>
      <c r="F338" s="246" t="s">
        <v>5708</v>
      </c>
    </row>
    <row r="339" spans="1:6">
      <c r="A339" s="246" t="s">
        <v>5709</v>
      </c>
      <c r="B339" s="246" t="s">
        <v>5710</v>
      </c>
      <c r="C339" s="246" t="s">
        <v>5711</v>
      </c>
      <c r="D339" s="247" t="s">
        <v>5712</v>
      </c>
      <c r="E339" s="246" t="s">
        <v>5713</v>
      </c>
      <c r="F339" s="246" t="s">
        <v>5714</v>
      </c>
    </row>
    <row r="340" spans="1:6">
      <c r="A340" s="246" t="s">
        <v>5715</v>
      </c>
      <c r="B340" s="246" t="s">
        <v>5716</v>
      </c>
      <c r="C340" s="246" t="s">
        <v>5717</v>
      </c>
      <c r="D340" s="246" t="s">
        <v>5718</v>
      </c>
      <c r="E340" s="246" t="s">
        <v>5719</v>
      </c>
      <c r="F340" s="246" t="s">
        <v>5720</v>
      </c>
    </row>
    <row r="341" spans="1:6">
      <c r="A341" s="246" t="s">
        <v>5721</v>
      </c>
      <c r="B341" s="246" t="s">
        <v>5722</v>
      </c>
      <c r="C341" s="246" t="s">
        <v>5723</v>
      </c>
      <c r="D341" s="246" t="s">
        <v>5724</v>
      </c>
      <c r="E341" s="246" t="s">
        <v>5725</v>
      </c>
      <c r="F341" s="246" t="s">
        <v>5726</v>
      </c>
    </row>
    <row r="342" spans="1:6">
      <c r="A342" s="246" t="s">
        <v>5727</v>
      </c>
      <c r="B342" s="246" t="s">
        <v>5728</v>
      </c>
      <c r="C342" s="246" t="s">
        <v>5729</v>
      </c>
      <c r="D342" s="247" t="s">
        <v>5730</v>
      </c>
      <c r="E342" s="246" t="s">
        <v>5731</v>
      </c>
      <c r="F342" s="246" t="s">
        <v>5732</v>
      </c>
    </row>
    <row r="343" spans="1:6">
      <c r="A343" s="246" t="s">
        <v>5733</v>
      </c>
      <c r="B343" s="246" t="s">
        <v>5734</v>
      </c>
      <c r="C343" s="246" t="s">
        <v>5735</v>
      </c>
      <c r="D343" s="246" t="s">
        <v>5736</v>
      </c>
      <c r="E343" s="246" t="s">
        <v>5737</v>
      </c>
      <c r="F343" s="246" t="s">
        <v>5738</v>
      </c>
    </row>
    <row r="344" spans="1:6">
      <c r="A344" s="246" t="s">
        <v>5739</v>
      </c>
      <c r="B344" s="246" t="s">
        <v>5740</v>
      </c>
      <c r="C344" s="246" t="s">
        <v>5741</v>
      </c>
      <c r="D344" s="246" t="s">
        <v>5742</v>
      </c>
      <c r="E344" s="246" t="s">
        <v>5743</v>
      </c>
      <c r="F344" s="246" t="s">
        <v>5744</v>
      </c>
    </row>
    <row r="345" spans="1:6">
      <c r="A345" s="246" t="s">
        <v>5745</v>
      </c>
      <c r="B345" s="246" t="s">
        <v>5746</v>
      </c>
      <c r="C345" s="246" t="s">
        <v>5747</v>
      </c>
      <c r="D345" s="246" t="s">
        <v>5748</v>
      </c>
      <c r="E345" s="246" t="s">
        <v>5749</v>
      </c>
      <c r="F345" s="246" t="s">
        <v>5750</v>
      </c>
    </row>
    <row r="346" spans="1:6">
      <c r="A346" s="246" t="s">
        <v>5751</v>
      </c>
      <c r="B346" s="246" t="s">
        <v>5752</v>
      </c>
      <c r="C346" s="246" t="s">
        <v>5753</v>
      </c>
      <c r="D346" s="246" t="s">
        <v>5754</v>
      </c>
      <c r="E346" s="246" t="s">
        <v>5755</v>
      </c>
      <c r="F346" s="246" t="s">
        <v>5756</v>
      </c>
    </row>
    <row r="347" spans="1:6">
      <c r="A347" s="246"/>
      <c r="B347" s="246"/>
      <c r="C347" s="246"/>
      <c r="D347" s="246"/>
      <c r="E347" s="246"/>
      <c r="F347" s="246"/>
    </row>
    <row r="348" spans="1:6">
      <c r="A348" s="246" t="s">
        <v>5291</v>
      </c>
      <c r="B348" s="246"/>
      <c r="C348" s="246" t="s">
        <v>5524</v>
      </c>
      <c r="D348" s="246" t="s">
        <v>5524</v>
      </c>
      <c r="E348" s="246" t="s">
        <v>5524</v>
      </c>
      <c r="F348" s="246" t="s">
        <v>5757</v>
      </c>
    </row>
    <row r="349" spans="1:6">
      <c r="A349" s="246" t="s">
        <v>5294</v>
      </c>
      <c r="B349" s="246"/>
      <c r="C349" s="246" t="s">
        <v>5291</v>
      </c>
      <c r="D349" s="246" t="s">
        <v>5291</v>
      </c>
      <c r="E349" s="246" t="s">
        <v>5291</v>
      </c>
      <c r="F349" s="246"/>
    </row>
    <row r="350" spans="1:6">
      <c r="A350" s="246"/>
      <c r="B350" s="246"/>
      <c r="C350" s="246" t="s">
        <v>5294</v>
      </c>
      <c r="D350" s="246" t="s">
        <v>5294</v>
      </c>
      <c r="E350" s="246" t="s">
        <v>5292</v>
      </c>
      <c r="F350" s="246"/>
    </row>
    <row r="351" spans="1:6">
      <c r="A351" s="246" t="s">
        <v>5758</v>
      </c>
      <c r="B351" s="246"/>
      <c r="C351" s="246" t="s">
        <v>5528</v>
      </c>
      <c r="D351" s="246" t="s">
        <v>5528</v>
      </c>
      <c r="E351" s="246" t="s">
        <v>5295</v>
      </c>
      <c r="F351" s="246"/>
    </row>
    <row r="352" spans="1:6">
      <c r="A352" s="246" t="s">
        <v>5759</v>
      </c>
      <c r="B352" s="246"/>
      <c r="C352" s="246"/>
      <c r="D352" s="247"/>
      <c r="E352" s="246"/>
      <c r="F352" s="246"/>
    </row>
    <row r="353" spans="1:6">
      <c r="A353" s="246"/>
      <c r="B353" s="246"/>
      <c r="C353" s="246" t="s">
        <v>5760</v>
      </c>
      <c r="D353" s="247"/>
      <c r="E353" s="246"/>
      <c r="F353" s="246"/>
    </row>
    <row r="354" spans="1:6">
      <c r="A354" s="246"/>
      <c r="B354" s="246"/>
      <c r="C354" s="246" t="s">
        <v>5761</v>
      </c>
      <c r="D354" s="247"/>
      <c r="E354" s="246"/>
      <c r="F354" s="246"/>
    </row>
    <row r="355" spans="1:6">
      <c r="A355" s="246"/>
      <c r="B355" s="246"/>
      <c r="C355" s="246" t="s">
        <v>5762</v>
      </c>
      <c r="D355" s="247"/>
      <c r="E355" s="246"/>
      <c r="F355" s="246"/>
    </row>
    <row r="356" spans="1:6">
      <c r="A356" s="246"/>
      <c r="B356" s="246"/>
      <c r="C356" s="246"/>
      <c r="D356" s="247"/>
      <c r="E356" s="246"/>
      <c r="F356" s="246"/>
    </row>
    <row r="357" spans="1:6">
      <c r="A357" s="246"/>
      <c r="B357" s="246"/>
      <c r="C357" s="246"/>
      <c r="D357" s="247"/>
      <c r="E357" s="246"/>
      <c r="F357" s="246"/>
    </row>
    <row r="358" spans="1:6">
      <c r="A358" s="246"/>
      <c r="B358" s="246"/>
      <c r="C358" s="246"/>
      <c r="D358" s="247"/>
      <c r="E358" s="246"/>
      <c r="F358" s="246"/>
    </row>
    <row r="359" spans="1:6">
      <c r="A359" s="246"/>
      <c r="B359" s="246"/>
      <c r="C359" s="246"/>
      <c r="D359" s="247"/>
      <c r="E359" s="246"/>
      <c r="F359" s="246"/>
    </row>
    <row r="360" spans="1:6">
      <c r="A360" s="246"/>
      <c r="B360" s="246"/>
      <c r="C360" s="246"/>
      <c r="D360" s="247"/>
      <c r="E360" s="246"/>
      <c r="F360" s="246"/>
    </row>
    <row r="361" spans="1:6">
      <c r="A361" s="246"/>
      <c r="B361" s="246"/>
      <c r="C361" s="246"/>
      <c r="D361" s="247"/>
      <c r="E361" s="246"/>
      <c r="F361" s="246"/>
    </row>
    <row r="362" spans="1:6">
      <c r="A362" s="246"/>
      <c r="B362" s="246"/>
      <c r="C362" s="246"/>
      <c r="D362" s="247"/>
      <c r="E362" s="246"/>
      <c r="F362" s="246"/>
    </row>
    <row r="363" spans="1:6" ht="15.75" thickBot="1">
      <c r="A363" s="246"/>
      <c r="B363" s="246"/>
      <c r="C363" s="246"/>
      <c r="D363" s="247"/>
      <c r="E363" s="246"/>
      <c r="F363" s="246"/>
    </row>
    <row r="364" spans="1:6">
      <c r="A364" s="249" t="s">
        <v>5763</v>
      </c>
      <c r="B364" s="249" t="s">
        <v>5764</v>
      </c>
      <c r="C364" s="249" t="s">
        <v>5765</v>
      </c>
      <c r="D364" s="250" t="s">
        <v>5766</v>
      </c>
      <c r="E364" s="249" t="s">
        <v>5767</v>
      </c>
      <c r="F364" s="249" t="s">
        <v>5768</v>
      </c>
    </row>
    <row r="365" spans="1:6">
      <c r="A365" s="251" t="s">
        <v>5769</v>
      </c>
      <c r="B365" s="251" t="s">
        <v>5770</v>
      </c>
      <c r="C365" s="251" t="s">
        <v>5771</v>
      </c>
      <c r="D365" s="252" t="s">
        <v>5772</v>
      </c>
      <c r="E365" s="251" t="s">
        <v>5773</v>
      </c>
      <c r="F365" s="251" t="s">
        <v>3790</v>
      </c>
    </row>
    <row r="366" spans="1:6">
      <c r="A366" s="251" t="s">
        <v>5774</v>
      </c>
      <c r="B366" s="251" t="s">
        <v>5775</v>
      </c>
      <c r="C366" s="251" t="s">
        <v>5776</v>
      </c>
      <c r="D366" s="252" t="s">
        <v>5777</v>
      </c>
      <c r="E366" s="251" t="s">
        <v>5778</v>
      </c>
      <c r="F366" s="251" t="s">
        <v>5552</v>
      </c>
    </row>
    <row r="367" spans="1:6">
      <c r="A367" s="251" t="s">
        <v>5779</v>
      </c>
      <c r="B367" s="251" t="s">
        <v>5780</v>
      </c>
      <c r="C367" s="251" t="s">
        <v>5781</v>
      </c>
      <c r="D367" s="252" t="s">
        <v>5782</v>
      </c>
      <c r="E367" s="251" t="s">
        <v>5783</v>
      </c>
      <c r="F367" s="251" t="s">
        <v>5784</v>
      </c>
    </row>
    <row r="368" spans="1:6">
      <c r="A368" s="251"/>
      <c r="B368" s="251" t="s">
        <v>5785</v>
      </c>
      <c r="C368" s="251"/>
      <c r="D368" s="252" t="s">
        <v>5786</v>
      </c>
      <c r="E368" s="251"/>
      <c r="F368" s="251"/>
    </row>
    <row r="369" spans="1:6" ht="15.75" thickBot="1">
      <c r="A369" s="254" t="s">
        <v>5787</v>
      </c>
      <c r="B369" s="254"/>
      <c r="C369" s="254" t="s">
        <v>5788</v>
      </c>
      <c r="D369" s="255" t="s">
        <v>5789</v>
      </c>
      <c r="E369" s="254" t="s">
        <v>5790</v>
      </c>
      <c r="F369" s="254" t="s">
        <v>5791</v>
      </c>
    </row>
    <row r="370" spans="1:6">
      <c r="A370" s="246"/>
      <c r="B370" s="246"/>
      <c r="C370" s="246"/>
      <c r="D370" s="247"/>
      <c r="E370" s="246"/>
      <c r="F370" s="246"/>
    </row>
    <row r="371" spans="1:6" ht="15.75">
      <c r="A371" s="239" t="s">
        <v>5105</v>
      </c>
      <c r="B371" s="240"/>
      <c r="C371" s="240"/>
      <c r="D371" s="241"/>
      <c r="E371" s="240"/>
      <c r="F371" s="240"/>
    </row>
    <row r="372" spans="1:6">
      <c r="A372" s="238"/>
      <c r="B372" s="238"/>
      <c r="C372" s="238"/>
      <c r="D372" s="167"/>
      <c r="E372" s="238"/>
      <c r="F372" s="238"/>
    </row>
    <row r="373" spans="1:6">
      <c r="A373" s="242">
        <v>36236</v>
      </c>
      <c r="B373" s="240"/>
      <c r="C373" s="240"/>
      <c r="D373" s="241"/>
      <c r="E373" s="240"/>
      <c r="F373" s="240"/>
    </row>
    <row r="374" spans="1:6">
      <c r="A374" s="238"/>
      <c r="B374" s="238"/>
      <c r="C374" s="238"/>
      <c r="D374" s="167"/>
      <c r="E374" s="238"/>
      <c r="F374" s="238"/>
    </row>
    <row r="375" spans="1:6">
      <c r="A375" s="243" t="s">
        <v>5570</v>
      </c>
      <c r="B375" s="240"/>
      <c r="C375" s="240"/>
      <c r="D375" s="241"/>
      <c r="E375" s="240"/>
      <c r="F375" s="240"/>
    </row>
    <row r="376" spans="1:6">
      <c r="A376" s="246"/>
      <c r="B376" s="246"/>
      <c r="C376" s="246"/>
      <c r="D376" s="247"/>
      <c r="E376" s="246"/>
      <c r="F376" s="246"/>
    </row>
    <row r="377" spans="1:6">
      <c r="A377" s="244" t="s">
        <v>5792</v>
      </c>
      <c r="B377" s="244" t="s">
        <v>5793</v>
      </c>
      <c r="C377" s="244" t="s">
        <v>5794</v>
      </c>
      <c r="D377" s="245" t="s">
        <v>5795</v>
      </c>
      <c r="E377" s="244" t="s">
        <v>5796</v>
      </c>
      <c r="F377" s="244" t="s">
        <v>5797</v>
      </c>
    </row>
    <row r="378" spans="1:6">
      <c r="A378" s="246" t="s">
        <v>5798</v>
      </c>
      <c r="B378" s="246" t="s">
        <v>5799</v>
      </c>
      <c r="C378" s="246" t="s">
        <v>5800</v>
      </c>
      <c r="D378" s="246" t="s">
        <v>5801</v>
      </c>
      <c r="E378" s="246" t="s">
        <v>5802</v>
      </c>
      <c r="F378" s="246" t="s">
        <v>5803</v>
      </c>
    </row>
    <row r="379" spans="1:6">
      <c r="A379" s="246" t="s">
        <v>5804</v>
      </c>
      <c r="B379" s="246" t="s">
        <v>5805</v>
      </c>
      <c r="C379" s="246" t="s">
        <v>5806</v>
      </c>
      <c r="D379" s="246" t="s">
        <v>5807</v>
      </c>
      <c r="E379" s="246" t="s">
        <v>5808</v>
      </c>
      <c r="F379" s="246" t="s">
        <v>5809</v>
      </c>
    </row>
    <row r="380" spans="1:6">
      <c r="A380" s="246" t="s">
        <v>5810</v>
      </c>
      <c r="B380" s="246" t="s">
        <v>5811</v>
      </c>
      <c r="C380" s="246" t="s">
        <v>5812</v>
      </c>
      <c r="D380" s="246" t="s">
        <v>5813</v>
      </c>
      <c r="E380" s="246" t="s">
        <v>5814</v>
      </c>
      <c r="F380" s="246" t="s">
        <v>5815</v>
      </c>
    </row>
    <row r="381" spans="1:6">
      <c r="A381" s="246" t="s">
        <v>5816</v>
      </c>
      <c r="B381" s="246" t="s">
        <v>5817</v>
      </c>
      <c r="C381" s="246" t="s">
        <v>5818</v>
      </c>
      <c r="D381" s="246" t="s">
        <v>5819</v>
      </c>
      <c r="E381" s="246" t="s">
        <v>5820</v>
      </c>
      <c r="F381" s="246" t="s">
        <v>5821</v>
      </c>
    </row>
    <row r="382" spans="1:6">
      <c r="A382" s="246" t="s">
        <v>5822</v>
      </c>
      <c r="B382" s="246" t="s">
        <v>5823</v>
      </c>
      <c r="C382" s="246" t="s">
        <v>5824</v>
      </c>
      <c r="D382" s="246" t="s">
        <v>5825</v>
      </c>
      <c r="E382" s="246" t="s">
        <v>5826</v>
      </c>
      <c r="F382" s="246" t="s">
        <v>5827</v>
      </c>
    </row>
    <row r="383" spans="1:6">
      <c r="A383" s="246" t="s">
        <v>5828</v>
      </c>
      <c r="B383" s="246" t="s">
        <v>5829</v>
      </c>
      <c r="C383" s="246" t="s">
        <v>5830</v>
      </c>
      <c r="D383" s="246" t="s">
        <v>5831</v>
      </c>
      <c r="E383" s="246" t="s">
        <v>5832</v>
      </c>
      <c r="F383" s="246" t="s">
        <v>5833</v>
      </c>
    </row>
    <row r="384" spans="1:6">
      <c r="A384" s="246" t="s">
        <v>5834</v>
      </c>
      <c r="B384" s="246" t="s">
        <v>5835</v>
      </c>
      <c r="C384" s="246" t="s">
        <v>5836</v>
      </c>
      <c r="D384" s="246" t="s">
        <v>5837</v>
      </c>
      <c r="E384" s="246" t="s">
        <v>5838</v>
      </c>
      <c r="F384" s="246" t="s">
        <v>5839</v>
      </c>
    </row>
    <row r="385" spans="1:6">
      <c r="A385" s="246" t="s">
        <v>5840</v>
      </c>
      <c r="B385" s="246" t="s">
        <v>5841</v>
      </c>
      <c r="C385" s="246" t="s">
        <v>5842</v>
      </c>
      <c r="D385" s="246" t="s">
        <v>5843</v>
      </c>
      <c r="E385" s="246" t="s">
        <v>5844</v>
      </c>
      <c r="F385" s="246" t="s">
        <v>5845</v>
      </c>
    </row>
    <row r="386" spans="1:6">
      <c r="A386" s="246" t="s">
        <v>5846</v>
      </c>
      <c r="B386" s="246" t="s">
        <v>5847</v>
      </c>
      <c r="C386" s="246" t="s">
        <v>5848</v>
      </c>
      <c r="D386" s="246" t="s">
        <v>5849</v>
      </c>
      <c r="E386" s="246" t="s">
        <v>5850</v>
      </c>
      <c r="F386" s="246" t="s">
        <v>5851</v>
      </c>
    </row>
    <row r="387" spans="1:6">
      <c r="A387" s="246" t="s">
        <v>5852</v>
      </c>
      <c r="B387" s="246" t="s">
        <v>5853</v>
      </c>
      <c r="C387" s="246" t="s">
        <v>5854</v>
      </c>
      <c r="D387" s="246" t="s">
        <v>5855</v>
      </c>
      <c r="E387" s="246" t="s">
        <v>5856</v>
      </c>
      <c r="F387" s="246" t="s">
        <v>5857</v>
      </c>
    </row>
    <row r="388" spans="1:6">
      <c r="A388" s="246" t="s">
        <v>5858</v>
      </c>
      <c r="B388" s="246" t="s">
        <v>5859</v>
      </c>
      <c r="C388" s="246" t="s">
        <v>5860</v>
      </c>
      <c r="D388" s="246" t="s">
        <v>5861</v>
      </c>
      <c r="E388" s="246" t="s">
        <v>5862</v>
      </c>
      <c r="F388" s="246" t="s">
        <v>5863</v>
      </c>
    </row>
    <row r="389" spans="1:6">
      <c r="A389" s="246" t="s">
        <v>5864</v>
      </c>
      <c r="B389" s="246" t="s">
        <v>5865</v>
      </c>
      <c r="C389" s="246" t="s">
        <v>5866</v>
      </c>
      <c r="D389" s="246" t="s">
        <v>5867</v>
      </c>
      <c r="E389" s="246" t="s">
        <v>5868</v>
      </c>
      <c r="F389" s="246" t="s">
        <v>5869</v>
      </c>
    </row>
    <row r="390" spans="1:6">
      <c r="A390" s="246" t="s">
        <v>5870</v>
      </c>
      <c r="B390" s="246" t="s">
        <v>5871</v>
      </c>
      <c r="C390" s="246" t="s">
        <v>5872</v>
      </c>
      <c r="D390" s="246" t="s">
        <v>5873</v>
      </c>
      <c r="E390" s="246" t="s">
        <v>5874</v>
      </c>
      <c r="F390" s="246" t="s">
        <v>5875</v>
      </c>
    </row>
    <row r="391" spans="1:6">
      <c r="A391" s="246" t="s">
        <v>5876</v>
      </c>
      <c r="B391" s="246"/>
      <c r="C391" s="246" t="s">
        <v>5877</v>
      </c>
      <c r="D391" s="246"/>
      <c r="E391" s="246"/>
      <c r="F391" s="246" t="s">
        <v>5878</v>
      </c>
    </row>
    <row r="392" spans="1:6">
      <c r="A392" s="246"/>
      <c r="B392" s="246" t="s">
        <v>5879</v>
      </c>
      <c r="C392" s="246"/>
      <c r="D392" s="246" t="s">
        <v>5880</v>
      </c>
      <c r="E392" s="246" t="s">
        <v>5881</v>
      </c>
      <c r="F392" s="246"/>
    </row>
    <row r="393" spans="1:6">
      <c r="A393" s="246" t="s">
        <v>5882</v>
      </c>
      <c r="B393" s="246" t="s">
        <v>5883</v>
      </c>
      <c r="C393" s="246" t="s">
        <v>5884</v>
      </c>
      <c r="D393" s="246" t="s">
        <v>5885</v>
      </c>
      <c r="E393" s="246" t="s">
        <v>5886</v>
      </c>
      <c r="F393" s="246" t="s">
        <v>5887</v>
      </c>
    </row>
    <row r="394" spans="1:6">
      <c r="A394" s="246" t="s">
        <v>5888</v>
      </c>
      <c r="B394" s="246" t="s">
        <v>5889</v>
      </c>
      <c r="C394" s="246" t="s">
        <v>5890</v>
      </c>
      <c r="D394" s="246" t="s">
        <v>5891</v>
      </c>
      <c r="E394" s="246" t="s">
        <v>5892</v>
      </c>
      <c r="F394" s="246" t="s">
        <v>5893</v>
      </c>
    </row>
    <row r="395" spans="1:6">
      <c r="A395" s="246" t="s">
        <v>5894</v>
      </c>
      <c r="B395" s="246" t="s">
        <v>5895</v>
      </c>
      <c r="C395" s="246" t="s">
        <v>5896</v>
      </c>
      <c r="D395" s="246" t="s">
        <v>5897</v>
      </c>
      <c r="E395" s="246" t="s">
        <v>5898</v>
      </c>
      <c r="F395" s="246" t="s">
        <v>5899</v>
      </c>
    </row>
    <row r="396" spans="1:6">
      <c r="A396" s="246" t="s">
        <v>5900</v>
      </c>
      <c r="B396" s="246" t="s">
        <v>5901</v>
      </c>
      <c r="C396" s="246" t="s">
        <v>5902</v>
      </c>
      <c r="D396" s="246" t="s">
        <v>5903</v>
      </c>
      <c r="E396" s="246" t="s">
        <v>5904</v>
      </c>
      <c r="F396" s="246" t="s">
        <v>5905</v>
      </c>
    </row>
    <row r="397" spans="1:6">
      <c r="A397" s="246" t="s">
        <v>5906</v>
      </c>
      <c r="B397" s="246" t="s">
        <v>5907</v>
      </c>
      <c r="C397" s="246" t="s">
        <v>5908</v>
      </c>
      <c r="D397" s="247" t="s">
        <v>5909</v>
      </c>
      <c r="E397" s="246" t="s">
        <v>5910</v>
      </c>
      <c r="F397" s="246" t="s">
        <v>5911</v>
      </c>
    </row>
    <row r="398" spans="1:6">
      <c r="A398" s="246" t="s">
        <v>5912</v>
      </c>
      <c r="B398" s="246" t="s">
        <v>5913</v>
      </c>
      <c r="C398" s="246" t="s">
        <v>5914</v>
      </c>
      <c r="D398" s="246" t="s">
        <v>5915</v>
      </c>
      <c r="E398" s="246" t="s">
        <v>5916</v>
      </c>
      <c r="F398" s="246" t="s">
        <v>5917</v>
      </c>
    </row>
    <row r="399" spans="1:6">
      <c r="A399" s="246" t="s">
        <v>5918</v>
      </c>
      <c r="B399" s="246" t="s">
        <v>5919</v>
      </c>
      <c r="C399" s="246" t="s">
        <v>5920</v>
      </c>
      <c r="D399" s="246" t="s">
        <v>5921</v>
      </c>
      <c r="E399" s="246" t="s">
        <v>5922</v>
      </c>
      <c r="F399" s="246" t="s">
        <v>5923</v>
      </c>
    </row>
    <row r="400" spans="1:6">
      <c r="A400" s="246" t="s">
        <v>5924</v>
      </c>
      <c r="B400" s="246" t="s">
        <v>5925</v>
      </c>
      <c r="C400" s="246" t="s">
        <v>5926</v>
      </c>
      <c r="D400" s="246" t="s">
        <v>5927</v>
      </c>
      <c r="E400" s="246" t="s">
        <v>5928</v>
      </c>
      <c r="F400" s="246" t="s">
        <v>5929</v>
      </c>
    </row>
    <row r="401" spans="1:6">
      <c r="A401" s="246" t="s">
        <v>5930</v>
      </c>
      <c r="B401" s="246" t="s">
        <v>5931</v>
      </c>
      <c r="C401" s="246" t="s">
        <v>5932</v>
      </c>
      <c r="D401" s="246" t="s">
        <v>5933</v>
      </c>
      <c r="E401" s="246" t="s">
        <v>5934</v>
      </c>
      <c r="F401" s="246" t="s">
        <v>5935</v>
      </c>
    </row>
    <row r="402" spans="1:6">
      <c r="A402" s="246" t="s">
        <v>5936</v>
      </c>
      <c r="B402" s="246" t="s">
        <v>5937</v>
      </c>
      <c r="C402" s="246" t="s">
        <v>5938</v>
      </c>
      <c r="D402" s="247" t="s">
        <v>5939</v>
      </c>
      <c r="E402" s="246" t="s">
        <v>5940</v>
      </c>
      <c r="F402" s="246" t="s">
        <v>5941</v>
      </c>
    </row>
    <row r="403" spans="1:6">
      <c r="A403" s="246" t="s">
        <v>5942</v>
      </c>
      <c r="B403" s="246" t="s">
        <v>5943</v>
      </c>
      <c r="C403" s="246" t="s">
        <v>5944</v>
      </c>
      <c r="D403" s="246" t="s">
        <v>5945</v>
      </c>
      <c r="E403" s="246" t="s">
        <v>5946</v>
      </c>
      <c r="F403" s="246" t="s">
        <v>5947</v>
      </c>
    </row>
    <row r="404" spans="1:6">
      <c r="A404" s="246" t="s">
        <v>5948</v>
      </c>
      <c r="B404" s="246" t="s">
        <v>5949</v>
      </c>
      <c r="C404" s="246" t="s">
        <v>5950</v>
      </c>
      <c r="D404" s="246" t="s">
        <v>5951</v>
      </c>
      <c r="E404" s="246" t="s">
        <v>5952</v>
      </c>
      <c r="F404" s="246" t="s">
        <v>5953</v>
      </c>
    </row>
    <row r="405" spans="1:6">
      <c r="A405" s="246" t="s">
        <v>5954</v>
      </c>
      <c r="B405" s="246" t="s">
        <v>5955</v>
      </c>
      <c r="C405" s="246" t="s">
        <v>5956</v>
      </c>
      <c r="D405" s="246" t="s">
        <v>5957</v>
      </c>
      <c r="E405" s="246" t="s">
        <v>5958</v>
      </c>
      <c r="F405" s="246" t="s">
        <v>5959</v>
      </c>
    </row>
    <row r="406" spans="1:6">
      <c r="A406" s="246" t="s">
        <v>5960</v>
      </c>
      <c r="B406" s="246" t="s">
        <v>5961</v>
      </c>
      <c r="C406" s="246" t="s">
        <v>5962</v>
      </c>
      <c r="D406" s="246" t="s">
        <v>5963</v>
      </c>
      <c r="E406" s="246" t="s">
        <v>5964</v>
      </c>
      <c r="F406" s="246" t="s">
        <v>5965</v>
      </c>
    </row>
    <row r="407" spans="1:6">
      <c r="A407" s="246" t="s">
        <v>5966</v>
      </c>
      <c r="B407" s="246" t="s">
        <v>5967</v>
      </c>
      <c r="C407" s="246" t="s">
        <v>5968</v>
      </c>
      <c r="D407" s="247" t="s">
        <v>5969</v>
      </c>
      <c r="E407" s="246" t="s">
        <v>5970</v>
      </c>
      <c r="F407" s="246" t="s">
        <v>5971</v>
      </c>
    </row>
    <row r="408" spans="1:6">
      <c r="A408" s="246" t="s">
        <v>5972</v>
      </c>
      <c r="B408" s="246" t="s">
        <v>5973</v>
      </c>
      <c r="C408" s="246" t="s">
        <v>5974</v>
      </c>
      <c r="D408" s="246" t="s">
        <v>5975</v>
      </c>
      <c r="E408" s="246" t="s">
        <v>5976</v>
      </c>
      <c r="F408" s="246" t="s">
        <v>5977</v>
      </c>
    </row>
    <row r="409" spans="1:6">
      <c r="A409" s="246"/>
      <c r="B409" s="246"/>
      <c r="C409" s="246"/>
      <c r="D409" s="246"/>
      <c r="E409" s="246"/>
      <c r="F409" s="246"/>
    </row>
    <row r="410" spans="1:6">
      <c r="A410" s="246"/>
      <c r="B410" s="246" t="s">
        <v>5524</v>
      </c>
      <c r="C410" s="246"/>
      <c r="D410" s="246" t="s">
        <v>5978</v>
      </c>
      <c r="E410" s="246"/>
      <c r="F410" s="246"/>
    </row>
    <row r="411" spans="1:6">
      <c r="A411" s="246"/>
      <c r="B411" s="246"/>
      <c r="C411" s="246"/>
      <c r="D411" s="246"/>
      <c r="E411" s="246"/>
      <c r="F411" s="246"/>
    </row>
    <row r="412" spans="1:6">
      <c r="A412" s="246"/>
      <c r="B412" s="246" t="s">
        <v>5979</v>
      </c>
      <c r="C412" s="246"/>
      <c r="D412" s="246"/>
      <c r="E412" s="246"/>
      <c r="F412" s="246"/>
    </row>
    <row r="413" spans="1:6">
      <c r="A413" s="246"/>
      <c r="B413" s="246" t="s">
        <v>5980</v>
      </c>
      <c r="C413" s="246"/>
      <c r="D413" s="246"/>
      <c r="E413" s="246"/>
      <c r="F413" s="246"/>
    </row>
    <row r="414" spans="1:6">
      <c r="A414" s="246"/>
      <c r="B414" s="246" t="s">
        <v>5981</v>
      </c>
      <c r="C414" s="246"/>
      <c r="D414" s="246"/>
      <c r="E414" s="246"/>
      <c r="F414" s="246"/>
    </row>
    <row r="415" spans="1:6">
      <c r="A415" s="246"/>
      <c r="B415" s="246"/>
      <c r="C415" s="246"/>
      <c r="D415" s="246"/>
      <c r="E415" s="246"/>
      <c r="F415" s="246"/>
    </row>
    <row r="416" spans="1:6">
      <c r="A416" s="246"/>
      <c r="B416" s="246"/>
      <c r="C416" s="246"/>
      <c r="D416" s="246"/>
      <c r="E416" s="246"/>
      <c r="F416" s="246"/>
    </row>
    <row r="417" spans="1:6">
      <c r="A417" s="246"/>
      <c r="B417" s="246"/>
      <c r="C417" s="246"/>
      <c r="D417" s="247"/>
      <c r="E417" s="246"/>
      <c r="F417" s="246"/>
    </row>
    <row r="418" spans="1:6">
      <c r="A418" s="246"/>
      <c r="B418" s="246"/>
      <c r="C418" s="246"/>
      <c r="D418" s="247"/>
      <c r="E418" s="246"/>
      <c r="F418" s="246"/>
    </row>
    <row r="419" spans="1:6">
      <c r="A419" s="246"/>
      <c r="B419" s="246"/>
      <c r="C419" s="246"/>
      <c r="D419" s="247"/>
      <c r="E419" s="246"/>
      <c r="F419" s="246"/>
    </row>
    <row r="420" spans="1:6">
      <c r="A420" s="246"/>
      <c r="B420" s="246"/>
      <c r="C420" s="246"/>
      <c r="D420" s="247"/>
      <c r="E420" s="246"/>
      <c r="F420" s="246"/>
    </row>
    <row r="421" spans="1:6">
      <c r="A421" s="246"/>
      <c r="B421" s="246"/>
      <c r="C421" s="246"/>
      <c r="D421" s="247"/>
      <c r="E421" s="246"/>
      <c r="F421" s="246"/>
    </row>
    <row r="422" spans="1:6">
      <c r="A422" s="246"/>
      <c r="B422" s="246"/>
      <c r="C422" s="246"/>
      <c r="D422" s="247"/>
      <c r="E422" s="246"/>
      <c r="F422" s="246"/>
    </row>
    <row r="423" spans="1:6">
      <c r="A423" s="246"/>
      <c r="B423" s="246"/>
      <c r="C423" s="246"/>
      <c r="D423" s="247"/>
      <c r="E423" s="246"/>
      <c r="F423" s="246"/>
    </row>
    <row r="424" spans="1:6">
      <c r="A424" s="246"/>
      <c r="B424" s="246"/>
      <c r="C424" s="246"/>
      <c r="D424" s="247"/>
      <c r="E424" s="246"/>
      <c r="F424" s="246"/>
    </row>
    <row r="425" spans="1:6" ht="15.75" thickBot="1">
      <c r="A425" s="246"/>
      <c r="B425" s="246"/>
      <c r="C425" s="246"/>
      <c r="D425" s="247"/>
      <c r="E425" s="246"/>
      <c r="F425" s="246"/>
    </row>
    <row r="426" spans="1:6">
      <c r="A426" s="249" t="s">
        <v>5982</v>
      </c>
      <c r="B426" s="249" t="s">
        <v>5983</v>
      </c>
      <c r="C426" s="249" t="s">
        <v>5984</v>
      </c>
      <c r="D426" s="250" t="s">
        <v>5985</v>
      </c>
      <c r="E426" s="249" t="s">
        <v>5986</v>
      </c>
      <c r="F426" s="249" t="s">
        <v>5987</v>
      </c>
    </row>
    <row r="427" spans="1:6">
      <c r="A427" s="251" t="s">
        <v>5988</v>
      </c>
      <c r="B427" s="251" t="s">
        <v>5989</v>
      </c>
      <c r="C427" s="251" t="s">
        <v>5990</v>
      </c>
      <c r="D427" s="252" t="s">
        <v>3793</v>
      </c>
      <c r="E427" s="251" t="s">
        <v>5991</v>
      </c>
      <c r="F427" s="251" t="s">
        <v>5992</v>
      </c>
    </row>
    <row r="428" spans="1:6">
      <c r="A428" s="251" t="s">
        <v>5993</v>
      </c>
      <c r="B428" s="251" t="s">
        <v>5994</v>
      </c>
      <c r="C428" s="251" t="s">
        <v>5995</v>
      </c>
      <c r="D428" s="252" t="s">
        <v>5996</v>
      </c>
      <c r="E428" s="251" t="s">
        <v>5997</v>
      </c>
      <c r="F428" s="251" t="s">
        <v>5998</v>
      </c>
    </row>
    <row r="429" spans="1:6">
      <c r="A429" s="251" t="s">
        <v>5999</v>
      </c>
      <c r="B429" s="251" t="s">
        <v>6000</v>
      </c>
      <c r="C429" s="251" t="s">
        <v>6001</v>
      </c>
      <c r="D429" s="252" t="s">
        <v>6002</v>
      </c>
      <c r="E429" s="251" t="s">
        <v>6003</v>
      </c>
      <c r="F429" s="251" t="s">
        <v>6004</v>
      </c>
    </row>
    <row r="430" spans="1:6">
      <c r="A430" s="251" t="s">
        <v>6005</v>
      </c>
      <c r="B430" s="251"/>
      <c r="C430" s="251"/>
      <c r="D430" s="252"/>
      <c r="E430" s="251"/>
      <c r="F430" s="251" t="s">
        <v>6006</v>
      </c>
    </row>
    <row r="431" spans="1:6" ht="15.75" thickBot="1">
      <c r="A431" s="254"/>
      <c r="B431" s="254" t="s">
        <v>6007</v>
      </c>
      <c r="C431" s="254" t="s">
        <v>6008</v>
      </c>
      <c r="D431" s="255"/>
      <c r="E431" s="254"/>
      <c r="F431" s="254" t="s">
        <v>6009</v>
      </c>
    </row>
    <row r="432" spans="1:6">
      <c r="A432" s="246"/>
      <c r="B432" s="246"/>
      <c r="C432" s="246"/>
      <c r="D432" s="247"/>
      <c r="E432" s="246"/>
      <c r="F432" s="246"/>
    </row>
    <row r="433" spans="1:6">
      <c r="A433" s="246"/>
      <c r="B433" s="246"/>
      <c r="C433" s="246"/>
      <c r="D433" s="247"/>
      <c r="E433" s="246"/>
      <c r="F433" s="246"/>
    </row>
    <row r="434" spans="1:6">
      <c r="A434" s="246"/>
      <c r="B434" s="246"/>
      <c r="C434" s="246"/>
      <c r="D434" s="247"/>
      <c r="E434" s="246"/>
      <c r="F434" s="246"/>
    </row>
    <row r="435" spans="1:6">
      <c r="A435" s="246"/>
      <c r="B435" s="246"/>
      <c r="C435" s="246"/>
      <c r="D435" s="247"/>
      <c r="E435" s="246"/>
      <c r="F435" s="246"/>
    </row>
    <row r="436" spans="1:6">
      <c r="A436" s="246"/>
      <c r="B436" s="246"/>
      <c r="C436" s="246"/>
      <c r="D436" s="247"/>
      <c r="E436" s="246"/>
      <c r="F436" s="246"/>
    </row>
    <row r="437" spans="1:6">
      <c r="A437" s="246"/>
      <c r="B437" s="246"/>
      <c r="C437" s="246"/>
      <c r="D437" s="247"/>
      <c r="E437" s="246"/>
      <c r="F437" s="246"/>
    </row>
    <row r="438" spans="1:6">
      <c r="A438" s="246"/>
      <c r="B438" s="246"/>
      <c r="C438" s="246"/>
      <c r="D438" s="247"/>
      <c r="E438" s="246"/>
      <c r="F438" s="246"/>
    </row>
    <row r="439" spans="1:6">
      <c r="A439" s="246"/>
      <c r="B439" s="246"/>
      <c r="C439" s="246"/>
      <c r="D439" s="247"/>
      <c r="E439" s="246"/>
      <c r="F439" s="246"/>
    </row>
    <row r="440" spans="1:6">
      <c r="A440" s="246"/>
      <c r="B440" s="246"/>
      <c r="C440" s="246"/>
      <c r="D440" s="247"/>
      <c r="E440" s="246"/>
      <c r="F440" s="246"/>
    </row>
    <row r="441" spans="1:6">
      <c r="A441" s="246"/>
      <c r="B441" s="246"/>
      <c r="C441" s="246"/>
      <c r="D441" s="247"/>
      <c r="E441" s="246"/>
      <c r="F441" s="246"/>
    </row>
    <row r="442" spans="1:6">
      <c r="A442" s="246"/>
      <c r="B442" s="246"/>
      <c r="C442" s="246"/>
      <c r="D442" s="247"/>
      <c r="E442" s="246"/>
      <c r="F442" s="246"/>
    </row>
    <row r="443" spans="1:6">
      <c r="A443" s="246"/>
      <c r="B443" s="246"/>
      <c r="C443" s="246"/>
      <c r="D443" s="247"/>
      <c r="E443" s="246"/>
      <c r="F443" s="246"/>
    </row>
    <row r="444" spans="1:6">
      <c r="A444" s="246"/>
      <c r="B444" s="246"/>
      <c r="C444" s="246"/>
      <c r="D444" s="247"/>
      <c r="E444" s="246"/>
      <c r="F444" s="246"/>
    </row>
    <row r="445" spans="1:6">
      <c r="A445" s="246"/>
      <c r="B445" s="246"/>
      <c r="C445" s="246"/>
      <c r="D445" s="247"/>
      <c r="E445" s="246"/>
      <c r="F445" s="246"/>
    </row>
    <row r="446" spans="1:6">
      <c r="A446" s="246"/>
      <c r="B446" s="246"/>
      <c r="C446" s="246"/>
      <c r="D446" s="247"/>
      <c r="E446" s="246"/>
      <c r="F446" s="246"/>
    </row>
    <row r="447" spans="1:6">
      <c r="A447" s="246"/>
      <c r="B447" s="246"/>
      <c r="C447" s="246"/>
      <c r="D447" s="247"/>
      <c r="E447" s="246"/>
      <c r="F447" s="246"/>
    </row>
    <row r="448" spans="1:6">
      <c r="A448" s="246"/>
      <c r="B448" s="246"/>
      <c r="C448" s="246"/>
      <c r="D448" s="247"/>
      <c r="E448" s="246"/>
      <c r="F448" s="246"/>
    </row>
    <row r="449" spans="1:6">
      <c r="A449" s="246"/>
      <c r="B449" s="246"/>
      <c r="C449" s="246"/>
      <c r="D449" s="247"/>
      <c r="E449" s="246"/>
      <c r="F449" s="246"/>
    </row>
    <row r="450" spans="1:6">
      <c r="A450" s="246"/>
      <c r="B450" s="246"/>
      <c r="C450" s="246"/>
      <c r="D450" s="247"/>
      <c r="E450" s="246"/>
      <c r="F450" s="246"/>
    </row>
    <row r="451" spans="1:6">
      <c r="A451" s="246"/>
      <c r="B451" s="246"/>
      <c r="C451" s="246"/>
      <c r="D451" s="247"/>
      <c r="E451" s="246"/>
      <c r="F451" s="246"/>
    </row>
    <row r="452" spans="1:6">
      <c r="A452" s="246"/>
      <c r="B452" s="246"/>
      <c r="C452" s="246"/>
      <c r="D452" s="247"/>
      <c r="E452" s="246"/>
      <c r="F452" s="246"/>
    </row>
    <row r="453" spans="1:6">
      <c r="A453" s="246"/>
      <c r="B453" s="246"/>
      <c r="C453" s="246"/>
      <c r="D453" s="247"/>
      <c r="E453" s="246"/>
      <c r="F453" s="246"/>
    </row>
    <row r="454" spans="1:6">
      <c r="A454" s="246"/>
      <c r="B454" s="246"/>
      <c r="C454" s="246"/>
      <c r="D454" s="247"/>
      <c r="E454" s="246"/>
      <c r="F454" s="246"/>
    </row>
    <row r="455" spans="1:6">
      <c r="A455" s="246"/>
      <c r="B455" s="246"/>
      <c r="C455" s="246"/>
      <c r="D455" s="247"/>
      <c r="E455" s="246"/>
      <c r="F455" s="246"/>
    </row>
    <row r="456" spans="1:6">
      <c r="A456" s="246"/>
      <c r="B456" s="246"/>
      <c r="C456" s="246"/>
      <c r="D456" s="247"/>
      <c r="E456" s="246"/>
      <c r="F456" s="246"/>
    </row>
    <row r="457" spans="1:6">
      <c r="A457" s="246"/>
      <c r="B457" s="246"/>
      <c r="C457" s="246"/>
      <c r="D457" s="247"/>
      <c r="E457" s="246"/>
      <c r="F457" s="246"/>
    </row>
    <row r="458" spans="1:6">
      <c r="A458" s="246"/>
      <c r="B458" s="246"/>
      <c r="C458" s="246"/>
      <c r="D458" s="247"/>
      <c r="E458" s="246"/>
      <c r="F458" s="246"/>
    </row>
    <row r="459" spans="1:6">
      <c r="A459" s="246"/>
      <c r="B459" s="246"/>
      <c r="C459" s="246"/>
      <c r="D459" s="247"/>
      <c r="E459" s="246"/>
      <c r="F459" s="246"/>
    </row>
    <row r="460" spans="1:6">
      <c r="A460" s="246"/>
      <c r="B460" s="246"/>
      <c r="C460" s="246"/>
      <c r="D460" s="247"/>
      <c r="E460" s="246"/>
      <c r="F460" s="246"/>
    </row>
    <row r="461" spans="1:6">
      <c r="A461" s="246"/>
      <c r="B461" s="246"/>
      <c r="C461" s="246"/>
      <c r="D461" s="247"/>
      <c r="E461" s="246"/>
      <c r="F461" s="246"/>
    </row>
    <row r="462" spans="1:6">
      <c r="A462" s="246"/>
      <c r="B462" s="246"/>
      <c r="C462" s="246"/>
      <c r="D462" s="247"/>
      <c r="E462" s="246"/>
      <c r="F462" s="246"/>
    </row>
    <row r="463" spans="1:6">
      <c r="A463" s="246"/>
      <c r="B463" s="246"/>
      <c r="C463" s="246"/>
      <c r="D463" s="247"/>
      <c r="E463" s="246"/>
      <c r="F463" s="246"/>
    </row>
    <row r="464" spans="1:6">
      <c r="A464" s="246"/>
      <c r="B464" s="246"/>
      <c r="C464" s="246"/>
      <c r="D464" s="247"/>
      <c r="E464" s="246"/>
      <c r="F464" s="246"/>
    </row>
    <row r="465" spans="1:6">
      <c r="A465" s="246"/>
      <c r="B465" s="246"/>
      <c r="C465" s="246"/>
      <c r="D465" s="247"/>
      <c r="E465" s="246"/>
      <c r="F465" s="246"/>
    </row>
    <row r="466" spans="1:6">
      <c r="A466" s="246"/>
      <c r="B466" s="246"/>
      <c r="C466" s="246"/>
      <c r="D466" s="247"/>
      <c r="E466" s="246"/>
      <c r="F466" s="246"/>
    </row>
    <row r="467" spans="1:6">
      <c r="A467" s="246"/>
      <c r="B467" s="246"/>
      <c r="C467" s="246"/>
      <c r="D467" s="247"/>
      <c r="E467" s="246"/>
      <c r="F467" s="246"/>
    </row>
    <row r="468" spans="1:6">
      <c r="A468" s="246"/>
      <c r="B468" s="246"/>
      <c r="C468" s="246"/>
      <c r="D468" s="247"/>
      <c r="E468" s="246"/>
      <c r="F468" s="246"/>
    </row>
    <row r="469" spans="1:6">
      <c r="A469" s="246"/>
      <c r="B469" s="246"/>
      <c r="C469" s="246"/>
      <c r="D469" s="247"/>
      <c r="E469" s="246"/>
      <c r="F469" s="246"/>
    </row>
    <row r="470" spans="1:6">
      <c r="A470" s="246"/>
      <c r="B470" s="246"/>
      <c r="C470" s="246"/>
      <c r="D470" s="247"/>
      <c r="E470" s="246"/>
      <c r="F470" s="246"/>
    </row>
    <row r="471" spans="1:6">
      <c r="A471" s="246"/>
      <c r="B471" s="246"/>
      <c r="C471" s="246"/>
      <c r="D471" s="247"/>
      <c r="E471" s="246"/>
      <c r="F471" s="246"/>
    </row>
    <row r="472" spans="1:6">
      <c r="A472" s="246"/>
      <c r="B472" s="246"/>
      <c r="C472" s="246"/>
      <c r="D472" s="247"/>
      <c r="E472" s="246"/>
      <c r="F472" s="246"/>
    </row>
    <row r="473" spans="1:6">
      <c r="A473" s="246"/>
      <c r="B473" s="246"/>
      <c r="C473" s="246"/>
      <c r="D473" s="247"/>
      <c r="E473" s="246"/>
      <c r="F473" s="246"/>
    </row>
    <row r="474" spans="1:6">
      <c r="A474" s="246"/>
      <c r="B474" s="246"/>
      <c r="C474" s="246"/>
      <c r="D474" s="247"/>
      <c r="E474" s="246"/>
      <c r="F474" s="246"/>
    </row>
    <row r="475" spans="1:6">
      <c r="A475" s="246"/>
      <c r="B475" s="246"/>
      <c r="C475" s="246"/>
      <c r="D475" s="247"/>
      <c r="E475" s="246"/>
      <c r="F475" s="246"/>
    </row>
    <row r="476" spans="1:6">
      <c r="A476" s="246"/>
      <c r="B476" s="246"/>
      <c r="C476" s="246"/>
      <c r="D476" s="247"/>
      <c r="E476" s="246"/>
      <c r="F476" s="246"/>
    </row>
    <row r="477" spans="1:6">
      <c r="A477" s="246"/>
      <c r="B477" s="246"/>
      <c r="C477" s="246"/>
      <c r="D477" s="247"/>
      <c r="E477" s="246"/>
      <c r="F477" s="246"/>
    </row>
    <row r="478" spans="1:6">
      <c r="A478" s="246"/>
      <c r="B478" s="246"/>
      <c r="C478" s="246"/>
      <c r="D478" s="247"/>
      <c r="E478" s="246"/>
      <c r="F478" s="246"/>
    </row>
    <row r="479" spans="1:6">
      <c r="A479" s="246"/>
      <c r="B479" s="246"/>
      <c r="C479" s="246"/>
      <c r="D479" s="247"/>
      <c r="E479" s="246"/>
      <c r="F479" s="246"/>
    </row>
    <row r="480" spans="1:6">
      <c r="A480" s="246"/>
      <c r="B480" s="246"/>
      <c r="C480" s="246"/>
      <c r="D480" s="247"/>
      <c r="E480" s="246"/>
      <c r="F480" s="246"/>
    </row>
    <row r="481" spans="1:6">
      <c r="A481" s="246"/>
      <c r="B481" s="246"/>
      <c r="C481" s="246"/>
      <c r="D481" s="247"/>
      <c r="E481" s="246"/>
      <c r="F481" s="246"/>
    </row>
    <row r="482" spans="1:6">
      <c r="A482" s="246"/>
      <c r="B482" s="246"/>
      <c r="C482" s="246"/>
      <c r="D482" s="247"/>
      <c r="E482" s="246"/>
      <c r="F482" s="246"/>
    </row>
    <row r="483" spans="1:6">
      <c r="A483" s="246"/>
      <c r="B483" s="246"/>
      <c r="C483" s="246"/>
      <c r="D483" s="247"/>
      <c r="E483" s="246"/>
      <c r="F483" s="246"/>
    </row>
    <row r="484" spans="1:6">
      <c r="A484" s="246"/>
      <c r="B484" s="246"/>
      <c r="C484" s="246"/>
      <c r="D484" s="247"/>
      <c r="E484" s="246"/>
      <c r="F484" s="246"/>
    </row>
    <row r="485" spans="1:6">
      <c r="A485" s="246"/>
      <c r="B485" s="246"/>
      <c r="C485" s="246"/>
      <c r="D485" s="247"/>
      <c r="E485" s="246"/>
      <c r="F485" s="246"/>
    </row>
    <row r="486" spans="1:6">
      <c r="A486" s="246"/>
      <c r="B486" s="246"/>
      <c r="C486" s="246"/>
      <c r="D486" s="247"/>
      <c r="E486" s="246"/>
      <c r="F486" s="246"/>
    </row>
    <row r="487" spans="1:6">
      <c r="A487" s="246"/>
      <c r="B487" s="246"/>
      <c r="C487" s="246"/>
      <c r="D487" s="247"/>
      <c r="E487" s="246"/>
      <c r="F487" s="246"/>
    </row>
    <row r="488" spans="1:6">
      <c r="A488" s="246"/>
      <c r="B488" s="246"/>
      <c r="C488" s="246"/>
      <c r="D488" s="247"/>
      <c r="E488" s="246"/>
      <c r="F488" s="246"/>
    </row>
    <row r="489" spans="1:6">
      <c r="A489" s="246"/>
      <c r="B489" s="246"/>
      <c r="C489" s="246"/>
      <c r="D489" s="247"/>
      <c r="E489" s="246"/>
      <c r="F489" s="246"/>
    </row>
    <row r="490" spans="1:6">
      <c r="A490" s="246"/>
      <c r="B490" s="246"/>
      <c r="C490" s="246"/>
      <c r="D490" s="247"/>
      <c r="E490" s="246"/>
      <c r="F490" s="246"/>
    </row>
    <row r="491" spans="1:6">
      <c r="A491" s="246"/>
      <c r="B491" s="246"/>
      <c r="C491" s="246"/>
      <c r="D491" s="247"/>
      <c r="E491" s="246"/>
      <c r="F491" s="246"/>
    </row>
    <row r="492" spans="1:6">
      <c r="A492" s="246"/>
      <c r="B492" s="246"/>
      <c r="C492" s="246"/>
      <c r="D492" s="247"/>
      <c r="E492" s="246"/>
      <c r="F492" s="246"/>
    </row>
    <row r="493" spans="1:6">
      <c r="A493" s="246"/>
      <c r="B493" s="246"/>
      <c r="C493" s="246"/>
      <c r="D493" s="247"/>
      <c r="E493" s="246"/>
      <c r="F493" s="246"/>
    </row>
    <row r="494" spans="1:6">
      <c r="A494" s="246"/>
      <c r="B494" s="246"/>
      <c r="C494" s="246"/>
      <c r="D494" s="247"/>
      <c r="E494" s="246"/>
      <c r="F494" s="246"/>
    </row>
    <row r="495" spans="1:6">
      <c r="A495" s="246"/>
      <c r="B495" s="246"/>
      <c r="C495" s="246"/>
      <c r="D495" s="247"/>
      <c r="E495" s="246"/>
      <c r="F495" s="246"/>
    </row>
    <row r="496" spans="1:6">
      <c r="A496" s="246"/>
      <c r="B496" s="246"/>
      <c r="C496" s="246"/>
      <c r="D496" s="247"/>
      <c r="E496" s="246"/>
      <c r="F496" s="246"/>
    </row>
    <row r="497" spans="1:6">
      <c r="A497" s="246"/>
      <c r="B497" s="246"/>
      <c r="C497" s="246"/>
      <c r="D497" s="247"/>
      <c r="E497" s="246"/>
      <c r="F497" s="246"/>
    </row>
    <row r="498" spans="1:6">
      <c r="A498" s="246"/>
      <c r="B498" s="246"/>
      <c r="C498" s="246"/>
      <c r="D498" s="247"/>
      <c r="E498" s="246"/>
      <c r="F498" s="246"/>
    </row>
    <row r="499" spans="1:6">
      <c r="A499" s="246"/>
      <c r="B499" s="246"/>
      <c r="C499" s="246"/>
      <c r="D499" s="247"/>
      <c r="E499" s="246"/>
      <c r="F499" s="246"/>
    </row>
    <row r="500" spans="1:6">
      <c r="A500" s="246"/>
      <c r="B500" s="246"/>
      <c r="C500" s="246"/>
      <c r="D500" s="247"/>
      <c r="E500" s="246"/>
      <c r="F500" s="246"/>
    </row>
    <row r="501" spans="1:6">
      <c r="A501" s="246"/>
      <c r="B501" s="246"/>
      <c r="C501" s="246"/>
      <c r="D501" s="247"/>
      <c r="E501" s="246"/>
      <c r="F501" s="246"/>
    </row>
    <row r="502" spans="1:6">
      <c r="A502" s="246"/>
      <c r="B502" s="246"/>
      <c r="C502" s="246"/>
      <c r="D502" s="247"/>
      <c r="E502" s="246"/>
      <c r="F502" s="246"/>
    </row>
    <row r="503" spans="1:6">
      <c r="A503" s="246"/>
      <c r="B503" s="246"/>
      <c r="C503" s="246"/>
      <c r="D503" s="247"/>
      <c r="E503" s="246"/>
      <c r="F503" s="246"/>
    </row>
    <row r="504" spans="1:6">
      <c r="A504" s="246"/>
      <c r="B504" s="246"/>
      <c r="C504" s="246"/>
      <c r="D504" s="247"/>
      <c r="E504" s="246"/>
      <c r="F504" s="246"/>
    </row>
    <row r="505" spans="1:6">
      <c r="A505" s="246"/>
      <c r="B505" s="246"/>
      <c r="C505" s="246"/>
      <c r="D505" s="247"/>
      <c r="E505" s="246"/>
      <c r="F505" s="246"/>
    </row>
    <row r="506" spans="1:6">
      <c r="A506" s="246"/>
      <c r="B506" s="246"/>
      <c r="C506" s="246"/>
      <c r="D506" s="247"/>
      <c r="E506" s="246"/>
      <c r="F506" s="246"/>
    </row>
    <row r="507" spans="1:6">
      <c r="A507" s="246"/>
      <c r="B507" s="246"/>
      <c r="C507" s="247"/>
      <c r="D507" s="246"/>
      <c r="E507" s="246"/>
      <c r="F507" s="246"/>
    </row>
    <row r="508" spans="1:6">
      <c r="A508" s="246"/>
      <c r="B508" s="246"/>
      <c r="C508" s="246"/>
      <c r="D508" s="247"/>
      <c r="E508" s="246"/>
      <c r="F508" s="246"/>
    </row>
    <row r="509" spans="1:6">
      <c r="A509" s="246"/>
      <c r="B509" s="246"/>
      <c r="C509" s="246"/>
      <c r="D509" s="247"/>
      <c r="E509" s="246"/>
      <c r="F509" s="246"/>
    </row>
    <row r="510" spans="1:6">
      <c r="A510" s="246"/>
      <c r="B510" s="246"/>
      <c r="C510" s="246"/>
      <c r="D510" s="247"/>
      <c r="E510" s="246"/>
      <c r="F510" s="246"/>
    </row>
    <row r="511" spans="1:6">
      <c r="A511" s="246"/>
      <c r="B511" s="246"/>
      <c r="C511" s="246"/>
      <c r="D511" s="247"/>
      <c r="E511" s="246"/>
      <c r="F511" s="246"/>
    </row>
    <row r="512" spans="1:6">
      <c r="A512" s="246"/>
      <c r="B512" s="246"/>
      <c r="C512" s="246"/>
      <c r="D512" s="247"/>
      <c r="E512" s="246"/>
      <c r="F512" s="246"/>
    </row>
    <row r="513" spans="1:6">
      <c r="A513" s="246"/>
      <c r="B513" s="246"/>
      <c r="C513" s="246"/>
      <c r="D513" s="247"/>
      <c r="E513" s="246"/>
      <c r="F513" s="246"/>
    </row>
    <row r="514" spans="1:6">
      <c r="A514" s="246"/>
      <c r="B514" s="246"/>
      <c r="C514" s="246"/>
      <c r="D514" s="247"/>
      <c r="E514" s="246"/>
      <c r="F514" s="246"/>
    </row>
    <row r="515" spans="1:6">
      <c r="A515" s="246"/>
      <c r="B515" s="246"/>
      <c r="C515" s="246"/>
      <c r="D515" s="247"/>
      <c r="E515" s="246"/>
      <c r="F515" s="246"/>
    </row>
    <row r="516" spans="1:6">
      <c r="A516" s="246"/>
      <c r="B516" s="246"/>
      <c r="C516" s="246"/>
      <c r="D516" s="247"/>
      <c r="E516" s="246"/>
      <c r="F516" s="246"/>
    </row>
    <row r="517" spans="1:6">
      <c r="A517" s="246"/>
      <c r="B517" s="246"/>
      <c r="C517" s="246"/>
      <c r="D517" s="247"/>
      <c r="E517" s="246"/>
      <c r="F517" s="246"/>
    </row>
    <row r="518" spans="1:6">
      <c r="A518" s="246"/>
      <c r="B518" s="246"/>
      <c r="C518" s="246"/>
      <c r="D518" s="247"/>
      <c r="E518" s="246"/>
      <c r="F518" s="246"/>
    </row>
    <row r="519" spans="1:6">
      <c r="A519" s="246"/>
      <c r="B519" s="246"/>
      <c r="C519" s="246"/>
      <c r="D519" s="247"/>
      <c r="E519" s="246"/>
      <c r="F519" s="246"/>
    </row>
    <row r="520" spans="1:6">
      <c r="A520" s="246"/>
      <c r="B520" s="246"/>
      <c r="C520" s="246"/>
      <c r="D520" s="247"/>
      <c r="E520" s="246"/>
      <c r="F520" s="246"/>
    </row>
    <row r="521" spans="1:6">
      <c r="A521" s="246"/>
      <c r="B521" s="246"/>
      <c r="C521" s="246"/>
      <c r="D521" s="247"/>
      <c r="E521" s="246"/>
      <c r="F521" s="246"/>
    </row>
    <row r="522" spans="1:6">
      <c r="A522" s="246"/>
      <c r="B522" s="246"/>
      <c r="C522" s="246"/>
      <c r="D522" s="247"/>
      <c r="E522" s="246"/>
      <c r="F522" s="246"/>
    </row>
    <row r="523" spans="1:6">
      <c r="A523" s="246"/>
      <c r="B523" s="246"/>
      <c r="C523" s="246"/>
      <c r="D523" s="247"/>
      <c r="E523" s="246"/>
      <c r="F523" s="246"/>
    </row>
    <row r="524" spans="1:6">
      <c r="A524" s="246"/>
      <c r="B524" s="246"/>
      <c r="C524" s="246"/>
      <c r="D524" s="247"/>
      <c r="E524" s="246"/>
      <c r="F524" s="246"/>
    </row>
    <row r="525" spans="1:6">
      <c r="A525" s="246"/>
      <c r="B525" s="246"/>
      <c r="C525" s="246"/>
      <c r="D525" s="247"/>
      <c r="E525" s="246"/>
      <c r="F525" s="246"/>
    </row>
    <row r="526" spans="1:6">
      <c r="A526" s="246"/>
      <c r="B526" s="246"/>
      <c r="C526" s="246"/>
      <c r="D526" s="247"/>
      <c r="E526" s="246"/>
      <c r="F526" s="246"/>
    </row>
    <row r="527" spans="1:6">
      <c r="A527" s="246"/>
      <c r="B527" s="246"/>
      <c r="C527" s="246"/>
      <c r="D527" s="247"/>
      <c r="E527" s="246"/>
      <c r="F527" s="246"/>
    </row>
    <row r="528" spans="1:6">
      <c r="A528" s="246"/>
      <c r="B528" s="246"/>
      <c r="C528" s="246"/>
      <c r="D528" s="247"/>
      <c r="E528" s="246"/>
      <c r="F528" s="246"/>
    </row>
    <row r="529" spans="1:6">
      <c r="A529" s="246"/>
      <c r="B529" s="246"/>
      <c r="C529" s="246"/>
      <c r="D529" s="247"/>
      <c r="E529" s="246"/>
      <c r="F529" s="246"/>
    </row>
    <row r="530" spans="1:6">
      <c r="A530" s="246"/>
      <c r="B530" s="246"/>
      <c r="C530" s="246"/>
      <c r="D530" s="247"/>
      <c r="E530" s="246"/>
      <c r="F530" s="246"/>
    </row>
    <row r="531" spans="1:6">
      <c r="A531" s="246"/>
      <c r="B531" s="246"/>
      <c r="C531" s="246"/>
      <c r="D531" s="247"/>
      <c r="E531" s="246"/>
      <c r="F531" s="246"/>
    </row>
    <row r="532" spans="1:6">
      <c r="A532" s="246"/>
      <c r="B532" s="246"/>
      <c r="C532" s="246"/>
      <c r="D532" s="247"/>
      <c r="E532" s="246"/>
      <c r="F532" s="246"/>
    </row>
    <row r="533" spans="1:6">
      <c r="A533" s="238"/>
      <c r="B533" s="246"/>
      <c r="C533" s="246"/>
      <c r="D533" s="247"/>
      <c r="E533" s="246"/>
      <c r="F533" s="246"/>
    </row>
    <row r="534" spans="1:6">
      <c r="A534" s="238"/>
      <c r="B534" s="246"/>
      <c r="C534" s="246"/>
      <c r="D534" s="247"/>
      <c r="E534" s="246"/>
      <c r="F534" s="246"/>
    </row>
    <row r="535" spans="1:6">
      <c r="A535" s="238"/>
      <c r="B535" s="246"/>
      <c r="C535" s="246"/>
      <c r="D535" s="247"/>
      <c r="E535" s="246"/>
      <c r="F535" s="246"/>
    </row>
    <row r="536" spans="1:6">
      <c r="A536" s="238"/>
      <c r="B536" s="246"/>
      <c r="C536" s="246"/>
      <c r="D536" s="247"/>
      <c r="E536" s="246"/>
      <c r="F536" s="246"/>
    </row>
    <row r="537" spans="1:6">
      <c r="A537" s="238"/>
      <c r="B537" s="246"/>
      <c r="C537" s="246"/>
      <c r="D537" s="247"/>
      <c r="E537" s="246"/>
      <c r="F537" s="246"/>
    </row>
    <row r="538" spans="1:6">
      <c r="A538" s="238"/>
      <c r="B538" s="246"/>
      <c r="C538" s="246"/>
      <c r="D538" s="247"/>
      <c r="E538" s="246"/>
      <c r="F538" s="246"/>
    </row>
    <row r="539" spans="1:6">
      <c r="A539" s="238"/>
      <c r="B539" s="246"/>
      <c r="C539" s="246"/>
      <c r="D539" s="247"/>
      <c r="E539" s="246"/>
      <c r="F539" s="246"/>
    </row>
    <row r="540" spans="1:6">
      <c r="A540" s="238"/>
      <c r="B540" s="246"/>
      <c r="C540" s="246"/>
      <c r="D540" s="247"/>
      <c r="E540" s="246"/>
      <c r="F540" s="246"/>
    </row>
    <row r="541" spans="1:6">
      <c r="A541" s="238"/>
      <c r="B541" s="246"/>
      <c r="C541" s="246"/>
      <c r="D541" s="247"/>
      <c r="E541" s="246"/>
      <c r="F541" s="246"/>
    </row>
    <row r="542" spans="1:6">
      <c r="A542" s="238"/>
      <c r="B542" s="246"/>
      <c r="C542" s="246"/>
      <c r="D542" s="247"/>
      <c r="E542" s="246"/>
      <c r="F542" s="246"/>
    </row>
    <row r="543" spans="1:6">
      <c r="A543" s="238"/>
      <c r="B543" s="246"/>
      <c r="C543" s="246"/>
      <c r="D543" s="247"/>
      <c r="E543" s="246"/>
      <c r="F543" s="246"/>
    </row>
    <row r="544" spans="1:6">
      <c r="A544" s="238"/>
      <c r="B544" s="246"/>
      <c r="C544" s="246"/>
      <c r="D544" s="247"/>
      <c r="E544" s="246"/>
      <c r="F544" s="246"/>
    </row>
    <row r="545" spans="1:6">
      <c r="A545" s="238"/>
      <c r="B545" s="246"/>
      <c r="C545" s="246"/>
      <c r="D545" s="247"/>
      <c r="E545" s="246"/>
      <c r="F545" s="246"/>
    </row>
    <row r="546" spans="1:6">
      <c r="A546" s="238"/>
      <c r="B546" s="246"/>
      <c r="C546" s="246"/>
      <c r="D546" s="247"/>
      <c r="E546" s="246"/>
      <c r="F546" s="246"/>
    </row>
    <row r="547" spans="1:6">
      <c r="A547" s="238"/>
      <c r="B547" s="246"/>
      <c r="C547" s="246"/>
      <c r="D547" s="247"/>
      <c r="E547" s="246"/>
      <c r="F547" s="246"/>
    </row>
    <row r="548" spans="1:6">
      <c r="A548" s="238"/>
      <c r="B548" s="246"/>
      <c r="C548" s="246"/>
      <c r="D548" s="247"/>
      <c r="E548" s="246"/>
      <c r="F548" s="246"/>
    </row>
    <row r="549" spans="1:6">
      <c r="A549" s="238"/>
      <c r="B549" s="246"/>
      <c r="C549" s="246"/>
      <c r="D549" s="247"/>
      <c r="E549" s="246"/>
      <c r="F549" s="246"/>
    </row>
    <row r="550" spans="1:6">
      <c r="A550" s="238"/>
      <c r="B550" s="246"/>
      <c r="C550" s="246"/>
      <c r="D550" s="247"/>
      <c r="E550" s="246"/>
      <c r="F550" s="246"/>
    </row>
    <row r="551" spans="1:6">
      <c r="A551" s="238"/>
      <c r="B551" s="246"/>
      <c r="C551" s="246"/>
      <c r="D551" s="247"/>
      <c r="E551" s="246"/>
      <c r="F551" s="24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2060"/>
  </sheetPr>
  <dimension ref="A1:CW466"/>
  <sheetViews>
    <sheetView zoomScale="112" zoomScaleNormal="112" workbookViewId="0">
      <pane xSplit="1" ySplit="4" topLeftCell="B5" activePane="bottomRight" state="frozen"/>
      <selection pane="topRight" activeCell="B1" sqref="B1"/>
      <selection pane="bottomLeft" activeCell="A5" sqref="A5"/>
      <selection pane="bottomRight" activeCell="A449" sqref="A449:XFD449"/>
    </sheetView>
  </sheetViews>
  <sheetFormatPr defaultColWidth="9.140625" defaultRowHeight="15" customHeight="1"/>
  <cols>
    <col min="1" max="1" width="25.140625" style="113" customWidth="1"/>
    <col min="2" max="2" width="2.42578125" style="341" hidden="1" customWidth="1"/>
    <col min="3" max="3" width="5.7109375" style="341" customWidth="1"/>
    <col min="4" max="4" width="4.5703125" style="341" customWidth="1"/>
    <col min="5" max="5" width="0.140625" style="341" customWidth="1"/>
    <col min="6" max="6" width="3.85546875" style="341" customWidth="1"/>
    <col min="7" max="9" width="4.140625" style="341" customWidth="1"/>
    <col min="10" max="13" width="4" style="341" customWidth="1"/>
    <col min="14" max="14" width="4.28515625" style="341" customWidth="1"/>
    <col min="15" max="18" width="4.140625" style="341" customWidth="1"/>
    <col min="19" max="21" width="5.5703125" style="341" customWidth="1"/>
    <col min="22" max="22" width="5.28515625" style="341" customWidth="1"/>
    <col min="23" max="23" width="6.85546875" style="341" hidden="1" customWidth="1"/>
    <col min="24" max="24" width="4.85546875" style="341" hidden="1" customWidth="1"/>
    <col min="25" max="25" width="0.140625" style="341" hidden="1" customWidth="1"/>
    <col min="26" max="26" width="5.140625" style="341" hidden="1" customWidth="1"/>
    <col min="27" max="28" width="4.85546875" style="341" hidden="1" customWidth="1"/>
    <col min="29" max="29" width="0.140625" style="341" hidden="1" customWidth="1"/>
    <col min="30" max="30" width="8.5703125" style="341" hidden="1" customWidth="1"/>
    <col min="31" max="32" width="4.28515625" style="341" hidden="1" customWidth="1"/>
    <col min="33" max="33" width="3.85546875" style="575" customWidth="1"/>
    <col min="34" max="34" width="4.28515625" style="341" customWidth="1"/>
    <col min="35" max="35" width="4.7109375" style="341" customWidth="1"/>
    <col min="36" max="36" width="4.140625" style="341" customWidth="1"/>
    <col min="37" max="37" width="4.28515625" style="341" customWidth="1"/>
    <col min="38" max="40" width="4.140625" style="341" customWidth="1"/>
    <col min="41" max="41" width="3.85546875" style="341" customWidth="1"/>
    <col min="42" max="42" width="4.140625" style="341" customWidth="1"/>
    <col min="43" max="43" width="6.140625" style="583" customWidth="1"/>
    <col min="44" max="44" width="2.140625" style="600" customWidth="1"/>
    <col min="45" max="45" width="4.85546875" style="341" hidden="1" customWidth="1"/>
    <col min="46" max="53" width="4" style="341" hidden="1" customWidth="1"/>
    <col min="54" max="54" width="6" style="341" customWidth="1"/>
    <col min="55" max="57" width="5.7109375" style="341" customWidth="1"/>
    <col min="58" max="58" width="2.28515625" style="115" customWidth="1"/>
    <col min="59" max="67" width="4.28515625" style="341" hidden="1" customWidth="1"/>
    <col min="68" max="71" width="5.28515625" style="341" customWidth="1"/>
    <col min="72" max="82" width="9.140625" style="341"/>
    <col min="83" max="16384" width="9.140625" style="113"/>
  </cols>
  <sheetData>
    <row r="1" spans="1:82" ht="20.25" customHeight="1">
      <c r="A1" s="419" t="s">
        <v>477</v>
      </c>
      <c r="B1" s="390"/>
      <c r="C1" s="539"/>
      <c r="D1" s="597" t="s">
        <v>6685</v>
      </c>
      <c r="E1" s="539"/>
      <c r="F1" s="539"/>
      <c r="G1" s="539"/>
      <c r="H1" s="539"/>
      <c r="I1" s="539"/>
      <c r="J1" s="539"/>
      <c r="K1" s="390"/>
      <c r="L1" s="390"/>
      <c r="M1" s="390"/>
      <c r="N1" s="390"/>
      <c r="O1" s="390"/>
      <c r="P1" s="390"/>
      <c r="Q1" s="390"/>
      <c r="R1" s="390"/>
      <c r="S1" s="390"/>
      <c r="T1" s="390"/>
      <c r="AG1" s="341"/>
      <c r="AQ1" s="341"/>
      <c r="AR1" s="598"/>
      <c r="BF1" s="341"/>
      <c r="BH1" s="389"/>
      <c r="BI1" s="390"/>
      <c r="BJ1" s="390"/>
      <c r="BK1" s="390"/>
      <c r="BL1" s="390"/>
    </row>
    <row r="2" spans="1:82" ht="12.75" customHeight="1">
      <c r="A2" s="304"/>
      <c r="B2" s="332"/>
      <c r="C2" s="332"/>
      <c r="D2" s="332"/>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89"/>
      <c r="AE2" s="389"/>
      <c r="AF2" s="390"/>
      <c r="AG2" s="341"/>
      <c r="AQ2" s="341"/>
      <c r="AR2" s="598"/>
      <c r="BF2" s="341"/>
      <c r="BH2" s="389"/>
      <c r="BI2" s="390"/>
      <c r="BJ2" s="390"/>
      <c r="BK2" s="390"/>
      <c r="BL2" s="390"/>
    </row>
    <row r="3" spans="1:82" s="276" customFormat="1" ht="15.75" customHeight="1">
      <c r="A3" s="305"/>
      <c r="B3" s="317"/>
      <c r="C3" s="317"/>
      <c r="D3" s="317"/>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62" t="s">
        <v>25</v>
      </c>
      <c r="AE3" s="319"/>
      <c r="AF3" s="319"/>
      <c r="AG3" s="595"/>
      <c r="AH3" s="596"/>
      <c r="AI3" s="596" t="s">
        <v>478</v>
      </c>
      <c r="AJ3" s="596"/>
      <c r="AK3" s="596"/>
      <c r="AL3" s="319"/>
      <c r="AM3" s="319"/>
      <c r="AN3" s="319"/>
      <c r="AO3" s="319"/>
      <c r="AP3" s="319"/>
      <c r="AQ3" s="585"/>
      <c r="AR3" s="602"/>
      <c r="AV3" s="564" t="s">
        <v>25</v>
      </c>
      <c r="AW3" s="564"/>
      <c r="AX3" s="564"/>
      <c r="BB3" s="542"/>
      <c r="BC3" s="569" t="s">
        <v>6101</v>
      </c>
      <c r="BD3" s="638"/>
      <c r="BE3" s="638"/>
      <c r="BF3" s="611"/>
      <c r="BJ3" s="318"/>
      <c r="BK3" s="318"/>
      <c r="BL3" s="318"/>
      <c r="BM3" s="319"/>
      <c r="BN3" s="319"/>
      <c r="BO3" s="319"/>
      <c r="BP3" s="568"/>
      <c r="BQ3" s="569" t="s">
        <v>7347</v>
      </c>
      <c r="BR3" s="568"/>
      <c r="BS3" s="541"/>
      <c r="BT3" s="319"/>
      <c r="BU3" s="319"/>
      <c r="BV3" s="319"/>
      <c r="BW3" s="319"/>
      <c r="BX3" s="319"/>
      <c r="BY3" s="319"/>
      <c r="BZ3" s="319"/>
      <c r="CA3" s="319"/>
      <c r="CB3" s="319"/>
      <c r="CC3" s="319"/>
      <c r="CD3" s="319"/>
    </row>
    <row r="4" spans="1:82" s="572" customFormat="1" ht="15.75" thickBot="1">
      <c r="A4" s="559" t="s">
        <v>10010</v>
      </c>
      <c r="B4" s="559" t="s">
        <v>10011</v>
      </c>
      <c r="C4" s="154" t="s">
        <v>0</v>
      </c>
      <c r="D4" s="154" t="s">
        <v>1</v>
      </c>
      <c r="E4" s="154" t="s">
        <v>2</v>
      </c>
      <c r="F4" s="560" t="s">
        <v>3</v>
      </c>
      <c r="G4" s="154" t="s">
        <v>4</v>
      </c>
      <c r="H4" s="154" t="s">
        <v>5</v>
      </c>
      <c r="I4" s="154" t="s">
        <v>6</v>
      </c>
      <c r="J4" s="154" t="s">
        <v>10</v>
      </c>
      <c r="K4" s="154" t="s">
        <v>11</v>
      </c>
      <c r="L4" s="154" t="s">
        <v>12</v>
      </c>
      <c r="M4" s="154" t="s">
        <v>13</v>
      </c>
      <c r="N4" s="154" t="s">
        <v>14</v>
      </c>
      <c r="O4" s="154" t="s">
        <v>15</v>
      </c>
      <c r="P4" s="154" t="s">
        <v>16</v>
      </c>
      <c r="Q4" s="154" t="s">
        <v>17</v>
      </c>
      <c r="R4" s="154" t="s">
        <v>18</v>
      </c>
      <c r="S4" s="154" t="s">
        <v>10012</v>
      </c>
      <c r="T4" s="154" t="s">
        <v>10013</v>
      </c>
      <c r="U4" s="154" t="s">
        <v>7</v>
      </c>
      <c r="V4" s="154" t="s">
        <v>8</v>
      </c>
      <c r="W4" s="154" t="s">
        <v>9</v>
      </c>
      <c r="X4" s="154" t="s">
        <v>19</v>
      </c>
      <c r="Y4" s="154" t="s">
        <v>20</v>
      </c>
      <c r="Z4" s="154" t="s">
        <v>21</v>
      </c>
      <c r="AA4" s="154" t="s">
        <v>10014</v>
      </c>
      <c r="AB4" s="154" t="s">
        <v>22</v>
      </c>
      <c r="AC4" s="154" t="s">
        <v>23</v>
      </c>
      <c r="AD4" s="154" t="s">
        <v>24</v>
      </c>
      <c r="AE4" s="571" t="s">
        <v>10015</v>
      </c>
      <c r="AF4" s="571"/>
      <c r="AG4" s="578" t="s">
        <v>10016</v>
      </c>
      <c r="AH4" s="574" t="s">
        <v>26</v>
      </c>
      <c r="AI4" s="574" t="s">
        <v>27</v>
      </c>
      <c r="AJ4" s="574" t="s">
        <v>12</v>
      </c>
      <c r="AK4" s="574" t="s">
        <v>13</v>
      </c>
      <c r="AL4" s="574" t="s">
        <v>28</v>
      </c>
      <c r="AM4" s="574" t="s">
        <v>29</v>
      </c>
      <c r="AN4" s="574" t="s">
        <v>30</v>
      </c>
      <c r="AO4" s="574" t="s">
        <v>31</v>
      </c>
      <c r="AP4" s="574" t="s">
        <v>10017</v>
      </c>
      <c r="AQ4" s="586" t="s">
        <v>10018</v>
      </c>
      <c r="AR4" s="603"/>
      <c r="AS4" s="154" t="s">
        <v>6</v>
      </c>
      <c r="AT4" s="154" t="s">
        <v>10</v>
      </c>
      <c r="AU4" s="566" t="s">
        <v>11</v>
      </c>
      <c r="AV4" s="154" t="s">
        <v>12</v>
      </c>
      <c r="AW4" s="154" t="s">
        <v>13</v>
      </c>
      <c r="AX4" s="154" t="s">
        <v>14</v>
      </c>
      <c r="AY4" s="154" t="s">
        <v>15</v>
      </c>
      <c r="AZ4" s="154" t="s">
        <v>18</v>
      </c>
      <c r="BA4" s="154" t="s">
        <v>10012</v>
      </c>
      <c r="BB4" s="154" t="s">
        <v>7031</v>
      </c>
      <c r="BC4" s="560" t="s">
        <v>7</v>
      </c>
      <c r="BD4" s="154" t="s">
        <v>8</v>
      </c>
      <c r="BE4" s="154" t="s">
        <v>9</v>
      </c>
      <c r="BF4" s="612"/>
      <c r="BG4" s="154" t="s">
        <v>6</v>
      </c>
      <c r="BH4" s="154" t="s">
        <v>10</v>
      </c>
      <c r="BI4" s="154" t="s">
        <v>11</v>
      </c>
      <c r="BJ4" s="154" t="s">
        <v>12</v>
      </c>
      <c r="BK4" s="154" t="s">
        <v>13</v>
      </c>
      <c r="BL4" s="154" t="s">
        <v>14</v>
      </c>
      <c r="BM4" s="154" t="s">
        <v>15</v>
      </c>
      <c r="BN4" s="154" t="s">
        <v>18</v>
      </c>
      <c r="BO4" s="154" t="s">
        <v>10012</v>
      </c>
      <c r="BP4" s="154" t="s">
        <v>7031</v>
      </c>
      <c r="BQ4" s="560" t="s">
        <v>7</v>
      </c>
      <c r="BR4" s="154" t="s">
        <v>8</v>
      </c>
      <c r="BS4" s="154" t="s">
        <v>9</v>
      </c>
      <c r="BT4" s="561"/>
      <c r="BU4" s="561"/>
      <c r="BV4" s="561"/>
      <c r="BW4" s="561"/>
      <c r="BX4" s="561"/>
      <c r="BY4" s="561"/>
      <c r="BZ4" s="561"/>
      <c r="CA4" s="561"/>
      <c r="CB4" s="561"/>
      <c r="CC4" s="561"/>
      <c r="CD4" s="561"/>
    </row>
    <row r="5" spans="1:82" ht="15" customHeight="1">
      <c r="A5" s="305"/>
      <c r="B5" s="317"/>
      <c r="C5" s="317"/>
      <c r="D5" s="317"/>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62"/>
      <c r="AE5" s="362"/>
      <c r="AF5" s="318"/>
      <c r="AG5" s="579"/>
      <c r="AH5" s="318"/>
      <c r="AI5" s="318"/>
      <c r="AJ5" s="362"/>
      <c r="AK5" s="318"/>
      <c r="AL5" s="318"/>
      <c r="AM5" s="318"/>
      <c r="AN5" s="318"/>
      <c r="AO5" s="362"/>
      <c r="AP5" s="318"/>
      <c r="AQ5" s="587"/>
      <c r="AR5" s="604"/>
      <c r="AS5" s="362"/>
      <c r="AT5" s="362"/>
      <c r="AU5" s="362"/>
      <c r="AV5" s="318"/>
      <c r="AW5" s="362"/>
      <c r="AX5" s="362"/>
      <c r="AY5" s="318"/>
      <c r="AZ5" s="318"/>
      <c r="BA5" s="362"/>
      <c r="BB5" s="319"/>
      <c r="BC5" s="389"/>
      <c r="BD5" s="389"/>
      <c r="BE5" s="389"/>
      <c r="BF5" s="370"/>
      <c r="BG5" s="390"/>
      <c r="BH5" s="389"/>
      <c r="BI5" s="390"/>
      <c r="BJ5" s="390"/>
      <c r="BK5" s="390"/>
      <c r="BL5" s="390"/>
    </row>
    <row r="6" spans="1:82" s="289" customFormat="1" ht="15" customHeight="1">
      <c r="A6" s="334" t="s">
        <v>474</v>
      </c>
      <c r="B6" s="335"/>
      <c r="C6" s="335"/>
      <c r="D6" s="335"/>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580"/>
      <c r="AH6" s="323"/>
      <c r="AI6" s="323"/>
      <c r="AJ6" s="323"/>
      <c r="AK6" s="323"/>
      <c r="AL6" s="323"/>
      <c r="AM6" s="323"/>
      <c r="AN6" s="323"/>
      <c r="AO6" s="323"/>
      <c r="AP6" s="323"/>
      <c r="AQ6" s="588"/>
      <c r="AR6" s="599"/>
      <c r="AS6" s="323"/>
      <c r="AT6" s="323"/>
      <c r="AU6" s="323"/>
      <c r="AV6" s="323"/>
      <c r="AW6" s="323"/>
      <c r="AX6" s="323"/>
      <c r="AY6" s="323"/>
      <c r="AZ6" s="323"/>
      <c r="BA6" s="323"/>
      <c r="BB6" s="335"/>
      <c r="BC6" s="323"/>
      <c r="BD6" s="323"/>
      <c r="BE6" s="323"/>
      <c r="BF6" s="323"/>
      <c r="BG6" s="323"/>
      <c r="BH6" s="323"/>
      <c r="BI6" s="323"/>
      <c r="BJ6" s="323"/>
      <c r="BK6" s="323"/>
      <c r="BL6" s="323"/>
      <c r="BM6" s="335"/>
      <c r="BN6" s="335"/>
      <c r="BO6" s="335"/>
      <c r="BP6" s="335"/>
      <c r="BQ6" s="335"/>
      <c r="BR6" s="335"/>
      <c r="BS6" s="335"/>
      <c r="BT6" s="335"/>
      <c r="BU6" s="335"/>
      <c r="BV6" s="335"/>
      <c r="BW6" s="335"/>
      <c r="BX6" s="335"/>
      <c r="BY6" s="335"/>
      <c r="BZ6" s="335"/>
      <c r="CA6" s="335"/>
      <c r="CB6" s="335"/>
      <c r="CC6" s="335"/>
      <c r="CD6" s="335"/>
    </row>
    <row r="7" spans="1:82" ht="15" customHeight="1">
      <c r="A7" s="305"/>
      <c r="B7" s="317"/>
      <c r="C7" s="317"/>
      <c r="D7" s="317"/>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62"/>
      <c r="AE7" s="362"/>
      <c r="AF7" s="318"/>
      <c r="AG7" s="579"/>
      <c r="AH7" s="318"/>
      <c r="AI7" s="318"/>
      <c r="AJ7" s="362"/>
      <c r="AK7" s="318"/>
      <c r="AL7" s="318"/>
      <c r="AM7" s="318"/>
      <c r="AN7" s="318"/>
      <c r="AO7" s="362"/>
      <c r="AP7" s="318"/>
      <c r="AQ7" s="587"/>
      <c r="AR7" s="604"/>
      <c r="AS7" s="362"/>
      <c r="AT7" s="362"/>
      <c r="AU7" s="362"/>
      <c r="AV7" s="318"/>
      <c r="AW7" s="362"/>
      <c r="AX7" s="362"/>
      <c r="AY7" s="318"/>
      <c r="AZ7" s="318"/>
      <c r="BA7" s="362"/>
      <c r="BB7" s="319"/>
      <c r="BC7" s="389"/>
      <c r="BD7" s="389"/>
      <c r="BE7" s="389"/>
      <c r="BF7" s="370"/>
      <c r="BG7" s="390"/>
      <c r="BH7" s="389"/>
      <c r="BI7" s="390"/>
      <c r="BJ7" s="390"/>
      <c r="BK7" s="390"/>
      <c r="BL7" s="390"/>
    </row>
    <row r="8" spans="1:82" ht="15" customHeight="1">
      <c r="A8" s="299" t="s">
        <v>452</v>
      </c>
      <c r="B8" s="371"/>
      <c r="C8" s="371"/>
      <c r="D8" s="371"/>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89"/>
      <c r="AE8" s="389"/>
      <c r="AF8" s="390"/>
      <c r="AG8" s="576"/>
      <c r="AH8" s="390"/>
      <c r="AI8" s="390"/>
      <c r="AJ8" s="389"/>
      <c r="AK8" s="390"/>
      <c r="AL8" s="390"/>
      <c r="AM8" s="390"/>
      <c r="AN8" s="390"/>
      <c r="AO8" s="389"/>
      <c r="AP8" s="390"/>
      <c r="AQ8" s="584"/>
      <c r="AR8" s="601"/>
      <c r="AS8" s="390"/>
      <c r="AT8" s="389"/>
      <c r="AU8" s="389"/>
      <c r="AV8" s="390"/>
      <c r="AW8" s="389"/>
      <c r="AX8" s="389"/>
      <c r="AY8" s="390"/>
      <c r="AZ8" s="390"/>
      <c r="BA8" s="389"/>
      <c r="BC8" s="389"/>
      <c r="BD8" s="389"/>
      <c r="BE8" s="389"/>
      <c r="BF8" s="370"/>
      <c r="BG8" s="390"/>
      <c r="BH8" s="389"/>
      <c r="BI8" s="390"/>
      <c r="BJ8" s="390"/>
      <c r="BK8" s="390"/>
      <c r="BL8" s="390"/>
    </row>
    <row r="9" spans="1:82" s="388" customFormat="1">
      <c r="A9" s="388" t="s">
        <v>3851</v>
      </c>
      <c r="B9" s="388" t="s">
        <v>7032</v>
      </c>
      <c r="C9" s="390">
        <v>25</v>
      </c>
      <c r="D9" s="390" t="s">
        <v>97</v>
      </c>
      <c r="E9" s="390" t="s">
        <v>43</v>
      </c>
      <c r="F9" s="390" t="s">
        <v>10</v>
      </c>
      <c r="G9" s="390">
        <v>160</v>
      </c>
      <c r="H9" s="390">
        <v>645</v>
      </c>
      <c r="I9" s="390">
        <v>606</v>
      </c>
      <c r="J9" s="390">
        <v>101</v>
      </c>
      <c r="K9" s="390">
        <v>176</v>
      </c>
      <c r="L9" s="390">
        <v>40</v>
      </c>
      <c r="M9" s="390">
        <v>9</v>
      </c>
      <c r="N9" s="390">
        <v>34</v>
      </c>
      <c r="O9" s="390">
        <v>111</v>
      </c>
      <c r="P9" s="390">
        <v>21</v>
      </c>
      <c r="Q9" s="390">
        <v>9</v>
      </c>
      <c r="R9" s="390">
        <v>29</v>
      </c>
      <c r="S9" s="390">
        <v>167</v>
      </c>
      <c r="T9" s="519">
        <v>0.28999999999999998</v>
      </c>
      <c r="U9" s="519">
        <v>0.32600000000000001</v>
      </c>
      <c r="V9" s="519">
        <v>0.55400000000000005</v>
      </c>
      <c r="W9" s="519">
        <v>0.88100000000000001</v>
      </c>
      <c r="X9" s="390">
        <v>126</v>
      </c>
      <c r="Y9" s="390">
        <v>336</v>
      </c>
      <c r="Z9" s="390">
        <v>10</v>
      </c>
      <c r="AA9" s="390">
        <v>5</v>
      </c>
      <c r="AB9" s="390">
        <v>1</v>
      </c>
      <c r="AC9" s="390">
        <v>4</v>
      </c>
      <c r="AD9" s="390">
        <v>8</v>
      </c>
      <c r="AE9" s="390" t="s">
        <v>10019</v>
      </c>
      <c r="AF9" s="390"/>
      <c r="AG9" s="576">
        <v>0</v>
      </c>
      <c r="AH9" s="390">
        <v>0</v>
      </c>
      <c r="AI9" s="390">
        <v>1</v>
      </c>
      <c r="AJ9" s="390">
        <v>104</v>
      </c>
      <c r="AK9" s="390">
        <v>22</v>
      </c>
      <c r="AL9" s="390">
        <v>65</v>
      </c>
      <c r="AM9" s="390">
        <v>0</v>
      </c>
      <c r="AN9" s="390">
        <v>0</v>
      </c>
      <c r="AO9" s="389">
        <v>0</v>
      </c>
      <c r="AP9" s="390">
        <v>0</v>
      </c>
      <c r="AQ9" s="584">
        <v>0</v>
      </c>
      <c r="AR9" s="601"/>
      <c r="AS9" s="390">
        <v>134</v>
      </c>
      <c r="AT9" s="390">
        <v>28</v>
      </c>
      <c r="AU9" s="389">
        <v>41</v>
      </c>
      <c r="AV9" s="390">
        <v>10</v>
      </c>
      <c r="AW9" s="390">
        <v>1</v>
      </c>
      <c r="AX9" s="390">
        <v>8</v>
      </c>
      <c r="AY9" s="390">
        <v>30</v>
      </c>
      <c r="AZ9" s="390">
        <v>10</v>
      </c>
      <c r="BA9" s="390">
        <v>27</v>
      </c>
      <c r="BB9" s="519">
        <v>0.30599999999999999</v>
      </c>
      <c r="BC9" s="519">
        <v>0.35899999999999999</v>
      </c>
      <c r="BD9" s="519">
        <v>0.57499999999999996</v>
      </c>
      <c r="BE9" s="519">
        <v>0.93400000000000005</v>
      </c>
      <c r="BF9" s="370"/>
      <c r="BG9" s="390">
        <v>472</v>
      </c>
      <c r="BH9" s="390">
        <v>72</v>
      </c>
      <c r="BI9" s="390">
        <v>135</v>
      </c>
      <c r="BJ9" s="390">
        <v>30</v>
      </c>
      <c r="BK9" s="390">
        <v>8</v>
      </c>
      <c r="BL9" s="390">
        <v>26</v>
      </c>
      <c r="BM9" s="390">
        <v>81</v>
      </c>
      <c r="BN9" s="390">
        <v>19</v>
      </c>
      <c r="BO9" s="390">
        <v>140</v>
      </c>
      <c r="BP9" s="519">
        <v>0.28599999999999998</v>
      </c>
      <c r="BQ9" s="519">
        <v>0.317</v>
      </c>
      <c r="BR9" s="519">
        <v>0.54900000000000004</v>
      </c>
      <c r="BS9" s="519">
        <v>0.86599999999999999</v>
      </c>
      <c r="BT9" s="390"/>
      <c r="BU9" s="390"/>
      <c r="BV9" s="390"/>
      <c r="BW9" s="390"/>
      <c r="BX9" s="390"/>
      <c r="BY9" s="390"/>
      <c r="BZ9" s="390"/>
      <c r="CA9" s="390"/>
      <c r="CB9" s="390"/>
      <c r="CC9" s="390"/>
      <c r="CD9" s="390"/>
    </row>
    <row r="10" spans="1:82" s="388" customFormat="1">
      <c r="A10" s="388" t="s">
        <v>39</v>
      </c>
      <c r="B10" s="388" t="s">
        <v>7033</v>
      </c>
      <c r="C10" s="390">
        <v>31</v>
      </c>
      <c r="D10" s="390" t="s">
        <v>40</v>
      </c>
      <c r="E10" s="390" t="s">
        <v>34</v>
      </c>
      <c r="F10" s="390" t="s">
        <v>10</v>
      </c>
      <c r="G10" s="390">
        <v>140</v>
      </c>
      <c r="H10" s="390">
        <v>531</v>
      </c>
      <c r="I10" s="390">
        <v>485</v>
      </c>
      <c r="J10" s="390">
        <v>54</v>
      </c>
      <c r="K10" s="390">
        <v>112</v>
      </c>
      <c r="L10" s="390">
        <v>22</v>
      </c>
      <c r="M10" s="390">
        <v>3</v>
      </c>
      <c r="N10" s="390">
        <v>4</v>
      </c>
      <c r="O10" s="390">
        <v>34</v>
      </c>
      <c r="P10" s="390">
        <v>8</v>
      </c>
      <c r="Q10" s="390">
        <v>2</v>
      </c>
      <c r="R10" s="390">
        <v>29</v>
      </c>
      <c r="S10" s="390">
        <v>74</v>
      </c>
      <c r="T10" s="519">
        <v>0.23100000000000001</v>
      </c>
      <c r="U10" s="519">
        <v>0.27900000000000003</v>
      </c>
      <c r="V10" s="519">
        <v>0.313</v>
      </c>
      <c r="W10" s="519">
        <v>0.59299999999999997</v>
      </c>
      <c r="X10" s="390">
        <v>63</v>
      </c>
      <c r="Y10" s="390">
        <v>152</v>
      </c>
      <c r="Z10" s="390">
        <v>14</v>
      </c>
      <c r="AA10" s="390">
        <v>5</v>
      </c>
      <c r="AB10" s="390">
        <v>8</v>
      </c>
      <c r="AC10" s="390">
        <v>4</v>
      </c>
      <c r="AD10" s="390">
        <v>1</v>
      </c>
      <c r="AE10" s="390" t="s">
        <v>10020</v>
      </c>
      <c r="AF10" s="390"/>
      <c r="AG10" s="576">
        <v>0</v>
      </c>
      <c r="AH10" s="390">
        <v>0</v>
      </c>
      <c r="AI10" s="390">
        <v>0</v>
      </c>
      <c r="AJ10" s="390">
        <v>3</v>
      </c>
      <c r="AK10" s="390">
        <v>29</v>
      </c>
      <c r="AL10" s="390">
        <v>104</v>
      </c>
      <c r="AM10" s="390">
        <v>0</v>
      </c>
      <c r="AN10" s="390">
        <v>6</v>
      </c>
      <c r="AO10" s="389">
        <v>0</v>
      </c>
      <c r="AP10" s="390">
        <v>6</v>
      </c>
      <c r="AQ10" s="584">
        <v>0</v>
      </c>
      <c r="AR10" s="601"/>
      <c r="AS10" s="390">
        <v>134</v>
      </c>
      <c r="AT10" s="390">
        <v>15</v>
      </c>
      <c r="AU10" s="389">
        <v>32</v>
      </c>
      <c r="AV10" s="390">
        <v>9</v>
      </c>
      <c r="AW10" s="390">
        <v>1</v>
      </c>
      <c r="AX10" s="390">
        <v>1</v>
      </c>
      <c r="AY10" s="390">
        <v>8</v>
      </c>
      <c r="AZ10" s="390">
        <v>8</v>
      </c>
      <c r="BA10" s="390">
        <v>24</v>
      </c>
      <c r="BB10" s="519">
        <v>0.23899999999999999</v>
      </c>
      <c r="BC10" s="519">
        <v>0.29299999999999998</v>
      </c>
      <c r="BD10" s="519">
        <v>0.34300000000000003</v>
      </c>
      <c r="BE10" s="519">
        <v>0.63600000000000001</v>
      </c>
      <c r="BF10" s="370"/>
      <c r="BG10" s="390">
        <v>351</v>
      </c>
      <c r="BH10" s="390">
        <v>39</v>
      </c>
      <c r="BI10" s="390">
        <v>80</v>
      </c>
      <c r="BJ10" s="390">
        <v>13</v>
      </c>
      <c r="BK10" s="390">
        <v>2</v>
      </c>
      <c r="BL10" s="390">
        <v>3</v>
      </c>
      <c r="BM10" s="390">
        <v>26</v>
      </c>
      <c r="BN10" s="390">
        <v>21</v>
      </c>
      <c r="BO10" s="390">
        <v>50</v>
      </c>
      <c r="BP10" s="519">
        <v>0.22800000000000001</v>
      </c>
      <c r="BQ10" s="519">
        <v>0.27400000000000002</v>
      </c>
      <c r="BR10" s="519">
        <v>0.30199999999999999</v>
      </c>
      <c r="BS10" s="519">
        <v>0.57599999999999996</v>
      </c>
      <c r="BT10" s="390"/>
      <c r="BU10" s="390"/>
      <c r="BV10" s="390"/>
      <c r="BW10" s="390"/>
      <c r="BX10" s="390"/>
      <c r="BY10" s="390"/>
      <c r="BZ10" s="390"/>
      <c r="CA10" s="390"/>
      <c r="CB10" s="390"/>
      <c r="CC10" s="390"/>
      <c r="CD10" s="390"/>
    </row>
    <row r="11" spans="1:82" s="388" customFormat="1">
      <c r="A11" s="388" t="s">
        <v>41</v>
      </c>
      <c r="B11" s="388" t="s">
        <v>7034</v>
      </c>
      <c r="C11" s="390">
        <v>26</v>
      </c>
      <c r="D11" s="390" t="s">
        <v>42</v>
      </c>
      <c r="E11" s="390" t="s">
        <v>43</v>
      </c>
      <c r="F11" s="390" t="s">
        <v>10</v>
      </c>
      <c r="G11" s="390">
        <v>126</v>
      </c>
      <c r="H11" s="390">
        <v>429</v>
      </c>
      <c r="I11" s="390">
        <v>386</v>
      </c>
      <c r="J11" s="390">
        <v>43</v>
      </c>
      <c r="K11" s="390">
        <v>103</v>
      </c>
      <c r="L11" s="390">
        <v>25</v>
      </c>
      <c r="M11" s="390">
        <v>0</v>
      </c>
      <c r="N11" s="390">
        <v>11</v>
      </c>
      <c r="O11" s="390">
        <v>51</v>
      </c>
      <c r="P11" s="390">
        <v>0</v>
      </c>
      <c r="Q11" s="390">
        <v>0</v>
      </c>
      <c r="R11" s="390">
        <v>29</v>
      </c>
      <c r="S11" s="390">
        <v>42</v>
      </c>
      <c r="T11" s="519">
        <v>0.26700000000000002</v>
      </c>
      <c r="U11" s="519">
        <v>0.31900000000000001</v>
      </c>
      <c r="V11" s="519">
        <v>0.41699999999999998</v>
      </c>
      <c r="W11" s="519">
        <v>0.73599999999999999</v>
      </c>
      <c r="X11" s="390">
        <v>107</v>
      </c>
      <c r="Y11" s="390">
        <v>161</v>
      </c>
      <c r="Z11" s="390">
        <v>8</v>
      </c>
      <c r="AA11" s="390">
        <v>5</v>
      </c>
      <c r="AB11" s="390">
        <v>0</v>
      </c>
      <c r="AC11" s="390">
        <v>9</v>
      </c>
      <c r="AD11" s="390">
        <v>1</v>
      </c>
      <c r="AE11" s="390" t="s">
        <v>10021</v>
      </c>
      <c r="AF11" s="390"/>
      <c r="AG11" s="576">
        <v>0</v>
      </c>
      <c r="AH11" s="390">
        <v>0</v>
      </c>
      <c r="AI11" s="390">
        <v>83</v>
      </c>
      <c r="AJ11" s="390">
        <v>13</v>
      </c>
      <c r="AK11" s="390">
        <v>10</v>
      </c>
      <c r="AL11" s="390">
        <v>0</v>
      </c>
      <c r="AM11" s="390">
        <v>0</v>
      </c>
      <c r="AN11" s="390">
        <v>0</v>
      </c>
      <c r="AO11" s="389">
        <v>0</v>
      </c>
      <c r="AP11" s="390">
        <v>0</v>
      </c>
      <c r="AQ11" s="584">
        <v>2</v>
      </c>
      <c r="AR11" s="601"/>
      <c r="AS11" s="390">
        <v>135</v>
      </c>
      <c r="AT11" s="390">
        <v>11</v>
      </c>
      <c r="AU11" s="389">
        <v>32</v>
      </c>
      <c r="AV11" s="390">
        <v>9</v>
      </c>
      <c r="AW11" s="390">
        <v>0</v>
      </c>
      <c r="AX11" s="390">
        <v>1</v>
      </c>
      <c r="AY11" s="390">
        <v>16</v>
      </c>
      <c r="AZ11" s="390">
        <v>10</v>
      </c>
      <c r="BA11" s="390">
        <v>12</v>
      </c>
      <c r="BB11" s="519">
        <v>0.23699999999999999</v>
      </c>
      <c r="BC11" s="519">
        <v>0.28399999999999997</v>
      </c>
      <c r="BD11" s="519">
        <v>0.32600000000000001</v>
      </c>
      <c r="BE11" s="519">
        <v>0.61</v>
      </c>
      <c r="BF11" s="370"/>
      <c r="BG11" s="390">
        <v>251</v>
      </c>
      <c r="BH11" s="390">
        <v>32</v>
      </c>
      <c r="BI11" s="390">
        <v>71</v>
      </c>
      <c r="BJ11" s="390">
        <v>16</v>
      </c>
      <c r="BK11" s="390">
        <v>0</v>
      </c>
      <c r="BL11" s="390">
        <v>10</v>
      </c>
      <c r="BM11" s="390">
        <v>35</v>
      </c>
      <c r="BN11" s="390">
        <v>19</v>
      </c>
      <c r="BO11" s="390">
        <v>30</v>
      </c>
      <c r="BP11" s="519">
        <v>0.28299999999999997</v>
      </c>
      <c r="BQ11" s="519">
        <v>0.33800000000000002</v>
      </c>
      <c r="BR11" s="519">
        <v>0.46600000000000003</v>
      </c>
      <c r="BS11" s="519">
        <v>0.80400000000000005</v>
      </c>
      <c r="BT11" s="390"/>
      <c r="BU11" s="390"/>
      <c r="BV11" s="390"/>
      <c r="BW11" s="390"/>
      <c r="BX11" s="390"/>
      <c r="BY11" s="390"/>
      <c r="BZ11" s="390"/>
      <c r="CA11" s="390"/>
      <c r="CB11" s="390"/>
      <c r="CC11" s="390"/>
      <c r="CD11" s="390"/>
    </row>
    <row r="12" spans="1:82" s="388" customFormat="1">
      <c r="A12" s="388" t="s">
        <v>174</v>
      </c>
      <c r="B12" s="388" t="s">
        <v>7035</v>
      </c>
      <c r="C12" s="390">
        <v>32</v>
      </c>
      <c r="D12" s="390" t="s">
        <v>64</v>
      </c>
      <c r="E12" s="390" t="s">
        <v>34</v>
      </c>
      <c r="F12" s="390" t="s">
        <v>10</v>
      </c>
      <c r="G12" s="390">
        <v>118</v>
      </c>
      <c r="H12" s="390">
        <v>408</v>
      </c>
      <c r="I12" s="390">
        <v>360</v>
      </c>
      <c r="J12" s="390">
        <v>42</v>
      </c>
      <c r="K12" s="390">
        <v>75</v>
      </c>
      <c r="L12" s="390">
        <v>15</v>
      </c>
      <c r="M12" s="390">
        <v>2</v>
      </c>
      <c r="N12" s="390">
        <v>9</v>
      </c>
      <c r="O12" s="390">
        <v>32</v>
      </c>
      <c r="P12" s="390">
        <v>12</v>
      </c>
      <c r="Q12" s="390">
        <v>3</v>
      </c>
      <c r="R12" s="390">
        <v>25</v>
      </c>
      <c r="S12" s="390">
        <v>103</v>
      </c>
      <c r="T12" s="519">
        <v>0.20799999999999999</v>
      </c>
      <c r="U12" s="519">
        <v>0.29799999999999999</v>
      </c>
      <c r="V12" s="519">
        <v>0.33600000000000002</v>
      </c>
      <c r="W12" s="519">
        <v>0.63400000000000001</v>
      </c>
      <c r="X12" s="390">
        <v>76</v>
      </c>
      <c r="Y12" s="390">
        <v>121</v>
      </c>
      <c r="Z12" s="390">
        <v>6</v>
      </c>
      <c r="AA12" s="390">
        <v>21</v>
      </c>
      <c r="AB12" s="390">
        <v>2</v>
      </c>
      <c r="AC12" s="390">
        <v>0</v>
      </c>
      <c r="AD12" s="390">
        <v>0</v>
      </c>
      <c r="AE12" s="390" t="s">
        <v>10074</v>
      </c>
      <c r="AF12" s="390"/>
      <c r="AG12" s="576">
        <v>1</v>
      </c>
      <c r="AH12" s="390">
        <v>0</v>
      </c>
      <c r="AI12" s="390">
        <v>0</v>
      </c>
      <c r="AJ12" s="390">
        <v>1</v>
      </c>
      <c r="AK12" s="390">
        <v>0</v>
      </c>
      <c r="AL12" s="390">
        <v>0</v>
      </c>
      <c r="AM12" s="390">
        <v>0</v>
      </c>
      <c r="AN12" s="390">
        <v>4</v>
      </c>
      <c r="AO12" s="389">
        <v>100</v>
      </c>
      <c r="AP12" s="390">
        <v>103</v>
      </c>
      <c r="AQ12" s="584">
        <v>6</v>
      </c>
      <c r="AR12" s="601"/>
      <c r="AS12" s="390">
        <v>121</v>
      </c>
      <c r="AT12" s="390">
        <v>10</v>
      </c>
      <c r="AU12" s="389">
        <v>22</v>
      </c>
      <c r="AV12" s="390">
        <v>4</v>
      </c>
      <c r="AW12" s="390">
        <v>2</v>
      </c>
      <c r="AX12" s="390">
        <v>2</v>
      </c>
      <c r="AY12" s="390">
        <v>10</v>
      </c>
      <c r="AZ12" s="390">
        <v>6</v>
      </c>
      <c r="BA12" s="390">
        <v>36</v>
      </c>
      <c r="BB12" s="519">
        <v>0.182</v>
      </c>
      <c r="BC12" s="519">
        <v>0.28299999999999997</v>
      </c>
      <c r="BD12" s="519">
        <v>0.29799999999999999</v>
      </c>
      <c r="BE12" s="519">
        <v>0.58099999999999996</v>
      </c>
      <c r="BF12" s="370"/>
      <c r="BG12" s="390">
        <v>239</v>
      </c>
      <c r="BH12" s="390">
        <v>32</v>
      </c>
      <c r="BI12" s="390">
        <v>53</v>
      </c>
      <c r="BJ12" s="390">
        <v>11</v>
      </c>
      <c r="BK12" s="390">
        <v>0</v>
      </c>
      <c r="BL12" s="390">
        <v>7</v>
      </c>
      <c r="BM12" s="390">
        <v>22</v>
      </c>
      <c r="BN12" s="390">
        <v>19</v>
      </c>
      <c r="BO12" s="390">
        <v>67</v>
      </c>
      <c r="BP12" s="519">
        <v>0.222</v>
      </c>
      <c r="BQ12" s="519">
        <v>0.30599999999999999</v>
      </c>
      <c r="BR12" s="519">
        <v>0.35599999999999998</v>
      </c>
      <c r="BS12" s="519">
        <v>0.66200000000000003</v>
      </c>
      <c r="BT12" s="390"/>
      <c r="BU12" s="390"/>
      <c r="BV12" s="390"/>
      <c r="BW12" s="390"/>
      <c r="BX12" s="390"/>
      <c r="BY12" s="390"/>
      <c r="BZ12" s="390"/>
      <c r="CA12" s="390"/>
      <c r="CB12" s="390"/>
      <c r="CC12" s="390"/>
      <c r="CD12" s="390"/>
    </row>
    <row r="13" spans="1:82" s="388" customFormat="1">
      <c r="A13" s="388" t="s">
        <v>6143</v>
      </c>
      <c r="B13" s="388" t="s">
        <v>7036</v>
      </c>
      <c r="C13" s="390">
        <v>25</v>
      </c>
      <c r="D13" s="390" t="s">
        <v>128</v>
      </c>
      <c r="E13" s="390" t="s">
        <v>43</v>
      </c>
      <c r="F13" s="390" t="s">
        <v>10</v>
      </c>
      <c r="G13" s="390">
        <v>91</v>
      </c>
      <c r="H13" s="390">
        <v>326</v>
      </c>
      <c r="I13" s="390">
        <v>303</v>
      </c>
      <c r="J13" s="390">
        <v>29</v>
      </c>
      <c r="K13" s="390">
        <v>70</v>
      </c>
      <c r="L13" s="390">
        <v>14</v>
      </c>
      <c r="M13" s="390">
        <v>2</v>
      </c>
      <c r="N13" s="390">
        <v>14</v>
      </c>
      <c r="O13" s="390">
        <v>37</v>
      </c>
      <c r="P13" s="390">
        <v>3</v>
      </c>
      <c r="Q13" s="390">
        <v>0</v>
      </c>
      <c r="R13" s="390">
        <v>21</v>
      </c>
      <c r="S13" s="390">
        <v>90</v>
      </c>
      <c r="T13" s="519">
        <v>0.23100000000000001</v>
      </c>
      <c r="U13" s="519">
        <v>0.28199999999999997</v>
      </c>
      <c r="V13" s="519">
        <v>0.42899999999999999</v>
      </c>
      <c r="W13" s="519">
        <v>0.71099999999999997</v>
      </c>
      <c r="X13" s="390">
        <v>94</v>
      </c>
      <c r="Y13" s="390">
        <v>130</v>
      </c>
      <c r="Z13" s="390">
        <v>9</v>
      </c>
      <c r="AA13" s="390">
        <v>1</v>
      </c>
      <c r="AB13" s="390">
        <v>0</v>
      </c>
      <c r="AC13" s="390">
        <v>1</v>
      </c>
      <c r="AD13" s="390">
        <v>3</v>
      </c>
      <c r="AE13" s="390" t="s">
        <v>10022</v>
      </c>
      <c r="AF13" s="390"/>
      <c r="AG13" s="576">
        <v>0</v>
      </c>
      <c r="AH13" s="390">
        <v>83</v>
      </c>
      <c r="AI13" s="390">
        <v>0</v>
      </c>
      <c r="AJ13" s="390">
        <v>0</v>
      </c>
      <c r="AK13" s="390">
        <v>0</v>
      </c>
      <c r="AL13" s="390">
        <v>0</v>
      </c>
      <c r="AM13" s="390">
        <v>0</v>
      </c>
      <c r="AN13" s="390">
        <v>0</v>
      </c>
      <c r="AO13" s="389">
        <v>0</v>
      </c>
      <c r="AP13" s="390">
        <v>0</v>
      </c>
      <c r="AQ13" s="584">
        <v>1</v>
      </c>
      <c r="AR13" s="601"/>
      <c r="AS13" s="390">
        <v>89</v>
      </c>
      <c r="AT13" s="390">
        <v>9</v>
      </c>
      <c r="AU13" s="389">
        <v>19</v>
      </c>
      <c r="AV13" s="390">
        <v>2</v>
      </c>
      <c r="AW13" s="390">
        <v>0</v>
      </c>
      <c r="AX13" s="390">
        <v>5</v>
      </c>
      <c r="AY13" s="390">
        <v>10</v>
      </c>
      <c r="AZ13" s="390">
        <v>7</v>
      </c>
      <c r="BA13" s="390">
        <v>32</v>
      </c>
      <c r="BB13" s="519">
        <v>0.21299999999999999</v>
      </c>
      <c r="BC13" s="519">
        <v>0.27100000000000002</v>
      </c>
      <c r="BD13" s="519">
        <v>0.40400000000000003</v>
      </c>
      <c r="BE13" s="519">
        <v>0.67500000000000004</v>
      </c>
      <c r="BF13" s="370"/>
      <c r="BG13" s="390">
        <v>214</v>
      </c>
      <c r="BH13" s="390">
        <v>20</v>
      </c>
      <c r="BI13" s="390">
        <v>51</v>
      </c>
      <c r="BJ13" s="390">
        <v>12</v>
      </c>
      <c r="BK13" s="390">
        <v>2</v>
      </c>
      <c r="BL13" s="390">
        <v>9</v>
      </c>
      <c r="BM13" s="390">
        <v>27</v>
      </c>
      <c r="BN13" s="390">
        <v>14</v>
      </c>
      <c r="BO13" s="390">
        <v>58</v>
      </c>
      <c r="BP13" s="519">
        <v>0.23799999999999999</v>
      </c>
      <c r="BQ13" s="519">
        <v>0.28699999999999998</v>
      </c>
      <c r="BR13" s="519">
        <v>0.439</v>
      </c>
      <c r="BS13" s="519">
        <v>0.72599999999999998</v>
      </c>
      <c r="BT13" s="390"/>
      <c r="BU13" s="390"/>
      <c r="BV13" s="390"/>
      <c r="BW13" s="390"/>
      <c r="BX13" s="390"/>
      <c r="BY13" s="390"/>
      <c r="BZ13" s="390"/>
      <c r="CA13" s="390"/>
      <c r="CB13" s="390"/>
      <c r="CC13" s="390"/>
      <c r="CD13" s="390"/>
    </row>
    <row r="14" spans="1:82" s="388" customFormat="1">
      <c r="A14" s="388" t="s">
        <v>45</v>
      </c>
      <c r="B14" s="388" t="s">
        <v>7037</v>
      </c>
      <c r="C14" s="390">
        <v>28</v>
      </c>
      <c r="D14" s="390" t="s">
        <v>128</v>
      </c>
      <c r="E14" s="390" t="s">
        <v>43</v>
      </c>
      <c r="F14" s="390" t="s">
        <v>35</v>
      </c>
      <c r="G14" s="390">
        <v>157</v>
      </c>
      <c r="H14" s="390">
        <v>677</v>
      </c>
      <c r="I14" s="390">
        <v>613</v>
      </c>
      <c r="J14" s="390">
        <v>72</v>
      </c>
      <c r="K14" s="390">
        <v>155</v>
      </c>
      <c r="L14" s="390">
        <v>31</v>
      </c>
      <c r="M14" s="390">
        <v>2</v>
      </c>
      <c r="N14" s="390">
        <v>18</v>
      </c>
      <c r="O14" s="390">
        <v>69</v>
      </c>
      <c r="P14" s="390">
        <v>7</v>
      </c>
      <c r="Q14" s="390">
        <v>4</v>
      </c>
      <c r="R14" s="390">
        <v>62</v>
      </c>
      <c r="S14" s="390">
        <v>142</v>
      </c>
      <c r="T14" s="519">
        <v>0.253</v>
      </c>
      <c r="U14" s="519">
        <v>0.32200000000000001</v>
      </c>
      <c r="V14" s="519">
        <v>0.39800000000000002</v>
      </c>
      <c r="W14" s="519">
        <v>0.72</v>
      </c>
      <c r="X14" s="390">
        <v>99</v>
      </c>
      <c r="Y14" s="390">
        <v>244</v>
      </c>
      <c r="Z14" s="390">
        <v>18</v>
      </c>
      <c r="AA14" s="390">
        <v>1</v>
      </c>
      <c r="AB14" s="390">
        <v>0</v>
      </c>
      <c r="AC14" s="390">
        <v>1</v>
      </c>
      <c r="AD14" s="390">
        <v>10</v>
      </c>
      <c r="AE14" s="390" t="s">
        <v>6527</v>
      </c>
      <c r="AF14" s="390"/>
      <c r="AG14" s="576">
        <v>0</v>
      </c>
      <c r="AH14" s="390">
        <v>0</v>
      </c>
      <c r="AI14" s="390">
        <v>157</v>
      </c>
      <c r="AJ14" s="390">
        <v>0</v>
      </c>
      <c r="AK14" s="390">
        <v>0</v>
      </c>
      <c r="AL14" s="390">
        <v>0</v>
      </c>
      <c r="AM14" s="390">
        <v>0</v>
      </c>
      <c r="AN14" s="390">
        <v>0</v>
      </c>
      <c r="AO14" s="389">
        <v>0</v>
      </c>
      <c r="AP14" s="390">
        <v>0</v>
      </c>
      <c r="AQ14" s="584">
        <v>0</v>
      </c>
      <c r="AR14" s="601"/>
      <c r="AS14" s="390">
        <v>223</v>
      </c>
      <c r="AT14" s="390">
        <v>17</v>
      </c>
      <c r="AU14" s="389">
        <v>40</v>
      </c>
      <c r="AV14" s="390">
        <v>8</v>
      </c>
      <c r="AW14" s="390">
        <v>2</v>
      </c>
      <c r="AX14" s="390">
        <v>4</v>
      </c>
      <c r="AY14" s="390">
        <v>24</v>
      </c>
      <c r="AZ14" s="390">
        <v>17</v>
      </c>
      <c r="BA14" s="390">
        <v>44</v>
      </c>
      <c r="BB14" s="519">
        <v>0.17899999999999999</v>
      </c>
      <c r="BC14" s="519">
        <v>0.24</v>
      </c>
      <c r="BD14" s="519">
        <v>0.28699999999999998</v>
      </c>
      <c r="BE14" s="519">
        <v>0.52700000000000002</v>
      </c>
      <c r="BF14" s="370"/>
      <c r="BG14" s="390">
        <v>390</v>
      </c>
      <c r="BH14" s="390">
        <v>55</v>
      </c>
      <c r="BI14" s="390">
        <v>115</v>
      </c>
      <c r="BJ14" s="390">
        <v>23</v>
      </c>
      <c r="BK14" s="390">
        <v>0</v>
      </c>
      <c r="BL14" s="390">
        <v>14</v>
      </c>
      <c r="BM14" s="390">
        <v>45</v>
      </c>
      <c r="BN14" s="390">
        <v>45</v>
      </c>
      <c r="BO14" s="390">
        <v>98</v>
      </c>
      <c r="BP14" s="519">
        <v>0.29499999999999998</v>
      </c>
      <c r="BQ14" s="519">
        <v>0.36799999999999999</v>
      </c>
      <c r="BR14" s="519">
        <v>0.46200000000000002</v>
      </c>
      <c r="BS14" s="519">
        <v>0.83</v>
      </c>
      <c r="BT14" s="390"/>
      <c r="BU14" s="390"/>
      <c r="BV14" s="390"/>
      <c r="BW14" s="390"/>
      <c r="BX14" s="390"/>
      <c r="BY14" s="390"/>
      <c r="BZ14" s="390"/>
      <c r="CA14" s="390"/>
      <c r="CB14" s="390"/>
      <c r="CC14" s="390"/>
      <c r="CD14" s="390"/>
    </row>
    <row r="15" spans="1:82" s="388" customFormat="1">
      <c r="A15" s="388" t="s">
        <v>6681</v>
      </c>
      <c r="B15" s="388" t="s">
        <v>7039</v>
      </c>
      <c r="C15" s="390">
        <v>26</v>
      </c>
      <c r="D15" s="390" t="s">
        <v>134</v>
      </c>
      <c r="E15" s="390" t="s">
        <v>34</v>
      </c>
      <c r="F15" s="390" t="s">
        <v>10</v>
      </c>
      <c r="G15" s="390">
        <v>112</v>
      </c>
      <c r="H15" s="390">
        <v>498</v>
      </c>
      <c r="I15" s="390">
        <v>413</v>
      </c>
      <c r="J15" s="390">
        <v>77</v>
      </c>
      <c r="K15" s="390">
        <v>115</v>
      </c>
      <c r="L15" s="390">
        <v>22</v>
      </c>
      <c r="M15" s="390">
        <v>0</v>
      </c>
      <c r="N15" s="390">
        <v>27</v>
      </c>
      <c r="O15" s="390">
        <v>67</v>
      </c>
      <c r="P15" s="390">
        <v>6</v>
      </c>
      <c r="Q15" s="390">
        <v>3</v>
      </c>
      <c r="R15" s="390">
        <v>76</v>
      </c>
      <c r="S15" s="390">
        <v>152</v>
      </c>
      <c r="T15" s="519">
        <v>0.27800000000000002</v>
      </c>
      <c r="U15" s="519">
        <v>0.39200000000000002</v>
      </c>
      <c r="V15" s="519">
        <v>0.52800000000000002</v>
      </c>
      <c r="W15" s="519">
        <v>0.91900000000000004</v>
      </c>
      <c r="X15" s="390">
        <v>145</v>
      </c>
      <c r="Y15" s="390">
        <v>218</v>
      </c>
      <c r="Z15" s="390">
        <v>10</v>
      </c>
      <c r="AA15" s="390">
        <v>4</v>
      </c>
      <c r="AB15" s="390">
        <v>0</v>
      </c>
      <c r="AC15" s="390">
        <v>5</v>
      </c>
      <c r="AD15" s="390">
        <v>3</v>
      </c>
      <c r="AE15" s="390" t="s">
        <v>10023</v>
      </c>
      <c r="AF15" s="390"/>
      <c r="AG15" s="576">
        <v>0</v>
      </c>
      <c r="AH15" s="390">
        <v>0</v>
      </c>
      <c r="AI15" s="390">
        <v>0</v>
      </c>
      <c r="AJ15" s="390">
        <v>0</v>
      </c>
      <c r="AK15" s="390">
        <v>0</v>
      </c>
      <c r="AL15" s="390">
        <v>0</v>
      </c>
      <c r="AM15" s="390">
        <v>0</v>
      </c>
      <c r="AN15" s="390">
        <v>1</v>
      </c>
      <c r="AO15" s="389">
        <v>90</v>
      </c>
      <c r="AP15" s="390">
        <v>91</v>
      </c>
      <c r="AQ15" s="584">
        <v>19</v>
      </c>
      <c r="AR15" s="601"/>
      <c r="AS15" s="390">
        <v>111</v>
      </c>
      <c r="AT15" s="390">
        <v>20</v>
      </c>
      <c r="AU15" s="389">
        <v>29</v>
      </c>
      <c r="AV15" s="390">
        <v>7</v>
      </c>
      <c r="AW15" s="390">
        <v>0</v>
      </c>
      <c r="AX15" s="390">
        <v>8</v>
      </c>
      <c r="AY15" s="390">
        <v>12</v>
      </c>
      <c r="AZ15" s="390">
        <v>31</v>
      </c>
      <c r="BA15" s="390">
        <v>43</v>
      </c>
      <c r="BB15" s="519">
        <v>0.26100000000000001</v>
      </c>
      <c r="BC15" s="519">
        <v>0.42699999999999999</v>
      </c>
      <c r="BD15" s="519">
        <v>0.54100000000000004</v>
      </c>
      <c r="BE15" s="519">
        <v>0.96799999999999997</v>
      </c>
      <c r="BF15" s="370"/>
      <c r="BG15" s="390">
        <v>302</v>
      </c>
      <c r="BH15" s="390">
        <v>57</v>
      </c>
      <c r="BI15" s="390">
        <v>86</v>
      </c>
      <c r="BJ15" s="390">
        <v>15</v>
      </c>
      <c r="BK15" s="390">
        <v>0</v>
      </c>
      <c r="BL15" s="390">
        <v>19</v>
      </c>
      <c r="BM15" s="390">
        <v>55</v>
      </c>
      <c r="BN15" s="390">
        <v>45</v>
      </c>
      <c r="BO15" s="390">
        <v>109</v>
      </c>
      <c r="BP15" s="519">
        <v>0.28499999999999998</v>
      </c>
      <c r="BQ15" s="519">
        <v>0.377</v>
      </c>
      <c r="BR15" s="519">
        <v>0.52300000000000002</v>
      </c>
      <c r="BS15" s="519">
        <v>0.9</v>
      </c>
      <c r="BT15" s="390"/>
      <c r="BU15" s="390"/>
      <c r="BV15" s="390"/>
      <c r="BW15" s="390"/>
      <c r="BX15" s="390"/>
      <c r="BY15" s="390"/>
      <c r="BZ15" s="390"/>
      <c r="CA15" s="390"/>
      <c r="CB15" s="390"/>
      <c r="CC15" s="390"/>
      <c r="CD15" s="390"/>
    </row>
    <row r="16" spans="1:82" s="388" customFormat="1">
      <c r="A16" s="388" t="s">
        <v>7627</v>
      </c>
      <c r="B16" s="388" t="s">
        <v>7628</v>
      </c>
      <c r="C16" s="390">
        <v>23</v>
      </c>
      <c r="D16" s="390" t="s">
        <v>128</v>
      </c>
      <c r="E16" s="390" t="s">
        <v>43</v>
      </c>
      <c r="F16" s="390" t="s">
        <v>10</v>
      </c>
      <c r="G16" s="390">
        <v>141</v>
      </c>
      <c r="H16" s="390">
        <v>519</v>
      </c>
      <c r="I16" s="390">
        <v>477</v>
      </c>
      <c r="J16" s="390">
        <v>50</v>
      </c>
      <c r="K16" s="390">
        <v>117</v>
      </c>
      <c r="L16" s="390">
        <v>26</v>
      </c>
      <c r="M16" s="390">
        <v>8</v>
      </c>
      <c r="N16" s="390">
        <v>8</v>
      </c>
      <c r="O16" s="390">
        <v>51</v>
      </c>
      <c r="P16" s="390">
        <v>11</v>
      </c>
      <c r="Q16" s="390">
        <v>10</v>
      </c>
      <c r="R16" s="390">
        <v>32</v>
      </c>
      <c r="S16" s="390">
        <v>88</v>
      </c>
      <c r="T16" s="519">
        <v>0.245</v>
      </c>
      <c r="U16" s="519">
        <v>0.29199999999999998</v>
      </c>
      <c r="V16" s="519">
        <v>0.38400000000000001</v>
      </c>
      <c r="W16" s="519">
        <v>0.67500000000000004</v>
      </c>
      <c r="X16" s="390">
        <v>86</v>
      </c>
      <c r="Y16" s="390">
        <v>183</v>
      </c>
      <c r="Z16" s="390">
        <v>9</v>
      </c>
      <c r="AA16" s="390">
        <v>2</v>
      </c>
      <c r="AB16" s="390">
        <v>1</v>
      </c>
      <c r="AC16" s="390">
        <v>7</v>
      </c>
      <c r="AD16" s="390">
        <v>4</v>
      </c>
      <c r="AE16" s="570" t="s">
        <v>6525</v>
      </c>
      <c r="AF16" s="570"/>
      <c r="AG16" s="576">
        <v>0</v>
      </c>
      <c r="AH16" s="390">
        <v>0</v>
      </c>
      <c r="AI16" s="390">
        <v>0</v>
      </c>
      <c r="AJ16" s="390">
        <v>0</v>
      </c>
      <c r="AK16" s="390">
        <v>0</v>
      </c>
      <c r="AL16" s="390">
        <v>0</v>
      </c>
      <c r="AM16" s="390">
        <v>0</v>
      </c>
      <c r="AN16" s="390">
        <v>136</v>
      </c>
      <c r="AO16" s="389">
        <v>0</v>
      </c>
      <c r="AP16" s="390">
        <v>136</v>
      </c>
      <c r="AQ16" s="584">
        <v>0</v>
      </c>
      <c r="AR16" s="601"/>
      <c r="AS16" s="390">
        <v>164</v>
      </c>
      <c r="AT16" s="390">
        <v>16</v>
      </c>
      <c r="AU16" s="389">
        <v>39</v>
      </c>
      <c r="AV16" s="390">
        <v>12</v>
      </c>
      <c r="AW16" s="390">
        <v>3</v>
      </c>
      <c r="AX16" s="390">
        <v>2</v>
      </c>
      <c r="AY16" s="390">
        <v>16</v>
      </c>
      <c r="AZ16" s="390">
        <v>8</v>
      </c>
      <c r="BA16" s="390">
        <v>33</v>
      </c>
      <c r="BB16" s="519">
        <v>0.23799999999999999</v>
      </c>
      <c r="BC16" s="519">
        <v>0.27200000000000002</v>
      </c>
      <c r="BD16" s="519">
        <v>0.38400000000000001</v>
      </c>
      <c r="BE16" s="519">
        <v>0.65600000000000003</v>
      </c>
      <c r="BF16" s="370"/>
      <c r="BG16" s="390">
        <v>313</v>
      </c>
      <c r="BH16" s="390">
        <v>34</v>
      </c>
      <c r="BI16" s="390">
        <v>78</v>
      </c>
      <c r="BJ16" s="390">
        <v>14</v>
      </c>
      <c r="BK16" s="390">
        <v>5</v>
      </c>
      <c r="BL16" s="390">
        <v>6</v>
      </c>
      <c r="BM16" s="390">
        <v>35</v>
      </c>
      <c r="BN16" s="390">
        <v>24</v>
      </c>
      <c r="BO16" s="390">
        <v>55</v>
      </c>
      <c r="BP16" s="519">
        <v>0.249</v>
      </c>
      <c r="BQ16" s="519">
        <v>0.30099999999999999</v>
      </c>
      <c r="BR16" s="519">
        <v>0.38300000000000001</v>
      </c>
      <c r="BS16" s="519">
        <v>0.68400000000000005</v>
      </c>
      <c r="BT16" s="390"/>
      <c r="BU16" s="390"/>
      <c r="BV16" s="390"/>
      <c r="BW16" s="390"/>
      <c r="BX16" s="390"/>
      <c r="BY16" s="390"/>
      <c r="BZ16" s="390"/>
      <c r="CA16" s="390"/>
      <c r="CB16" s="390"/>
      <c r="CC16" s="390"/>
      <c r="CD16" s="390"/>
    </row>
    <row r="17" spans="1:82" s="388" customFormat="1">
      <c r="A17" s="388" t="s">
        <v>6680</v>
      </c>
      <c r="B17" s="388" t="s">
        <v>7040</v>
      </c>
      <c r="C17" s="390">
        <v>27</v>
      </c>
      <c r="D17" s="390" t="s">
        <v>36</v>
      </c>
      <c r="E17" s="390" t="s">
        <v>34</v>
      </c>
      <c r="F17" s="390" t="s">
        <v>35</v>
      </c>
      <c r="G17" s="390">
        <v>18</v>
      </c>
      <c r="H17" s="390">
        <v>58</v>
      </c>
      <c r="I17" s="390">
        <v>55</v>
      </c>
      <c r="J17" s="390">
        <v>5</v>
      </c>
      <c r="K17" s="390">
        <v>10</v>
      </c>
      <c r="L17" s="390">
        <v>4</v>
      </c>
      <c r="M17" s="390">
        <v>0</v>
      </c>
      <c r="N17" s="390">
        <v>1</v>
      </c>
      <c r="O17" s="390">
        <v>6</v>
      </c>
      <c r="P17" s="390">
        <v>0</v>
      </c>
      <c r="Q17" s="390">
        <v>0</v>
      </c>
      <c r="R17" s="390">
        <v>2</v>
      </c>
      <c r="S17" s="390">
        <v>13</v>
      </c>
      <c r="T17" s="519">
        <v>0.182</v>
      </c>
      <c r="U17" s="519">
        <v>0.20699999999999999</v>
      </c>
      <c r="V17" s="519">
        <v>0.309</v>
      </c>
      <c r="W17" s="519">
        <v>0.51600000000000001</v>
      </c>
      <c r="X17" s="390">
        <v>40</v>
      </c>
      <c r="Y17" s="390">
        <v>17</v>
      </c>
      <c r="Z17" s="390">
        <v>3</v>
      </c>
      <c r="AA17" s="390">
        <v>0</v>
      </c>
      <c r="AB17" s="390">
        <v>0</v>
      </c>
      <c r="AC17" s="390">
        <v>1</v>
      </c>
      <c r="AD17" s="390">
        <v>0</v>
      </c>
      <c r="AE17" s="390" t="s">
        <v>10022</v>
      </c>
      <c r="AF17" s="390"/>
      <c r="AG17" s="576">
        <v>0</v>
      </c>
      <c r="AH17" s="390">
        <v>16</v>
      </c>
      <c r="AI17" s="390">
        <v>0</v>
      </c>
      <c r="AJ17" s="390">
        <v>0</v>
      </c>
      <c r="AK17" s="390">
        <v>0</v>
      </c>
      <c r="AL17" s="390">
        <v>0</v>
      </c>
      <c r="AM17" s="390">
        <v>0</v>
      </c>
      <c r="AN17" s="390">
        <v>0</v>
      </c>
      <c r="AO17" s="389">
        <v>0</v>
      </c>
      <c r="AP17" s="390">
        <v>0</v>
      </c>
      <c r="AQ17" s="584">
        <v>1</v>
      </c>
      <c r="AR17" s="601"/>
      <c r="AS17" s="390">
        <v>15</v>
      </c>
      <c r="AT17" s="390">
        <v>2</v>
      </c>
      <c r="AU17" s="389">
        <v>1</v>
      </c>
      <c r="AV17" s="390">
        <v>1</v>
      </c>
      <c r="AW17" s="390">
        <v>0</v>
      </c>
      <c r="AX17" s="390">
        <v>0</v>
      </c>
      <c r="AY17" s="390">
        <v>0</v>
      </c>
      <c r="AZ17" s="390">
        <v>0</v>
      </c>
      <c r="BA17" s="390">
        <v>2</v>
      </c>
      <c r="BB17" s="519">
        <v>6.7000000000000004E-2</v>
      </c>
      <c r="BC17" s="519">
        <v>6.7000000000000004E-2</v>
      </c>
      <c r="BD17" s="519">
        <v>0.13300000000000001</v>
      </c>
      <c r="BE17" s="519">
        <v>0.2</v>
      </c>
      <c r="BF17" s="370"/>
      <c r="BG17" s="390">
        <v>40</v>
      </c>
      <c r="BH17" s="390">
        <v>3</v>
      </c>
      <c r="BI17" s="390">
        <v>9</v>
      </c>
      <c r="BJ17" s="390">
        <v>3</v>
      </c>
      <c r="BK17" s="390">
        <v>0</v>
      </c>
      <c r="BL17" s="390">
        <v>1</v>
      </c>
      <c r="BM17" s="390">
        <v>6</v>
      </c>
      <c r="BN17" s="390">
        <v>2</v>
      </c>
      <c r="BO17" s="390">
        <v>11</v>
      </c>
      <c r="BP17" s="519">
        <v>0.22500000000000001</v>
      </c>
      <c r="BQ17" s="519">
        <v>0.25600000000000001</v>
      </c>
      <c r="BR17" s="519">
        <v>0.375</v>
      </c>
      <c r="BS17" s="519">
        <v>0.63100000000000001</v>
      </c>
      <c r="BT17" s="390"/>
      <c r="BU17" s="390"/>
      <c r="BV17" s="390"/>
      <c r="BW17" s="390"/>
      <c r="BX17" s="390"/>
      <c r="BY17" s="390"/>
      <c r="BZ17" s="390"/>
      <c r="CA17" s="390"/>
      <c r="CB17" s="390"/>
      <c r="CC17" s="390"/>
      <c r="CD17" s="390"/>
    </row>
    <row r="18" spans="1:82" s="388" customFormat="1">
      <c r="A18" s="388" t="s">
        <v>47</v>
      </c>
      <c r="B18" s="388" t="s">
        <v>7041</v>
      </c>
      <c r="C18" s="390">
        <v>26</v>
      </c>
      <c r="D18" s="390" t="s">
        <v>48</v>
      </c>
      <c r="E18" s="390" t="s">
        <v>43</v>
      </c>
      <c r="F18" s="390" t="s">
        <v>10</v>
      </c>
      <c r="G18" s="390">
        <v>106</v>
      </c>
      <c r="H18" s="390">
        <v>309</v>
      </c>
      <c r="I18" s="390">
        <v>281</v>
      </c>
      <c r="J18" s="390">
        <v>34</v>
      </c>
      <c r="K18" s="390">
        <v>58</v>
      </c>
      <c r="L18" s="390">
        <v>15</v>
      </c>
      <c r="M18" s="390">
        <v>0</v>
      </c>
      <c r="N18" s="390">
        <v>4</v>
      </c>
      <c r="O18" s="390">
        <v>22</v>
      </c>
      <c r="P18" s="390">
        <v>11</v>
      </c>
      <c r="Q18" s="390">
        <v>4</v>
      </c>
      <c r="R18" s="390">
        <v>24</v>
      </c>
      <c r="S18" s="390">
        <v>75</v>
      </c>
      <c r="T18" s="519">
        <v>0.20599999999999999</v>
      </c>
      <c r="U18" s="519">
        <v>0.27200000000000002</v>
      </c>
      <c r="V18" s="519">
        <v>0.30199999999999999</v>
      </c>
      <c r="W18" s="519">
        <v>0.57399999999999995</v>
      </c>
      <c r="X18" s="390">
        <v>51</v>
      </c>
      <c r="Y18" s="390">
        <v>85</v>
      </c>
      <c r="Z18" s="390">
        <v>4</v>
      </c>
      <c r="AA18" s="390">
        <v>2</v>
      </c>
      <c r="AB18" s="390">
        <v>0</v>
      </c>
      <c r="AC18" s="390">
        <v>2</v>
      </c>
      <c r="AD18" s="390">
        <v>4</v>
      </c>
      <c r="AE18" s="390" t="s">
        <v>10024</v>
      </c>
      <c r="AF18" s="390"/>
      <c r="AG18" s="576">
        <v>0</v>
      </c>
      <c r="AH18" s="390">
        <v>0</v>
      </c>
      <c r="AI18" s="390">
        <v>0</v>
      </c>
      <c r="AJ18" s="390">
        <v>9</v>
      </c>
      <c r="AK18" s="390">
        <v>15</v>
      </c>
      <c r="AL18" s="390">
        <v>0</v>
      </c>
      <c r="AM18" s="390">
        <v>3</v>
      </c>
      <c r="AN18" s="390">
        <v>16</v>
      </c>
      <c r="AO18" s="389">
        <v>43</v>
      </c>
      <c r="AP18" s="390">
        <v>60</v>
      </c>
      <c r="AQ18" s="584">
        <v>0</v>
      </c>
      <c r="AR18" s="601"/>
      <c r="AS18" s="390">
        <v>130</v>
      </c>
      <c r="AT18" s="390">
        <v>16</v>
      </c>
      <c r="AU18" s="389">
        <v>35</v>
      </c>
      <c r="AV18" s="390">
        <v>9</v>
      </c>
      <c r="AW18" s="390">
        <v>0</v>
      </c>
      <c r="AX18" s="390">
        <v>2</v>
      </c>
      <c r="AY18" s="390">
        <v>10</v>
      </c>
      <c r="AZ18" s="390">
        <v>10</v>
      </c>
      <c r="BA18" s="390">
        <v>30</v>
      </c>
      <c r="BB18" s="519">
        <v>0.26900000000000002</v>
      </c>
      <c r="BC18" s="519">
        <v>0.317</v>
      </c>
      <c r="BD18" s="519">
        <v>0.38500000000000001</v>
      </c>
      <c r="BE18" s="519">
        <v>0.70199999999999996</v>
      </c>
      <c r="BF18" s="370"/>
      <c r="BG18" s="390">
        <v>151</v>
      </c>
      <c r="BH18" s="390">
        <v>18</v>
      </c>
      <c r="BI18" s="390">
        <v>23</v>
      </c>
      <c r="BJ18" s="390">
        <v>6</v>
      </c>
      <c r="BK18" s="390">
        <v>0</v>
      </c>
      <c r="BL18" s="390">
        <v>2</v>
      </c>
      <c r="BM18" s="390">
        <v>12</v>
      </c>
      <c r="BN18" s="390">
        <v>14</v>
      </c>
      <c r="BO18" s="390">
        <v>45</v>
      </c>
      <c r="BP18" s="519">
        <v>0.152</v>
      </c>
      <c r="BQ18" s="519">
        <v>0.23400000000000001</v>
      </c>
      <c r="BR18" s="519">
        <v>0.23200000000000001</v>
      </c>
      <c r="BS18" s="519">
        <v>0.46600000000000003</v>
      </c>
      <c r="BT18" s="390"/>
      <c r="BU18" s="390"/>
      <c r="BV18" s="390"/>
      <c r="BW18" s="390"/>
      <c r="BX18" s="390"/>
      <c r="BY18" s="390"/>
      <c r="BZ18" s="390"/>
      <c r="CA18" s="390"/>
      <c r="CB18" s="390"/>
      <c r="CC18" s="390"/>
      <c r="CD18" s="390"/>
    </row>
    <row r="19" spans="1:82" s="388" customFormat="1">
      <c r="A19" s="388" t="s">
        <v>6126</v>
      </c>
      <c r="B19" s="388" t="s">
        <v>7042</v>
      </c>
      <c r="C19" s="390">
        <v>27</v>
      </c>
      <c r="D19" s="390" t="s">
        <v>42</v>
      </c>
      <c r="E19" s="390" t="s">
        <v>43</v>
      </c>
      <c r="F19" s="390" t="s">
        <v>10</v>
      </c>
      <c r="G19" s="390">
        <v>79</v>
      </c>
      <c r="H19" s="390">
        <v>277</v>
      </c>
      <c r="I19" s="390">
        <v>238</v>
      </c>
      <c r="J19" s="390">
        <v>33</v>
      </c>
      <c r="K19" s="390">
        <v>50</v>
      </c>
      <c r="L19" s="390">
        <v>13</v>
      </c>
      <c r="M19" s="390">
        <v>2</v>
      </c>
      <c r="N19" s="390">
        <v>7</v>
      </c>
      <c r="O19" s="390">
        <v>30</v>
      </c>
      <c r="P19" s="390">
        <v>0</v>
      </c>
      <c r="Q19" s="390">
        <v>1</v>
      </c>
      <c r="R19" s="390">
        <v>28</v>
      </c>
      <c r="S19" s="390">
        <v>65</v>
      </c>
      <c r="T19" s="519">
        <v>0.21</v>
      </c>
      <c r="U19" s="519">
        <v>0.315</v>
      </c>
      <c r="V19" s="519">
        <v>0.37</v>
      </c>
      <c r="W19" s="519">
        <v>0.68500000000000005</v>
      </c>
      <c r="X19" s="390">
        <v>94</v>
      </c>
      <c r="Y19" s="390">
        <v>88</v>
      </c>
      <c r="Z19" s="390">
        <v>12</v>
      </c>
      <c r="AA19" s="390">
        <v>9</v>
      </c>
      <c r="AB19" s="390">
        <v>1</v>
      </c>
      <c r="AC19" s="390">
        <v>1</v>
      </c>
      <c r="AD19" s="390">
        <v>2</v>
      </c>
      <c r="AE19" s="390" t="s">
        <v>10025</v>
      </c>
      <c r="AF19" s="390"/>
      <c r="AG19" s="576">
        <v>0</v>
      </c>
      <c r="AH19" s="390">
        <v>71</v>
      </c>
      <c r="AI19" s="390">
        <v>3</v>
      </c>
      <c r="AJ19" s="390">
        <v>0</v>
      </c>
      <c r="AK19" s="390">
        <v>0</v>
      </c>
      <c r="AL19" s="390">
        <v>0</v>
      </c>
      <c r="AM19" s="390">
        <v>0</v>
      </c>
      <c r="AN19" s="390">
        <v>0</v>
      </c>
      <c r="AO19" s="389">
        <v>0</v>
      </c>
      <c r="AP19" s="390">
        <v>0</v>
      </c>
      <c r="AQ19" s="584">
        <v>0</v>
      </c>
      <c r="AR19" s="601"/>
      <c r="AS19" s="390">
        <v>51</v>
      </c>
      <c r="AT19" s="390">
        <v>8</v>
      </c>
      <c r="AU19" s="389">
        <v>12</v>
      </c>
      <c r="AV19" s="390">
        <v>3</v>
      </c>
      <c r="AW19" s="390">
        <v>2</v>
      </c>
      <c r="AX19" s="390">
        <v>0</v>
      </c>
      <c r="AY19" s="390">
        <v>3</v>
      </c>
      <c r="AZ19" s="390">
        <v>7</v>
      </c>
      <c r="BA19" s="390">
        <v>14</v>
      </c>
      <c r="BB19" s="519">
        <v>0.23499999999999999</v>
      </c>
      <c r="BC19" s="519">
        <v>0.32800000000000001</v>
      </c>
      <c r="BD19" s="519">
        <v>0.373</v>
      </c>
      <c r="BE19" s="519">
        <v>0.70099999999999996</v>
      </c>
      <c r="BF19" s="370"/>
      <c r="BG19" s="390">
        <v>187</v>
      </c>
      <c r="BH19" s="390">
        <v>25</v>
      </c>
      <c r="BI19" s="390">
        <v>38</v>
      </c>
      <c r="BJ19" s="390">
        <v>10</v>
      </c>
      <c r="BK19" s="390">
        <v>0</v>
      </c>
      <c r="BL19" s="390">
        <v>7</v>
      </c>
      <c r="BM19" s="390">
        <v>27</v>
      </c>
      <c r="BN19" s="390">
        <v>21</v>
      </c>
      <c r="BO19" s="390">
        <v>51</v>
      </c>
      <c r="BP19" s="519">
        <v>0.20300000000000001</v>
      </c>
      <c r="BQ19" s="519">
        <v>0.312</v>
      </c>
      <c r="BR19" s="519">
        <v>0.36899999999999999</v>
      </c>
      <c r="BS19" s="519">
        <v>0.68100000000000005</v>
      </c>
      <c r="BT19" s="390"/>
      <c r="BU19" s="390"/>
      <c r="BV19" s="390"/>
      <c r="BW19" s="390"/>
      <c r="BX19" s="390"/>
      <c r="BY19" s="390"/>
      <c r="BZ19" s="390"/>
      <c r="CA19" s="390"/>
      <c r="CB19" s="390"/>
      <c r="CC19" s="390"/>
      <c r="CD19" s="390"/>
    </row>
    <row r="20" spans="1:82" s="388" customFormat="1">
      <c r="A20" s="388" t="s">
        <v>6152</v>
      </c>
      <c r="B20" s="388" t="s">
        <v>10026</v>
      </c>
      <c r="C20" s="390">
        <v>25</v>
      </c>
      <c r="D20" s="390" t="s">
        <v>44</v>
      </c>
      <c r="E20" s="390" t="s">
        <v>34</v>
      </c>
      <c r="F20" s="390" t="s">
        <v>37</v>
      </c>
      <c r="G20" s="390">
        <v>5</v>
      </c>
      <c r="H20" s="390">
        <v>11</v>
      </c>
      <c r="I20" s="390">
        <v>10</v>
      </c>
      <c r="J20" s="390">
        <v>0</v>
      </c>
      <c r="K20" s="390">
        <v>2</v>
      </c>
      <c r="L20" s="390">
        <v>0</v>
      </c>
      <c r="M20" s="390">
        <v>0</v>
      </c>
      <c r="N20" s="390">
        <v>0</v>
      </c>
      <c r="O20" s="390">
        <v>0</v>
      </c>
      <c r="P20" s="390">
        <v>0</v>
      </c>
      <c r="Q20" s="390">
        <v>0</v>
      </c>
      <c r="R20" s="390">
        <v>1</v>
      </c>
      <c r="S20" s="390">
        <v>6</v>
      </c>
      <c r="T20" s="519">
        <v>0.2</v>
      </c>
      <c r="U20" s="519">
        <v>0.27300000000000002</v>
      </c>
      <c r="V20" s="519">
        <v>0.2</v>
      </c>
      <c r="W20" s="519">
        <v>0.47299999999999998</v>
      </c>
      <c r="X20" s="390">
        <v>35</v>
      </c>
      <c r="Y20" s="390">
        <v>2</v>
      </c>
      <c r="Z20" s="390">
        <v>0</v>
      </c>
      <c r="AA20" s="390">
        <v>0</v>
      </c>
      <c r="AB20" s="390">
        <v>0</v>
      </c>
      <c r="AC20" s="390">
        <v>0</v>
      </c>
      <c r="AD20" s="390">
        <v>0</v>
      </c>
      <c r="AE20" s="390" t="s">
        <v>6528</v>
      </c>
      <c r="AF20" s="390"/>
      <c r="AG20" s="576">
        <v>0</v>
      </c>
      <c r="AH20" s="390">
        <v>0</v>
      </c>
      <c r="AI20" s="390">
        <v>0</v>
      </c>
      <c r="AJ20" s="390">
        <v>0</v>
      </c>
      <c r="AK20" s="390">
        <v>0</v>
      </c>
      <c r="AL20" s="390">
        <v>0</v>
      </c>
      <c r="AM20" s="390">
        <v>3</v>
      </c>
      <c r="AN20" s="390">
        <v>0</v>
      </c>
      <c r="AO20" s="389">
        <v>0</v>
      </c>
      <c r="AP20" s="390">
        <v>3</v>
      </c>
      <c r="AQ20" s="584">
        <v>0</v>
      </c>
      <c r="AR20" s="601"/>
      <c r="AS20" s="390">
        <v>4</v>
      </c>
      <c r="AT20" s="390">
        <v>0</v>
      </c>
      <c r="AU20" s="389">
        <v>1</v>
      </c>
      <c r="AV20" s="390">
        <v>0</v>
      </c>
      <c r="AW20" s="390">
        <v>0</v>
      </c>
      <c r="AX20" s="390">
        <v>0</v>
      </c>
      <c r="AY20" s="390">
        <v>0</v>
      </c>
      <c r="AZ20" s="390">
        <v>0</v>
      </c>
      <c r="BA20" s="390">
        <v>2</v>
      </c>
      <c r="BB20" s="519">
        <v>0.25</v>
      </c>
      <c r="BC20" s="519">
        <v>0.25</v>
      </c>
      <c r="BD20" s="519">
        <v>0.25</v>
      </c>
      <c r="BE20" s="519">
        <v>0.5</v>
      </c>
      <c r="BF20" s="370"/>
      <c r="BG20" s="390">
        <v>6</v>
      </c>
      <c r="BH20" s="390">
        <v>0</v>
      </c>
      <c r="BI20" s="390">
        <v>1</v>
      </c>
      <c r="BJ20" s="390">
        <v>0</v>
      </c>
      <c r="BK20" s="390">
        <v>0</v>
      </c>
      <c r="BL20" s="390">
        <v>0</v>
      </c>
      <c r="BM20" s="390">
        <v>0</v>
      </c>
      <c r="BN20" s="390">
        <v>1</v>
      </c>
      <c r="BO20" s="390">
        <v>4</v>
      </c>
      <c r="BP20" s="519">
        <v>0.16700000000000001</v>
      </c>
      <c r="BQ20" s="519">
        <v>0.28599999999999998</v>
      </c>
      <c r="BR20" s="519">
        <v>0.16700000000000001</v>
      </c>
      <c r="BS20" s="519">
        <v>0.45300000000000001</v>
      </c>
      <c r="BT20" s="390"/>
      <c r="BU20" s="390"/>
      <c r="BV20" s="390"/>
      <c r="BW20" s="390"/>
      <c r="BX20" s="390"/>
      <c r="BY20" s="390"/>
      <c r="BZ20" s="390"/>
      <c r="CA20" s="390"/>
      <c r="CB20" s="390"/>
      <c r="CC20" s="390"/>
      <c r="CD20" s="390"/>
    </row>
    <row r="21" spans="1:82" s="388" customFormat="1">
      <c r="A21" s="388" t="s">
        <v>50</v>
      </c>
      <c r="B21" s="388" t="s">
        <v>7043</v>
      </c>
      <c r="C21" s="390">
        <v>34</v>
      </c>
      <c r="D21" s="390" t="s">
        <v>124</v>
      </c>
      <c r="E21" s="390" t="s">
        <v>43</v>
      </c>
      <c r="F21" s="390" t="s">
        <v>10</v>
      </c>
      <c r="G21" s="390">
        <v>54</v>
      </c>
      <c r="H21" s="390">
        <v>209</v>
      </c>
      <c r="I21" s="390">
        <v>197</v>
      </c>
      <c r="J21" s="390">
        <v>16</v>
      </c>
      <c r="K21" s="390">
        <v>48</v>
      </c>
      <c r="L21" s="390">
        <v>9</v>
      </c>
      <c r="M21" s="390">
        <v>0</v>
      </c>
      <c r="N21" s="390">
        <v>1</v>
      </c>
      <c r="O21" s="390">
        <v>18</v>
      </c>
      <c r="P21" s="390">
        <v>1</v>
      </c>
      <c r="Q21" s="390">
        <v>1</v>
      </c>
      <c r="R21" s="390">
        <v>11</v>
      </c>
      <c r="S21" s="390">
        <v>35</v>
      </c>
      <c r="T21" s="519">
        <v>0.24399999999999999</v>
      </c>
      <c r="U21" s="519">
        <v>0.28699999999999998</v>
      </c>
      <c r="V21" s="519">
        <v>0.30499999999999999</v>
      </c>
      <c r="W21" s="519">
        <v>0.59199999999999997</v>
      </c>
      <c r="X21" s="390">
        <v>69</v>
      </c>
      <c r="Y21" s="390">
        <v>60</v>
      </c>
      <c r="Z21" s="390">
        <v>5</v>
      </c>
      <c r="AA21" s="390">
        <v>1</v>
      </c>
      <c r="AB21" s="390">
        <v>0</v>
      </c>
      <c r="AC21" s="390">
        <v>0</v>
      </c>
      <c r="AD21" s="390">
        <v>0</v>
      </c>
      <c r="AE21" s="390" t="s">
        <v>10027</v>
      </c>
      <c r="AF21" s="390"/>
      <c r="AG21" s="576">
        <v>0</v>
      </c>
      <c r="AH21" s="390">
        <v>0</v>
      </c>
      <c r="AI21" s="390">
        <v>1</v>
      </c>
      <c r="AJ21" s="390">
        <v>0</v>
      </c>
      <c r="AK21" s="390">
        <v>48</v>
      </c>
      <c r="AL21" s="390">
        <v>0</v>
      </c>
      <c r="AM21" s="390">
        <v>0</v>
      </c>
      <c r="AN21" s="390">
        <v>0</v>
      </c>
      <c r="AO21" s="389">
        <v>0</v>
      </c>
      <c r="AP21" s="390">
        <v>0</v>
      </c>
      <c r="AQ21" s="584">
        <v>1</v>
      </c>
      <c r="AR21" s="601"/>
      <c r="AS21" s="390">
        <v>38</v>
      </c>
      <c r="AT21" s="390">
        <v>4</v>
      </c>
      <c r="AU21" s="389">
        <v>8</v>
      </c>
      <c r="AV21" s="390">
        <v>1</v>
      </c>
      <c r="AW21" s="390">
        <v>0</v>
      </c>
      <c r="AX21" s="390">
        <v>0</v>
      </c>
      <c r="AY21" s="390">
        <v>2</v>
      </c>
      <c r="AZ21" s="390">
        <v>4</v>
      </c>
      <c r="BA21" s="390">
        <v>1</v>
      </c>
      <c r="BB21" s="519">
        <v>0.21099999999999999</v>
      </c>
      <c r="BC21" s="519">
        <v>0.28599999999999998</v>
      </c>
      <c r="BD21" s="519">
        <v>0.23699999999999999</v>
      </c>
      <c r="BE21" s="519">
        <v>0.52300000000000002</v>
      </c>
      <c r="BF21" s="370"/>
      <c r="BG21" s="390">
        <v>159</v>
      </c>
      <c r="BH21" s="390">
        <v>12</v>
      </c>
      <c r="BI21" s="390">
        <v>40</v>
      </c>
      <c r="BJ21" s="390">
        <v>8</v>
      </c>
      <c r="BK21" s="390">
        <v>0</v>
      </c>
      <c r="BL21" s="390">
        <v>1</v>
      </c>
      <c r="BM21" s="390">
        <v>16</v>
      </c>
      <c r="BN21" s="390">
        <v>7</v>
      </c>
      <c r="BO21" s="390">
        <v>34</v>
      </c>
      <c r="BP21" s="519">
        <v>0.252</v>
      </c>
      <c r="BQ21" s="519">
        <v>0.28699999999999998</v>
      </c>
      <c r="BR21" s="519">
        <v>0.32100000000000001</v>
      </c>
      <c r="BS21" s="519">
        <v>0.60799999999999998</v>
      </c>
      <c r="BT21" s="390"/>
      <c r="BU21" s="390"/>
      <c r="BV21" s="390"/>
      <c r="BW21" s="390"/>
      <c r="BX21" s="390"/>
      <c r="BY21" s="390"/>
      <c r="BZ21" s="390"/>
      <c r="CA21" s="390"/>
      <c r="CB21" s="390"/>
      <c r="CC21" s="390"/>
      <c r="CD21" s="390"/>
    </row>
    <row r="22" spans="1:82" s="388" customFormat="1">
      <c r="A22" s="388" t="s">
        <v>6119</v>
      </c>
      <c r="B22" s="388" t="s">
        <v>7044</v>
      </c>
      <c r="C22" s="390">
        <v>25</v>
      </c>
      <c r="D22" s="390" t="s">
        <v>33</v>
      </c>
      <c r="E22" s="390" t="s">
        <v>34</v>
      </c>
      <c r="F22" s="390" t="s">
        <v>10</v>
      </c>
      <c r="G22" s="390">
        <v>71</v>
      </c>
      <c r="H22" s="390">
        <v>299</v>
      </c>
      <c r="I22" s="390">
        <v>266</v>
      </c>
      <c r="J22" s="390">
        <v>32</v>
      </c>
      <c r="K22" s="390">
        <v>53</v>
      </c>
      <c r="L22" s="390">
        <v>14</v>
      </c>
      <c r="M22" s="390">
        <v>0</v>
      </c>
      <c r="N22" s="390">
        <v>13</v>
      </c>
      <c r="O22" s="390">
        <v>41</v>
      </c>
      <c r="P22" s="390">
        <v>0</v>
      </c>
      <c r="Q22" s="390">
        <v>0</v>
      </c>
      <c r="R22" s="390">
        <v>31</v>
      </c>
      <c r="S22" s="390">
        <v>115</v>
      </c>
      <c r="T22" s="519">
        <v>0.19900000000000001</v>
      </c>
      <c r="U22" s="519">
        <v>0.28100000000000003</v>
      </c>
      <c r="V22" s="519">
        <v>0.39800000000000002</v>
      </c>
      <c r="W22" s="519">
        <v>0.67900000000000005</v>
      </c>
      <c r="X22" s="390">
        <v>82</v>
      </c>
      <c r="Y22" s="390">
        <v>106</v>
      </c>
      <c r="Z22" s="390">
        <v>7</v>
      </c>
      <c r="AA22" s="390">
        <v>0</v>
      </c>
      <c r="AB22" s="390">
        <v>0</v>
      </c>
      <c r="AC22" s="390">
        <v>2</v>
      </c>
      <c r="AD22" s="390">
        <v>0</v>
      </c>
      <c r="AE22" s="390" t="s">
        <v>10027</v>
      </c>
      <c r="AF22" s="390"/>
      <c r="AG22" s="576">
        <v>0</v>
      </c>
      <c r="AH22" s="390">
        <v>0</v>
      </c>
      <c r="AI22" s="390">
        <v>11</v>
      </c>
      <c r="AJ22" s="390">
        <v>0</v>
      </c>
      <c r="AK22" s="390">
        <v>56</v>
      </c>
      <c r="AL22" s="390">
        <v>0</v>
      </c>
      <c r="AM22" s="390">
        <v>0</v>
      </c>
      <c r="AN22" s="390">
        <v>0</v>
      </c>
      <c r="AO22" s="389">
        <v>0</v>
      </c>
      <c r="AP22" s="390">
        <v>0</v>
      </c>
      <c r="AQ22" s="584">
        <v>7</v>
      </c>
      <c r="AR22" s="601"/>
      <c r="AS22" s="390">
        <v>70</v>
      </c>
      <c r="AT22" s="390">
        <v>10</v>
      </c>
      <c r="AU22" s="389">
        <v>13</v>
      </c>
      <c r="AV22" s="390">
        <v>1</v>
      </c>
      <c r="AW22" s="390">
        <v>0</v>
      </c>
      <c r="AX22" s="390">
        <v>4</v>
      </c>
      <c r="AY22" s="390">
        <v>10</v>
      </c>
      <c r="AZ22" s="390">
        <v>8</v>
      </c>
      <c r="BA22" s="390">
        <v>30</v>
      </c>
      <c r="BB22" s="519">
        <v>0.186</v>
      </c>
      <c r="BC22" s="519">
        <v>0.26300000000000001</v>
      </c>
      <c r="BD22" s="519">
        <v>0.371</v>
      </c>
      <c r="BE22" s="519">
        <v>0.63400000000000001</v>
      </c>
      <c r="BF22" s="370"/>
      <c r="BG22" s="390">
        <v>196</v>
      </c>
      <c r="BH22" s="390">
        <v>22</v>
      </c>
      <c r="BI22" s="390">
        <v>40</v>
      </c>
      <c r="BJ22" s="390">
        <v>13</v>
      </c>
      <c r="BK22" s="390">
        <v>0</v>
      </c>
      <c r="BL22" s="390">
        <v>9</v>
      </c>
      <c r="BM22" s="390">
        <v>31</v>
      </c>
      <c r="BN22" s="390">
        <v>23</v>
      </c>
      <c r="BO22" s="390">
        <v>85</v>
      </c>
      <c r="BP22" s="519">
        <v>0.20399999999999999</v>
      </c>
      <c r="BQ22" s="519">
        <v>0.28799999999999998</v>
      </c>
      <c r="BR22" s="519">
        <v>0.40799999999999997</v>
      </c>
      <c r="BS22" s="519">
        <v>0.69599999999999995</v>
      </c>
      <c r="BT22" s="390"/>
      <c r="BU22" s="390"/>
      <c r="BV22" s="390"/>
      <c r="BW22" s="390"/>
      <c r="BX22" s="390"/>
      <c r="BY22" s="390"/>
      <c r="BZ22" s="390"/>
      <c r="CA22" s="390"/>
      <c r="CB22" s="390"/>
      <c r="CC22" s="390"/>
      <c r="CD22" s="390"/>
    </row>
    <row r="23" spans="1:82" s="73" customFormat="1" ht="15.75" thickBot="1">
      <c r="A23" s="550" t="s">
        <v>54</v>
      </c>
      <c r="B23" s="73" t="s">
        <v>7045</v>
      </c>
      <c r="C23" s="71"/>
      <c r="D23" s="71"/>
      <c r="E23" s="71"/>
      <c r="F23" s="71"/>
      <c r="G23" s="71"/>
      <c r="H23" s="71"/>
      <c r="I23" s="71"/>
      <c r="J23" s="503"/>
      <c r="K23" s="503"/>
      <c r="L23" s="503"/>
      <c r="M23" s="503"/>
      <c r="N23" s="71"/>
      <c r="O23" s="71"/>
      <c r="P23" s="71"/>
      <c r="Q23" s="71"/>
      <c r="R23" s="71"/>
      <c r="S23" s="71"/>
      <c r="T23" s="71"/>
      <c r="U23" s="71"/>
      <c r="V23" s="71"/>
      <c r="W23" s="71"/>
      <c r="X23" s="71"/>
      <c r="Y23" s="71"/>
      <c r="Z23" s="71"/>
      <c r="AA23" s="71"/>
      <c r="AB23" s="71"/>
      <c r="AC23" s="71"/>
      <c r="AD23" s="71"/>
      <c r="AE23" s="504"/>
      <c r="AF23" s="505"/>
      <c r="AG23" s="581"/>
      <c r="AH23" s="71"/>
      <c r="AI23" s="71"/>
      <c r="AJ23" s="71"/>
      <c r="AK23" s="71"/>
      <c r="AL23" s="71"/>
      <c r="AM23" s="71"/>
      <c r="AN23" s="71"/>
      <c r="AO23" s="573"/>
      <c r="AP23" s="506"/>
      <c r="AQ23" s="589"/>
      <c r="AR23" s="605"/>
      <c r="AS23" s="507"/>
      <c r="AT23" s="507"/>
      <c r="AU23" s="573"/>
      <c r="AV23" s="508"/>
      <c r="AW23" s="507"/>
      <c r="AX23" s="507"/>
      <c r="AY23" s="507"/>
      <c r="AZ23" s="507"/>
      <c r="BA23" s="202"/>
      <c r="BB23" s="202"/>
      <c r="BC23" s="202"/>
      <c r="BD23" s="202"/>
      <c r="BE23" s="202"/>
      <c r="BF23" s="613"/>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row>
    <row r="24" spans="1:82" s="388" customFormat="1">
      <c r="A24" s="388" t="s">
        <v>7731</v>
      </c>
      <c r="B24" s="388" t="s">
        <v>7732</v>
      </c>
      <c r="C24" s="390">
        <v>23</v>
      </c>
      <c r="D24" s="390" t="s">
        <v>42</v>
      </c>
      <c r="E24" s="390" t="s">
        <v>43</v>
      </c>
      <c r="F24" s="390" t="s">
        <v>35</v>
      </c>
      <c r="G24" s="390">
        <v>56</v>
      </c>
      <c r="H24" s="390">
        <v>149</v>
      </c>
      <c r="I24" s="390">
        <v>143</v>
      </c>
      <c r="J24" s="390">
        <v>14</v>
      </c>
      <c r="K24" s="390">
        <v>32</v>
      </c>
      <c r="L24" s="390">
        <v>11</v>
      </c>
      <c r="M24" s="390">
        <v>1</v>
      </c>
      <c r="N24" s="390">
        <v>5</v>
      </c>
      <c r="O24" s="390">
        <v>11</v>
      </c>
      <c r="P24" s="390">
        <v>0</v>
      </c>
      <c r="Q24" s="390">
        <v>0</v>
      </c>
      <c r="R24" s="390">
        <v>4</v>
      </c>
      <c r="S24" s="390">
        <v>47</v>
      </c>
      <c r="T24" s="519">
        <v>0.224</v>
      </c>
      <c r="U24" s="519">
        <v>0.255</v>
      </c>
      <c r="V24" s="519">
        <v>0.42</v>
      </c>
      <c r="W24" s="519">
        <v>0.67500000000000004</v>
      </c>
      <c r="X24" s="390">
        <v>87</v>
      </c>
      <c r="Y24" s="390">
        <v>60</v>
      </c>
      <c r="Z24" s="390">
        <v>2</v>
      </c>
      <c r="AA24" s="390">
        <v>2</v>
      </c>
      <c r="AB24" s="390">
        <v>0</v>
      </c>
      <c r="AC24" s="390">
        <v>0</v>
      </c>
      <c r="AD24" s="390">
        <v>0</v>
      </c>
      <c r="AE24" s="390" t="s">
        <v>10028</v>
      </c>
      <c r="AF24" s="390"/>
      <c r="AG24" s="576">
        <v>0</v>
      </c>
      <c r="AH24" s="390">
        <v>0</v>
      </c>
      <c r="AI24" s="390">
        <v>28</v>
      </c>
      <c r="AJ24" s="390">
        <v>0</v>
      </c>
      <c r="AK24" s="390">
        <v>0</v>
      </c>
      <c r="AL24" s="390">
        <v>0</v>
      </c>
      <c r="AM24" s="390">
        <v>13</v>
      </c>
      <c r="AN24" s="390">
        <v>0</v>
      </c>
      <c r="AO24" s="389">
        <v>0</v>
      </c>
      <c r="AP24" s="390">
        <v>13</v>
      </c>
      <c r="AQ24" s="584">
        <v>1</v>
      </c>
      <c r="AR24" s="601"/>
      <c r="AS24" s="390">
        <v>18</v>
      </c>
      <c r="AT24" s="390">
        <v>1</v>
      </c>
      <c r="AU24" s="389">
        <v>3</v>
      </c>
      <c r="AV24" s="390">
        <v>3</v>
      </c>
      <c r="AW24" s="390">
        <v>0</v>
      </c>
      <c r="AX24" s="390">
        <v>0</v>
      </c>
      <c r="AY24" s="390">
        <v>0</v>
      </c>
      <c r="AZ24" s="390">
        <v>1</v>
      </c>
      <c r="BA24" s="390">
        <v>6</v>
      </c>
      <c r="BB24" s="519">
        <v>0.16700000000000001</v>
      </c>
      <c r="BC24" s="519">
        <v>0.25</v>
      </c>
      <c r="BD24" s="519">
        <v>0.33300000000000002</v>
      </c>
      <c r="BE24" s="519">
        <v>0.58299999999999996</v>
      </c>
      <c r="BF24" s="370"/>
      <c r="BG24" s="390">
        <v>125</v>
      </c>
      <c r="BH24" s="390">
        <v>13</v>
      </c>
      <c r="BI24" s="390">
        <v>29</v>
      </c>
      <c r="BJ24" s="390">
        <v>8</v>
      </c>
      <c r="BK24" s="390">
        <v>1</v>
      </c>
      <c r="BL24" s="390">
        <v>5</v>
      </c>
      <c r="BM24" s="390">
        <v>11</v>
      </c>
      <c r="BN24" s="390">
        <v>3</v>
      </c>
      <c r="BO24" s="390">
        <v>41</v>
      </c>
      <c r="BP24" s="519">
        <v>0.23200000000000001</v>
      </c>
      <c r="BQ24" s="519">
        <v>0.25600000000000001</v>
      </c>
      <c r="BR24" s="519">
        <v>0.432</v>
      </c>
      <c r="BS24" s="519">
        <v>0.68799999999999994</v>
      </c>
      <c r="BT24" s="390"/>
      <c r="BU24" s="390"/>
      <c r="BV24" s="390"/>
      <c r="BW24" s="390"/>
      <c r="BX24" s="390"/>
      <c r="BY24" s="390"/>
      <c r="BZ24" s="390"/>
      <c r="CA24" s="390"/>
      <c r="CB24" s="390"/>
      <c r="CC24" s="390"/>
      <c r="CD24" s="390"/>
    </row>
    <row r="25" spans="1:82" ht="15" customHeight="1">
      <c r="A25" s="276"/>
      <c r="B25" s="319"/>
      <c r="C25" s="319"/>
      <c r="D25" s="319"/>
      <c r="E25" s="319"/>
      <c r="F25" s="319"/>
      <c r="G25" s="319"/>
      <c r="H25" s="319"/>
      <c r="I25" s="287"/>
      <c r="J25" s="287"/>
      <c r="K25" s="287"/>
      <c r="L25" s="287"/>
      <c r="M25" s="319"/>
      <c r="N25" s="319"/>
      <c r="O25" s="319"/>
      <c r="P25" s="319"/>
      <c r="Q25" s="319"/>
      <c r="R25" s="319"/>
      <c r="S25" s="319"/>
      <c r="T25" s="319"/>
      <c r="U25" s="319"/>
      <c r="V25" s="319"/>
      <c r="W25" s="319"/>
      <c r="X25" s="319"/>
      <c r="Y25" s="319"/>
      <c r="Z25" s="319"/>
      <c r="AA25" s="319"/>
      <c r="AB25" s="319"/>
      <c r="AC25" s="319"/>
      <c r="AD25" s="319"/>
      <c r="AE25" s="319"/>
      <c r="AF25" s="319"/>
      <c r="AG25" s="577"/>
      <c r="AH25" s="319"/>
      <c r="AI25" s="319"/>
      <c r="AJ25" s="319"/>
      <c r="AK25" s="319"/>
      <c r="AL25" s="319"/>
      <c r="AM25" s="319"/>
      <c r="AN25" s="319"/>
      <c r="AO25" s="319"/>
      <c r="AP25" s="319"/>
      <c r="AQ25" s="590"/>
      <c r="AR25" s="606"/>
      <c r="AS25" s="319"/>
      <c r="AT25" s="287"/>
      <c r="AU25" s="287"/>
      <c r="AV25" s="287"/>
      <c r="AW25" s="287"/>
      <c r="AX25" s="319"/>
      <c r="AY25" s="287"/>
      <c r="AZ25" s="287"/>
      <c r="BA25" s="287"/>
      <c r="BB25" s="287"/>
    </row>
    <row r="26" spans="1:82" ht="15" customHeight="1">
      <c r="A26" s="300" t="s">
        <v>453</v>
      </c>
      <c r="B26" s="372"/>
      <c r="C26" s="372"/>
      <c r="D26" s="372"/>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89"/>
      <c r="AE26" s="389"/>
      <c r="AF26" s="390"/>
      <c r="AG26" s="576"/>
      <c r="AH26" s="390"/>
      <c r="AI26" s="390"/>
      <c r="AJ26" s="389"/>
      <c r="AK26" s="390"/>
      <c r="AL26" s="390"/>
      <c r="AM26" s="390"/>
      <c r="AN26" s="390"/>
      <c r="AO26" s="389"/>
      <c r="AP26" s="390"/>
      <c r="AQ26" s="584"/>
      <c r="AR26" s="601"/>
      <c r="AS26" s="390"/>
      <c r="AT26" s="389"/>
      <c r="AU26" s="389"/>
      <c r="AV26" s="390"/>
      <c r="AW26" s="389"/>
      <c r="AX26" s="389"/>
      <c r="AY26" s="390"/>
      <c r="AZ26" s="390"/>
      <c r="BA26" s="389"/>
      <c r="BC26" s="389"/>
      <c r="BD26" s="389"/>
      <c r="BE26" s="389"/>
      <c r="BG26" s="390"/>
      <c r="BH26" s="389"/>
      <c r="BI26" s="390"/>
      <c r="BJ26" s="390"/>
      <c r="BK26" s="390"/>
      <c r="BL26" s="390"/>
    </row>
    <row r="27" spans="1:82" s="388" customFormat="1">
      <c r="A27" s="388" t="s">
        <v>7826</v>
      </c>
      <c r="B27" s="388" t="s">
        <v>7827</v>
      </c>
      <c r="C27" s="390">
        <v>23</v>
      </c>
      <c r="D27" s="390" t="s">
        <v>46</v>
      </c>
      <c r="E27" s="390" t="s">
        <v>43</v>
      </c>
      <c r="F27" s="390" t="s">
        <v>35</v>
      </c>
      <c r="G27" s="390">
        <v>49</v>
      </c>
      <c r="H27" s="390">
        <v>138</v>
      </c>
      <c r="I27" s="390">
        <v>117</v>
      </c>
      <c r="J27" s="390">
        <v>17</v>
      </c>
      <c r="K27" s="390">
        <v>25</v>
      </c>
      <c r="L27" s="390">
        <v>6</v>
      </c>
      <c r="M27" s="390">
        <v>3</v>
      </c>
      <c r="N27" s="390">
        <v>3</v>
      </c>
      <c r="O27" s="390">
        <v>12</v>
      </c>
      <c r="P27" s="390">
        <v>2</v>
      </c>
      <c r="Q27" s="390">
        <v>0</v>
      </c>
      <c r="R27" s="390">
        <v>13</v>
      </c>
      <c r="S27" s="390">
        <v>37</v>
      </c>
      <c r="T27" s="519">
        <v>0.214</v>
      </c>
      <c r="U27" s="519">
        <v>0.31900000000000001</v>
      </c>
      <c r="V27" s="519">
        <v>0.39300000000000002</v>
      </c>
      <c r="W27" s="519">
        <v>0.71199999999999997</v>
      </c>
      <c r="X27" s="390">
        <v>90</v>
      </c>
      <c r="Y27" s="390">
        <v>46</v>
      </c>
      <c r="Z27" s="390">
        <v>2</v>
      </c>
      <c r="AA27" s="390">
        <v>5</v>
      </c>
      <c r="AB27" s="390">
        <v>2</v>
      </c>
      <c r="AC27" s="390">
        <v>0</v>
      </c>
      <c r="AD27" s="390">
        <v>0</v>
      </c>
      <c r="AE27" s="390" t="s">
        <v>10029</v>
      </c>
      <c r="AF27" s="390"/>
      <c r="AG27" s="576">
        <v>0</v>
      </c>
      <c r="AH27" s="390">
        <v>0</v>
      </c>
      <c r="AI27" s="390">
        <v>0</v>
      </c>
      <c r="AJ27" s="390">
        <v>0</v>
      </c>
      <c r="AK27" s="390">
        <v>13</v>
      </c>
      <c r="AL27" s="390">
        <v>30</v>
      </c>
      <c r="AM27" s="390">
        <v>0</v>
      </c>
      <c r="AN27" s="390">
        <v>0</v>
      </c>
      <c r="AO27" s="389">
        <v>0</v>
      </c>
      <c r="AP27" s="390">
        <v>0</v>
      </c>
      <c r="AQ27" s="584">
        <v>0</v>
      </c>
      <c r="AR27" s="601"/>
      <c r="AS27" s="390">
        <v>17</v>
      </c>
      <c r="AT27" s="390">
        <v>4</v>
      </c>
      <c r="AU27" s="389">
        <v>2</v>
      </c>
      <c r="AV27" s="390">
        <v>1</v>
      </c>
      <c r="AW27" s="390">
        <v>0</v>
      </c>
      <c r="AX27" s="390">
        <v>0</v>
      </c>
      <c r="AY27" s="390">
        <v>1</v>
      </c>
      <c r="AZ27" s="390">
        <v>4</v>
      </c>
      <c r="BA27" s="390">
        <v>7</v>
      </c>
      <c r="BB27" s="519">
        <v>0.11799999999999999</v>
      </c>
      <c r="BC27" s="519">
        <v>0.318</v>
      </c>
      <c r="BD27" s="519">
        <v>0.17599999999999999</v>
      </c>
      <c r="BE27" s="519">
        <v>0.49399999999999999</v>
      </c>
      <c r="BF27" s="370"/>
      <c r="BG27" s="390">
        <v>100</v>
      </c>
      <c r="BH27" s="390">
        <v>13</v>
      </c>
      <c r="BI27" s="390">
        <v>23</v>
      </c>
      <c r="BJ27" s="390">
        <v>5</v>
      </c>
      <c r="BK27" s="390">
        <v>3</v>
      </c>
      <c r="BL27" s="390">
        <v>3</v>
      </c>
      <c r="BM27" s="390">
        <v>11</v>
      </c>
      <c r="BN27" s="390">
        <v>9</v>
      </c>
      <c r="BO27" s="390">
        <v>30</v>
      </c>
      <c r="BP27" s="519">
        <v>0.23</v>
      </c>
      <c r="BQ27" s="519">
        <v>0.31900000000000001</v>
      </c>
      <c r="BR27" s="519">
        <v>0.43</v>
      </c>
      <c r="BS27" s="519">
        <v>0.749</v>
      </c>
      <c r="BT27" s="390"/>
      <c r="BU27" s="390"/>
      <c r="BV27" s="390"/>
      <c r="BW27" s="390"/>
      <c r="BX27" s="390"/>
      <c r="BY27" s="390"/>
      <c r="BZ27" s="390"/>
      <c r="CA27" s="390"/>
      <c r="CB27" s="390"/>
      <c r="CC27" s="390"/>
      <c r="CD27" s="390"/>
    </row>
    <row r="28" spans="1:82" s="388" customFormat="1">
      <c r="A28" s="388" t="s">
        <v>3868</v>
      </c>
      <c r="B28" s="388" t="s">
        <v>7046</v>
      </c>
      <c r="C28" s="390">
        <v>28</v>
      </c>
      <c r="D28" s="390" t="s">
        <v>64</v>
      </c>
      <c r="E28" s="390" t="s">
        <v>34</v>
      </c>
      <c r="F28" s="390" t="s">
        <v>10</v>
      </c>
      <c r="G28" s="390">
        <v>140</v>
      </c>
      <c r="H28" s="390">
        <v>560</v>
      </c>
      <c r="I28" s="390">
        <v>501</v>
      </c>
      <c r="J28" s="390">
        <v>68</v>
      </c>
      <c r="K28" s="390">
        <v>127</v>
      </c>
      <c r="L28" s="390">
        <v>28</v>
      </c>
      <c r="M28" s="390">
        <v>1</v>
      </c>
      <c r="N28" s="390">
        <v>30</v>
      </c>
      <c r="O28" s="390">
        <v>74</v>
      </c>
      <c r="P28" s="390">
        <v>1</v>
      </c>
      <c r="Q28" s="390">
        <v>2</v>
      </c>
      <c r="R28" s="390">
        <v>37</v>
      </c>
      <c r="S28" s="390">
        <v>145</v>
      </c>
      <c r="T28" s="519">
        <v>0.253</v>
      </c>
      <c r="U28" s="519">
        <v>0.32300000000000001</v>
      </c>
      <c r="V28" s="519">
        <v>0.49299999999999999</v>
      </c>
      <c r="W28" s="519">
        <v>0.81599999999999995</v>
      </c>
      <c r="X28" s="390">
        <v>123</v>
      </c>
      <c r="Y28" s="390">
        <v>247</v>
      </c>
      <c r="Z28" s="390">
        <v>11</v>
      </c>
      <c r="AA28" s="390">
        <v>17</v>
      </c>
      <c r="AB28" s="390">
        <v>0</v>
      </c>
      <c r="AC28" s="390">
        <v>5</v>
      </c>
      <c r="AD28" s="390">
        <v>2</v>
      </c>
      <c r="AE28" s="390" t="s">
        <v>6529</v>
      </c>
      <c r="AF28" s="390"/>
      <c r="AG28" s="576">
        <v>0</v>
      </c>
      <c r="AH28" s="390">
        <v>0</v>
      </c>
      <c r="AI28" s="390">
        <v>61</v>
      </c>
      <c r="AJ28" s="390">
        <v>0</v>
      </c>
      <c r="AK28" s="390">
        <v>0</v>
      </c>
      <c r="AL28" s="390">
        <v>0</v>
      </c>
      <c r="AM28" s="390">
        <v>0</v>
      </c>
      <c r="AN28" s="390">
        <v>0</v>
      </c>
      <c r="AO28" s="389">
        <v>0</v>
      </c>
      <c r="AP28" s="390">
        <v>0</v>
      </c>
      <c r="AQ28" s="584">
        <v>70</v>
      </c>
      <c r="AR28" s="601"/>
      <c r="AS28" s="390">
        <v>150</v>
      </c>
      <c r="AT28" s="390">
        <v>24</v>
      </c>
      <c r="AU28" s="389">
        <v>46</v>
      </c>
      <c r="AV28" s="390">
        <v>11</v>
      </c>
      <c r="AW28" s="390">
        <v>1</v>
      </c>
      <c r="AX28" s="390">
        <v>8</v>
      </c>
      <c r="AY28" s="390">
        <v>21</v>
      </c>
      <c r="AZ28" s="390">
        <v>14</v>
      </c>
      <c r="BA28" s="390">
        <v>47</v>
      </c>
      <c r="BB28" s="519">
        <v>0.307</v>
      </c>
      <c r="BC28" s="519">
        <v>0.376</v>
      </c>
      <c r="BD28" s="519">
        <v>0.55300000000000005</v>
      </c>
      <c r="BE28" s="519">
        <v>0.92900000000000005</v>
      </c>
      <c r="BF28" s="370"/>
      <c r="BG28" s="390">
        <v>351</v>
      </c>
      <c r="BH28" s="390">
        <v>44</v>
      </c>
      <c r="BI28" s="390">
        <v>81</v>
      </c>
      <c r="BJ28" s="390">
        <v>17</v>
      </c>
      <c r="BK28" s="390">
        <v>0</v>
      </c>
      <c r="BL28" s="390">
        <v>22</v>
      </c>
      <c r="BM28" s="390">
        <v>53</v>
      </c>
      <c r="BN28" s="390">
        <v>23</v>
      </c>
      <c r="BO28" s="390">
        <v>98</v>
      </c>
      <c r="BP28" s="519">
        <v>0.23100000000000001</v>
      </c>
      <c r="BQ28" s="519">
        <v>0.3</v>
      </c>
      <c r="BR28" s="519">
        <v>0.46700000000000003</v>
      </c>
      <c r="BS28" s="519">
        <v>0.76700000000000002</v>
      </c>
      <c r="BT28" s="390"/>
      <c r="BU28" s="390"/>
      <c r="BV28" s="390"/>
      <c r="BW28" s="390"/>
      <c r="BX28" s="390"/>
      <c r="BY28" s="390"/>
      <c r="BZ28" s="390"/>
      <c r="CA28" s="390"/>
      <c r="CB28" s="390"/>
      <c r="CC28" s="390"/>
      <c r="CD28" s="390"/>
    </row>
    <row r="29" spans="1:82" s="388" customFormat="1">
      <c r="A29" s="388" t="s">
        <v>140</v>
      </c>
      <c r="B29" s="388" t="s">
        <v>7047</v>
      </c>
      <c r="C29" s="390">
        <v>32</v>
      </c>
      <c r="D29" s="390" t="s">
        <v>56</v>
      </c>
      <c r="E29" s="390" t="s">
        <v>43</v>
      </c>
      <c r="F29" s="390" t="s">
        <v>10</v>
      </c>
      <c r="G29" s="390">
        <v>82</v>
      </c>
      <c r="H29" s="390">
        <v>296</v>
      </c>
      <c r="I29" s="390">
        <v>251</v>
      </c>
      <c r="J29" s="390">
        <v>34</v>
      </c>
      <c r="K29" s="390">
        <v>57</v>
      </c>
      <c r="L29" s="390">
        <v>9</v>
      </c>
      <c r="M29" s="390">
        <v>0</v>
      </c>
      <c r="N29" s="390">
        <v>8</v>
      </c>
      <c r="O29" s="390">
        <v>30</v>
      </c>
      <c r="P29" s="390">
        <v>0</v>
      </c>
      <c r="Q29" s="390">
        <v>0</v>
      </c>
      <c r="R29" s="390">
        <v>35</v>
      </c>
      <c r="S29" s="390">
        <v>76</v>
      </c>
      <c r="T29" s="519">
        <v>0.22700000000000001</v>
      </c>
      <c r="U29" s="519">
        <v>0.34100000000000003</v>
      </c>
      <c r="V29" s="519">
        <v>0.35899999999999999</v>
      </c>
      <c r="W29" s="519">
        <v>0.7</v>
      </c>
      <c r="X29" s="390">
        <v>90</v>
      </c>
      <c r="Y29" s="390">
        <v>90</v>
      </c>
      <c r="Z29" s="390">
        <v>6</v>
      </c>
      <c r="AA29" s="390">
        <v>9</v>
      </c>
      <c r="AB29" s="390">
        <v>0</v>
      </c>
      <c r="AC29" s="390">
        <v>1</v>
      </c>
      <c r="AD29" s="390">
        <v>0</v>
      </c>
      <c r="AE29" s="390" t="s">
        <v>10022</v>
      </c>
      <c r="AF29" s="390"/>
      <c r="AG29" s="576">
        <v>0</v>
      </c>
      <c r="AH29" s="390">
        <v>76</v>
      </c>
      <c r="AI29" s="390">
        <v>0</v>
      </c>
      <c r="AJ29" s="390">
        <v>0</v>
      </c>
      <c r="AK29" s="390">
        <v>0</v>
      </c>
      <c r="AL29" s="390">
        <v>0</v>
      </c>
      <c r="AM29" s="390">
        <v>0</v>
      </c>
      <c r="AN29" s="390">
        <v>0</v>
      </c>
      <c r="AO29" s="389">
        <v>0</v>
      </c>
      <c r="AP29" s="390">
        <v>0</v>
      </c>
      <c r="AQ29" s="584">
        <v>1</v>
      </c>
      <c r="AR29" s="601"/>
      <c r="AS29" s="390">
        <v>66</v>
      </c>
      <c r="AT29" s="390">
        <v>15</v>
      </c>
      <c r="AU29" s="389">
        <v>23</v>
      </c>
      <c r="AV29" s="390">
        <v>2</v>
      </c>
      <c r="AW29" s="390">
        <v>0</v>
      </c>
      <c r="AX29" s="390">
        <v>5</v>
      </c>
      <c r="AY29" s="390">
        <v>15</v>
      </c>
      <c r="AZ29" s="390">
        <v>20</v>
      </c>
      <c r="BA29" s="390">
        <v>19</v>
      </c>
      <c r="BB29" s="519">
        <v>0.34799999999999998</v>
      </c>
      <c r="BC29" s="519">
        <v>0.51100000000000001</v>
      </c>
      <c r="BD29" s="519">
        <v>0.60599999999999998</v>
      </c>
      <c r="BE29" s="519">
        <v>1.117</v>
      </c>
      <c r="BF29" s="370"/>
      <c r="BG29" s="390">
        <v>185</v>
      </c>
      <c r="BH29" s="390">
        <v>19</v>
      </c>
      <c r="BI29" s="390">
        <v>34</v>
      </c>
      <c r="BJ29" s="390">
        <v>7</v>
      </c>
      <c r="BK29" s="390">
        <v>0</v>
      </c>
      <c r="BL29" s="390">
        <v>3</v>
      </c>
      <c r="BM29" s="390">
        <v>15</v>
      </c>
      <c r="BN29" s="390">
        <v>15</v>
      </c>
      <c r="BO29" s="390">
        <v>57</v>
      </c>
      <c r="BP29" s="519">
        <v>0.184</v>
      </c>
      <c r="BQ29" s="519">
        <v>0.26900000000000002</v>
      </c>
      <c r="BR29" s="519">
        <v>0.27</v>
      </c>
      <c r="BS29" s="519">
        <v>0.53900000000000003</v>
      </c>
      <c r="BT29" s="390"/>
      <c r="BU29" s="390"/>
      <c r="BV29" s="390"/>
      <c r="BW29" s="390"/>
      <c r="BX29" s="390"/>
      <c r="BY29" s="390"/>
      <c r="BZ29" s="390"/>
      <c r="CA29" s="390"/>
      <c r="CB29" s="390"/>
      <c r="CC29" s="390"/>
      <c r="CD29" s="390"/>
    </row>
    <row r="30" spans="1:82" s="388" customFormat="1">
      <c r="A30" s="388" t="s">
        <v>187</v>
      </c>
      <c r="B30" s="388" t="s">
        <v>7048</v>
      </c>
      <c r="C30" s="390">
        <v>35</v>
      </c>
      <c r="D30" s="390" t="s">
        <v>51</v>
      </c>
      <c r="E30" s="390" t="s">
        <v>43</v>
      </c>
      <c r="F30" s="390" t="s">
        <v>10</v>
      </c>
      <c r="G30" s="390">
        <v>113</v>
      </c>
      <c r="H30" s="390">
        <v>312</v>
      </c>
      <c r="I30" s="390">
        <v>280</v>
      </c>
      <c r="J30" s="390">
        <v>38</v>
      </c>
      <c r="K30" s="390">
        <v>83</v>
      </c>
      <c r="L30" s="390">
        <v>12</v>
      </c>
      <c r="M30" s="390">
        <v>2</v>
      </c>
      <c r="N30" s="390">
        <v>11</v>
      </c>
      <c r="O30" s="390">
        <v>51</v>
      </c>
      <c r="P30" s="390">
        <v>0</v>
      </c>
      <c r="Q30" s="390">
        <v>0</v>
      </c>
      <c r="R30" s="390">
        <v>24</v>
      </c>
      <c r="S30" s="390">
        <v>72</v>
      </c>
      <c r="T30" s="519">
        <v>0.29599999999999999</v>
      </c>
      <c r="U30" s="519">
        <v>0.35899999999999999</v>
      </c>
      <c r="V30" s="519">
        <v>0.47099999999999997</v>
      </c>
      <c r="W30" s="519">
        <v>0.83</v>
      </c>
      <c r="X30" s="390">
        <v>126</v>
      </c>
      <c r="Y30" s="390">
        <v>132</v>
      </c>
      <c r="Z30" s="390">
        <v>10</v>
      </c>
      <c r="AA30" s="390">
        <v>5</v>
      </c>
      <c r="AB30" s="390">
        <v>0</v>
      </c>
      <c r="AC30" s="390">
        <v>3</v>
      </c>
      <c r="AD30" s="390">
        <v>1</v>
      </c>
      <c r="AE30" s="390" t="s">
        <v>10027</v>
      </c>
      <c r="AF30" s="390"/>
      <c r="AG30" s="576">
        <v>0</v>
      </c>
      <c r="AH30" s="390">
        <v>0</v>
      </c>
      <c r="AI30" s="390">
        <v>29</v>
      </c>
      <c r="AJ30" s="390">
        <v>0</v>
      </c>
      <c r="AK30" s="390">
        <v>58</v>
      </c>
      <c r="AL30" s="390">
        <v>0</v>
      </c>
      <c r="AM30" s="390">
        <v>0</v>
      </c>
      <c r="AN30" s="390">
        <v>0</v>
      </c>
      <c r="AO30" s="389">
        <v>0</v>
      </c>
      <c r="AP30" s="390">
        <v>0</v>
      </c>
      <c r="AQ30" s="584">
        <v>1</v>
      </c>
      <c r="AR30" s="601"/>
      <c r="AS30" s="390">
        <v>137</v>
      </c>
      <c r="AT30" s="390">
        <v>17</v>
      </c>
      <c r="AU30" s="389">
        <v>44</v>
      </c>
      <c r="AV30" s="390">
        <v>6</v>
      </c>
      <c r="AW30" s="390">
        <v>1</v>
      </c>
      <c r="AX30" s="390">
        <v>5</v>
      </c>
      <c r="AY30" s="390">
        <v>21</v>
      </c>
      <c r="AZ30" s="390">
        <v>15</v>
      </c>
      <c r="BA30" s="390">
        <v>34</v>
      </c>
      <c r="BB30" s="519">
        <v>0.32100000000000001</v>
      </c>
      <c r="BC30" s="519">
        <v>0.38700000000000001</v>
      </c>
      <c r="BD30" s="519">
        <v>0.48899999999999999</v>
      </c>
      <c r="BE30" s="519">
        <v>0.876</v>
      </c>
      <c r="BF30" s="370"/>
      <c r="BG30" s="390">
        <v>143</v>
      </c>
      <c r="BH30" s="390">
        <v>21</v>
      </c>
      <c r="BI30" s="390">
        <v>39</v>
      </c>
      <c r="BJ30" s="390">
        <v>6</v>
      </c>
      <c r="BK30" s="390">
        <v>1</v>
      </c>
      <c r="BL30" s="390">
        <v>6</v>
      </c>
      <c r="BM30" s="390">
        <v>30</v>
      </c>
      <c r="BN30" s="390">
        <v>9</v>
      </c>
      <c r="BO30" s="390">
        <v>38</v>
      </c>
      <c r="BP30" s="519">
        <v>0.27300000000000002</v>
      </c>
      <c r="BQ30" s="519">
        <v>0.33100000000000002</v>
      </c>
      <c r="BR30" s="519">
        <v>0.45500000000000002</v>
      </c>
      <c r="BS30" s="519">
        <v>0.78600000000000003</v>
      </c>
      <c r="BT30" s="390"/>
      <c r="BU30" s="390"/>
      <c r="BV30" s="390"/>
      <c r="BW30" s="390"/>
      <c r="BX30" s="390"/>
      <c r="BY30" s="390"/>
      <c r="BZ30" s="390"/>
      <c r="CA30" s="390"/>
      <c r="CB30" s="390"/>
      <c r="CC30" s="390"/>
      <c r="CD30" s="390"/>
    </row>
    <row r="31" spans="1:82" s="388" customFormat="1">
      <c r="A31" s="388" t="s">
        <v>3880</v>
      </c>
      <c r="B31" s="388" t="s">
        <v>7049</v>
      </c>
      <c r="C31" s="390">
        <v>26</v>
      </c>
      <c r="D31" s="390" t="s">
        <v>44</v>
      </c>
      <c r="E31" s="390" t="s">
        <v>34</v>
      </c>
      <c r="F31" s="390" t="s">
        <v>10</v>
      </c>
      <c r="G31" s="390">
        <v>124</v>
      </c>
      <c r="H31" s="390">
        <v>462</v>
      </c>
      <c r="I31" s="390">
        <v>424</v>
      </c>
      <c r="J31" s="390">
        <v>60</v>
      </c>
      <c r="K31" s="390">
        <v>104</v>
      </c>
      <c r="L31" s="390">
        <v>32</v>
      </c>
      <c r="M31" s="390">
        <v>1</v>
      </c>
      <c r="N31" s="390">
        <v>25</v>
      </c>
      <c r="O31" s="390">
        <v>61</v>
      </c>
      <c r="P31" s="390">
        <v>3</v>
      </c>
      <c r="Q31" s="390">
        <v>2</v>
      </c>
      <c r="R31" s="390">
        <v>27</v>
      </c>
      <c r="S31" s="390">
        <v>122</v>
      </c>
      <c r="T31" s="519">
        <v>0.245</v>
      </c>
      <c r="U31" s="519">
        <v>0.30099999999999999</v>
      </c>
      <c r="V31" s="519">
        <v>0.502</v>
      </c>
      <c r="W31" s="519">
        <v>0.80300000000000005</v>
      </c>
      <c r="X31" s="390">
        <v>118</v>
      </c>
      <c r="Y31" s="390">
        <v>213</v>
      </c>
      <c r="Z31" s="390">
        <v>5</v>
      </c>
      <c r="AA31" s="390">
        <v>8</v>
      </c>
      <c r="AB31" s="390">
        <v>0</v>
      </c>
      <c r="AC31" s="390">
        <v>3</v>
      </c>
      <c r="AD31" s="390">
        <v>0</v>
      </c>
      <c r="AE31" s="570" t="s">
        <v>10030</v>
      </c>
      <c r="AF31" s="570"/>
      <c r="AG31" s="576">
        <v>0</v>
      </c>
      <c r="AH31" s="390">
        <v>0</v>
      </c>
      <c r="AI31" s="390">
        <v>0</v>
      </c>
      <c r="AJ31" s="390">
        <v>0</v>
      </c>
      <c r="AK31" s="390">
        <v>0</v>
      </c>
      <c r="AL31" s="390">
        <v>0</v>
      </c>
      <c r="AM31" s="390">
        <v>1</v>
      </c>
      <c r="AN31" s="390">
        <v>26</v>
      </c>
      <c r="AO31" s="389">
        <v>102</v>
      </c>
      <c r="AP31" s="390">
        <v>121</v>
      </c>
      <c r="AQ31" s="584">
        <v>2</v>
      </c>
      <c r="AR31" s="601"/>
      <c r="AS31" s="390">
        <v>137</v>
      </c>
      <c r="AT31" s="390">
        <v>18</v>
      </c>
      <c r="AU31" s="389">
        <v>36</v>
      </c>
      <c r="AV31" s="390">
        <v>9</v>
      </c>
      <c r="AW31" s="390">
        <v>1</v>
      </c>
      <c r="AX31" s="390">
        <v>7</v>
      </c>
      <c r="AY31" s="390">
        <v>19</v>
      </c>
      <c r="AZ31" s="390">
        <v>10</v>
      </c>
      <c r="BA31" s="390">
        <v>41</v>
      </c>
      <c r="BB31" s="519">
        <v>0.26300000000000001</v>
      </c>
      <c r="BC31" s="519">
        <v>0.313</v>
      </c>
      <c r="BD31" s="519">
        <v>0.496</v>
      </c>
      <c r="BE31" s="519">
        <v>0.80900000000000005</v>
      </c>
      <c r="BF31" s="370"/>
      <c r="BG31" s="390">
        <v>287</v>
      </c>
      <c r="BH31" s="390">
        <v>42</v>
      </c>
      <c r="BI31" s="390">
        <v>68</v>
      </c>
      <c r="BJ31" s="390">
        <v>23</v>
      </c>
      <c r="BK31" s="390">
        <v>0</v>
      </c>
      <c r="BL31" s="390">
        <v>18</v>
      </c>
      <c r="BM31" s="390">
        <v>42</v>
      </c>
      <c r="BN31" s="390">
        <v>17</v>
      </c>
      <c r="BO31" s="390">
        <v>81</v>
      </c>
      <c r="BP31" s="519">
        <v>0.23699999999999999</v>
      </c>
      <c r="BQ31" s="519">
        <v>0.29499999999999998</v>
      </c>
      <c r="BR31" s="519">
        <v>0.505</v>
      </c>
      <c r="BS31" s="519">
        <v>0.8</v>
      </c>
      <c r="BT31" s="390"/>
      <c r="BU31" s="390"/>
      <c r="BV31" s="390"/>
      <c r="BW31" s="390"/>
      <c r="BX31" s="390"/>
      <c r="BY31" s="390"/>
      <c r="BZ31" s="390"/>
      <c r="CA31" s="390"/>
      <c r="CB31" s="390"/>
      <c r="CC31" s="390"/>
      <c r="CD31" s="390"/>
    </row>
    <row r="32" spans="1:82" s="73" customFormat="1" ht="15.75" thickBot="1">
      <c r="A32" s="550" t="s">
        <v>3795</v>
      </c>
      <c r="B32" s="73" t="s">
        <v>7050</v>
      </c>
      <c r="C32" s="71"/>
      <c r="D32" s="71"/>
      <c r="E32" s="71"/>
      <c r="F32" s="71"/>
      <c r="G32" s="71"/>
      <c r="H32" s="71"/>
      <c r="I32" s="71"/>
      <c r="J32" s="503"/>
      <c r="K32" s="503"/>
      <c r="L32" s="503"/>
      <c r="M32" s="503"/>
      <c r="N32" s="71"/>
      <c r="O32" s="71"/>
      <c r="P32" s="71"/>
      <c r="Q32" s="71"/>
      <c r="R32" s="71"/>
      <c r="S32" s="71"/>
      <c r="T32" s="71"/>
      <c r="U32" s="71"/>
      <c r="V32" s="71"/>
      <c r="W32" s="71"/>
      <c r="X32" s="71"/>
      <c r="Y32" s="71"/>
      <c r="Z32" s="71"/>
      <c r="AA32" s="71"/>
      <c r="AB32" s="71"/>
      <c r="AC32" s="71"/>
      <c r="AD32" s="71"/>
      <c r="AE32" s="504"/>
      <c r="AF32" s="505"/>
      <c r="AG32" s="581"/>
      <c r="AH32" s="71"/>
      <c r="AI32" s="71"/>
      <c r="AJ32" s="71"/>
      <c r="AK32" s="71"/>
      <c r="AL32" s="71"/>
      <c r="AM32" s="71"/>
      <c r="AN32" s="71"/>
      <c r="AO32" s="573"/>
      <c r="AP32" s="506"/>
      <c r="AQ32" s="589"/>
      <c r="AR32" s="605"/>
      <c r="AS32" s="507"/>
      <c r="AT32" s="507"/>
      <c r="AU32" s="573"/>
      <c r="AV32" s="508"/>
      <c r="AW32" s="507"/>
      <c r="AX32" s="507"/>
      <c r="AY32" s="507"/>
      <c r="AZ32" s="507"/>
      <c r="BA32" s="202"/>
      <c r="BB32" s="202"/>
      <c r="BC32" s="202"/>
      <c r="BD32" s="202"/>
      <c r="BE32" s="202"/>
      <c r="BF32" s="613"/>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row>
    <row r="33" spans="1:82" s="388" customFormat="1">
      <c r="A33" s="388" t="s">
        <v>3890</v>
      </c>
      <c r="B33" s="388" t="s">
        <v>7051</v>
      </c>
      <c r="C33" s="390">
        <v>27</v>
      </c>
      <c r="D33" s="390" t="s">
        <v>56</v>
      </c>
      <c r="E33" s="390" t="s">
        <v>43</v>
      </c>
      <c r="F33" s="390" t="s">
        <v>35</v>
      </c>
      <c r="G33" s="390">
        <v>156</v>
      </c>
      <c r="H33" s="390">
        <v>660</v>
      </c>
      <c r="I33" s="390">
        <v>597</v>
      </c>
      <c r="J33" s="390">
        <v>83</v>
      </c>
      <c r="K33" s="390">
        <v>158</v>
      </c>
      <c r="L33" s="390">
        <v>27</v>
      </c>
      <c r="M33" s="390">
        <v>6</v>
      </c>
      <c r="N33" s="390">
        <v>10</v>
      </c>
      <c r="O33" s="390">
        <v>61</v>
      </c>
      <c r="P33" s="390">
        <v>28</v>
      </c>
      <c r="Q33" s="390">
        <v>14</v>
      </c>
      <c r="R33" s="390">
        <v>49</v>
      </c>
      <c r="S33" s="390">
        <v>86</v>
      </c>
      <c r="T33" s="519">
        <v>0.26500000000000001</v>
      </c>
      <c r="U33" s="519">
        <v>0.32500000000000001</v>
      </c>
      <c r="V33" s="519">
        <v>0.38</v>
      </c>
      <c r="W33" s="519">
        <v>0.70499999999999996</v>
      </c>
      <c r="X33" s="390">
        <v>91</v>
      </c>
      <c r="Y33" s="390">
        <v>227</v>
      </c>
      <c r="Z33" s="390">
        <v>6</v>
      </c>
      <c r="AA33" s="390">
        <v>6</v>
      </c>
      <c r="AB33" s="390">
        <v>4</v>
      </c>
      <c r="AC33" s="390">
        <v>4</v>
      </c>
      <c r="AD33" s="390">
        <v>1</v>
      </c>
      <c r="AE33" s="390" t="s">
        <v>6525</v>
      </c>
      <c r="AF33" s="390"/>
      <c r="AG33" s="576">
        <v>0</v>
      </c>
      <c r="AH33" s="390">
        <v>0</v>
      </c>
      <c r="AI33" s="390">
        <v>0</v>
      </c>
      <c r="AJ33" s="390">
        <v>0</v>
      </c>
      <c r="AK33" s="390">
        <v>0</v>
      </c>
      <c r="AL33" s="390">
        <v>0</v>
      </c>
      <c r="AM33" s="390">
        <v>0</v>
      </c>
      <c r="AN33" s="390">
        <v>155</v>
      </c>
      <c r="AO33" s="389">
        <v>0</v>
      </c>
      <c r="AP33" s="390">
        <v>155</v>
      </c>
      <c r="AQ33" s="584">
        <v>0</v>
      </c>
      <c r="AR33" s="601"/>
      <c r="AS33" s="390">
        <v>157</v>
      </c>
      <c r="AT33" s="390">
        <v>24</v>
      </c>
      <c r="AU33" s="389">
        <v>42</v>
      </c>
      <c r="AV33" s="390">
        <v>6</v>
      </c>
      <c r="AW33" s="390">
        <v>1</v>
      </c>
      <c r="AX33" s="390">
        <v>1</v>
      </c>
      <c r="AY33" s="390">
        <v>13</v>
      </c>
      <c r="AZ33" s="390">
        <v>12</v>
      </c>
      <c r="BA33" s="390">
        <v>25</v>
      </c>
      <c r="BB33" s="519">
        <v>0.26800000000000002</v>
      </c>
      <c r="BC33" s="519">
        <v>0.32800000000000001</v>
      </c>
      <c r="BD33" s="519">
        <v>0.33800000000000002</v>
      </c>
      <c r="BE33" s="519">
        <v>0.66600000000000004</v>
      </c>
      <c r="BF33" s="370"/>
      <c r="BG33" s="390">
        <v>440</v>
      </c>
      <c r="BH33" s="390">
        <v>59</v>
      </c>
      <c r="BI33" s="390">
        <v>116</v>
      </c>
      <c r="BJ33" s="390">
        <v>21</v>
      </c>
      <c r="BK33" s="390">
        <v>5</v>
      </c>
      <c r="BL33" s="390">
        <v>9</v>
      </c>
      <c r="BM33" s="390">
        <v>48</v>
      </c>
      <c r="BN33" s="390">
        <v>37</v>
      </c>
      <c r="BO33" s="390">
        <v>61</v>
      </c>
      <c r="BP33" s="519">
        <v>0.26400000000000001</v>
      </c>
      <c r="BQ33" s="519">
        <v>0.32400000000000001</v>
      </c>
      <c r="BR33" s="519">
        <v>0.39500000000000002</v>
      </c>
      <c r="BS33" s="519">
        <v>0.71899999999999997</v>
      </c>
      <c r="BT33" s="390"/>
      <c r="BU33" s="390"/>
      <c r="BV33" s="390"/>
      <c r="BW33" s="390"/>
      <c r="BX33" s="390"/>
      <c r="BY33" s="390"/>
      <c r="BZ33" s="390"/>
      <c r="CA33" s="390"/>
      <c r="CB33" s="390"/>
      <c r="CC33" s="390"/>
      <c r="CD33" s="390"/>
    </row>
    <row r="34" spans="1:82" s="388" customFormat="1">
      <c r="A34" s="388" t="s">
        <v>3855</v>
      </c>
      <c r="B34" s="388" t="s">
        <v>7053</v>
      </c>
      <c r="C34" s="390">
        <v>24</v>
      </c>
      <c r="D34" s="390" t="s">
        <v>73</v>
      </c>
      <c r="E34" s="390" t="s">
        <v>34</v>
      </c>
      <c r="F34" s="390" t="s">
        <v>35</v>
      </c>
      <c r="G34" s="390">
        <v>129</v>
      </c>
      <c r="H34" s="390">
        <v>535</v>
      </c>
      <c r="I34" s="390">
        <v>474</v>
      </c>
      <c r="J34" s="390">
        <v>76</v>
      </c>
      <c r="K34" s="390">
        <v>120</v>
      </c>
      <c r="L34" s="390">
        <v>23</v>
      </c>
      <c r="M34" s="390">
        <v>2</v>
      </c>
      <c r="N34" s="390">
        <v>18</v>
      </c>
      <c r="O34" s="390">
        <v>63</v>
      </c>
      <c r="P34" s="390">
        <v>12</v>
      </c>
      <c r="Q34" s="390">
        <v>12</v>
      </c>
      <c r="R34" s="390">
        <v>43</v>
      </c>
      <c r="S34" s="390">
        <v>127</v>
      </c>
      <c r="T34" s="519">
        <v>0.253</v>
      </c>
      <c r="U34" s="519">
        <v>0.32600000000000001</v>
      </c>
      <c r="V34" s="519">
        <v>0.42399999999999999</v>
      </c>
      <c r="W34" s="519">
        <v>0.751</v>
      </c>
      <c r="X34" s="390">
        <v>95</v>
      </c>
      <c r="Y34" s="390">
        <v>201</v>
      </c>
      <c r="Z34" s="390">
        <v>5</v>
      </c>
      <c r="AA34" s="390">
        <v>11</v>
      </c>
      <c r="AB34" s="390">
        <v>2</v>
      </c>
      <c r="AC34" s="390">
        <v>5</v>
      </c>
      <c r="AD34" s="390">
        <v>2</v>
      </c>
      <c r="AE34" s="390" t="s">
        <v>7219</v>
      </c>
      <c r="AF34" s="390"/>
      <c r="AG34" s="576">
        <v>0</v>
      </c>
      <c r="AH34" s="390">
        <v>0</v>
      </c>
      <c r="AI34" s="390">
        <v>0</v>
      </c>
      <c r="AJ34" s="390">
        <v>127</v>
      </c>
      <c r="AK34" s="390">
        <v>0</v>
      </c>
      <c r="AL34" s="390">
        <v>0</v>
      </c>
      <c r="AM34" s="390">
        <v>0</v>
      </c>
      <c r="AN34" s="390">
        <v>0</v>
      </c>
      <c r="AO34" s="389">
        <v>0</v>
      </c>
      <c r="AP34" s="390">
        <v>0</v>
      </c>
      <c r="AQ34" s="584">
        <v>2</v>
      </c>
      <c r="AR34" s="601"/>
      <c r="AS34" s="390">
        <v>171</v>
      </c>
      <c r="AT34" s="390">
        <v>27</v>
      </c>
      <c r="AU34" s="389">
        <v>44</v>
      </c>
      <c r="AV34" s="390">
        <v>6</v>
      </c>
      <c r="AW34" s="390">
        <v>1</v>
      </c>
      <c r="AX34" s="390">
        <v>4</v>
      </c>
      <c r="AY34" s="390">
        <v>14</v>
      </c>
      <c r="AZ34" s="390">
        <v>16</v>
      </c>
      <c r="BA34" s="390">
        <v>45</v>
      </c>
      <c r="BB34" s="519">
        <v>0.25700000000000001</v>
      </c>
      <c r="BC34" s="519">
        <v>0.33700000000000002</v>
      </c>
      <c r="BD34" s="519">
        <v>0.374</v>
      </c>
      <c r="BE34" s="519">
        <v>0.71099999999999997</v>
      </c>
      <c r="BF34" s="370"/>
      <c r="BG34" s="390">
        <v>303</v>
      </c>
      <c r="BH34" s="390">
        <v>48</v>
      </c>
      <c r="BI34" s="390">
        <v>76</v>
      </c>
      <c r="BJ34" s="390">
        <v>17</v>
      </c>
      <c r="BK34" s="390">
        <v>1</v>
      </c>
      <c r="BL34" s="390">
        <v>14</v>
      </c>
      <c r="BM34" s="390">
        <v>49</v>
      </c>
      <c r="BN34" s="390">
        <v>27</v>
      </c>
      <c r="BO34" s="390">
        <v>82</v>
      </c>
      <c r="BP34" s="519">
        <v>0.251</v>
      </c>
      <c r="BQ34" s="519">
        <v>0.32100000000000001</v>
      </c>
      <c r="BR34" s="519">
        <v>0.45200000000000001</v>
      </c>
      <c r="BS34" s="519">
        <v>0.77300000000000002</v>
      </c>
      <c r="BT34" s="390"/>
      <c r="BU34" s="390"/>
      <c r="BV34" s="390"/>
      <c r="BW34" s="390"/>
      <c r="BX34" s="390"/>
      <c r="BY34" s="390"/>
      <c r="BZ34" s="390"/>
      <c r="CA34" s="390"/>
      <c r="CB34" s="390"/>
      <c r="CC34" s="390"/>
      <c r="CD34" s="390"/>
    </row>
    <row r="35" spans="1:82" s="388" customFormat="1">
      <c r="A35" s="388" t="s">
        <v>7646</v>
      </c>
      <c r="B35" s="388" t="s">
        <v>7647</v>
      </c>
      <c r="C35" s="390">
        <v>31</v>
      </c>
      <c r="D35" s="390" t="s">
        <v>70</v>
      </c>
      <c r="E35" s="390" t="s">
        <v>43</v>
      </c>
      <c r="F35" s="390" t="s">
        <v>10</v>
      </c>
      <c r="G35" s="390">
        <v>98</v>
      </c>
      <c r="H35" s="390">
        <v>337</v>
      </c>
      <c r="I35" s="390">
        <v>306</v>
      </c>
      <c r="J35" s="390">
        <v>39</v>
      </c>
      <c r="K35" s="390">
        <v>77</v>
      </c>
      <c r="L35" s="390">
        <v>13</v>
      </c>
      <c r="M35" s="390">
        <v>2</v>
      </c>
      <c r="N35" s="390">
        <v>9</v>
      </c>
      <c r="O35" s="390">
        <v>28</v>
      </c>
      <c r="P35" s="390">
        <v>2</v>
      </c>
      <c r="Q35" s="390">
        <v>0</v>
      </c>
      <c r="R35" s="390">
        <v>21</v>
      </c>
      <c r="S35" s="390">
        <v>62</v>
      </c>
      <c r="T35" s="519">
        <v>0.252</v>
      </c>
      <c r="U35" s="519">
        <v>0.307</v>
      </c>
      <c r="V35" s="519">
        <v>0.39500000000000002</v>
      </c>
      <c r="W35" s="519">
        <v>0.70199999999999996</v>
      </c>
      <c r="X35" s="390">
        <v>87</v>
      </c>
      <c r="Y35" s="390">
        <v>121</v>
      </c>
      <c r="Z35" s="390">
        <v>13</v>
      </c>
      <c r="AA35" s="390">
        <v>5</v>
      </c>
      <c r="AB35" s="390">
        <v>1</v>
      </c>
      <c r="AC35" s="390">
        <v>4</v>
      </c>
      <c r="AD35" s="390">
        <v>3</v>
      </c>
      <c r="AE35" s="390" t="s">
        <v>10025</v>
      </c>
      <c r="AF35" s="390"/>
      <c r="AG35" s="576">
        <v>0</v>
      </c>
      <c r="AH35" s="390">
        <v>92</v>
      </c>
      <c r="AI35" s="390">
        <v>1</v>
      </c>
      <c r="AJ35" s="390">
        <v>0</v>
      </c>
      <c r="AK35" s="390">
        <v>0</v>
      </c>
      <c r="AL35" s="390">
        <v>0</v>
      </c>
      <c r="AM35" s="390">
        <v>0</v>
      </c>
      <c r="AN35" s="390">
        <v>0</v>
      </c>
      <c r="AO35" s="389">
        <v>0</v>
      </c>
      <c r="AP35" s="390">
        <v>0</v>
      </c>
      <c r="AQ35" s="584">
        <v>0</v>
      </c>
      <c r="AR35" s="601"/>
      <c r="AS35" s="390">
        <v>69</v>
      </c>
      <c r="AT35" s="390">
        <v>11</v>
      </c>
      <c r="AU35" s="389">
        <v>15</v>
      </c>
      <c r="AV35" s="390">
        <v>3</v>
      </c>
      <c r="AW35" s="390">
        <v>0</v>
      </c>
      <c r="AX35" s="390">
        <v>1</v>
      </c>
      <c r="AY35" s="390">
        <v>5</v>
      </c>
      <c r="AZ35" s="390">
        <v>6</v>
      </c>
      <c r="BA35" s="390">
        <v>15</v>
      </c>
      <c r="BB35" s="519">
        <v>0.217</v>
      </c>
      <c r="BC35" s="519">
        <v>0.27300000000000002</v>
      </c>
      <c r="BD35" s="519">
        <v>0.30399999999999999</v>
      </c>
      <c r="BE35" s="519">
        <v>0.57699999999999996</v>
      </c>
      <c r="BF35" s="370"/>
      <c r="BG35" s="390">
        <v>237</v>
      </c>
      <c r="BH35" s="390">
        <v>28</v>
      </c>
      <c r="BI35" s="390">
        <v>62</v>
      </c>
      <c r="BJ35" s="390">
        <v>10</v>
      </c>
      <c r="BK35" s="390">
        <v>2</v>
      </c>
      <c r="BL35" s="390">
        <v>8</v>
      </c>
      <c r="BM35" s="390">
        <v>23</v>
      </c>
      <c r="BN35" s="390">
        <v>15</v>
      </c>
      <c r="BO35" s="390">
        <v>47</v>
      </c>
      <c r="BP35" s="519">
        <v>0.26200000000000001</v>
      </c>
      <c r="BQ35" s="519">
        <v>0.317</v>
      </c>
      <c r="BR35" s="519">
        <v>0.42199999999999999</v>
      </c>
      <c r="BS35" s="519">
        <v>0.73899999999999999</v>
      </c>
      <c r="BT35" s="390"/>
      <c r="BU35" s="390"/>
      <c r="BV35" s="390"/>
      <c r="BW35" s="390"/>
      <c r="BX35" s="390"/>
      <c r="BY35" s="390"/>
      <c r="BZ35" s="390"/>
      <c r="CA35" s="390"/>
      <c r="CB35" s="390"/>
      <c r="CC35" s="390"/>
      <c r="CD35" s="390"/>
    </row>
    <row r="36" spans="1:82" s="388" customFormat="1">
      <c r="A36" s="388" t="s">
        <v>7666</v>
      </c>
      <c r="B36" s="388" t="s">
        <v>7667</v>
      </c>
      <c r="C36" s="390">
        <v>26</v>
      </c>
      <c r="D36" s="390" t="s">
        <v>36</v>
      </c>
      <c r="E36" s="390" t="s">
        <v>34</v>
      </c>
      <c r="F36" s="390" t="s">
        <v>10</v>
      </c>
      <c r="G36" s="390">
        <v>110</v>
      </c>
      <c r="H36" s="390">
        <v>333</v>
      </c>
      <c r="I36" s="390">
        <v>298</v>
      </c>
      <c r="J36" s="390">
        <v>43</v>
      </c>
      <c r="K36" s="390">
        <v>77</v>
      </c>
      <c r="L36" s="390">
        <v>12</v>
      </c>
      <c r="M36" s="390">
        <v>1</v>
      </c>
      <c r="N36" s="390">
        <v>13</v>
      </c>
      <c r="O36" s="390">
        <v>27</v>
      </c>
      <c r="P36" s="390">
        <v>0</v>
      </c>
      <c r="Q36" s="390">
        <v>2</v>
      </c>
      <c r="R36" s="390">
        <v>27</v>
      </c>
      <c r="S36" s="390">
        <v>88</v>
      </c>
      <c r="T36" s="519">
        <v>0.25800000000000001</v>
      </c>
      <c r="U36" s="519">
        <v>0.33200000000000002</v>
      </c>
      <c r="V36" s="519">
        <v>0.436</v>
      </c>
      <c r="W36" s="519">
        <v>0.76900000000000002</v>
      </c>
      <c r="X36" s="390">
        <v>111</v>
      </c>
      <c r="Y36" s="390">
        <v>130</v>
      </c>
      <c r="Z36" s="390">
        <v>4</v>
      </c>
      <c r="AA36" s="390">
        <v>6</v>
      </c>
      <c r="AB36" s="390">
        <v>2</v>
      </c>
      <c r="AC36" s="390">
        <v>0</v>
      </c>
      <c r="AD36" s="390">
        <v>1</v>
      </c>
      <c r="AE36" s="390" t="s">
        <v>10032</v>
      </c>
      <c r="AF36" s="390"/>
      <c r="AG36" s="576">
        <v>0</v>
      </c>
      <c r="AH36" s="390">
        <v>0</v>
      </c>
      <c r="AI36" s="390">
        <v>1</v>
      </c>
      <c r="AJ36" s="390">
        <v>21</v>
      </c>
      <c r="AK36" s="390">
        <v>16</v>
      </c>
      <c r="AL36" s="390">
        <v>3</v>
      </c>
      <c r="AM36" s="390">
        <v>64</v>
      </c>
      <c r="AN36" s="390">
        <v>4</v>
      </c>
      <c r="AO36" s="389">
        <v>9</v>
      </c>
      <c r="AP36" s="390">
        <v>73</v>
      </c>
      <c r="AQ36" s="584">
        <v>1</v>
      </c>
      <c r="AR36" s="601"/>
      <c r="AS36" s="390">
        <v>135</v>
      </c>
      <c r="AT36" s="390">
        <v>16</v>
      </c>
      <c r="AU36" s="389">
        <v>39</v>
      </c>
      <c r="AV36" s="390">
        <v>6</v>
      </c>
      <c r="AW36" s="390">
        <v>0</v>
      </c>
      <c r="AX36" s="390">
        <v>6</v>
      </c>
      <c r="AY36" s="390">
        <v>11</v>
      </c>
      <c r="AZ36" s="390">
        <v>15</v>
      </c>
      <c r="BA36" s="390">
        <v>42</v>
      </c>
      <c r="BB36" s="519">
        <v>0.28899999999999998</v>
      </c>
      <c r="BC36" s="519">
        <v>0.36799999999999999</v>
      </c>
      <c r="BD36" s="519">
        <v>0.46700000000000003</v>
      </c>
      <c r="BE36" s="519">
        <v>0.83499999999999996</v>
      </c>
      <c r="BF36" s="370"/>
      <c r="BG36" s="390">
        <v>163</v>
      </c>
      <c r="BH36" s="390">
        <v>27</v>
      </c>
      <c r="BI36" s="390">
        <v>38</v>
      </c>
      <c r="BJ36" s="390">
        <v>6</v>
      </c>
      <c r="BK36" s="390">
        <v>1</v>
      </c>
      <c r="BL36" s="390">
        <v>7</v>
      </c>
      <c r="BM36" s="390">
        <v>16</v>
      </c>
      <c r="BN36" s="390">
        <v>12</v>
      </c>
      <c r="BO36" s="390">
        <v>46</v>
      </c>
      <c r="BP36" s="519">
        <v>0.23300000000000001</v>
      </c>
      <c r="BQ36" s="519">
        <v>0.30199999999999999</v>
      </c>
      <c r="BR36" s="519">
        <v>0.41099999999999998</v>
      </c>
      <c r="BS36" s="519">
        <v>0.71299999999999997</v>
      </c>
      <c r="BT36" s="390"/>
      <c r="BU36" s="390"/>
      <c r="BV36" s="390"/>
      <c r="BW36" s="390"/>
      <c r="BX36" s="390"/>
      <c r="BY36" s="390"/>
      <c r="BZ36" s="390"/>
      <c r="CA36" s="390"/>
      <c r="CB36" s="390"/>
      <c r="CC36" s="390"/>
      <c r="CD36" s="390"/>
    </row>
    <row r="37" spans="1:82" s="388" customFormat="1">
      <c r="A37" s="388" t="s">
        <v>183</v>
      </c>
      <c r="B37" s="388" t="s">
        <v>7054</v>
      </c>
      <c r="C37" s="390">
        <v>32</v>
      </c>
      <c r="D37" s="390" t="s">
        <v>46</v>
      </c>
      <c r="E37" s="390" t="s">
        <v>43</v>
      </c>
      <c r="F37" s="390" t="s">
        <v>10</v>
      </c>
      <c r="G37" s="390">
        <v>7</v>
      </c>
      <c r="H37" s="390">
        <v>12</v>
      </c>
      <c r="I37" s="390">
        <v>12</v>
      </c>
      <c r="J37" s="390">
        <v>1</v>
      </c>
      <c r="K37" s="390">
        <v>3</v>
      </c>
      <c r="L37" s="390">
        <v>0</v>
      </c>
      <c r="M37" s="390">
        <v>0</v>
      </c>
      <c r="N37" s="390">
        <v>1</v>
      </c>
      <c r="O37" s="390">
        <v>3</v>
      </c>
      <c r="P37" s="390">
        <v>0</v>
      </c>
      <c r="Q37" s="390">
        <v>0</v>
      </c>
      <c r="R37" s="390">
        <v>0</v>
      </c>
      <c r="S37" s="390">
        <v>6</v>
      </c>
      <c r="T37" s="519">
        <v>0.25</v>
      </c>
      <c r="U37" s="519">
        <v>0.25</v>
      </c>
      <c r="V37" s="519">
        <v>0.5</v>
      </c>
      <c r="W37" s="519">
        <v>0.75</v>
      </c>
      <c r="X37" s="390">
        <v>95</v>
      </c>
      <c r="Y37" s="390">
        <v>6</v>
      </c>
      <c r="Z37" s="390">
        <v>0</v>
      </c>
      <c r="AA37" s="390">
        <v>0</v>
      </c>
      <c r="AB37" s="390">
        <v>0</v>
      </c>
      <c r="AC37" s="390">
        <v>0</v>
      </c>
      <c r="AD37" s="390">
        <v>0</v>
      </c>
      <c r="AE37" s="390" t="s">
        <v>10033</v>
      </c>
      <c r="AF37" s="390"/>
      <c r="AG37" s="576">
        <v>0</v>
      </c>
      <c r="AH37" s="390">
        <v>0</v>
      </c>
      <c r="AI37" s="390">
        <v>0</v>
      </c>
      <c r="AJ37" s="390">
        <v>1</v>
      </c>
      <c r="AK37" s="390">
        <v>2</v>
      </c>
      <c r="AL37" s="390">
        <v>0</v>
      </c>
      <c r="AM37" s="390">
        <v>0</v>
      </c>
      <c r="AN37" s="390">
        <v>0</v>
      </c>
      <c r="AO37" s="389">
        <v>1</v>
      </c>
      <c r="AP37" s="390">
        <v>1</v>
      </c>
      <c r="AQ37" s="584">
        <v>0</v>
      </c>
      <c r="AR37" s="601"/>
      <c r="AS37" s="390">
        <v>7</v>
      </c>
      <c r="AT37" s="390">
        <v>0</v>
      </c>
      <c r="AU37" s="389">
        <v>2</v>
      </c>
      <c r="AV37" s="390">
        <v>0</v>
      </c>
      <c r="AW37" s="390">
        <v>0</v>
      </c>
      <c r="AX37" s="390">
        <v>0</v>
      </c>
      <c r="AY37" s="390">
        <v>0</v>
      </c>
      <c r="AZ37" s="390">
        <v>0</v>
      </c>
      <c r="BA37" s="390">
        <v>3</v>
      </c>
      <c r="BB37" s="519">
        <v>0.28599999999999998</v>
      </c>
      <c r="BC37" s="519">
        <v>0.28599999999999998</v>
      </c>
      <c r="BD37" s="519">
        <v>0.28599999999999998</v>
      </c>
      <c r="BE37" s="519">
        <v>0.57199999999999995</v>
      </c>
      <c r="BF37" s="370"/>
      <c r="BG37" s="390">
        <v>5</v>
      </c>
      <c r="BH37" s="390">
        <v>1</v>
      </c>
      <c r="BI37" s="390">
        <v>1</v>
      </c>
      <c r="BJ37" s="390">
        <v>0</v>
      </c>
      <c r="BK37" s="390">
        <v>0</v>
      </c>
      <c r="BL37" s="390">
        <v>1</v>
      </c>
      <c r="BM37" s="390">
        <v>3</v>
      </c>
      <c r="BN37" s="390">
        <v>0</v>
      </c>
      <c r="BO37" s="390">
        <v>3</v>
      </c>
      <c r="BP37" s="519">
        <v>0.2</v>
      </c>
      <c r="BQ37" s="519">
        <v>0.2</v>
      </c>
      <c r="BR37" s="519">
        <v>0.8</v>
      </c>
      <c r="BS37" s="519">
        <v>1</v>
      </c>
      <c r="BT37" s="390"/>
      <c r="BU37" s="390"/>
      <c r="BV37" s="390"/>
      <c r="BW37" s="390"/>
      <c r="BX37" s="390"/>
      <c r="BY37" s="390"/>
      <c r="BZ37" s="390"/>
      <c r="CA37" s="390"/>
      <c r="CB37" s="390"/>
      <c r="CC37" s="390"/>
      <c r="CD37" s="390"/>
    </row>
    <row r="38" spans="1:82" s="388" customFormat="1">
      <c r="A38" s="388" t="s">
        <v>6643</v>
      </c>
      <c r="B38" s="388" t="s">
        <v>7055</v>
      </c>
      <c r="C38" s="390">
        <v>24</v>
      </c>
      <c r="D38" s="390" t="s">
        <v>33</v>
      </c>
      <c r="E38" s="390" t="s">
        <v>34</v>
      </c>
      <c r="F38" s="390" t="s">
        <v>37</v>
      </c>
      <c r="G38" s="390">
        <v>77</v>
      </c>
      <c r="H38" s="390">
        <v>333</v>
      </c>
      <c r="I38" s="390">
        <v>302</v>
      </c>
      <c r="J38" s="390">
        <v>38</v>
      </c>
      <c r="K38" s="390">
        <v>87</v>
      </c>
      <c r="L38" s="390">
        <v>18</v>
      </c>
      <c r="M38" s="390">
        <v>3</v>
      </c>
      <c r="N38" s="390">
        <v>6</v>
      </c>
      <c r="O38" s="390">
        <v>42</v>
      </c>
      <c r="P38" s="390">
        <v>7</v>
      </c>
      <c r="Q38" s="390">
        <v>7</v>
      </c>
      <c r="R38" s="390">
        <v>25</v>
      </c>
      <c r="S38" s="390">
        <v>62</v>
      </c>
      <c r="T38" s="519">
        <v>0.28799999999999998</v>
      </c>
      <c r="U38" s="519">
        <v>0.34499999999999997</v>
      </c>
      <c r="V38" s="519">
        <v>0.42699999999999999</v>
      </c>
      <c r="W38" s="519">
        <v>0.77300000000000002</v>
      </c>
      <c r="X38" s="390">
        <v>109</v>
      </c>
      <c r="Y38" s="390">
        <v>129</v>
      </c>
      <c r="Z38" s="390">
        <v>5</v>
      </c>
      <c r="AA38" s="390">
        <v>2</v>
      </c>
      <c r="AB38" s="390">
        <v>3</v>
      </c>
      <c r="AC38" s="390">
        <v>1</v>
      </c>
      <c r="AD38" s="390">
        <v>0</v>
      </c>
      <c r="AE38" s="390" t="s">
        <v>6535</v>
      </c>
      <c r="AF38" s="390"/>
      <c r="AG38" s="576">
        <v>0</v>
      </c>
      <c r="AH38" s="390">
        <v>0</v>
      </c>
      <c r="AI38" s="390">
        <v>0</v>
      </c>
      <c r="AJ38" s="390">
        <v>0</v>
      </c>
      <c r="AK38" s="390">
        <v>0</v>
      </c>
      <c r="AL38" s="390">
        <v>76</v>
      </c>
      <c r="AM38" s="390">
        <v>0</v>
      </c>
      <c r="AN38" s="390">
        <v>0</v>
      </c>
      <c r="AO38" s="389">
        <v>0</v>
      </c>
      <c r="AP38" s="390">
        <v>0</v>
      </c>
      <c r="AQ38" s="584">
        <v>0</v>
      </c>
      <c r="AR38" s="601"/>
      <c r="AS38" s="390">
        <v>103</v>
      </c>
      <c r="AT38" s="390">
        <v>8</v>
      </c>
      <c r="AU38" s="389">
        <v>24</v>
      </c>
      <c r="AV38" s="390">
        <v>5</v>
      </c>
      <c r="AW38" s="390">
        <v>0</v>
      </c>
      <c r="AX38" s="390">
        <v>3</v>
      </c>
      <c r="AY38" s="390">
        <v>13</v>
      </c>
      <c r="AZ38" s="390">
        <v>4</v>
      </c>
      <c r="BA38" s="390">
        <v>23</v>
      </c>
      <c r="BB38" s="519">
        <v>0.23300000000000001</v>
      </c>
      <c r="BC38" s="519">
        <v>0.25900000000000001</v>
      </c>
      <c r="BD38" s="519">
        <v>0.36899999999999999</v>
      </c>
      <c r="BE38" s="519">
        <v>0.628</v>
      </c>
      <c r="BF38" s="370"/>
      <c r="BG38" s="390">
        <v>199</v>
      </c>
      <c r="BH38" s="390">
        <v>30</v>
      </c>
      <c r="BI38" s="390">
        <v>63</v>
      </c>
      <c r="BJ38" s="390">
        <v>13</v>
      </c>
      <c r="BK38" s="390">
        <v>3</v>
      </c>
      <c r="BL38" s="390">
        <v>3</v>
      </c>
      <c r="BM38" s="390">
        <v>29</v>
      </c>
      <c r="BN38" s="390">
        <v>21</v>
      </c>
      <c r="BO38" s="390">
        <v>39</v>
      </c>
      <c r="BP38" s="519">
        <v>0.317</v>
      </c>
      <c r="BQ38" s="519">
        <v>0.38700000000000001</v>
      </c>
      <c r="BR38" s="519">
        <v>0.45700000000000002</v>
      </c>
      <c r="BS38" s="519">
        <v>0.84399999999999997</v>
      </c>
      <c r="BT38" s="390"/>
      <c r="BU38" s="390"/>
      <c r="BV38" s="390"/>
      <c r="BW38" s="390"/>
      <c r="BX38" s="390"/>
      <c r="BY38" s="390"/>
      <c r="BZ38" s="390"/>
      <c r="CA38" s="390"/>
      <c r="CB38" s="390"/>
      <c r="CC38" s="390"/>
      <c r="CD38" s="390"/>
    </row>
    <row r="39" spans="1:82" s="388" customFormat="1">
      <c r="A39" s="388" t="s">
        <v>3845</v>
      </c>
      <c r="B39" s="388" t="s">
        <v>7056</v>
      </c>
      <c r="C39" s="390">
        <v>26</v>
      </c>
      <c r="D39" s="390" t="s">
        <v>40</v>
      </c>
      <c r="E39" s="390" t="s">
        <v>34</v>
      </c>
      <c r="F39" s="390" t="s">
        <v>10</v>
      </c>
      <c r="G39" s="390">
        <v>61</v>
      </c>
      <c r="H39" s="390">
        <v>257</v>
      </c>
      <c r="I39" s="390">
        <v>223</v>
      </c>
      <c r="J39" s="390">
        <v>27</v>
      </c>
      <c r="K39" s="390">
        <v>59</v>
      </c>
      <c r="L39" s="390">
        <v>18</v>
      </c>
      <c r="M39" s="390">
        <v>0</v>
      </c>
      <c r="N39" s="390">
        <v>9</v>
      </c>
      <c r="O39" s="390">
        <v>28</v>
      </c>
      <c r="P39" s="390">
        <v>3</v>
      </c>
      <c r="Q39" s="390">
        <v>1</v>
      </c>
      <c r="R39" s="390">
        <v>28</v>
      </c>
      <c r="S39" s="390">
        <v>69</v>
      </c>
      <c r="T39" s="519">
        <v>0.26500000000000001</v>
      </c>
      <c r="U39" s="519">
        <v>0.35399999999999998</v>
      </c>
      <c r="V39" s="519">
        <v>0.46600000000000003</v>
      </c>
      <c r="W39" s="519">
        <v>0.82</v>
      </c>
      <c r="X39" s="390">
        <v>124</v>
      </c>
      <c r="Y39" s="390">
        <v>104</v>
      </c>
      <c r="Z39" s="390">
        <v>6</v>
      </c>
      <c r="AA39" s="390">
        <v>4</v>
      </c>
      <c r="AB39" s="390">
        <v>0</v>
      </c>
      <c r="AC39" s="390">
        <v>2</v>
      </c>
      <c r="AD39" s="390">
        <v>0</v>
      </c>
      <c r="AE39" s="390" t="s">
        <v>7141</v>
      </c>
      <c r="AF39" s="390"/>
      <c r="AG39" s="576">
        <v>0</v>
      </c>
      <c r="AH39" s="390">
        <v>0</v>
      </c>
      <c r="AI39" s="390">
        <v>0</v>
      </c>
      <c r="AJ39" s="390">
        <v>0</v>
      </c>
      <c r="AK39" s="390">
        <v>0</v>
      </c>
      <c r="AL39" s="390">
        <v>0</v>
      </c>
      <c r="AM39" s="390">
        <v>0</v>
      </c>
      <c r="AN39" s="390">
        <v>0</v>
      </c>
      <c r="AO39" s="389">
        <v>52</v>
      </c>
      <c r="AP39" s="390">
        <v>52</v>
      </c>
      <c r="AQ39" s="584">
        <v>9</v>
      </c>
      <c r="AR39" s="601"/>
      <c r="AS39" s="390">
        <v>54</v>
      </c>
      <c r="AT39" s="390">
        <v>8</v>
      </c>
      <c r="AU39" s="389">
        <v>17</v>
      </c>
      <c r="AV39" s="390">
        <v>6</v>
      </c>
      <c r="AW39" s="390">
        <v>0</v>
      </c>
      <c r="AX39" s="390">
        <v>4</v>
      </c>
      <c r="AY39" s="390">
        <v>7</v>
      </c>
      <c r="AZ39" s="390">
        <v>9</v>
      </c>
      <c r="BA39" s="390">
        <v>17</v>
      </c>
      <c r="BB39" s="519">
        <v>0.315</v>
      </c>
      <c r="BC39" s="519">
        <v>0.41499999999999998</v>
      </c>
      <c r="BD39" s="519">
        <v>0.64800000000000002</v>
      </c>
      <c r="BE39" s="519">
        <v>1.0629999999999999</v>
      </c>
      <c r="BF39" s="370"/>
      <c r="BG39" s="390">
        <v>169</v>
      </c>
      <c r="BH39" s="390">
        <v>19</v>
      </c>
      <c r="BI39" s="390">
        <v>42</v>
      </c>
      <c r="BJ39" s="390">
        <v>12</v>
      </c>
      <c r="BK39" s="390">
        <v>0</v>
      </c>
      <c r="BL39" s="390">
        <v>5</v>
      </c>
      <c r="BM39" s="390">
        <v>21</v>
      </c>
      <c r="BN39" s="390">
        <v>19</v>
      </c>
      <c r="BO39" s="390">
        <v>52</v>
      </c>
      <c r="BP39" s="519">
        <v>0.249</v>
      </c>
      <c r="BQ39" s="519">
        <v>0.33300000000000002</v>
      </c>
      <c r="BR39" s="519">
        <v>0.40799999999999997</v>
      </c>
      <c r="BS39" s="519">
        <v>0.74099999999999999</v>
      </c>
      <c r="BT39" s="390"/>
      <c r="BU39" s="390"/>
      <c r="BV39" s="390"/>
      <c r="BW39" s="390"/>
      <c r="BX39" s="390"/>
      <c r="BY39" s="390"/>
      <c r="BZ39" s="390"/>
      <c r="CA39" s="390"/>
      <c r="CB39" s="390"/>
      <c r="CC39" s="390"/>
      <c r="CD39" s="390"/>
    </row>
    <row r="40" spans="1:82" s="388" customFormat="1">
      <c r="A40" s="388" t="s">
        <v>67</v>
      </c>
      <c r="B40" s="388" t="s">
        <v>7057</v>
      </c>
      <c r="C40" s="390">
        <v>34</v>
      </c>
      <c r="D40" s="390" t="s">
        <v>51</v>
      </c>
      <c r="E40" s="390" t="s">
        <v>34</v>
      </c>
      <c r="F40" s="390" t="s">
        <v>35</v>
      </c>
      <c r="G40" s="390">
        <v>137</v>
      </c>
      <c r="H40" s="390">
        <v>501</v>
      </c>
      <c r="I40" s="390">
        <v>437</v>
      </c>
      <c r="J40" s="390">
        <v>63</v>
      </c>
      <c r="K40" s="390">
        <v>114</v>
      </c>
      <c r="L40" s="390">
        <v>22</v>
      </c>
      <c r="M40" s="390">
        <v>7</v>
      </c>
      <c r="N40" s="390">
        <v>11</v>
      </c>
      <c r="O40" s="390">
        <v>58</v>
      </c>
      <c r="P40" s="390">
        <v>9</v>
      </c>
      <c r="Q40" s="390">
        <v>4</v>
      </c>
      <c r="R40" s="390">
        <v>51</v>
      </c>
      <c r="S40" s="390">
        <v>79</v>
      </c>
      <c r="T40" s="519">
        <v>0.26100000000000001</v>
      </c>
      <c r="U40" s="519">
        <v>0.34100000000000003</v>
      </c>
      <c r="V40" s="519">
        <v>0.41899999999999998</v>
      </c>
      <c r="W40" s="519">
        <v>0.76</v>
      </c>
      <c r="X40" s="390">
        <v>112</v>
      </c>
      <c r="Y40" s="390">
        <v>183</v>
      </c>
      <c r="Z40" s="390">
        <v>10</v>
      </c>
      <c r="AA40" s="390">
        <v>6</v>
      </c>
      <c r="AB40" s="390">
        <v>0</v>
      </c>
      <c r="AC40" s="390">
        <v>7</v>
      </c>
      <c r="AD40" s="390">
        <v>0</v>
      </c>
      <c r="AE40" s="390" t="s">
        <v>10034</v>
      </c>
      <c r="AF40" s="390"/>
      <c r="AG40" s="576">
        <v>0</v>
      </c>
      <c r="AH40" s="390">
        <v>0</v>
      </c>
      <c r="AI40" s="390">
        <v>0</v>
      </c>
      <c r="AJ40" s="390">
        <v>0</v>
      </c>
      <c r="AK40" s="390">
        <v>0</v>
      </c>
      <c r="AL40" s="390">
        <v>0</v>
      </c>
      <c r="AM40" s="390">
        <v>120</v>
      </c>
      <c r="AN40" s="390">
        <v>1</v>
      </c>
      <c r="AO40" s="389">
        <v>0</v>
      </c>
      <c r="AP40" s="390">
        <v>121</v>
      </c>
      <c r="AQ40" s="584">
        <v>10</v>
      </c>
      <c r="AR40" s="601"/>
      <c r="AS40" s="390">
        <v>86</v>
      </c>
      <c r="AT40" s="390">
        <v>10</v>
      </c>
      <c r="AU40" s="389">
        <v>26</v>
      </c>
      <c r="AV40" s="390">
        <v>4</v>
      </c>
      <c r="AW40" s="390">
        <v>1</v>
      </c>
      <c r="AX40" s="390">
        <v>2</v>
      </c>
      <c r="AY40" s="390">
        <v>18</v>
      </c>
      <c r="AZ40" s="390">
        <v>12</v>
      </c>
      <c r="BA40" s="390">
        <v>18</v>
      </c>
      <c r="BB40" s="519">
        <v>0.30199999999999999</v>
      </c>
      <c r="BC40" s="519">
        <v>0.38800000000000001</v>
      </c>
      <c r="BD40" s="519">
        <v>0.442</v>
      </c>
      <c r="BE40" s="519">
        <v>0.83</v>
      </c>
      <c r="BF40" s="370"/>
      <c r="BG40" s="390">
        <v>351</v>
      </c>
      <c r="BH40" s="390">
        <v>53</v>
      </c>
      <c r="BI40" s="390">
        <v>88</v>
      </c>
      <c r="BJ40" s="390">
        <v>18</v>
      </c>
      <c r="BK40" s="390">
        <v>6</v>
      </c>
      <c r="BL40" s="390">
        <v>9</v>
      </c>
      <c r="BM40" s="390">
        <v>40</v>
      </c>
      <c r="BN40" s="390">
        <v>39</v>
      </c>
      <c r="BO40" s="390">
        <v>61</v>
      </c>
      <c r="BP40" s="519">
        <v>0.251</v>
      </c>
      <c r="BQ40" s="519">
        <v>0.32900000000000001</v>
      </c>
      <c r="BR40" s="519">
        <v>0.41299999999999998</v>
      </c>
      <c r="BS40" s="519">
        <v>0.74199999999999999</v>
      </c>
      <c r="BT40" s="390"/>
      <c r="BU40" s="390"/>
      <c r="BV40" s="390"/>
      <c r="BW40" s="390"/>
      <c r="BX40" s="390"/>
      <c r="BY40" s="390"/>
      <c r="BZ40" s="390"/>
      <c r="CA40" s="390"/>
      <c r="CB40" s="390"/>
      <c r="CC40" s="390"/>
      <c r="CD40" s="390"/>
    </row>
    <row r="41" spans="1:82" s="475" customFormat="1">
      <c r="A41" s="456"/>
      <c r="B41" s="465"/>
      <c r="C41" s="465"/>
      <c r="D41" s="465"/>
      <c r="E41" s="465"/>
      <c r="F41" s="465"/>
      <c r="G41" s="465"/>
      <c r="H41" s="465"/>
      <c r="I41" s="465"/>
      <c r="J41" s="465"/>
      <c r="K41" s="465"/>
      <c r="L41" s="465"/>
      <c r="M41" s="465"/>
      <c r="N41" s="465"/>
      <c r="O41" s="465"/>
      <c r="P41" s="465"/>
      <c r="Q41" s="465"/>
      <c r="R41" s="465"/>
      <c r="S41" s="386"/>
      <c r="T41" s="386"/>
      <c r="U41" s="386"/>
      <c r="V41" s="386"/>
      <c r="W41" s="458"/>
      <c r="X41" s="465"/>
      <c r="Y41" s="465"/>
      <c r="Z41" s="465"/>
      <c r="AA41" s="465"/>
      <c r="AB41" s="465"/>
      <c r="AC41" s="465"/>
      <c r="AD41" s="458"/>
      <c r="AE41" s="482"/>
      <c r="AF41" s="465"/>
      <c r="AG41" s="582"/>
      <c r="AH41" s="465"/>
      <c r="AI41" s="465"/>
      <c r="AJ41" s="383"/>
      <c r="AK41" s="465"/>
      <c r="AL41" s="465"/>
      <c r="AM41" s="465"/>
      <c r="AN41" s="465"/>
      <c r="AO41" s="383"/>
      <c r="AP41" s="465"/>
      <c r="AQ41" s="591"/>
      <c r="AR41" s="607"/>
      <c r="AS41" s="465"/>
      <c r="AT41" s="465"/>
      <c r="AU41" s="383"/>
      <c r="AV41" s="465"/>
      <c r="AW41" s="383"/>
      <c r="AX41" s="369"/>
      <c r="AY41" s="386"/>
      <c r="AZ41" s="386"/>
      <c r="BA41" s="387"/>
      <c r="BB41" s="501"/>
      <c r="BC41" s="387"/>
      <c r="BD41" s="387"/>
      <c r="BE41" s="387"/>
      <c r="BF41" s="370"/>
      <c r="BG41" s="390"/>
      <c r="BH41" s="389"/>
      <c r="BI41" s="390"/>
      <c r="BJ41" s="390"/>
      <c r="BK41" s="390"/>
      <c r="BL41" s="390"/>
      <c r="BM41" s="390"/>
      <c r="BN41" s="389"/>
      <c r="BO41" s="390"/>
      <c r="BP41" s="390"/>
      <c r="BQ41" s="390"/>
      <c r="BR41" s="390"/>
      <c r="BS41" s="390"/>
      <c r="BT41" s="369"/>
      <c r="BU41" s="369"/>
      <c r="BV41" s="369"/>
      <c r="BW41" s="369"/>
      <c r="BX41" s="369"/>
      <c r="BY41" s="369"/>
      <c r="BZ41" s="369"/>
      <c r="CA41" s="369"/>
      <c r="CB41" s="369"/>
      <c r="CC41" s="369"/>
      <c r="CD41" s="369"/>
    </row>
    <row r="42" spans="1:82" ht="15" customHeight="1">
      <c r="A42" s="305"/>
      <c r="B42" s="317"/>
      <c r="C42" s="317"/>
      <c r="D42" s="317"/>
      <c r="E42" s="318"/>
      <c r="F42" s="318"/>
      <c r="G42" s="318"/>
      <c r="H42" s="318"/>
      <c r="I42" s="385"/>
      <c r="J42" s="385"/>
      <c r="K42" s="385"/>
      <c r="L42" s="385"/>
      <c r="M42" s="318"/>
      <c r="N42" s="318"/>
      <c r="O42" s="318"/>
      <c r="P42" s="318"/>
      <c r="Q42" s="318"/>
      <c r="R42" s="318"/>
      <c r="S42" s="318"/>
      <c r="T42" s="318"/>
      <c r="U42" s="318"/>
      <c r="V42" s="318"/>
      <c r="W42" s="318"/>
      <c r="X42" s="318"/>
      <c r="Y42" s="318"/>
      <c r="Z42" s="318"/>
      <c r="AA42" s="318"/>
      <c r="AB42" s="318"/>
      <c r="AC42" s="318"/>
      <c r="AD42" s="362"/>
      <c r="AE42" s="362"/>
      <c r="AF42" s="318"/>
      <c r="AG42" s="579"/>
      <c r="AH42" s="318"/>
      <c r="AI42" s="318"/>
      <c r="AJ42" s="362"/>
      <c r="AK42" s="318"/>
      <c r="AL42" s="318"/>
      <c r="AM42" s="318"/>
      <c r="AN42" s="318"/>
      <c r="AO42" s="362"/>
      <c r="AP42" s="318"/>
      <c r="AQ42" s="587"/>
      <c r="AR42" s="604"/>
      <c r="AS42" s="362"/>
      <c r="AT42" s="320"/>
      <c r="AU42" s="320"/>
      <c r="AV42" s="385"/>
      <c r="AW42" s="320"/>
      <c r="AX42" s="362"/>
      <c r="AY42" s="385"/>
      <c r="AZ42" s="385"/>
      <c r="BA42" s="320"/>
      <c r="BB42" s="287"/>
      <c r="BC42" s="389"/>
      <c r="BD42" s="389"/>
      <c r="BE42" s="389"/>
      <c r="BF42" s="370"/>
      <c r="BG42" s="390"/>
      <c r="BH42" s="389"/>
      <c r="BI42" s="390"/>
      <c r="BJ42" s="390"/>
      <c r="BK42" s="390"/>
      <c r="BL42" s="390"/>
    </row>
    <row r="43" spans="1:82" ht="15" customHeight="1">
      <c r="A43" s="301" t="s">
        <v>454</v>
      </c>
      <c r="B43" s="326"/>
      <c r="C43" s="326"/>
      <c r="D43" s="326"/>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89"/>
      <c r="AE43" s="389"/>
      <c r="AF43" s="390"/>
      <c r="AG43" s="576"/>
      <c r="AH43" s="390"/>
      <c r="AI43" s="390"/>
      <c r="AJ43" s="389"/>
      <c r="AK43" s="390"/>
      <c r="AL43" s="390"/>
      <c r="AM43" s="390"/>
      <c r="AN43" s="390"/>
      <c r="AO43" s="389"/>
      <c r="AP43" s="390"/>
      <c r="AQ43" s="584"/>
      <c r="AR43" s="601"/>
      <c r="AS43" s="390"/>
      <c r="AT43" s="389"/>
      <c r="AU43" s="389"/>
      <c r="AV43" s="390"/>
      <c r="AW43" s="389"/>
      <c r="AX43" s="389"/>
      <c r="AY43" s="390"/>
      <c r="AZ43" s="390"/>
      <c r="BA43" s="389"/>
      <c r="BC43" s="389"/>
      <c r="BD43" s="389"/>
      <c r="BE43" s="389"/>
      <c r="BF43" s="370"/>
      <c r="BG43" s="390"/>
      <c r="BH43" s="389"/>
      <c r="BI43" s="390"/>
      <c r="BJ43" s="390"/>
      <c r="BK43" s="390"/>
      <c r="BL43" s="390"/>
    </row>
    <row r="44" spans="1:82" s="388" customFormat="1">
      <c r="A44" s="388" t="s">
        <v>6670</v>
      </c>
      <c r="B44" s="388" t="s">
        <v>7059</v>
      </c>
      <c r="C44" s="390">
        <v>24</v>
      </c>
      <c r="D44" s="390" t="s">
        <v>97</v>
      </c>
      <c r="E44" s="390" t="s">
        <v>43</v>
      </c>
      <c r="F44" s="390" t="s">
        <v>10</v>
      </c>
      <c r="G44" s="390">
        <v>152</v>
      </c>
      <c r="H44" s="390">
        <v>479</v>
      </c>
      <c r="I44" s="390">
        <v>444</v>
      </c>
      <c r="J44" s="390">
        <v>62</v>
      </c>
      <c r="K44" s="390">
        <v>127</v>
      </c>
      <c r="L44" s="390">
        <v>24</v>
      </c>
      <c r="M44" s="390">
        <v>1</v>
      </c>
      <c r="N44" s="390">
        <v>5</v>
      </c>
      <c r="O44" s="390">
        <v>41</v>
      </c>
      <c r="P44" s="390">
        <v>1</v>
      </c>
      <c r="Q44" s="390">
        <v>3</v>
      </c>
      <c r="R44" s="390">
        <v>24</v>
      </c>
      <c r="S44" s="390">
        <v>83</v>
      </c>
      <c r="T44" s="519">
        <v>0.28599999999999998</v>
      </c>
      <c r="U44" s="519">
        <v>0.32300000000000001</v>
      </c>
      <c r="V44" s="519">
        <v>0.378</v>
      </c>
      <c r="W44" s="519">
        <v>0.70099999999999996</v>
      </c>
      <c r="X44" s="390">
        <v>84</v>
      </c>
      <c r="Y44" s="390">
        <v>168</v>
      </c>
      <c r="Z44" s="390">
        <v>12</v>
      </c>
      <c r="AA44" s="390">
        <v>3</v>
      </c>
      <c r="AB44" s="390">
        <v>2</v>
      </c>
      <c r="AC44" s="390">
        <v>6</v>
      </c>
      <c r="AD44" s="390">
        <v>1</v>
      </c>
      <c r="AE44" s="390" t="s">
        <v>10035</v>
      </c>
      <c r="AF44" s="390"/>
      <c r="AG44" s="576">
        <v>0</v>
      </c>
      <c r="AH44" s="390">
        <v>0</v>
      </c>
      <c r="AI44" s="390">
        <v>0</v>
      </c>
      <c r="AJ44" s="390">
        <v>0</v>
      </c>
      <c r="AK44" s="390">
        <v>0</v>
      </c>
      <c r="AL44" s="390">
        <v>0</v>
      </c>
      <c r="AM44" s="390">
        <v>2</v>
      </c>
      <c r="AN44" s="390">
        <v>137</v>
      </c>
      <c r="AO44" s="389">
        <v>0</v>
      </c>
      <c r="AP44" s="390">
        <v>138</v>
      </c>
      <c r="AQ44" s="584">
        <v>0</v>
      </c>
      <c r="AR44" s="601"/>
      <c r="AS44" s="390">
        <v>132</v>
      </c>
      <c r="AT44" s="390">
        <v>23</v>
      </c>
      <c r="AU44" s="389">
        <v>39</v>
      </c>
      <c r="AV44" s="390">
        <v>9</v>
      </c>
      <c r="AW44" s="390">
        <v>1</v>
      </c>
      <c r="AX44" s="390">
        <v>1</v>
      </c>
      <c r="AY44" s="390">
        <v>11</v>
      </c>
      <c r="AZ44" s="390">
        <v>9</v>
      </c>
      <c r="BA44" s="390">
        <v>16</v>
      </c>
      <c r="BB44" s="519">
        <v>0.29499999999999998</v>
      </c>
      <c r="BC44" s="519">
        <v>0.34</v>
      </c>
      <c r="BD44" s="519">
        <v>0.40200000000000002</v>
      </c>
      <c r="BE44" s="519">
        <v>0.74199999999999999</v>
      </c>
      <c r="BF44" s="370"/>
      <c r="BG44" s="390">
        <v>312</v>
      </c>
      <c r="BH44" s="390">
        <v>39</v>
      </c>
      <c r="BI44" s="390">
        <v>88</v>
      </c>
      <c r="BJ44" s="390">
        <v>15</v>
      </c>
      <c r="BK44" s="390">
        <v>0</v>
      </c>
      <c r="BL44" s="390">
        <v>4</v>
      </c>
      <c r="BM44" s="390">
        <v>30</v>
      </c>
      <c r="BN44" s="390">
        <v>15</v>
      </c>
      <c r="BO44" s="390">
        <v>67</v>
      </c>
      <c r="BP44" s="519">
        <v>0.28199999999999997</v>
      </c>
      <c r="BQ44" s="519">
        <v>0.315</v>
      </c>
      <c r="BR44" s="519">
        <v>0.36899999999999999</v>
      </c>
      <c r="BS44" s="519">
        <v>0.68400000000000005</v>
      </c>
      <c r="BT44" s="390"/>
      <c r="BU44" s="390"/>
      <c r="BV44" s="390"/>
      <c r="BW44" s="390"/>
      <c r="BX44" s="390"/>
      <c r="BY44" s="390"/>
      <c r="BZ44" s="390"/>
      <c r="CA44" s="390"/>
      <c r="CB44" s="390"/>
      <c r="CC44" s="390"/>
      <c r="CD44" s="390"/>
    </row>
    <row r="45" spans="1:82" s="388" customFormat="1">
      <c r="A45" s="388" t="s">
        <v>6123</v>
      </c>
      <c r="B45" s="388" t="s">
        <v>7210</v>
      </c>
      <c r="C45" s="390">
        <v>27</v>
      </c>
      <c r="D45" s="390" t="s">
        <v>100</v>
      </c>
      <c r="E45" s="390" t="s">
        <v>43</v>
      </c>
      <c r="F45" s="390" t="s">
        <v>37</v>
      </c>
      <c r="G45" s="390">
        <v>138</v>
      </c>
      <c r="H45" s="390">
        <v>522</v>
      </c>
      <c r="I45" s="390">
        <v>460</v>
      </c>
      <c r="J45" s="390">
        <v>50</v>
      </c>
      <c r="K45" s="390">
        <v>114</v>
      </c>
      <c r="L45" s="390">
        <v>21</v>
      </c>
      <c r="M45" s="390">
        <v>3</v>
      </c>
      <c r="N45" s="390">
        <v>10</v>
      </c>
      <c r="O45" s="390">
        <v>46</v>
      </c>
      <c r="P45" s="390">
        <v>0</v>
      </c>
      <c r="Q45" s="390">
        <v>4</v>
      </c>
      <c r="R45" s="390">
        <v>54</v>
      </c>
      <c r="S45" s="390">
        <v>96</v>
      </c>
      <c r="T45" s="519">
        <v>0.248</v>
      </c>
      <c r="U45" s="519">
        <v>0.32800000000000001</v>
      </c>
      <c r="V45" s="519">
        <v>0.372</v>
      </c>
      <c r="W45" s="519">
        <v>0.69899999999999995</v>
      </c>
      <c r="X45" s="390">
        <v>87</v>
      </c>
      <c r="Y45" s="390">
        <v>171</v>
      </c>
      <c r="Z45" s="390">
        <v>13</v>
      </c>
      <c r="AA45" s="390">
        <v>2</v>
      </c>
      <c r="AB45" s="390">
        <v>3</v>
      </c>
      <c r="AC45" s="390">
        <v>3</v>
      </c>
      <c r="AD45" s="390">
        <v>2</v>
      </c>
      <c r="AE45" s="390" t="s">
        <v>10025</v>
      </c>
      <c r="AF45" s="390"/>
      <c r="AG45" s="576">
        <v>0</v>
      </c>
      <c r="AH45" s="390">
        <v>118</v>
      </c>
      <c r="AI45" s="390">
        <v>11</v>
      </c>
      <c r="AJ45" s="390">
        <v>0</v>
      </c>
      <c r="AK45" s="390">
        <v>0</v>
      </c>
      <c r="AL45" s="390">
        <v>0</v>
      </c>
      <c r="AM45" s="390">
        <v>0</v>
      </c>
      <c r="AN45" s="390">
        <v>0</v>
      </c>
      <c r="AO45" s="389">
        <v>0</v>
      </c>
      <c r="AP45" s="390">
        <v>0</v>
      </c>
      <c r="AQ45" s="584">
        <v>0</v>
      </c>
      <c r="AR45" s="601"/>
      <c r="AS45" s="390">
        <v>104</v>
      </c>
      <c r="AT45" s="390">
        <v>9</v>
      </c>
      <c r="AU45" s="389">
        <v>29</v>
      </c>
      <c r="AV45" s="390">
        <v>5</v>
      </c>
      <c r="AW45" s="390">
        <v>1</v>
      </c>
      <c r="AX45" s="390">
        <v>1</v>
      </c>
      <c r="AY45" s="390">
        <v>10</v>
      </c>
      <c r="AZ45" s="390">
        <v>15</v>
      </c>
      <c r="BA45" s="390">
        <v>33</v>
      </c>
      <c r="BB45" s="519">
        <v>0.27900000000000003</v>
      </c>
      <c r="BC45" s="519">
        <v>0.375</v>
      </c>
      <c r="BD45" s="519">
        <v>0.375</v>
      </c>
      <c r="BE45" s="519">
        <v>0.75</v>
      </c>
      <c r="BF45" s="370"/>
      <c r="BG45" s="390">
        <v>356</v>
      </c>
      <c r="BH45" s="390">
        <v>41</v>
      </c>
      <c r="BI45" s="390">
        <v>85</v>
      </c>
      <c r="BJ45" s="390">
        <v>16</v>
      </c>
      <c r="BK45" s="390">
        <v>2</v>
      </c>
      <c r="BL45" s="390">
        <v>9</v>
      </c>
      <c r="BM45" s="390">
        <v>36</v>
      </c>
      <c r="BN45" s="390">
        <v>39</v>
      </c>
      <c r="BO45" s="390">
        <v>63</v>
      </c>
      <c r="BP45" s="519">
        <v>0.23899999999999999</v>
      </c>
      <c r="BQ45" s="519">
        <v>0.313</v>
      </c>
      <c r="BR45" s="519">
        <v>0.371</v>
      </c>
      <c r="BS45" s="519">
        <v>0.68400000000000005</v>
      </c>
      <c r="BT45" s="390"/>
      <c r="BU45" s="390"/>
      <c r="BV45" s="390"/>
      <c r="BW45" s="390"/>
      <c r="BX45" s="390"/>
      <c r="BY45" s="390"/>
      <c r="BZ45" s="390"/>
      <c r="CA45" s="390"/>
      <c r="CB45" s="390"/>
      <c r="CC45" s="390"/>
      <c r="CD45" s="390"/>
    </row>
    <row r="46" spans="1:82" s="388" customFormat="1">
      <c r="A46" s="388" t="s">
        <v>7822</v>
      </c>
      <c r="B46" s="388" t="s">
        <v>7823</v>
      </c>
      <c r="C46" s="390">
        <v>22</v>
      </c>
      <c r="D46" s="390" t="s">
        <v>36</v>
      </c>
      <c r="E46" s="390" t="s">
        <v>34</v>
      </c>
      <c r="F46" s="390" t="s">
        <v>10</v>
      </c>
      <c r="G46" s="390">
        <v>32</v>
      </c>
      <c r="H46" s="390">
        <v>75</v>
      </c>
      <c r="I46" s="390">
        <v>73</v>
      </c>
      <c r="J46" s="390">
        <v>10</v>
      </c>
      <c r="K46" s="390">
        <v>17</v>
      </c>
      <c r="L46" s="390">
        <v>4</v>
      </c>
      <c r="M46" s="390">
        <v>0</v>
      </c>
      <c r="N46" s="390">
        <v>5</v>
      </c>
      <c r="O46" s="390">
        <v>16</v>
      </c>
      <c r="P46" s="390">
        <v>0</v>
      </c>
      <c r="Q46" s="390">
        <v>0</v>
      </c>
      <c r="R46" s="390">
        <v>1</v>
      </c>
      <c r="S46" s="390">
        <v>29</v>
      </c>
      <c r="T46" s="519">
        <v>0.23300000000000001</v>
      </c>
      <c r="U46" s="519">
        <v>0.253</v>
      </c>
      <c r="V46" s="519">
        <v>0.49299999999999999</v>
      </c>
      <c r="W46" s="519">
        <v>0.746</v>
      </c>
      <c r="X46" s="390">
        <v>100</v>
      </c>
      <c r="Y46" s="390">
        <v>36</v>
      </c>
      <c r="Z46" s="390">
        <v>3</v>
      </c>
      <c r="AA46" s="390">
        <v>1</v>
      </c>
      <c r="AB46" s="390">
        <v>0</v>
      </c>
      <c r="AC46" s="390">
        <v>0</v>
      </c>
      <c r="AD46" s="390">
        <v>0</v>
      </c>
      <c r="AE46" s="390" t="s">
        <v>10036</v>
      </c>
      <c r="AF46" s="390"/>
      <c r="AG46" s="576">
        <v>0</v>
      </c>
      <c r="AH46" s="390">
        <v>0</v>
      </c>
      <c r="AI46" s="390">
        <v>0</v>
      </c>
      <c r="AJ46" s="390">
        <v>26</v>
      </c>
      <c r="AK46" s="390">
        <v>0</v>
      </c>
      <c r="AL46" s="390">
        <v>2</v>
      </c>
      <c r="AM46" s="390">
        <v>0</v>
      </c>
      <c r="AN46" s="390">
        <v>0</v>
      </c>
      <c r="AO46" s="389">
        <v>0</v>
      </c>
      <c r="AP46" s="390">
        <v>0</v>
      </c>
      <c r="AQ46" s="584">
        <v>1</v>
      </c>
      <c r="AR46" s="601"/>
      <c r="AS46" s="390">
        <v>26</v>
      </c>
      <c r="AT46" s="390">
        <v>3</v>
      </c>
      <c r="AU46" s="389">
        <v>5</v>
      </c>
      <c r="AV46" s="390">
        <v>1</v>
      </c>
      <c r="AW46" s="390">
        <v>0</v>
      </c>
      <c r="AX46" s="390">
        <v>2</v>
      </c>
      <c r="AY46" s="390">
        <v>6</v>
      </c>
      <c r="AZ46" s="390">
        <v>1</v>
      </c>
      <c r="BA46" s="390">
        <v>11</v>
      </c>
      <c r="BB46" s="519">
        <v>0.192</v>
      </c>
      <c r="BC46" s="519">
        <v>0.222</v>
      </c>
      <c r="BD46" s="519">
        <v>0.46200000000000002</v>
      </c>
      <c r="BE46" s="519">
        <v>0.68400000000000005</v>
      </c>
      <c r="BF46" s="370"/>
      <c r="BG46" s="390">
        <v>47</v>
      </c>
      <c r="BH46" s="390">
        <v>7</v>
      </c>
      <c r="BI46" s="390">
        <v>12</v>
      </c>
      <c r="BJ46" s="390">
        <v>3</v>
      </c>
      <c r="BK46" s="390">
        <v>0</v>
      </c>
      <c r="BL46" s="390">
        <v>3</v>
      </c>
      <c r="BM46" s="390">
        <v>10</v>
      </c>
      <c r="BN46" s="390">
        <v>0</v>
      </c>
      <c r="BO46" s="390">
        <v>18</v>
      </c>
      <c r="BP46" s="519">
        <v>0.255</v>
      </c>
      <c r="BQ46" s="519">
        <v>0.27100000000000002</v>
      </c>
      <c r="BR46" s="519">
        <v>0.51100000000000001</v>
      </c>
      <c r="BS46" s="519">
        <v>0.78200000000000003</v>
      </c>
      <c r="BT46" s="390"/>
      <c r="BU46" s="390"/>
      <c r="BV46" s="390"/>
      <c r="BW46" s="390"/>
      <c r="BX46" s="390"/>
      <c r="BY46" s="390"/>
      <c r="BZ46" s="390"/>
      <c r="CA46" s="390"/>
      <c r="CB46" s="390"/>
      <c r="CC46" s="390"/>
      <c r="CD46" s="390"/>
    </row>
    <row r="47" spans="1:82" s="388" customFormat="1">
      <c r="A47" s="388" t="s">
        <v>7226</v>
      </c>
      <c r="B47" s="388" t="s">
        <v>7227</v>
      </c>
      <c r="C47" s="390">
        <v>25</v>
      </c>
      <c r="D47" s="390" t="s">
        <v>134</v>
      </c>
      <c r="E47" s="390" t="s">
        <v>34</v>
      </c>
      <c r="F47" s="390" t="s">
        <v>35</v>
      </c>
      <c r="G47" s="390">
        <v>82</v>
      </c>
      <c r="H47" s="390">
        <v>311</v>
      </c>
      <c r="I47" s="390">
        <v>272</v>
      </c>
      <c r="J47" s="390">
        <v>23</v>
      </c>
      <c r="K47" s="390">
        <v>54</v>
      </c>
      <c r="L47" s="390">
        <v>16</v>
      </c>
      <c r="M47" s="390">
        <v>1</v>
      </c>
      <c r="N47" s="390">
        <v>11</v>
      </c>
      <c r="O47" s="390">
        <v>38</v>
      </c>
      <c r="P47" s="390">
        <v>0</v>
      </c>
      <c r="Q47" s="390">
        <v>0</v>
      </c>
      <c r="R47" s="390">
        <v>30</v>
      </c>
      <c r="S47" s="390">
        <v>78</v>
      </c>
      <c r="T47" s="519">
        <v>0.19900000000000001</v>
      </c>
      <c r="U47" s="519">
        <v>0.28599999999999998</v>
      </c>
      <c r="V47" s="519">
        <v>0.38600000000000001</v>
      </c>
      <c r="W47" s="519">
        <v>0.67200000000000004</v>
      </c>
      <c r="X47" s="390">
        <v>79</v>
      </c>
      <c r="Y47" s="390">
        <v>105</v>
      </c>
      <c r="Z47" s="390">
        <v>4</v>
      </c>
      <c r="AA47" s="390">
        <v>5</v>
      </c>
      <c r="AB47" s="390">
        <v>0</v>
      </c>
      <c r="AC47" s="390">
        <v>4</v>
      </c>
      <c r="AD47" s="390">
        <v>1</v>
      </c>
      <c r="AE47" s="390" t="s">
        <v>6526</v>
      </c>
      <c r="AF47" s="390"/>
      <c r="AG47" s="576">
        <v>0</v>
      </c>
      <c r="AH47" s="390">
        <v>0</v>
      </c>
      <c r="AI47" s="390">
        <v>74</v>
      </c>
      <c r="AJ47" s="390">
        <v>0</v>
      </c>
      <c r="AK47" s="390">
        <v>0</v>
      </c>
      <c r="AL47" s="390">
        <v>0</v>
      </c>
      <c r="AM47" s="390">
        <v>0</v>
      </c>
      <c r="AN47" s="390">
        <v>0</v>
      </c>
      <c r="AO47" s="389">
        <v>0</v>
      </c>
      <c r="AP47" s="390">
        <v>0</v>
      </c>
      <c r="AQ47" s="584">
        <v>4</v>
      </c>
      <c r="AR47" s="601"/>
      <c r="AS47" s="390">
        <v>58</v>
      </c>
      <c r="AT47" s="390">
        <v>8</v>
      </c>
      <c r="AU47" s="389">
        <v>13</v>
      </c>
      <c r="AV47" s="390">
        <v>3</v>
      </c>
      <c r="AW47" s="390">
        <v>0</v>
      </c>
      <c r="AX47" s="390">
        <v>3</v>
      </c>
      <c r="AY47" s="390">
        <v>13</v>
      </c>
      <c r="AZ47" s="390">
        <v>8</v>
      </c>
      <c r="BA47" s="390">
        <v>17</v>
      </c>
      <c r="BB47" s="519">
        <v>0.224</v>
      </c>
      <c r="BC47" s="519">
        <v>0.33300000000000002</v>
      </c>
      <c r="BD47" s="519">
        <v>0.43099999999999999</v>
      </c>
      <c r="BE47" s="519">
        <v>0.76400000000000001</v>
      </c>
      <c r="BF47" s="370"/>
      <c r="BG47" s="390">
        <v>214</v>
      </c>
      <c r="BH47" s="390">
        <v>15</v>
      </c>
      <c r="BI47" s="390">
        <v>41</v>
      </c>
      <c r="BJ47" s="390">
        <v>13</v>
      </c>
      <c r="BK47" s="390">
        <v>1</v>
      </c>
      <c r="BL47" s="390">
        <v>8</v>
      </c>
      <c r="BM47" s="390">
        <v>25</v>
      </c>
      <c r="BN47" s="390">
        <v>22</v>
      </c>
      <c r="BO47" s="390">
        <v>61</v>
      </c>
      <c r="BP47" s="519">
        <v>0.192</v>
      </c>
      <c r="BQ47" s="519">
        <v>0.27300000000000002</v>
      </c>
      <c r="BR47" s="519">
        <v>0.374</v>
      </c>
      <c r="BS47" s="519">
        <v>0.64700000000000002</v>
      </c>
      <c r="BT47" s="390"/>
      <c r="BU47" s="390"/>
      <c r="BV47" s="390"/>
      <c r="BW47" s="390"/>
      <c r="BX47" s="390"/>
      <c r="BY47" s="390"/>
      <c r="BZ47" s="390"/>
      <c r="CA47" s="390"/>
      <c r="CB47" s="390"/>
      <c r="CC47" s="390"/>
      <c r="CD47" s="390"/>
    </row>
    <row r="48" spans="1:82" s="388" customFormat="1">
      <c r="A48" s="388" t="s">
        <v>6649</v>
      </c>
      <c r="B48" s="388" t="s">
        <v>7060</v>
      </c>
      <c r="C48" s="390">
        <v>28</v>
      </c>
      <c r="D48" s="390" t="s">
        <v>70</v>
      </c>
      <c r="E48" s="390" t="s">
        <v>43</v>
      </c>
      <c r="F48" s="390" t="s">
        <v>10</v>
      </c>
      <c r="G48" s="390">
        <v>51</v>
      </c>
      <c r="H48" s="390">
        <v>89</v>
      </c>
      <c r="I48" s="390">
        <v>78</v>
      </c>
      <c r="J48" s="390">
        <v>15</v>
      </c>
      <c r="K48" s="390">
        <v>14</v>
      </c>
      <c r="L48" s="390">
        <v>2</v>
      </c>
      <c r="M48" s="390">
        <v>2</v>
      </c>
      <c r="N48" s="390">
        <v>4</v>
      </c>
      <c r="O48" s="390">
        <v>11</v>
      </c>
      <c r="P48" s="390">
        <v>5</v>
      </c>
      <c r="Q48" s="390">
        <v>1</v>
      </c>
      <c r="R48" s="390">
        <v>11</v>
      </c>
      <c r="S48" s="390">
        <v>28</v>
      </c>
      <c r="T48" s="519">
        <v>0.17899999999999999</v>
      </c>
      <c r="U48" s="519">
        <v>0.28100000000000003</v>
      </c>
      <c r="V48" s="519">
        <v>0.41</v>
      </c>
      <c r="W48" s="519">
        <v>0.69099999999999995</v>
      </c>
      <c r="X48" s="390">
        <v>83</v>
      </c>
      <c r="Y48" s="390">
        <v>32</v>
      </c>
      <c r="Z48" s="390">
        <v>0</v>
      </c>
      <c r="AA48" s="390">
        <v>0</v>
      </c>
      <c r="AB48" s="390">
        <v>0</v>
      </c>
      <c r="AC48" s="390">
        <v>0</v>
      </c>
      <c r="AD48" s="390">
        <v>0</v>
      </c>
      <c r="AE48" s="390" t="s">
        <v>10037</v>
      </c>
      <c r="AF48" s="390"/>
      <c r="AG48" s="576">
        <v>0</v>
      </c>
      <c r="AH48" s="390">
        <v>0</v>
      </c>
      <c r="AI48" s="390">
        <v>0</v>
      </c>
      <c r="AJ48" s="390">
        <v>0</v>
      </c>
      <c r="AK48" s="390">
        <v>0</v>
      </c>
      <c r="AL48" s="390">
        <v>0</v>
      </c>
      <c r="AM48" s="390">
        <v>0</v>
      </c>
      <c r="AN48" s="390">
        <v>24</v>
      </c>
      <c r="AO48" s="389">
        <v>20</v>
      </c>
      <c r="AP48" s="390">
        <v>43</v>
      </c>
      <c r="AQ48" s="584">
        <v>0</v>
      </c>
      <c r="AR48" s="601"/>
      <c r="AS48" s="390">
        <v>26</v>
      </c>
      <c r="AT48" s="390">
        <v>3</v>
      </c>
      <c r="AU48" s="389">
        <v>3</v>
      </c>
      <c r="AV48" s="390">
        <v>1</v>
      </c>
      <c r="AW48" s="390">
        <v>1</v>
      </c>
      <c r="AX48" s="390">
        <v>0</v>
      </c>
      <c r="AY48" s="390">
        <v>2</v>
      </c>
      <c r="AZ48" s="390">
        <v>6</v>
      </c>
      <c r="BA48" s="390">
        <v>13</v>
      </c>
      <c r="BB48" s="519">
        <v>0.115</v>
      </c>
      <c r="BC48" s="519">
        <v>0.28100000000000003</v>
      </c>
      <c r="BD48" s="519">
        <v>0.23100000000000001</v>
      </c>
      <c r="BE48" s="519">
        <v>0.51200000000000001</v>
      </c>
      <c r="BF48" s="370"/>
      <c r="BG48" s="390">
        <v>52</v>
      </c>
      <c r="BH48" s="390">
        <v>12</v>
      </c>
      <c r="BI48" s="390">
        <v>11</v>
      </c>
      <c r="BJ48" s="390">
        <v>1</v>
      </c>
      <c r="BK48" s="390">
        <v>1</v>
      </c>
      <c r="BL48" s="390">
        <v>4</v>
      </c>
      <c r="BM48" s="390">
        <v>9</v>
      </c>
      <c r="BN48" s="390">
        <v>5</v>
      </c>
      <c r="BO48" s="390">
        <v>15</v>
      </c>
      <c r="BP48" s="519">
        <v>0.21199999999999999</v>
      </c>
      <c r="BQ48" s="519">
        <v>0.28100000000000003</v>
      </c>
      <c r="BR48" s="519">
        <v>0.5</v>
      </c>
      <c r="BS48" s="519">
        <v>0.78100000000000003</v>
      </c>
      <c r="BT48" s="390"/>
      <c r="BU48" s="390"/>
      <c r="BV48" s="390"/>
      <c r="BW48" s="390"/>
      <c r="BX48" s="390"/>
      <c r="BY48" s="390"/>
      <c r="BZ48" s="390"/>
      <c r="CA48" s="390"/>
      <c r="CB48" s="390"/>
      <c r="CC48" s="390"/>
      <c r="CD48" s="390"/>
    </row>
    <row r="49" spans="1:82" s="388" customFormat="1">
      <c r="A49" s="388" t="s">
        <v>3892</v>
      </c>
      <c r="B49" s="388" t="s">
        <v>7256</v>
      </c>
      <c r="C49" s="390">
        <v>34</v>
      </c>
      <c r="D49" s="390" t="s">
        <v>73</v>
      </c>
      <c r="E49" s="390" t="s">
        <v>34</v>
      </c>
      <c r="F49" s="390" t="s">
        <v>10</v>
      </c>
      <c r="G49" s="390">
        <v>113</v>
      </c>
      <c r="H49" s="390">
        <v>426</v>
      </c>
      <c r="I49" s="390">
        <v>360</v>
      </c>
      <c r="J49" s="390">
        <v>48</v>
      </c>
      <c r="K49" s="390">
        <v>80</v>
      </c>
      <c r="L49" s="390">
        <v>15</v>
      </c>
      <c r="M49" s="390">
        <v>1</v>
      </c>
      <c r="N49" s="390">
        <v>18</v>
      </c>
      <c r="O49" s="390">
        <v>65</v>
      </c>
      <c r="P49" s="390">
        <v>2</v>
      </c>
      <c r="Q49" s="390">
        <v>0</v>
      </c>
      <c r="R49" s="390">
        <v>45</v>
      </c>
      <c r="S49" s="390">
        <v>140</v>
      </c>
      <c r="T49" s="519">
        <v>0.222</v>
      </c>
      <c r="U49" s="519">
        <v>0.33800000000000002</v>
      </c>
      <c r="V49" s="519">
        <v>0.41899999999999998</v>
      </c>
      <c r="W49" s="519">
        <v>0.75700000000000001</v>
      </c>
      <c r="X49" s="390">
        <v>97</v>
      </c>
      <c r="Y49" s="390">
        <v>151</v>
      </c>
      <c r="Z49" s="390">
        <v>7</v>
      </c>
      <c r="AA49" s="390">
        <v>19</v>
      </c>
      <c r="AB49" s="390">
        <v>0</v>
      </c>
      <c r="AC49" s="390">
        <v>2</v>
      </c>
      <c r="AD49" s="390">
        <v>0</v>
      </c>
      <c r="AE49" s="390" t="s">
        <v>10022</v>
      </c>
      <c r="AF49" s="390"/>
      <c r="AG49" s="576">
        <v>0</v>
      </c>
      <c r="AH49" s="390">
        <v>108</v>
      </c>
      <c r="AI49" s="390">
        <v>0</v>
      </c>
      <c r="AJ49" s="390">
        <v>0</v>
      </c>
      <c r="AK49" s="390">
        <v>0</v>
      </c>
      <c r="AL49" s="390">
        <v>0</v>
      </c>
      <c r="AM49" s="390">
        <v>0</v>
      </c>
      <c r="AN49" s="390">
        <v>0</v>
      </c>
      <c r="AO49" s="389">
        <v>0</v>
      </c>
      <c r="AP49" s="390">
        <v>0</v>
      </c>
      <c r="AQ49" s="584">
        <v>3</v>
      </c>
      <c r="AR49" s="601"/>
      <c r="AS49" s="390">
        <v>102</v>
      </c>
      <c r="AT49" s="390">
        <v>17</v>
      </c>
      <c r="AU49" s="389">
        <v>23</v>
      </c>
      <c r="AV49" s="390">
        <v>5</v>
      </c>
      <c r="AW49" s="390">
        <v>0</v>
      </c>
      <c r="AX49" s="390">
        <v>5</v>
      </c>
      <c r="AY49" s="390">
        <v>18</v>
      </c>
      <c r="AZ49" s="390">
        <v>16</v>
      </c>
      <c r="BA49" s="390">
        <v>36</v>
      </c>
      <c r="BB49" s="519">
        <v>0.22500000000000001</v>
      </c>
      <c r="BC49" s="519">
        <v>0.33900000000000002</v>
      </c>
      <c r="BD49" s="519">
        <v>0.42199999999999999</v>
      </c>
      <c r="BE49" s="519">
        <v>0.76100000000000001</v>
      </c>
      <c r="BF49" s="370"/>
      <c r="BG49" s="390">
        <v>258</v>
      </c>
      <c r="BH49" s="390">
        <v>31</v>
      </c>
      <c r="BI49" s="390">
        <v>57</v>
      </c>
      <c r="BJ49" s="390">
        <v>10</v>
      </c>
      <c r="BK49" s="390">
        <v>1</v>
      </c>
      <c r="BL49" s="390">
        <v>13</v>
      </c>
      <c r="BM49" s="390">
        <v>47</v>
      </c>
      <c r="BN49" s="390">
        <v>29</v>
      </c>
      <c r="BO49" s="390">
        <v>104</v>
      </c>
      <c r="BP49" s="519">
        <v>0.221</v>
      </c>
      <c r="BQ49" s="519">
        <v>0.33800000000000002</v>
      </c>
      <c r="BR49" s="519">
        <v>0.41899999999999998</v>
      </c>
      <c r="BS49" s="519">
        <v>0.75700000000000001</v>
      </c>
      <c r="BT49" s="390"/>
      <c r="BU49" s="390"/>
      <c r="BV49" s="390"/>
      <c r="BW49" s="390"/>
      <c r="BX49" s="390"/>
      <c r="BY49" s="390"/>
      <c r="BZ49" s="390"/>
      <c r="CA49" s="390"/>
      <c r="CB49" s="390"/>
      <c r="CC49" s="390"/>
      <c r="CD49" s="390"/>
    </row>
    <row r="50" spans="1:82" s="388" customFormat="1">
      <c r="A50" s="388" t="s">
        <v>3864</v>
      </c>
      <c r="B50" s="388" t="s">
        <v>7061</v>
      </c>
      <c r="C50" s="390">
        <v>25</v>
      </c>
      <c r="D50" s="390" t="s">
        <v>46</v>
      </c>
      <c r="E50" s="390" t="s">
        <v>43</v>
      </c>
      <c r="F50" s="390" t="s">
        <v>10</v>
      </c>
      <c r="G50" s="390">
        <v>131</v>
      </c>
      <c r="H50" s="390">
        <v>465</v>
      </c>
      <c r="I50" s="390">
        <v>433</v>
      </c>
      <c r="J50" s="390">
        <v>48</v>
      </c>
      <c r="K50" s="390">
        <v>117</v>
      </c>
      <c r="L50" s="390">
        <v>17</v>
      </c>
      <c r="M50" s="390">
        <v>1</v>
      </c>
      <c r="N50" s="390">
        <v>22</v>
      </c>
      <c r="O50" s="390">
        <v>68</v>
      </c>
      <c r="P50" s="390">
        <v>1</v>
      </c>
      <c r="Q50" s="390">
        <v>0</v>
      </c>
      <c r="R50" s="390">
        <v>29</v>
      </c>
      <c r="S50" s="390">
        <v>62</v>
      </c>
      <c r="T50" s="519">
        <v>0.27</v>
      </c>
      <c r="U50" s="519">
        <v>0.314</v>
      </c>
      <c r="V50" s="519">
        <v>0.46700000000000003</v>
      </c>
      <c r="W50" s="519">
        <v>0.78</v>
      </c>
      <c r="X50" s="390">
        <v>106</v>
      </c>
      <c r="Y50" s="390">
        <v>202</v>
      </c>
      <c r="Z50" s="390">
        <v>15</v>
      </c>
      <c r="AA50" s="390">
        <v>0</v>
      </c>
      <c r="AB50" s="390">
        <v>0</v>
      </c>
      <c r="AC50" s="390">
        <v>3</v>
      </c>
      <c r="AD50" s="390">
        <v>7</v>
      </c>
      <c r="AE50" s="570" t="s">
        <v>7086</v>
      </c>
      <c r="AF50" s="570"/>
      <c r="AG50" s="576">
        <v>0</v>
      </c>
      <c r="AH50" s="390">
        <v>0</v>
      </c>
      <c r="AI50" s="390">
        <v>0</v>
      </c>
      <c r="AJ50" s="390">
        <v>0</v>
      </c>
      <c r="AK50" s="390">
        <v>117</v>
      </c>
      <c r="AL50" s="390">
        <v>0</v>
      </c>
      <c r="AM50" s="390">
        <v>0</v>
      </c>
      <c r="AN50" s="390">
        <v>0</v>
      </c>
      <c r="AO50" s="389">
        <v>0</v>
      </c>
      <c r="AP50" s="390">
        <v>0</v>
      </c>
      <c r="AQ50" s="584">
        <v>1</v>
      </c>
      <c r="AR50" s="601"/>
      <c r="AS50" s="390">
        <v>108</v>
      </c>
      <c r="AT50" s="390">
        <v>12</v>
      </c>
      <c r="AU50" s="389">
        <v>24</v>
      </c>
      <c r="AV50" s="390">
        <v>1</v>
      </c>
      <c r="AW50" s="390">
        <v>1</v>
      </c>
      <c r="AX50" s="390">
        <v>4</v>
      </c>
      <c r="AY50" s="390">
        <v>19</v>
      </c>
      <c r="AZ50" s="390">
        <v>10</v>
      </c>
      <c r="BA50" s="390">
        <v>14</v>
      </c>
      <c r="BB50" s="519">
        <v>0.222</v>
      </c>
      <c r="BC50" s="519">
        <v>0.28299999999999997</v>
      </c>
      <c r="BD50" s="519">
        <v>0.36099999999999999</v>
      </c>
      <c r="BE50" s="519">
        <v>0.64400000000000002</v>
      </c>
      <c r="BF50" s="370"/>
      <c r="BG50" s="390">
        <v>325</v>
      </c>
      <c r="BH50" s="390">
        <v>36</v>
      </c>
      <c r="BI50" s="390">
        <v>93</v>
      </c>
      <c r="BJ50" s="390">
        <v>16</v>
      </c>
      <c r="BK50" s="390">
        <v>0</v>
      </c>
      <c r="BL50" s="390">
        <v>18</v>
      </c>
      <c r="BM50" s="390">
        <v>49</v>
      </c>
      <c r="BN50" s="390">
        <v>19</v>
      </c>
      <c r="BO50" s="390">
        <v>48</v>
      </c>
      <c r="BP50" s="519">
        <v>0.28599999999999998</v>
      </c>
      <c r="BQ50" s="519">
        <v>0.32500000000000001</v>
      </c>
      <c r="BR50" s="519">
        <v>0.502</v>
      </c>
      <c r="BS50" s="519">
        <v>0.82699999999999996</v>
      </c>
      <c r="BT50" s="390"/>
      <c r="BU50" s="390"/>
      <c r="BV50" s="390"/>
      <c r="BW50" s="390"/>
      <c r="BX50" s="390"/>
      <c r="BY50" s="390"/>
      <c r="BZ50" s="390"/>
      <c r="CA50" s="390"/>
      <c r="CB50" s="390"/>
      <c r="CC50" s="390"/>
      <c r="CD50" s="390"/>
    </row>
    <row r="51" spans="1:82" s="388" customFormat="1">
      <c r="A51" s="388" t="s">
        <v>6636</v>
      </c>
      <c r="B51" s="388" t="s">
        <v>7063</v>
      </c>
      <c r="C51" s="390">
        <v>26</v>
      </c>
      <c r="D51" s="390" t="s">
        <v>55</v>
      </c>
      <c r="E51" s="390" t="s">
        <v>34</v>
      </c>
      <c r="F51" s="390" t="s">
        <v>10</v>
      </c>
      <c r="G51" s="390">
        <v>133</v>
      </c>
      <c r="H51" s="390">
        <v>524</v>
      </c>
      <c r="I51" s="390">
        <v>493</v>
      </c>
      <c r="J51" s="390">
        <v>51</v>
      </c>
      <c r="K51" s="390">
        <v>116</v>
      </c>
      <c r="L51" s="390">
        <v>15</v>
      </c>
      <c r="M51" s="390">
        <v>0</v>
      </c>
      <c r="N51" s="390">
        <v>24</v>
      </c>
      <c r="O51" s="390">
        <v>73</v>
      </c>
      <c r="P51" s="390">
        <v>0</v>
      </c>
      <c r="Q51" s="390">
        <v>0</v>
      </c>
      <c r="R51" s="390">
        <v>27</v>
      </c>
      <c r="S51" s="390">
        <v>113</v>
      </c>
      <c r="T51" s="519">
        <v>0.23499999999999999</v>
      </c>
      <c r="U51" s="519">
        <v>0.27700000000000002</v>
      </c>
      <c r="V51" s="519">
        <v>0.41199999999999998</v>
      </c>
      <c r="W51" s="519">
        <v>0.68799999999999994</v>
      </c>
      <c r="X51" s="390">
        <v>91</v>
      </c>
      <c r="Y51" s="390">
        <v>203</v>
      </c>
      <c r="Z51" s="390">
        <v>21</v>
      </c>
      <c r="AA51" s="390">
        <v>2</v>
      </c>
      <c r="AB51" s="390">
        <v>0</v>
      </c>
      <c r="AC51" s="390">
        <v>2</v>
      </c>
      <c r="AD51" s="390">
        <v>0</v>
      </c>
      <c r="AE51" s="570" t="s">
        <v>7093</v>
      </c>
      <c r="AF51" s="570"/>
      <c r="AG51" s="576">
        <v>0</v>
      </c>
      <c r="AH51" s="390">
        <v>0</v>
      </c>
      <c r="AI51" s="390">
        <v>131</v>
      </c>
      <c r="AJ51" s="390">
        <v>0</v>
      </c>
      <c r="AK51" s="390">
        <v>2</v>
      </c>
      <c r="AL51" s="390">
        <v>0</v>
      </c>
      <c r="AM51" s="390">
        <v>0</v>
      </c>
      <c r="AN51" s="390">
        <v>0</v>
      </c>
      <c r="AO51" s="389">
        <v>0</v>
      </c>
      <c r="AP51" s="390">
        <v>0</v>
      </c>
      <c r="AQ51" s="584">
        <v>0</v>
      </c>
      <c r="AR51" s="601"/>
      <c r="AS51" s="390">
        <v>155</v>
      </c>
      <c r="AT51" s="390">
        <v>14</v>
      </c>
      <c r="AU51" s="389">
        <v>33</v>
      </c>
      <c r="AV51" s="390">
        <v>5</v>
      </c>
      <c r="AW51" s="390">
        <v>0</v>
      </c>
      <c r="AX51" s="390">
        <v>6</v>
      </c>
      <c r="AY51" s="390">
        <v>16</v>
      </c>
      <c r="AZ51" s="390">
        <v>12</v>
      </c>
      <c r="BA51" s="390">
        <v>36</v>
      </c>
      <c r="BB51" s="519">
        <v>0.21299999999999999</v>
      </c>
      <c r="BC51" s="519">
        <v>0.26900000000000002</v>
      </c>
      <c r="BD51" s="519">
        <v>0.36099999999999999</v>
      </c>
      <c r="BE51" s="519">
        <v>0.63</v>
      </c>
      <c r="BF51" s="370"/>
      <c r="BG51" s="390">
        <v>338</v>
      </c>
      <c r="BH51" s="390">
        <v>37</v>
      </c>
      <c r="BI51" s="390">
        <v>83</v>
      </c>
      <c r="BJ51" s="390">
        <v>10</v>
      </c>
      <c r="BK51" s="390">
        <v>0</v>
      </c>
      <c r="BL51" s="390">
        <v>18</v>
      </c>
      <c r="BM51" s="390">
        <v>57</v>
      </c>
      <c r="BN51" s="390">
        <v>15</v>
      </c>
      <c r="BO51" s="390">
        <v>77</v>
      </c>
      <c r="BP51" s="519">
        <v>0.246</v>
      </c>
      <c r="BQ51" s="519">
        <v>0.28000000000000003</v>
      </c>
      <c r="BR51" s="519">
        <v>0.435</v>
      </c>
      <c r="BS51" s="519">
        <v>0.71499999999999997</v>
      </c>
      <c r="BT51" s="390"/>
      <c r="BU51" s="390"/>
      <c r="BV51" s="390"/>
      <c r="BW51" s="390"/>
      <c r="BX51" s="390"/>
      <c r="BY51" s="390"/>
      <c r="BZ51" s="390"/>
      <c r="CA51" s="390"/>
      <c r="CB51" s="390"/>
      <c r="CC51" s="390"/>
      <c r="CD51" s="390"/>
    </row>
    <row r="52" spans="1:82" s="73" customFormat="1" ht="15.75" thickBot="1">
      <c r="A52" s="550" t="s">
        <v>6631</v>
      </c>
      <c r="B52" s="73" t="s">
        <v>7065</v>
      </c>
      <c r="C52" s="71"/>
      <c r="D52" s="71"/>
      <c r="E52" s="71"/>
      <c r="F52" s="71"/>
      <c r="G52" s="71"/>
      <c r="H52" s="71"/>
      <c r="I52" s="71"/>
      <c r="J52" s="503"/>
      <c r="K52" s="503"/>
      <c r="L52" s="503"/>
      <c r="M52" s="503"/>
      <c r="N52" s="71"/>
      <c r="O52" s="71"/>
      <c r="P52" s="71"/>
      <c r="Q52" s="71"/>
      <c r="R52" s="71"/>
      <c r="S52" s="71"/>
      <c r="T52" s="71"/>
      <c r="U52" s="71"/>
      <c r="V52" s="71"/>
      <c r="W52" s="71"/>
      <c r="X52" s="71"/>
      <c r="Y52" s="71"/>
      <c r="Z52" s="71"/>
      <c r="AA52" s="71"/>
      <c r="AB52" s="71"/>
      <c r="AC52" s="71"/>
      <c r="AD52" s="71"/>
      <c r="AE52" s="504"/>
      <c r="AF52" s="505"/>
      <c r="AG52" s="581"/>
      <c r="AH52" s="71"/>
      <c r="AI52" s="71"/>
      <c r="AJ52" s="71"/>
      <c r="AK52" s="71"/>
      <c r="AL52" s="71"/>
      <c r="AM52" s="71"/>
      <c r="AN52" s="71"/>
      <c r="AO52" s="573"/>
      <c r="AP52" s="506"/>
      <c r="AQ52" s="589"/>
      <c r="AR52" s="605"/>
      <c r="AS52" s="507"/>
      <c r="AT52" s="507"/>
      <c r="AU52" s="573"/>
      <c r="AV52" s="508"/>
      <c r="AW52" s="507"/>
      <c r="AX52" s="507"/>
      <c r="AY52" s="507"/>
      <c r="AZ52" s="507"/>
      <c r="BA52" s="202"/>
      <c r="BB52" s="202"/>
      <c r="BC52" s="202"/>
      <c r="BD52" s="202"/>
      <c r="BE52" s="202"/>
      <c r="BF52" s="613"/>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row>
    <row r="53" spans="1:82" s="388" customFormat="1">
      <c r="A53" s="388" t="s">
        <v>6129</v>
      </c>
      <c r="B53" s="388" t="s">
        <v>7066</v>
      </c>
      <c r="C53" s="390">
        <v>24</v>
      </c>
      <c r="D53" s="390" t="s">
        <v>48</v>
      </c>
      <c r="E53" s="390" t="s">
        <v>43</v>
      </c>
      <c r="F53" s="390" t="s">
        <v>37</v>
      </c>
      <c r="G53" s="390">
        <v>153</v>
      </c>
      <c r="H53" s="390">
        <v>580</v>
      </c>
      <c r="I53" s="390">
        <v>520</v>
      </c>
      <c r="J53" s="390">
        <v>68</v>
      </c>
      <c r="K53" s="390">
        <v>135</v>
      </c>
      <c r="L53" s="390">
        <v>26</v>
      </c>
      <c r="M53" s="390">
        <v>12</v>
      </c>
      <c r="N53" s="390">
        <v>14</v>
      </c>
      <c r="O53" s="390">
        <v>59</v>
      </c>
      <c r="P53" s="390">
        <v>6</v>
      </c>
      <c r="Q53" s="390">
        <v>1</v>
      </c>
      <c r="R53" s="390">
        <v>54</v>
      </c>
      <c r="S53" s="390">
        <v>79</v>
      </c>
      <c r="T53" s="519">
        <v>0.26</v>
      </c>
      <c r="U53" s="519">
        <v>0.33200000000000002</v>
      </c>
      <c r="V53" s="519">
        <v>0.437</v>
      </c>
      <c r="W53" s="519">
        <v>0.76800000000000002</v>
      </c>
      <c r="X53" s="390">
        <v>100</v>
      </c>
      <c r="Y53" s="390">
        <v>227</v>
      </c>
      <c r="Z53" s="390">
        <v>12</v>
      </c>
      <c r="AA53" s="390">
        <v>3</v>
      </c>
      <c r="AB53" s="390">
        <v>1</v>
      </c>
      <c r="AC53" s="390">
        <v>2</v>
      </c>
      <c r="AD53" s="390">
        <v>3</v>
      </c>
      <c r="AE53" s="390" t="s">
        <v>10038</v>
      </c>
      <c r="AF53" s="390"/>
      <c r="AG53" s="576">
        <v>0</v>
      </c>
      <c r="AH53" s="390">
        <v>0</v>
      </c>
      <c r="AI53" s="390">
        <v>0</v>
      </c>
      <c r="AJ53" s="390">
        <v>131</v>
      </c>
      <c r="AK53" s="390">
        <v>0</v>
      </c>
      <c r="AL53" s="390">
        <v>28</v>
      </c>
      <c r="AM53" s="390">
        <v>0</v>
      </c>
      <c r="AN53" s="390">
        <v>0</v>
      </c>
      <c r="AO53" s="389">
        <v>0</v>
      </c>
      <c r="AP53" s="390">
        <v>0</v>
      </c>
      <c r="AQ53" s="584">
        <v>0</v>
      </c>
      <c r="AR53" s="601"/>
      <c r="AS53" s="390">
        <v>190</v>
      </c>
      <c r="AT53" s="390">
        <v>33</v>
      </c>
      <c r="AU53" s="389">
        <v>61</v>
      </c>
      <c r="AV53" s="390">
        <v>15</v>
      </c>
      <c r="AW53" s="390">
        <v>4</v>
      </c>
      <c r="AX53" s="390">
        <v>9</v>
      </c>
      <c r="AY53" s="390">
        <v>29</v>
      </c>
      <c r="AZ53" s="390">
        <v>20</v>
      </c>
      <c r="BA53" s="390">
        <v>25</v>
      </c>
      <c r="BB53" s="519">
        <v>0.32100000000000001</v>
      </c>
      <c r="BC53" s="519">
        <v>0.38700000000000001</v>
      </c>
      <c r="BD53" s="519">
        <v>0.58399999999999996</v>
      </c>
      <c r="BE53" s="519">
        <v>0.97099999999999997</v>
      </c>
      <c r="BF53" s="370"/>
      <c r="BG53" s="390">
        <v>330</v>
      </c>
      <c r="BH53" s="390">
        <v>34</v>
      </c>
      <c r="BI53" s="390">
        <v>74</v>
      </c>
      <c r="BJ53" s="390">
        <v>11</v>
      </c>
      <c r="BK53" s="390">
        <v>8</v>
      </c>
      <c r="BL53" s="390">
        <v>5</v>
      </c>
      <c r="BM53" s="390">
        <v>30</v>
      </c>
      <c r="BN53" s="390">
        <v>34</v>
      </c>
      <c r="BO53" s="390">
        <v>54</v>
      </c>
      <c r="BP53" s="519">
        <v>0.224</v>
      </c>
      <c r="BQ53" s="519">
        <v>0.3</v>
      </c>
      <c r="BR53" s="519">
        <v>0.35199999999999998</v>
      </c>
      <c r="BS53" s="519">
        <v>0.65200000000000002</v>
      </c>
      <c r="BT53" s="390"/>
      <c r="BU53" s="390"/>
      <c r="BV53" s="390"/>
      <c r="BW53" s="390"/>
      <c r="BX53" s="390"/>
      <c r="BY53" s="390"/>
      <c r="BZ53" s="390"/>
      <c r="CA53" s="390"/>
      <c r="CB53" s="390"/>
      <c r="CC53" s="390"/>
      <c r="CD53" s="390"/>
    </row>
    <row r="54" spans="1:82" s="388" customFormat="1">
      <c r="A54" s="388" t="s">
        <v>7676</v>
      </c>
      <c r="B54" s="388" t="s">
        <v>7677</v>
      </c>
      <c r="C54" s="390">
        <v>29</v>
      </c>
      <c r="D54" s="390" t="s">
        <v>49</v>
      </c>
      <c r="E54" s="390" t="s">
        <v>43</v>
      </c>
      <c r="F54" s="390" t="s">
        <v>10</v>
      </c>
      <c r="G54" s="390">
        <v>152</v>
      </c>
      <c r="H54" s="390">
        <v>590</v>
      </c>
      <c r="I54" s="390">
        <v>534</v>
      </c>
      <c r="J54" s="390">
        <v>64</v>
      </c>
      <c r="K54" s="390">
        <v>163</v>
      </c>
      <c r="L54" s="390">
        <v>30</v>
      </c>
      <c r="M54" s="390">
        <v>0</v>
      </c>
      <c r="N54" s="390">
        <v>17</v>
      </c>
      <c r="O54" s="390">
        <v>83</v>
      </c>
      <c r="P54" s="390">
        <v>0</v>
      </c>
      <c r="Q54" s="390">
        <v>3</v>
      </c>
      <c r="R54" s="390">
        <v>49</v>
      </c>
      <c r="S54" s="390">
        <v>104</v>
      </c>
      <c r="T54" s="519">
        <v>0.30499999999999999</v>
      </c>
      <c r="U54" s="519">
        <v>0.36399999999999999</v>
      </c>
      <c r="V54" s="519">
        <v>0.45700000000000002</v>
      </c>
      <c r="W54" s="519">
        <v>0.82099999999999995</v>
      </c>
      <c r="X54" s="390">
        <v>124</v>
      </c>
      <c r="Y54" s="390">
        <v>244</v>
      </c>
      <c r="Z54" s="390">
        <v>15</v>
      </c>
      <c r="AA54" s="390">
        <v>2</v>
      </c>
      <c r="AB54" s="390">
        <v>2</v>
      </c>
      <c r="AC54" s="390">
        <v>3</v>
      </c>
      <c r="AD54" s="390">
        <v>0</v>
      </c>
      <c r="AE54" s="390" t="s">
        <v>10092</v>
      </c>
      <c r="AF54" s="390"/>
      <c r="AG54" s="576">
        <v>0</v>
      </c>
      <c r="AH54" s="390">
        <v>0</v>
      </c>
      <c r="AI54" s="390">
        <v>84</v>
      </c>
      <c r="AJ54" s="390">
        <v>0</v>
      </c>
      <c r="AK54" s="390">
        <v>0</v>
      </c>
      <c r="AL54" s="390">
        <v>0</v>
      </c>
      <c r="AM54" s="390">
        <v>0</v>
      </c>
      <c r="AN54" s="390">
        <v>0</v>
      </c>
      <c r="AO54" s="389">
        <v>46</v>
      </c>
      <c r="AP54" s="390">
        <v>46</v>
      </c>
      <c r="AQ54" s="584">
        <v>8</v>
      </c>
      <c r="AR54" s="601"/>
      <c r="AS54" s="390">
        <v>122</v>
      </c>
      <c r="AT54" s="390">
        <v>12</v>
      </c>
      <c r="AU54" s="389">
        <v>34</v>
      </c>
      <c r="AV54" s="390">
        <v>8</v>
      </c>
      <c r="AW54" s="390">
        <v>0</v>
      </c>
      <c r="AX54" s="390">
        <v>3</v>
      </c>
      <c r="AY54" s="390">
        <v>16</v>
      </c>
      <c r="AZ54" s="390">
        <v>15</v>
      </c>
      <c r="BA54" s="390">
        <v>23</v>
      </c>
      <c r="BB54" s="519">
        <v>0.27900000000000003</v>
      </c>
      <c r="BC54" s="519">
        <v>0.35799999999999998</v>
      </c>
      <c r="BD54" s="519">
        <v>0.41799999999999998</v>
      </c>
      <c r="BE54" s="519">
        <v>0.77600000000000002</v>
      </c>
      <c r="BF54" s="370"/>
      <c r="BG54" s="390">
        <v>412</v>
      </c>
      <c r="BH54" s="390">
        <v>52</v>
      </c>
      <c r="BI54" s="390">
        <v>129</v>
      </c>
      <c r="BJ54" s="390">
        <v>22</v>
      </c>
      <c r="BK54" s="390">
        <v>0</v>
      </c>
      <c r="BL54" s="390">
        <v>14</v>
      </c>
      <c r="BM54" s="390">
        <v>67</v>
      </c>
      <c r="BN54" s="390">
        <v>34</v>
      </c>
      <c r="BO54" s="390">
        <v>81</v>
      </c>
      <c r="BP54" s="519">
        <v>0.313</v>
      </c>
      <c r="BQ54" s="519">
        <v>0.36599999999999999</v>
      </c>
      <c r="BR54" s="519">
        <v>0.46800000000000003</v>
      </c>
      <c r="BS54" s="519">
        <v>0.83399999999999996</v>
      </c>
      <c r="BT54" s="390"/>
      <c r="BU54" s="390"/>
      <c r="BV54" s="390"/>
      <c r="BW54" s="390"/>
      <c r="BX54" s="390"/>
      <c r="BY54" s="390"/>
      <c r="BZ54" s="390"/>
      <c r="CA54" s="390"/>
      <c r="CB54" s="390"/>
      <c r="CC54" s="390"/>
      <c r="CD54" s="390"/>
    </row>
    <row r="55" spans="1:82" s="388" customFormat="1">
      <c r="A55" s="388" t="s">
        <v>6621</v>
      </c>
      <c r="B55" s="388" t="s">
        <v>7231</v>
      </c>
      <c r="C55" s="390">
        <v>23</v>
      </c>
      <c r="D55" s="390" t="s">
        <v>73</v>
      </c>
      <c r="E55" s="390" t="s">
        <v>34</v>
      </c>
      <c r="F55" s="390" t="s">
        <v>35</v>
      </c>
      <c r="G55" s="390">
        <v>128</v>
      </c>
      <c r="H55" s="390">
        <v>536</v>
      </c>
      <c r="I55" s="390">
        <v>489</v>
      </c>
      <c r="J55" s="390">
        <v>61</v>
      </c>
      <c r="K55" s="390">
        <v>126</v>
      </c>
      <c r="L55" s="390">
        <v>25</v>
      </c>
      <c r="M55" s="390">
        <v>1</v>
      </c>
      <c r="N55" s="390">
        <v>20</v>
      </c>
      <c r="O55" s="390">
        <v>77</v>
      </c>
      <c r="P55" s="390">
        <v>1</v>
      </c>
      <c r="Q55" s="390">
        <v>0</v>
      </c>
      <c r="R55" s="390">
        <v>40</v>
      </c>
      <c r="S55" s="390">
        <v>116</v>
      </c>
      <c r="T55" s="519">
        <v>0.25800000000000001</v>
      </c>
      <c r="U55" s="519">
        <v>0.317</v>
      </c>
      <c r="V55" s="519">
        <v>0.436</v>
      </c>
      <c r="W55" s="519">
        <v>0.753</v>
      </c>
      <c r="X55" s="390">
        <v>94</v>
      </c>
      <c r="Y55" s="390">
        <v>213</v>
      </c>
      <c r="Z55" s="390">
        <v>13</v>
      </c>
      <c r="AA55" s="390">
        <v>4</v>
      </c>
      <c r="AB55" s="390">
        <v>0</v>
      </c>
      <c r="AC55" s="390">
        <v>3</v>
      </c>
      <c r="AD55" s="390">
        <v>2</v>
      </c>
      <c r="AE55" s="390" t="s">
        <v>10039</v>
      </c>
      <c r="AF55" s="390"/>
      <c r="AG55" s="576">
        <v>0</v>
      </c>
      <c r="AH55" s="390">
        <v>0</v>
      </c>
      <c r="AI55" s="390">
        <v>0</v>
      </c>
      <c r="AJ55" s="390">
        <v>0</v>
      </c>
      <c r="AK55" s="390">
        <v>0</v>
      </c>
      <c r="AL55" s="390">
        <v>0</v>
      </c>
      <c r="AM55" s="390">
        <v>2</v>
      </c>
      <c r="AN55" s="390">
        <v>0</v>
      </c>
      <c r="AO55" s="389">
        <v>113</v>
      </c>
      <c r="AP55" s="390">
        <v>115</v>
      </c>
      <c r="AQ55" s="584">
        <v>12</v>
      </c>
      <c r="AR55" s="601"/>
      <c r="AS55" s="390">
        <v>179</v>
      </c>
      <c r="AT55" s="390">
        <v>16</v>
      </c>
      <c r="AU55" s="389">
        <v>43</v>
      </c>
      <c r="AV55" s="390">
        <v>10</v>
      </c>
      <c r="AW55" s="390">
        <v>1</v>
      </c>
      <c r="AX55" s="390">
        <v>7</v>
      </c>
      <c r="AY55" s="390">
        <v>29</v>
      </c>
      <c r="AZ55" s="390">
        <v>6</v>
      </c>
      <c r="BA55" s="390">
        <v>51</v>
      </c>
      <c r="BB55" s="519">
        <v>0.24</v>
      </c>
      <c r="BC55" s="519">
        <v>0.27300000000000002</v>
      </c>
      <c r="BD55" s="519">
        <v>0.42499999999999999</v>
      </c>
      <c r="BE55" s="519">
        <v>0.69799999999999995</v>
      </c>
      <c r="BF55" s="370"/>
      <c r="BG55" s="390">
        <v>310</v>
      </c>
      <c r="BH55" s="390">
        <v>45</v>
      </c>
      <c r="BI55" s="390">
        <v>83</v>
      </c>
      <c r="BJ55" s="390">
        <v>15</v>
      </c>
      <c r="BK55" s="390">
        <v>0</v>
      </c>
      <c r="BL55" s="390">
        <v>13</v>
      </c>
      <c r="BM55" s="390">
        <v>48</v>
      </c>
      <c r="BN55" s="390">
        <v>34</v>
      </c>
      <c r="BO55" s="390">
        <v>65</v>
      </c>
      <c r="BP55" s="519">
        <v>0.26800000000000002</v>
      </c>
      <c r="BQ55" s="519">
        <v>0.34100000000000003</v>
      </c>
      <c r="BR55" s="519">
        <v>0.442</v>
      </c>
      <c r="BS55" s="519">
        <v>0.78300000000000003</v>
      </c>
      <c r="BT55" s="390"/>
      <c r="BU55" s="390"/>
      <c r="BV55" s="390"/>
      <c r="BW55" s="390"/>
      <c r="BX55" s="390"/>
      <c r="BY55" s="390"/>
      <c r="BZ55" s="390"/>
      <c r="CA55" s="390"/>
      <c r="CB55" s="390"/>
      <c r="CC55" s="390"/>
      <c r="CD55" s="390"/>
    </row>
    <row r="56" spans="1:82" s="388" customFormat="1">
      <c r="A56" s="388" t="s">
        <v>7702</v>
      </c>
      <c r="B56" s="388" t="s">
        <v>7703</v>
      </c>
      <c r="C56" s="390">
        <v>23</v>
      </c>
      <c r="D56" s="390" t="s">
        <v>58</v>
      </c>
      <c r="E56" s="390" t="s">
        <v>34</v>
      </c>
      <c r="F56" s="390" t="s">
        <v>37</v>
      </c>
      <c r="G56" s="390">
        <v>149</v>
      </c>
      <c r="H56" s="390">
        <v>650</v>
      </c>
      <c r="I56" s="390">
        <v>578</v>
      </c>
      <c r="J56" s="390">
        <v>73</v>
      </c>
      <c r="K56" s="390">
        <v>136</v>
      </c>
      <c r="L56" s="390">
        <v>32</v>
      </c>
      <c r="M56" s="390">
        <v>6</v>
      </c>
      <c r="N56" s="390">
        <v>17</v>
      </c>
      <c r="O56" s="390">
        <v>61</v>
      </c>
      <c r="P56" s="390">
        <v>12</v>
      </c>
      <c r="Q56" s="390">
        <v>6</v>
      </c>
      <c r="R56" s="390">
        <v>67</v>
      </c>
      <c r="S56" s="390">
        <v>217</v>
      </c>
      <c r="T56" s="519">
        <v>0.23499999999999999</v>
      </c>
      <c r="U56" s="519">
        <v>0.315</v>
      </c>
      <c r="V56" s="519">
        <v>0.4</v>
      </c>
      <c r="W56" s="519">
        <v>0.71399999999999997</v>
      </c>
      <c r="X56" s="390">
        <v>97</v>
      </c>
      <c r="Y56" s="390">
        <v>231</v>
      </c>
      <c r="Z56" s="390">
        <v>4</v>
      </c>
      <c r="AA56" s="390">
        <v>1</v>
      </c>
      <c r="AB56" s="390">
        <v>2</v>
      </c>
      <c r="AC56" s="390">
        <v>2</v>
      </c>
      <c r="AD56" s="390">
        <v>1</v>
      </c>
      <c r="AE56" s="390" t="s">
        <v>6530</v>
      </c>
      <c r="AF56" s="390"/>
      <c r="AG56" s="576">
        <v>0</v>
      </c>
      <c r="AH56" s="390">
        <v>0</v>
      </c>
      <c r="AI56" s="390">
        <v>0</v>
      </c>
      <c r="AJ56" s="390">
        <v>149</v>
      </c>
      <c r="AK56" s="390">
        <v>0</v>
      </c>
      <c r="AL56" s="390">
        <v>0</v>
      </c>
      <c r="AM56" s="390">
        <v>0</v>
      </c>
      <c r="AN56" s="390">
        <v>0</v>
      </c>
      <c r="AO56" s="389">
        <v>0</v>
      </c>
      <c r="AP56" s="390">
        <v>0</v>
      </c>
      <c r="AQ56" s="584">
        <v>0</v>
      </c>
      <c r="AR56" s="601"/>
      <c r="AS56" s="390">
        <v>148</v>
      </c>
      <c r="AT56" s="390">
        <v>12</v>
      </c>
      <c r="AU56" s="389">
        <v>31</v>
      </c>
      <c r="AV56" s="390">
        <v>5</v>
      </c>
      <c r="AW56" s="390">
        <v>1</v>
      </c>
      <c r="AX56" s="390">
        <v>2</v>
      </c>
      <c r="AY56" s="390">
        <v>10</v>
      </c>
      <c r="AZ56" s="390">
        <v>17</v>
      </c>
      <c r="BA56" s="390">
        <v>57</v>
      </c>
      <c r="BB56" s="519">
        <v>0.20899999999999999</v>
      </c>
      <c r="BC56" s="519">
        <v>0.28699999999999998</v>
      </c>
      <c r="BD56" s="519">
        <v>0.29699999999999999</v>
      </c>
      <c r="BE56" s="519">
        <v>0.58399999999999996</v>
      </c>
      <c r="BF56" s="370"/>
      <c r="BG56" s="390">
        <v>430</v>
      </c>
      <c r="BH56" s="390">
        <v>61</v>
      </c>
      <c r="BI56" s="390">
        <v>105</v>
      </c>
      <c r="BJ56" s="390">
        <v>27</v>
      </c>
      <c r="BK56" s="390">
        <v>5</v>
      </c>
      <c r="BL56" s="390">
        <v>15</v>
      </c>
      <c r="BM56" s="390">
        <v>51</v>
      </c>
      <c r="BN56" s="390">
        <v>50</v>
      </c>
      <c r="BO56" s="390">
        <v>160</v>
      </c>
      <c r="BP56" s="519">
        <v>0.24399999999999999</v>
      </c>
      <c r="BQ56" s="519">
        <v>0.32400000000000001</v>
      </c>
      <c r="BR56" s="519">
        <v>0.435</v>
      </c>
      <c r="BS56" s="519">
        <v>0.75900000000000001</v>
      </c>
      <c r="BT56" s="390"/>
      <c r="BU56" s="390"/>
      <c r="BV56" s="390"/>
      <c r="BW56" s="390"/>
      <c r="BX56" s="390"/>
      <c r="BY56" s="390"/>
      <c r="BZ56" s="390"/>
      <c r="CA56" s="390"/>
      <c r="CB56" s="390"/>
      <c r="CC56" s="390"/>
      <c r="CD56" s="390"/>
    </row>
    <row r="57" spans="1:82" s="388" customFormat="1">
      <c r="A57" s="388" t="s">
        <v>189</v>
      </c>
      <c r="B57" s="388" t="s">
        <v>7201</v>
      </c>
      <c r="C57" s="390">
        <v>27</v>
      </c>
      <c r="D57" s="390" t="s">
        <v>49</v>
      </c>
      <c r="E57" s="390" t="s">
        <v>43</v>
      </c>
      <c r="F57" s="390" t="s">
        <v>10</v>
      </c>
      <c r="G57" s="390">
        <v>148</v>
      </c>
      <c r="H57" s="390">
        <v>628</v>
      </c>
      <c r="I57" s="390">
        <v>582</v>
      </c>
      <c r="J57" s="390">
        <v>69</v>
      </c>
      <c r="K57" s="390">
        <v>163</v>
      </c>
      <c r="L57" s="390">
        <v>16</v>
      </c>
      <c r="M57" s="390">
        <v>2</v>
      </c>
      <c r="N57" s="390">
        <v>23</v>
      </c>
      <c r="O57" s="390">
        <v>88</v>
      </c>
      <c r="P57" s="390">
        <v>3</v>
      </c>
      <c r="Q57" s="390">
        <v>0</v>
      </c>
      <c r="R57" s="390">
        <v>38</v>
      </c>
      <c r="S57" s="390">
        <v>110</v>
      </c>
      <c r="T57" s="519">
        <v>0.28000000000000003</v>
      </c>
      <c r="U57" s="519">
        <v>0.32500000000000001</v>
      </c>
      <c r="V57" s="519">
        <v>0.433</v>
      </c>
      <c r="W57" s="519">
        <v>0.75800000000000001</v>
      </c>
      <c r="X57" s="390">
        <v>106</v>
      </c>
      <c r="Y57" s="390">
        <v>252</v>
      </c>
      <c r="Z57" s="390">
        <v>10</v>
      </c>
      <c r="AA57" s="390">
        <v>3</v>
      </c>
      <c r="AB57" s="390">
        <v>0</v>
      </c>
      <c r="AC57" s="390">
        <v>4</v>
      </c>
      <c r="AD57" s="390">
        <v>2</v>
      </c>
      <c r="AE57" s="390" t="s">
        <v>6528</v>
      </c>
      <c r="AF57" s="390"/>
      <c r="AG57" s="576">
        <v>0</v>
      </c>
      <c r="AH57" s="390">
        <v>0</v>
      </c>
      <c r="AI57" s="390">
        <v>0</v>
      </c>
      <c r="AJ57" s="390">
        <v>0</v>
      </c>
      <c r="AK57" s="390">
        <v>0</v>
      </c>
      <c r="AL57" s="390">
        <v>0</v>
      </c>
      <c r="AM57" s="390">
        <v>147</v>
      </c>
      <c r="AN57" s="390">
        <v>0</v>
      </c>
      <c r="AO57" s="389">
        <v>0</v>
      </c>
      <c r="AP57" s="390">
        <v>147</v>
      </c>
      <c r="AQ57" s="584">
        <v>0</v>
      </c>
      <c r="AR57" s="601"/>
      <c r="AS57" s="390">
        <v>137</v>
      </c>
      <c r="AT57" s="390">
        <v>20</v>
      </c>
      <c r="AU57" s="389">
        <v>43</v>
      </c>
      <c r="AV57" s="390">
        <v>1</v>
      </c>
      <c r="AW57" s="390">
        <v>1</v>
      </c>
      <c r="AX57" s="390">
        <v>9</v>
      </c>
      <c r="AY57" s="390">
        <v>26</v>
      </c>
      <c r="AZ57" s="390">
        <v>10</v>
      </c>
      <c r="BA57" s="390">
        <v>24</v>
      </c>
      <c r="BB57" s="519">
        <v>0.314</v>
      </c>
      <c r="BC57" s="519">
        <v>0.36199999999999999</v>
      </c>
      <c r="BD57" s="519">
        <v>0.53300000000000003</v>
      </c>
      <c r="BE57" s="519">
        <v>0.89500000000000002</v>
      </c>
      <c r="BF57" s="370"/>
      <c r="BG57" s="390">
        <v>445</v>
      </c>
      <c r="BH57" s="390">
        <v>49</v>
      </c>
      <c r="BI57" s="390">
        <v>120</v>
      </c>
      <c r="BJ57" s="390">
        <v>15</v>
      </c>
      <c r="BK57" s="390">
        <v>1</v>
      </c>
      <c r="BL57" s="390">
        <v>14</v>
      </c>
      <c r="BM57" s="390">
        <v>62</v>
      </c>
      <c r="BN57" s="390">
        <v>28</v>
      </c>
      <c r="BO57" s="390">
        <v>86</v>
      </c>
      <c r="BP57" s="519">
        <v>0.27</v>
      </c>
      <c r="BQ57" s="519">
        <v>0.314</v>
      </c>
      <c r="BR57" s="519">
        <v>0.40200000000000002</v>
      </c>
      <c r="BS57" s="519">
        <v>0.71599999999999997</v>
      </c>
      <c r="BT57" s="390"/>
      <c r="BU57" s="390"/>
      <c r="BV57" s="390"/>
      <c r="BW57" s="390"/>
      <c r="BX57" s="390"/>
      <c r="BY57" s="390"/>
      <c r="BZ57" s="390"/>
      <c r="CA57" s="390"/>
      <c r="CB57" s="390"/>
      <c r="CC57" s="390"/>
      <c r="CD57" s="390"/>
    </row>
    <row r="58" spans="1:82" s="388" customFormat="1">
      <c r="A58" s="388" t="s">
        <v>3872</v>
      </c>
      <c r="B58" s="388" t="s">
        <v>7076</v>
      </c>
      <c r="C58" s="390">
        <v>27</v>
      </c>
      <c r="D58" s="390" t="s">
        <v>66</v>
      </c>
      <c r="E58" s="390" t="s">
        <v>43</v>
      </c>
      <c r="F58" s="390" t="s">
        <v>35</v>
      </c>
      <c r="G58" s="390">
        <v>102</v>
      </c>
      <c r="H58" s="390">
        <v>392</v>
      </c>
      <c r="I58" s="390">
        <v>358</v>
      </c>
      <c r="J58" s="390">
        <v>38</v>
      </c>
      <c r="K58" s="390">
        <v>91</v>
      </c>
      <c r="L58" s="390">
        <v>14</v>
      </c>
      <c r="M58" s="390">
        <v>1</v>
      </c>
      <c r="N58" s="390">
        <v>4</v>
      </c>
      <c r="O58" s="390">
        <v>24</v>
      </c>
      <c r="P58" s="390">
        <v>4</v>
      </c>
      <c r="Q58" s="390">
        <v>2</v>
      </c>
      <c r="R58" s="390">
        <v>26</v>
      </c>
      <c r="S58" s="390">
        <v>30</v>
      </c>
      <c r="T58" s="519">
        <v>0.254</v>
      </c>
      <c r="U58" s="519">
        <v>0.307</v>
      </c>
      <c r="V58" s="519">
        <v>0.33200000000000002</v>
      </c>
      <c r="W58" s="519">
        <v>0.63900000000000001</v>
      </c>
      <c r="X58" s="390">
        <v>77</v>
      </c>
      <c r="Y58" s="390">
        <v>119</v>
      </c>
      <c r="Z58" s="390">
        <v>10</v>
      </c>
      <c r="AA58" s="390">
        <v>3</v>
      </c>
      <c r="AB58" s="390">
        <v>1</v>
      </c>
      <c r="AC58" s="390">
        <v>4</v>
      </c>
      <c r="AD58" s="390">
        <v>3</v>
      </c>
      <c r="AE58" s="390" t="s">
        <v>10040</v>
      </c>
      <c r="AF58" s="390"/>
      <c r="AG58" s="576">
        <v>0</v>
      </c>
      <c r="AH58" s="390">
        <v>0</v>
      </c>
      <c r="AI58" s="390">
        <v>1</v>
      </c>
      <c r="AJ58" s="390">
        <v>94</v>
      </c>
      <c r="AK58" s="390">
        <v>0</v>
      </c>
      <c r="AL58" s="390">
        <v>0</v>
      </c>
      <c r="AM58" s="390">
        <v>0</v>
      </c>
      <c r="AN58" s="390">
        <v>0</v>
      </c>
      <c r="AO58" s="389">
        <v>0</v>
      </c>
      <c r="AP58" s="390">
        <v>0</v>
      </c>
      <c r="AQ58" s="584">
        <v>0</v>
      </c>
      <c r="AR58" s="601"/>
      <c r="AS58" s="390">
        <v>110</v>
      </c>
      <c r="AT58" s="390">
        <v>7</v>
      </c>
      <c r="AU58" s="389">
        <v>21</v>
      </c>
      <c r="AV58" s="390">
        <v>0</v>
      </c>
      <c r="AW58" s="390">
        <v>0</v>
      </c>
      <c r="AX58" s="390">
        <v>2</v>
      </c>
      <c r="AY58" s="390">
        <v>6</v>
      </c>
      <c r="AZ58" s="390">
        <v>8</v>
      </c>
      <c r="BA58" s="390">
        <v>5</v>
      </c>
      <c r="BB58" s="519">
        <v>0.191</v>
      </c>
      <c r="BC58" s="519">
        <v>0.24399999999999999</v>
      </c>
      <c r="BD58" s="519">
        <v>0.245</v>
      </c>
      <c r="BE58" s="519">
        <v>0.48899999999999999</v>
      </c>
      <c r="BF58" s="370"/>
      <c r="BG58" s="390">
        <v>248</v>
      </c>
      <c r="BH58" s="390">
        <v>31</v>
      </c>
      <c r="BI58" s="390">
        <v>70</v>
      </c>
      <c r="BJ58" s="390">
        <v>14</v>
      </c>
      <c r="BK58" s="390">
        <v>1</v>
      </c>
      <c r="BL58" s="390">
        <v>2</v>
      </c>
      <c r="BM58" s="390">
        <v>18</v>
      </c>
      <c r="BN58" s="390">
        <v>18</v>
      </c>
      <c r="BO58" s="390">
        <v>25</v>
      </c>
      <c r="BP58" s="519">
        <v>0.28199999999999997</v>
      </c>
      <c r="BQ58" s="519">
        <v>0.33500000000000002</v>
      </c>
      <c r="BR58" s="519">
        <v>0.371</v>
      </c>
      <c r="BS58" s="519">
        <v>0.70599999999999996</v>
      </c>
      <c r="BT58" s="390"/>
      <c r="BU58" s="390"/>
      <c r="BV58" s="390"/>
      <c r="BW58" s="390"/>
      <c r="BX58" s="390"/>
      <c r="BY58" s="390"/>
      <c r="BZ58" s="390"/>
      <c r="CA58" s="390"/>
      <c r="CB58" s="390"/>
      <c r="CC58" s="390"/>
      <c r="CD58" s="390"/>
    </row>
    <row r="59" spans="1:82" s="388" customFormat="1">
      <c r="A59" s="388" t="s">
        <v>6644</v>
      </c>
      <c r="B59" s="388" t="s">
        <v>7067</v>
      </c>
      <c r="C59" s="390">
        <v>24</v>
      </c>
      <c r="D59" s="390" t="s">
        <v>100</v>
      </c>
      <c r="E59" s="390" t="s">
        <v>43</v>
      </c>
      <c r="F59" s="390" t="s">
        <v>10</v>
      </c>
      <c r="G59" s="390">
        <v>157</v>
      </c>
      <c r="H59" s="390">
        <v>683</v>
      </c>
      <c r="I59" s="390">
        <v>632</v>
      </c>
      <c r="J59" s="390">
        <v>85</v>
      </c>
      <c r="K59" s="390">
        <v>182</v>
      </c>
      <c r="L59" s="390">
        <v>31</v>
      </c>
      <c r="M59" s="390">
        <v>4</v>
      </c>
      <c r="N59" s="390">
        <v>14</v>
      </c>
      <c r="O59" s="390">
        <v>58</v>
      </c>
      <c r="P59" s="390">
        <v>23</v>
      </c>
      <c r="Q59" s="390">
        <v>6</v>
      </c>
      <c r="R59" s="390">
        <v>29</v>
      </c>
      <c r="S59" s="390">
        <v>75</v>
      </c>
      <c r="T59" s="519">
        <v>0.28799999999999998</v>
      </c>
      <c r="U59" s="519">
        <v>0.32600000000000001</v>
      </c>
      <c r="V59" s="519">
        <v>0.41599999999999998</v>
      </c>
      <c r="W59" s="519">
        <v>0.74199999999999999</v>
      </c>
      <c r="X59" s="390">
        <v>97</v>
      </c>
      <c r="Y59" s="390">
        <v>263</v>
      </c>
      <c r="Z59" s="390">
        <v>12</v>
      </c>
      <c r="AA59" s="390">
        <v>9</v>
      </c>
      <c r="AB59" s="390">
        <v>8</v>
      </c>
      <c r="AC59" s="390">
        <v>5</v>
      </c>
      <c r="AD59" s="390">
        <v>4</v>
      </c>
      <c r="AE59" s="390" t="s">
        <v>10041</v>
      </c>
      <c r="AF59" s="390"/>
      <c r="AG59" s="576">
        <v>0</v>
      </c>
      <c r="AH59" s="390">
        <v>0</v>
      </c>
      <c r="AI59" s="390">
        <v>0</v>
      </c>
      <c r="AJ59" s="390">
        <v>0</v>
      </c>
      <c r="AK59" s="390">
        <v>0</v>
      </c>
      <c r="AL59" s="390">
        <v>156</v>
      </c>
      <c r="AM59" s="390">
        <v>0</v>
      </c>
      <c r="AN59" s="390">
        <v>0</v>
      </c>
      <c r="AO59" s="389">
        <v>1</v>
      </c>
      <c r="AP59" s="390">
        <v>1</v>
      </c>
      <c r="AQ59" s="584">
        <v>0</v>
      </c>
      <c r="AR59" s="601"/>
      <c r="AS59" s="390">
        <v>192</v>
      </c>
      <c r="AT59" s="390">
        <v>28</v>
      </c>
      <c r="AU59" s="389">
        <v>60</v>
      </c>
      <c r="AV59" s="390">
        <v>10</v>
      </c>
      <c r="AW59" s="390">
        <v>1</v>
      </c>
      <c r="AX59" s="390">
        <v>4</v>
      </c>
      <c r="AY59" s="390">
        <v>15</v>
      </c>
      <c r="AZ59" s="390">
        <v>6</v>
      </c>
      <c r="BA59" s="390">
        <v>17</v>
      </c>
      <c r="BB59" s="519">
        <v>0.313</v>
      </c>
      <c r="BC59" s="519">
        <v>0.33700000000000002</v>
      </c>
      <c r="BD59" s="519">
        <v>0.438</v>
      </c>
      <c r="BE59" s="519">
        <v>0.77500000000000002</v>
      </c>
      <c r="BF59" s="370"/>
      <c r="BG59" s="390">
        <v>440</v>
      </c>
      <c r="BH59" s="390">
        <v>57</v>
      </c>
      <c r="BI59" s="390">
        <v>122</v>
      </c>
      <c r="BJ59" s="390">
        <v>21</v>
      </c>
      <c r="BK59" s="390">
        <v>3</v>
      </c>
      <c r="BL59" s="390">
        <v>10</v>
      </c>
      <c r="BM59" s="390">
        <v>43</v>
      </c>
      <c r="BN59" s="390">
        <v>23</v>
      </c>
      <c r="BO59" s="390">
        <v>58</v>
      </c>
      <c r="BP59" s="519">
        <v>0.27700000000000002</v>
      </c>
      <c r="BQ59" s="519">
        <v>0.32100000000000001</v>
      </c>
      <c r="BR59" s="519">
        <v>0.40699999999999997</v>
      </c>
      <c r="BS59" s="519">
        <v>0.72799999999999998</v>
      </c>
      <c r="BT59" s="390"/>
      <c r="BU59" s="390"/>
      <c r="BV59" s="390"/>
      <c r="BW59" s="390"/>
      <c r="BX59" s="390"/>
      <c r="BY59" s="390"/>
      <c r="BZ59" s="390"/>
      <c r="CA59" s="390"/>
      <c r="CB59" s="390"/>
      <c r="CC59" s="390"/>
      <c r="CD59" s="390"/>
    </row>
    <row r="60" spans="1:82" s="388" customFormat="1">
      <c r="A60" s="388" t="s">
        <v>7804</v>
      </c>
      <c r="B60" s="388" t="s">
        <v>7805</v>
      </c>
      <c r="C60" s="390">
        <v>24</v>
      </c>
      <c r="D60" s="390" t="s">
        <v>51</v>
      </c>
      <c r="E60" s="390" t="s">
        <v>52</v>
      </c>
      <c r="F60" s="390" t="s">
        <v>35</v>
      </c>
      <c r="G60" s="390">
        <v>51</v>
      </c>
      <c r="H60" s="390">
        <v>147</v>
      </c>
      <c r="I60" s="390">
        <v>134</v>
      </c>
      <c r="J60" s="390">
        <v>15</v>
      </c>
      <c r="K60" s="390">
        <v>25</v>
      </c>
      <c r="L60" s="390">
        <v>4</v>
      </c>
      <c r="M60" s="390">
        <v>3</v>
      </c>
      <c r="N60" s="390">
        <v>2</v>
      </c>
      <c r="O60" s="390">
        <v>11</v>
      </c>
      <c r="P60" s="390">
        <v>1</v>
      </c>
      <c r="Q60" s="390">
        <v>1</v>
      </c>
      <c r="R60" s="390">
        <v>11</v>
      </c>
      <c r="S60" s="390">
        <v>61</v>
      </c>
      <c r="T60" s="519">
        <v>0.187</v>
      </c>
      <c r="U60" s="519">
        <v>0.252</v>
      </c>
      <c r="V60" s="519">
        <v>0.30599999999999999</v>
      </c>
      <c r="W60" s="519">
        <v>0.55800000000000005</v>
      </c>
      <c r="X60" s="390">
        <v>52</v>
      </c>
      <c r="Y60" s="390">
        <v>41</v>
      </c>
      <c r="Z60" s="390">
        <v>2</v>
      </c>
      <c r="AA60" s="390">
        <v>1</v>
      </c>
      <c r="AB60" s="390">
        <v>0</v>
      </c>
      <c r="AC60" s="390">
        <v>1</v>
      </c>
      <c r="AD60" s="390">
        <v>0</v>
      </c>
      <c r="AE60" s="390" t="s">
        <v>10042</v>
      </c>
      <c r="AF60" s="390"/>
      <c r="AG60" s="576">
        <v>0</v>
      </c>
      <c r="AH60" s="390">
        <v>0</v>
      </c>
      <c r="AI60" s="390">
        <v>0</v>
      </c>
      <c r="AJ60" s="390">
        <v>0</v>
      </c>
      <c r="AK60" s="390">
        <v>0</v>
      </c>
      <c r="AL60" s="390">
        <v>0</v>
      </c>
      <c r="AM60" s="390">
        <v>3</v>
      </c>
      <c r="AN60" s="390">
        <v>28</v>
      </c>
      <c r="AO60" s="389">
        <v>16</v>
      </c>
      <c r="AP60" s="390">
        <v>45</v>
      </c>
      <c r="AQ60" s="584">
        <v>2</v>
      </c>
      <c r="AR60" s="601"/>
      <c r="AS60" s="390">
        <v>37</v>
      </c>
      <c r="AT60" s="390">
        <v>3</v>
      </c>
      <c r="AU60" s="389">
        <v>5</v>
      </c>
      <c r="AV60" s="390">
        <v>1</v>
      </c>
      <c r="AW60" s="390">
        <v>0</v>
      </c>
      <c r="AX60" s="390">
        <v>0</v>
      </c>
      <c r="AY60" s="390">
        <v>1</v>
      </c>
      <c r="AZ60" s="390">
        <v>3</v>
      </c>
      <c r="BA60" s="390">
        <v>16</v>
      </c>
      <c r="BB60" s="519">
        <v>0.13500000000000001</v>
      </c>
      <c r="BC60" s="519">
        <v>0.22</v>
      </c>
      <c r="BD60" s="519">
        <v>0.16200000000000001</v>
      </c>
      <c r="BE60" s="519">
        <v>0.38200000000000001</v>
      </c>
      <c r="BF60" s="370"/>
      <c r="BG60" s="390">
        <v>97</v>
      </c>
      <c r="BH60" s="390">
        <v>12</v>
      </c>
      <c r="BI60" s="390">
        <v>20</v>
      </c>
      <c r="BJ60" s="390">
        <v>3</v>
      </c>
      <c r="BK60" s="390">
        <v>3</v>
      </c>
      <c r="BL60" s="390">
        <v>2</v>
      </c>
      <c r="BM60" s="390">
        <v>10</v>
      </c>
      <c r="BN60" s="390">
        <v>8</v>
      </c>
      <c r="BO60" s="390">
        <v>45</v>
      </c>
      <c r="BP60" s="519">
        <v>0.20599999999999999</v>
      </c>
      <c r="BQ60" s="519">
        <v>0.26400000000000001</v>
      </c>
      <c r="BR60" s="519">
        <v>0.36099999999999999</v>
      </c>
      <c r="BS60" s="519">
        <v>0.625</v>
      </c>
      <c r="BT60" s="390"/>
      <c r="BU60" s="390"/>
      <c r="BV60" s="390"/>
      <c r="BW60" s="390"/>
      <c r="BX60" s="390"/>
      <c r="BY60" s="390"/>
      <c r="BZ60" s="390"/>
      <c r="CA60" s="390"/>
      <c r="CB60" s="390"/>
      <c r="CC60" s="390"/>
      <c r="CD60" s="390"/>
    </row>
    <row r="61" spans="1:82" s="388" customFormat="1">
      <c r="A61" s="388" t="s">
        <v>7790</v>
      </c>
      <c r="B61" s="388" t="s">
        <v>7791</v>
      </c>
      <c r="C61" s="390">
        <v>26</v>
      </c>
      <c r="D61" s="390" t="s">
        <v>73</v>
      </c>
      <c r="E61" s="390" t="s">
        <v>34</v>
      </c>
      <c r="F61" s="390" t="s">
        <v>35</v>
      </c>
      <c r="G61" s="390">
        <v>47</v>
      </c>
      <c r="H61" s="390">
        <v>125</v>
      </c>
      <c r="I61" s="390">
        <v>109</v>
      </c>
      <c r="J61" s="390">
        <v>20</v>
      </c>
      <c r="K61" s="390">
        <v>20</v>
      </c>
      <c r="L61" s="390">
        <v>3</v>
      </c>
      <c r="M61" s="390">
        <v>0</v>
      </c>
      <c r="N61" s="390">
        <v>3</v>
      </c>
      <c r="O61" s="390">
        <v>9</v>
      </c>
      <c r="P61" s="390">
        <v>2</v>
      </c>
      <c r="Q61" s="390">
        <v>1</v>
      </c>
      <c r="R61" s="390">
        <v>16</v>
      </c>
      <c r="S61" s="390">
        <v>57</v>
      </c>
      <c r="T61" s="519">
        <v>0.183</v>
      </c>
      <c r="U61" s="519">
        <v>0.28799999999999998</v>
      </c>
      <c r="V61" s="519">
        <v>0.29399999999999998</v>
      </c>
      <c r="W61" s="519">
        <v>0.58199999999999996</v>
      </c>
      <c r="X61" s="390">
        <v>53</v>
      </c>
      <c r="Y61" s="390">
        <v>32</v>
      </c>
      <c r="Z61" s="390">
        <v>0</v>
      </c>
      <c r="AA61" s="390">
        <v>0</v>
      </c>
      <c r="AB61" s="390">
        <v>0</v>
      </c>
      <c r="AC61" s="390">
        <v>0</v>
      </c>
      <c r="AD61" s="390">
        <v>0</v>
      </c>
      <c r="AE61" s="390" t="s">
        <v>10043</v>
      </c>
      <c r="AF61" s="390"/>
      <c r="AG61" s="576">
        <v>0</v>
      </c>
      <c r="AH61" s="390">
        <v>0</v>
      </c>
      <c r="AI61" s="390">
        <v>0</v>
      </c>
      <c r="AJ61" s="390">
        <v>8</v>
      </c>
      <c r="AK61" s="390">
        <v>3</v>
      </c>
      <c r="AL61" s="390">
        <v>1</v>
      </c>
      <c r="AM61" s="390">
        <v>9</v>
      </c>
      <c r="AN61" s="390">
        <v>22</v>
      </c>
      <c r="AO61" s="389">
        <v>1</v>
      </c>
      <c r="AP61" s="390">
        <v>30</v>
      </c>
      <c r="AQ61" s="584">
        <v>2</v>
      </c>
      <c r="AR61" s="601"/>
      <c r="AS61" s="390">
        <v>15</v>
      </c>
      <c r="AT61" s="390">
        <v>5</v>
      </c>
      <c r="AU61" s="389">
        <v>4</v>
      </c>
      <c r="AV61" s="390">
        <v>1</v>
      </c>
      <c r="AW61" s="390">
        <v>0</v>
      </c>
      <c r="AX61" s="390">
        <v>1</v>
      </c>
      <c r="AY61" s="390">
        <v>3</v>
      </c>
      <c r="AZ61" s="390">
        <v>3</v>
      </c>
      <c r="BA61" s="390">
        <v>7</v>
      </c>
      <c r="BB61" s="519">
        <v>0.26700000000000002</v>
      </c>
      <c r="BC61" s="519">
        <v>0.38900000000000001</v>
      </c>
      <c r="BD61" s="519">
        <v>0.53300000000000003</v>
      </c>
      <c r="BE61" s="519">
        <v>0.92200000000000004</v>
      </c>
      <c r="BF61" s="370"/>
      <c r="BG61" s="390">
        <v>94</v>
      </c>
      <c r="BH61" s="390">
        <v>15</v>
      </c>
      <c r="BI61" s="390">
        <v>16</v>
      </c>
      <c r="BJ61" s="390">
        <v>2</v>
      </c>
      <c r="BK61" s="390">
        <v>0</v>
      </c>
      <c r="BL61" s="390">
        <v>2</v>
      </c>
      <c r="BM61" s="390">
        <v>6</v>
      </c>
      <c r="BN61" s="390">
        <v>13</v>
      </c>
      <c r="BO61" s="390">
        <v>50</v>
      </c>
      <c r="BP61" s="519">
        <v>0.17</v>
      </c>
      <c r="BQ61" s="519">
        <v>0.27100000000000002</v>
      </c>
      <c r="BR61" s="519">
        <v>0.255</v>
      </c>
      <c r="BS61" s="519">
        <v>0.52600000000000002</v>
      </c>
      <c r="BT61" s="390"/>
      <c r="BU61" s="390"/>
      <c r="BV61" s="390"/>
      <c r="BW61" s="390"/>
      <c r="BX61" s="390"/>
      <c r="BY61" s="390"/>
      <c r="BZ61" s="390"/>
      <c r="CA61" s="390"/>
      <c r="CB61" s="390"/>
      <c r="CC61" s="390"/>
      <c r="CD61" s="390"/>
    </row>
    <row r="62" spans="1:82" s="388" customFormat="1">
      <c r="A62" s="388" t="s">
        <v>7660</v>
      </c>
      <c r="B62" s="388" t="s">
        <v>7661</v>
      </c>
      <c r="C62" s="390">
        <v>25</v>
      </c>
      <c r="D62" s="390" t="s">
        <v>82</v>
      </c>
      <c r="E62" s="390" t="s">
        <v>34</v>
      </c>
      <c r="F62" s="390" t="s">
        <v>35</v>
      </c>
      <c r="G62" s="390">
        <v>34</v>
      </c>
      <c r="H62" s="390">
        <v>114</v>
      </c>
      <c r="I62" s="390">
        <v>106</v>
      </c>
      <c r="J62" s="390">
        <v>14</v>
      </c>
      <c r="K62" s="390">
        <v>24</v>
      </c>
      <c r="L62" s="390">
        <v>5</v>
      </c>
      <c r="M62" s="390">
        <v>0</v>
      </c>
      <c r="N62" s="390">
        <v>2</v>
      </c>
      <c r="O62" s="390">
        <v>9</v>
      </c>
      <c r="P62" s="390">
        <v>4</v>
      </c>
      <c r="Q62" s="390">
        <v>1</v>
      </c>
      <c r="R62" s="390">
        <v>7</v>
      </c>
      <c r="S62" s="390">
        <v>44</v>
      </c>
      <c r="T62" s="519">
        <v>0.22600000000000001</v>
      </c>
      <c r="U62" s="519">
        <v>0.28100000000000003</v>
      </c>
      <c r="V62" s="519">
        <v>0.33</v>
      </c>
      <c r="W62" s="519">
        <v>0.61099999999999999</v>
      </c>
      <c r="X62" s="390">
        <v>65</v>
      </c>
      <c r="Y62" s="390">
        <v>35</v>
      </c>
      <c r="Z62" s="390">
        <v>1</v>
      </c>
      <c r="AA62" s="390">
        <v>1</v>
      </c>
      <c r="AB62" s="390">
        <v>0</v>
      </c>
      <c r="AC62" s="390">
        <v>0</v>
      </c>
      <c r="AD62" s="390">
        <v>0</v>
      </c>
      <c r="AE62" s="390" t="s">
        <v>6525</v>
      </c>
      <c r="AF62" s="390"/>
      <c r="AG62" s="576">
        <v>0</v>
      </c>
      <c r="AH62" s="390">
        <v>0</v>
      </c>
      <c r="AI62" s="390">
        <v>0</v>
      </c>
      <c r="AJ62" s="390">
        <v>0</v>
      </c>
      <c r="AK62" s="390">
        <v>0</v>
      </c>
      <c r="AL62" s="390">
        <v>0</v>
      </c>
      <c r="AM62" s="390">
        <v>0</v>
      </c>
      <c r="AN62" s="390">
        <v>34</v>
      </c>
      <c r="AO62" s="389">
        <v>0</v>
      </c>
      <c r="AP62" s="390">
        <v>34</v>
      </c>
      <c r="AQ62" s="584">
        <v>0</v>
      </c>
      <c r="AR62" s="601"/>
      <c r="AS62" s="390">
        <v>30</v>
      </c>
      <c r="AT62" s="390">
        <v>4</v>
      </c>
      <c r="AU62" s="389">
        <v>7</v>
      </c>
      <c r="AV62" s="390">
        <v>1</v>
      </c>
      <c r="AW62" s="390">
        <v>0</v>
      </c>
      <c r="AX62" s="390">
        <v>2</v>
      </c>
      <c r="AY62" s="390">
        <v>7</v>
      </c>
      <c r="AZ62" s="390">
        <v>2</v>
      </c>
      <c r="BA62" s="390">
        <v>9</v>
      </c>
      <c r="BB62" s="519">
        <v>0.23300000000000001</v>
      </c>
      <c r="BC62" s="519">
        <v>0.30299999999999999</v>
      </c>
      <c r="BD62" s="519">
        <v>0.46700000000000003</v>
      </c>
      <c r="BE62" s="519">
        <v>0.77</v>
      </c>
      <c r="BF62" s="370"/>
      <c r="BG62" s="390">
        <v>76</v>
      </c>
      <c r="BH62" s="390">
        <v>10</v>
      </c>
      <c r="BI62" s="390">
        <v>17</v>
      </c>
      <c r="BJ62" s="390">
        <v>4</v>
      </c>
      <c r="BK62" s="390">
        <v>0</v>
      </c>
      <c r="BL62" s="390">
        <v>0</v>
      </c>
      <c r="BM62" s="390">
        <v>2</v>
      </c>
      <c r="BN62" s="390">
        <v>5</v>
      </c>
      <c r="BO62" s="390">
        <v>35</v>
      </c>
      <c r="BP62" s="519">
        <v>0.224</v>
      </c>
      <c r="BQ62" s="519">
        <v>0.27200000000000002</v>
      </c>
      <c r="BR62" s="519">
        <v>0.27600000000000002</v>
      </c>
      <c r="BS62" s="519">
        <v>0.54800000000000004</v>
      </c>
      <c r="BT62" s="390"/>
      <c r="BU62" s="390"/>
      <c r="BV62" s="390"/>
      <c r="BW62" s="390"/>
      <c r="BX62" s="390"/>
      <c r="BY62" s="390"/>
      <c r="BZ62" s="390"/>
      <c r="CA62" s="390"/>
      <c r="CB62" s="390"/>
      <c r="CC62" s="390"/>
      <c r="CD62" s="390"/>
    </row>
    <row r="63" spans="1:82" s="316" customFormat="1" ht="15" customHeight="1">
      <c r="A63" s="391"/>
      <c r="B63" s="457"/>
      <c r="C63" s="465"/>
      <c r="D63" s="465"/>
      <c r="E63" s="465"/>
      <c r="F63" s="465"/>
      <c r="G63" s="465"/>
      <c r="H63" s="465"/>
      <c r="I63" s="465"/>
      <c r="J63" s="465"/>
      <c r="K63" s="465"/>
      <c r="L63" s="465"/>
      <c r="M63" s="465"/>
      <c r="N63" s="465"/>
      <c r="O63" s="465"/>
      <c r="P63" s="465"/>
      <c r="Q63" s="465"/>
      <c r="R63" s="465"/>
      <c r="S63" s="386"/>
      <c r="T63" s="386"/>
      <c r="U63" s="386"/>
      <c r="V63" s="386"/>
      <c r="W63" s="465"/>
      <c r="X63" s="465"/>
      <c r="Y63" s="465"/>
      <c r="Z63" s="465"/>
      <c r="AA63" s="465"/>
      <c r="AB63" s="465"/>
      <c r="AC63" s="465"/>
      <c r="AD63" s="383"/>
      <c r="AE63" s="383"/>
      <c r="AF63" s="465"/>
      <c r="AG63" s="582"/>
      <c r="AH63" s="465"/>
      <c r="AI63" s="465"/>
      <c r="AJ63" s="383"/>
      <c r="AK63" s="465"/>
      <c r="AL63" s="465"/>
      <c r="AM63" s="465"/>
      <c r="AN63" s="465"/>
      <c r="AO63" s="383"/>
      <c r="AP63" s="386"/>
      <c r="AQ63" s="592"/>
      <c r="AR63" s="608"/>
      <c r="AS63" s="387"/>
      <c r="AT63" s="383"/>
      <c r="AU63" s="387"/>
      <c r="AV63" s="386"/>
      <c r="AW63" s="387"/>
      <c r="AX63" s="387"/>
      <c r="AY63" s="385"/>
      <c r="AZ63" s="385"/>
      <c r="BA63" s="320"/>
      <c r="BB63" s="287"/>
      <c r="BC63" s="389"/>
      <c r="BD63" s="389"/>
      <c r="BE63" s="389"/>
      <c r="BF63" s="370"/>
      <c r="BG63" s="390"/>
      <c r="BH63" s="389"/>
      <c r="BI63" s="390"/>
      <c r="BJ63" s="390"/>
      <c r="BK63" s="390"/>
      <c r="BL63" s="390"/>
      <c r="BM63" s="341"/>
      <c r="BN63" s="341"/>
      <c r="BO63" s="341"/>
      <c r="BP63" s="341"/>
      <c r="BQ63" s="341"/>
      <c r="BR63" s="341"/>
      <c r="BS63" s="341"/>
      <c r="BT63" s="341"/>
      <c r="BU63" s="341"/>
      <c r="BV63" s="341"/>
      <c r="BW63" s="341"/>
      <c r="BX63" s="341"/>
      <c r="BY63" s="341"/>
      <c r="BZ63" s="341"/>
      <c r="CA63" s="341"/>
      <c r="CB63" s="341"/>
      <c r="CC63" s="341"/>
      <c r="CD63" s="341"/>
    </row>
    <row r="64" spans="1:82" ht="15" customHeight="1">
      <c r="A64" s="398" t="s">
        <v>455</v>
      </c>
      <c r="B64" s="321"/>
      <c r="C64" s="321"/>
      <c r="D64" s="321"/>
      <c r="E64" s="390"/>
      <c r="F64" s="390"/>
      <c r="G64" s="390"/>
      <c r="H64" s="390"/>
      <c r="I64" s="390"/>
      <c r="J64" s="390"/>
      <c r="K64" s="390"/>
      <c r="L64" s="390"/>
      <c r="M64" s="390"/>
      <c r="N64" s="390"/>
      <c r="O64" s="390"/>
      <c r="P64" s="390"/>
      <c r="Q64" s="390"/>
      <c r="R64" s="390"/>
      <c r="S64" s="390"/>
      <c r="T64" s="390"/>
      <c r="U64" s="390"/>
      <c r="V64" s="390"/>
      <c r="W64" s="390"/>
      <c r="X64" s="390"/>
      <c r="Y64" s="390"/>
      <c r="Z64" s="390"/>
      <c r="AA64" s="390"/>
      <c r="AB64" s="390"/>
      <c r="AC64" s="390"/>
      <c r="AD64" s="389"/>
      <c r="AE64" s="389"/>
      <c r="AF64" s="390"/>
      <c r="AG64" s="576"/>
      <c r="AH64" s="390"/>
      <c r="AI64" s="390"/>
      <c r="AJ64" s="389"/>
      <c r="AK64" s="390"/>
      <c r="AL64" s="390"/>
      <c r="AM64" s="390"/>
      <c r="AN64" s="390"/>
      <c r="AO64" s="389"/>
      <c r="AP64" s="390"/>
      <c r="AQ64" s="584"/>
      <c r="AR64" s="601"/>
      <c r="AS64" s="390"/>
      <c r="AT64" s="389"/>
      <c r="AU64" s="389"/>
      <c r="AV64" s="390"/>
      <c r="AW64" s="389"/>
      <c r="AX64" s="389"/>
      <c r="AY64" s="390"/>
      <c r="AZ64" s="390"/>
      <c r="BA64" s="389"/>
      <c r="BC64" s="389"/>
      <c r="BD64" s="389"/>
      <c r="BE64" s="389"/>
      <c r="BF64" s="370"/>
      <c r="BG64" s="390"/>
      <c r="BH64" s="389"/>
      <c r="BI64" s="390"/>
      <c r="BJ64" s="390"/>
      <c r="BK64" s="390"/>
      <c r="BL64" s="390"/>
    </row>
    <row r="65" spans="1:82" s="388" customFormat="1">
      <c r="A65" s="388" t="s">
        <v>7670</v>
      </c>
      <c r="B65" s="388" t="s">
        <v>7671</v>
      </c>
      <c r="C65" s="390">
        <v>28</v>
      </c>
      <c r="D65" s="390" t="s">
        <v>70</v>
      </c>
      <c r="E65" s="390" t="s">
        <v>43</v>
      </c>
      <c r="F65" s="390" t="s">
        <v>10</v>
      </c>
      <c r="G65" s="390">
        <v>149</v>
      </c>
      <c r="H65" s="390">
        <v>566</v>
      </c>
      <c r="I65" s="390">
        <v>492</v>
      </c>
      <c r="J65" s="390">
        <v>80</v>
      </c>
      <c r="K65" s="390">
        <v>135</v>
      </c>
      <c r="L65" s="390">
        <v>25</v>
      </c>
      <c r="M65" s="390">
        <v>0</v>
      </c>
      <c r="N65" s="390">
        <v>35</v>
      </c>
      <c r="O65" s="390">
        <v>108</v>
      </c>
      <c r="P65" s="390">
        <v>0</v>
      </c>
      <c r="Q65" s="390">
        <v>0</v>
      </c>
      <c r="R65" s="390">
        <v>58</v>
      </c>
      <c r="S65" s="390">
        <v>143</v>
      </c>
      <c r="T65" s="519">
        <v>0.27400000000000002</v>
      </c>
      <c r="U65" s="519">
        <v>0.35199999999999998</v>
      </c>
      <c r="V65" s="519">
        <v>0.53900000000000003</v>
      </c>
      <c r="W65" s="519">
        <v>0.89</v>
      </c>
      <c r="X65" s="390">
        <v>135</v>
      </c>
      <c r="Y65" s="390">
        <v>265</v>
      </c>
      <c r="Z65" s="390">
        <v>19</v>
      </c>
      <c r="AA65" s="390">
        <v>6</v>
      </c>
      <c r="AB65" s="390">
        <v>0</v>
      </c>
      <c r="AC65" s="390">
        <v>10</v>
      </c>
      <c r="AD65" s="390">
        <v>3</v>
      </c>
      <c r="AE65" s="570" t="s">
        <v>10044</v>
      </c>
      <c r="AF65" s="570"/>
      <c r="AG65" s="576">
        <v>0</v>
      </c>
      <c r="AH65" s="390">
        <v>0</v>
      </c>
      <c r="AI65" s="390">
        <v>132</v>
      </c>
      <c r="AJ65" s="390">
        <v>0</v>
      </c>
      <c r="AK65" s="390">
        <v>5</v>
      </c>
      <c r="AL65" s="390">
        <v>0</v>
      </c>
      <c r="AM65" s="390">
        <v>0</v>
      </c>
      <c r="AN65" s="390">
        <v>0</v>
      </c>
      <c r="AO65" s="389">
        <v>0</v>
      </c>
      <c r="AP65" s="390">
        <v>0</v>
      </c>
      <c r="AQ65" s="584">
        <v>2</v>
      </c>
      <c r="AR65" s="601"/>
      <c r="AS65" s="390">
        <v>131</v>
      </c>
      <c r="AT65" s="390">
        <v>22</v>
      </c>
      <c r="AU65" s="389">
        <v>37</v>
      </c>
      <c r="AV65" s="390">
        <v>8</v>
      </c>
      <c r="AW65" s="390">
        <v>0</v>
      </c>
      <c r="AX65" s="390">
        <v>9</v>
      </c>
      <c r="AY65" s="390">
        <v>21</v>
      </c>
      <c r="AZ65" s="390">
        <v>20</v>
      </c>
      <c r="BA65" s="390">
        <v>34</v>
      </c>
      <c r="BB65" s="519">
        <v>0.28199999999999997</v>
      </c>
      <c r="BC65" s="519">
        <v>0.379</v>
      </c>
      <c r="BD65" s="519">
        <v>0.55000000000000004</v>
      </c>
      <c r="BE65" s="519">
        <v>0.92900000000000005</v>
      </c>
      <c r="BF65" s="370"/>
      <c r="BG65" s="390">
        <v>361</v>
      </c>
      <c r="BH65" s="390">
        <v>58</v>
      </c>
      <c r="BI65" s="390">
        <v>98</v>
      </c>
      <c r="BJ65" s="390">
        <v>17</v>
      </c>
      <c r="BK65" s="390">
        <v>0</v>
      </c>
      <c r="BL65" s="390">
        <v>26</v>
      </c>
      <c r="BM65" s="390">
        <v>87</v>
      </c>
      <c r="BN65" s="390">
        <v>38</v>
      </c>
      <c r="BO65" s="390">
        <v>109</v>
      </c>
      <c r="BP65" s="519">
        <v>0.27100000000000002</v>
      </c>
      <c r="BQ65" s="519">
        <v>0.34100000000000003</v>
      </c>
      <c r="BR65" s="519">
        <v>0.53500000000000003</v>
      </c>
      <c r="BS65" s="519">
        <v>0.876</v>
      </c>
      <c r="BT65" s="390"/>
      <c r="BU65" s="390"/>
      <c r="BV65" s="390"/>
      <c r="BW65" s="390"/>
      <c r="BX65" s="390"/>
      <c r="BY65" s="390"/>
      <c r="BZ65" s="390"/>
      <c r="CA65" s="390"/>
      <c r="CB65" s="390"/>
      <c r="CC65" s="390"/>
      <c r="CD65" s="390"/>
    </row>
    <row r="66" spans="1:82" s="388" customFormat="1">
      <c r="A66" s="388" t="s">
        <v>7808</v>
      </c>
      <c r="B66" s="388" t="s">
        <v>7809</v>
      </c>
      <c r="C66" s="390">
        <v>25</v>
      </c>
      <c r="D66" s="390" t="s">
        <v>124</v>
      </c>
      <c r="E66" s="390" t="s">
        <v>43</v>
      </c>
      <c r="F66" s="390" t="s">
        <v>10</v>
      </c>
      <c r="G66" s="390">
        <v>156</v>
      </c>
      <c r="H66" s="390">
        <v>670</v>
      </c>
      <c r="I66" s="390">
        <v>590</v>
      </c>
      <c r="J66" s="390">
        <v>87</v>
      </c>
      <c r="K66" s="390">
        <v>161</v>
      </c>
      <c r="L66" s="390">
        <v>34</v>
      </c>
      <c r="M66" s="390">
        <v>4</v>
      </c>
      <c r="N66" s="390">
        <v>11</v>
      </c>
      <c r="O66" s="390">
        <v>65</v>
      </c>
      <c r="P66" s="390">
        <v>2</v>
      </c>
      <c r="Q66" s="390">
        <v>4</v>
      </c>
      <c r="R66" s="390">
        <v>62</v>
      </c>
      <c r="S66" s="390">
        <v>129</v>
      </c>
      <c r="T66" s="519">
        <v>0.27300000000000002</v>
      </c>
      <c r="U66" s="519">
        <v>0.35699999999999998</v>
      </c>
      <c r="V66" s="519">
        <v>0.4</v>
      </c>
      <c r="W66" s="519">
        <v>0.75700000000000001</v>
      </c>
      <c r="X66" s="390">
        <v>115</v>
      </c>
      <c r="Y66" s="390">
        <v>236</v>
      </c>
      <c r="Z66" s="390">
        <v>18</v>
      </c>
      <c r="AA66" s="390">
        <v>16</v>
      </c>
      <c r="AB66" s="390">
        <v>0</v>
      </c>
      <c r="AC66" s="390">
        <v>2</v>
      </c>
      <c r="AD66" s="390">
        <v>2</v>
      </c>
      <c r="AE66" s="390" t="s">
        <v>10045</v>
      </c>
      <c r="AF66" s="390"/>
      <c r="AG66" s="576">
        <v>0</v>
      </c>
      <c r="AH66" s="390">
        <v>0</v>
      </c>
      <c r="AI66" s="390">
        <v>0</v>
      </c>
      <c r="AJ66" s="390">
        <v>0</v>
      </c>
      <c r="AK66" s="390">
        <v>71</v>
      </c>
      <c r="AL66" s="390">
        <v>0</v>
      </c>
      <c r="AM66" s="390">
        <v>0</v>
      </c>
      <c r="AN66" s="390">
        <v>0</v>
      </c>
      <c r="AO66" s="389">
        <v>91</v>
      </c>
      <c r="AP66" s="390">
        <v>91</v>
      </c>
      <c r="AQ66" s="584">
        <v>0</v>
      </c>
      <c r="AR66" s="601"/>
      <c r="AS66" s="390">
        <v>147</v>
      </c>
      <c r="AT66" s="390">
        <v>18</v>
      </c>
      <c r="AU66" s="389">
        <v>37</v>
      </c>
      <c r="AV66" s="390">
        <v>10</v>
      </c>
      <c r="AW66" s="390">
        <v>1</v>
      </c>
      <c r="AX66" s="390">
        <v>3</v>
      </c>
      <c r="AY66" s="390">
        <v>13</v>
      </c>
      <c r="AZ66" s="390">
        <v>22</v>
      </c>
      <c r="BA66" s="390">
        <v>34</v>
      </c>
      <c r="BB66" s="519">
        <v>0.252</v>
      </c>
      <c r="BC66" s="519">
        <v>0.35699999999999998</v>
      </c>
      <c r="BD66" s="519">
        <v>0.39500000000000002</v>
      </c>
      <c r="BE66" s="519">
        <v>0.752</v>
      </c>
      <c r="BF66" s="370"/>
      <c r="BG66" s="390">
        <v>443</v>
      </c>
      <c r="BH66" s="390">
        <v>69</v>
      </c>
      <c r="BI66" s="390">
        <v>124</v>
      </c>
      <c r="BJ66" s="390">
        <v>24</v>
      </c>
      <c r="BK66" s="390">
        <v>3</v>
      </c>
      <c r="BL66" s="390">
        <v>8</v>
      </c>
      <c r="BM66" s="390">
        <v>52</v>
      </c>
      <c r="BN66" s="390">
        <v>40</v>
      </c>
      <c r="BO66" s="390">
        <v>95</v>
      </c>
      <c r="BP66" s="519">
        <v>0.28000000000000003</v>
      </c>
      <c r="BQ66" s="519">
        <v>0.35699999999999998</v>
      </c>
      <c r="BR66" s="519">
        <v>0.40200000000000002</v>
      </c>
      <c r="BS66" s="519">
        <v>0.75900000000000001</v>
      </c>
      <c r="BT66" s="390"/>
      <c r="BU66" s="390"/>
      <c r="BV66" s="390"/>
      <c r="BW66" s="390"/>
      <c r="BX66" s="390"/>
      <c r="BY66" s="390"/>
      <c r="BZ66" s="390"/>
      <c r="CA66" s="390"/>
      <c r="CB66" s="390"/>
      <c r="CC66" s="390"/>
      <c r="CD66" s="390"/>
    </row>
    <row r="67" spans="1:82" s="388" customFormat="1">
      <c r="A67" s="388" t="s">
        <v>181</v>
      </c>
      <c r="B67" s="388" t="s">
        <v>7184</v>
      </c>
      <c r="C67" s="390">
        <v>30</v>
      </c>
      <c r="D67" s="390" t="s">
        <v>55</v>
      </c>
      <c r="E67" s="390" t="s">
        <v>34</v>
      </c>
      <c r="F67" s="390" t="s">
        <v>35</v>
      </c>
      <c r="G67" s="390">
        <v>141</v>
      </c>
      <c r="H67" s="390">
        <v>588</v>
      </c>
      <c r="I67" s="390">
        <v>556</v>
      </c>
      <c r="J67" s="390">
        <v>62</v>
      </c>
      <c r="K67" s="390">
        <v>149</v>
      </c>
      <c r="L67" s="390">
        <v>17</v>
      </c>
      <c r="M67" s="390">
        <v>8</v>
      </c>
      <c r="N67" s="390">
        <v>4</v>
      </c>
      <c r="O67" s="390">
        <v>36</v>
      </c>
      <c r="P67" s="390">
        <v>30</v>
      </c>
      <c r="Q67" s="390">
        <v>12</v>
      </c>
      <c r="R67" s="390">
        <v>9</v>
      </c>
      <c r="S67" s="390">
        <v>80</v>
      </c>
      <c r="T67" s="519">
        <v>0.26800000000000002</v>
      </c>
      <c r="U67" s="519">
        <v>0.28799999999999998</v>
      </c>
      <c r="V67" s="519">
        <v>0.34899999999999998</v>
      </c>
      <c r="W67" s="519">
        <v>0.63700000000000001</v>
      </c>
      <c r="X67" s="390">
        <v>79</v>
      </c>
      <c r="Y67" s="390">
        <v>194</v>
      </c>
      <c r="Z67" s="390">
        <v>10</v>
      </c>
      <c r="AA67" s="390">
        <v>9</v>
      </c>
      <c r="AB67" s="390">
        <v>9</v>
      </c>
      <c r="AC67" s="390">
        <v>5</v>
      </c>
      <c r="AD67" s="390">
        <v>0</v>
      </c>
      <c r="AE67" s="390" t="s">
        <v>10046</v>
      </c>
      <c r="AF67" s="390"/>
      <c r="AG67" s="576">
        <v>0</v>
      </c>
      <c r="AH67" s="390">
        <v>0</v>
      </c>
      <c r="AI67" s="390">
        <v>0</v>
      </c>
      <c r="AJ67" s="390">
        <v>81</v>
      </c>
      <c r="AK67" s="390">
        <v>0</v>
      </c>
      <c r="AL67" s="390">
        <v>8</v>
      </c>
      <c r="AM67" s="390">
        <v>0</v>
      </c>
      <c r="AN67" s="390">
        <v>53</v>
      </c>
      <c r="AO67" s="389">
        <v>0</v>
      </c>
      <c r="AP67" s="390">
        <v>53</v>
      </c>
      <c r="AQ67" s="584">
        <v>2</v>
      </c>
      <c r="AR67" s="601"/>
      <c r="AS67" s="390">
        <v>165</v>
      </c>
      <c r="AT67" s="390">
        <v>17</v>
      </c>
      <c r="AU67" s="389">
        <v>43</v>
      </c>
      <c r="AV67" s="390">
        <v>5</v>
      </c>
      <c r="AW67" s="390">
        <v>1</v>
      </c>
      <c r="AX67" s="390">
        <v>0</v>
      </c>
      <c r="AY67" s="390">
        <v>11</v>
      </c>
      <c r="AZ67" s="390">
        <v>1</v>
      </c>
      <c r="BA67" s="390">
        <v>23</v>
      </c>
      <c r="BB67" s="519">
        <v>0.26100000000000001</v>
      </c>
      <c r="BC67" s="519">
        <v>0.28599999999999998</v>
      </c>
      <c r="BD67" s="519">
        <v>0.30299999999999999</v>
      </c>
      <c r="BE67" s="519">
        <v>0.58899999999999997</v>
      </c>
      <c r="BF67" s="370"/>
      <c r="BG67" s="390">
        <v>391</v>
      </c>
      <c r="BH67" s="390">
        <v>45</v>
      </c>
      <c r="BI67" s="390">
        <v>106</v>
      </c>
      <c r="BJ67" s="390">
        <v>12</v>
      </c>
      <c r="BK67" s="390">
        <v>7</v>
      </c>
      <c r="BL67" s="390">
        <v>4</v>
      </c>
      <c r="BM67" s="390">
        <v>25</v>
      </c>
      <c r="BN67" s="390">
        <v>8</v>
      </c>
      <c r="BO67" s="390">
        <v>57</v>
      </c>
      <c r="BP67" s="519">
        <v>0.27100000000000002</v>
      </c>
      <c r="BQ67" s="519">
        <v>0.28999999999999998</v>
      </c>
      <c r="BR67" s="519">
        <v>0.36799999999999999</v>
      </c>
      <c r="BS67" s="519">
        <v>0.65800000000000003</v>
      </c>
      <c r="BT67" s="390"/>
      <c r="BU67" s="390"/>
      <c r="BV67" s="390"/>
      <c r="BW67" s="390"/>
      <c r="BX67" s="390"/>
      <c r="BY67" s="390"/>
      <c r="BZ67" s="390"/>
      <c r="CA67" s="390"/>
      <c r="CB67" s="390"/>
      <c r="CC67" s="390"/>
      <c r="CD67" s="390"/>
    </row>
    <row r="68" spans="1:82" s="388" customFormat="1">
      <c r="A68" s="388" t="s">
        <v>205</v>
      </c>
      <c r="B68" s="388" t="s">
        <v>7329</v>
      </c>
      <c r="C68" s="390">
        <v>28</v>
      </c>
      <c r="D68" s="390" t="s">
        <v>97</v>
      </c>
      <c r="E68" s="390" t="s">
        <v>43</v>
      </c>
      <c r="F68" s="390" t="s">
        <v>35</v>
      </c>
      <c r="G68" s="390">
        <v>127</v>
      </c>
      <c r="H68" s="390">
        <v>489</v>
      </c>
      <c r="I68" s="390">
        <v>440</v>
      </c>
      <c r="J68" s="390">
        <v>67</v>
      </c>
      <c r="K68" s="390">
        <v>119</v>
      </c>
      <c r="L68" s="390">
        <v>23</v>
      </c>
      <c r="M68" s="390">
        <v>4</v>
      </c>
      <c r="N68" s="390">
        <v>8</v>
      </c>
      <c r="O68" s="390">
        <v>57</v>
      </c>
      <c r="P68" s="390">
        <v>1</v>
      </c>
      <c r="Q68" s="390">
        <v>1</v>
      </c>
      <c r="R68" s="390">
        <v>42</v>
      </c>
      <c r="S68" s="390">
        <v>60</v>
      </c>
      <c r="T68" s="519">
        <v>0.27</v>
      </c>
      <c r="U68" s="519">
        <v>0.33500000000000002</v>
      </c>
      <c r="V68" s="519">
        <v>0.39500000000000002</v>
      </c>
      <c r="W68" s="519">
        <v>0.73099999999999998</v>
      </c>
      <c r="X68" s="390">
        <v>92</v>
      </c>
      <c r="Y68" s="390">
        <v>174</v>
      </c>
      <c r="Z68" s="390">
        <v>7</v>
      </c>
      <c r="AA68" s="390">
        <v>2</v>
      </c>
      <c r="AB68" s="390">
        <v>2</v>
      </c>
      <c r="AC68" s="390">
        <v>2</v>
      </c>
      <c r="AD68" s="390">
        <v>1</v>
      </c>
      <c r="AE68" s="390" t="s">
        <v>10047</v>
      </c>
      <c r="AF68" s="390"/>
      <c r="AG68" s="576">
        <v>0</v>
      </c>
      <c r="AH68" s="390">
        <v>0</v>
      </c>
      <c r="AI68" s="390">
        <v>0</v>
      </c>
      <c r="AJ68" s="390">
        <v>0</v>
      </c>
      <c r="AK68" s="390">
        <v>0</v>
      </c>
      <c r="AL68" s="390">
        <v>0</v>
      </c>
      <c r="AM68" s="390">
        <v>0</v>
      </c>
      <c r="AN68" s="390">
        <v>25</v>
      </c>
      <c r="AO68" s="389">
        <v>118</v>
      </c>
      <c r="AP68" s="390">
        <v>126</v>
      </c>
      <c r="AQ68" s="584">
        <v>0</v>
      </c>
      <c r="AR68" s="601"/>
      <c r="AS68" s="390">
        <v>93</v>
      </c>
      <c r="AT68" s="390">
        <v>14</v>
      </c>
      <c r="AU68" s="389">
        <v>27</v>
      </c>
      <c r="AV68" s="390">
        <v>5</v>
      </c>
      <c r="AW68" s="390">
        <v>0</v>
      </c>
      <c r="AX68" s="390">
        <v>1</v>
      </c>
      <c r="AY68" s="390">
        <v>17</v>
      </c>
      <c r="AZ68" s="390">
        <v>7</v>
      </c>
      <c r="BA68" s="390">
        <v>15</v>
      </c>
      <c r="BB68" s="519">
        <v>0.28999999999999998</v>
      </c>
      <c r="BC68" s="519">
        <v>0.34</v>
      </c>
      <c r="BD68" s="519">
        <v>0.376</v>
      </c>
      <c r="BE68" s="519">
        <v>0.71599999999999997</v>
      </c>
      <c r="BF68" s="370"/>
      <c r="BG68" s="390">
        <v>347</v>
      </c>
      <c r="BH68" s="390">
        <v>53</v>
      </c>
      <c r="BI68" s="390">
        <v>92</v>
      </c>
      <c r="BJ68" s="390">
        <v>18</v>
      </c>
      <c r="BK68" s="390">
        <v>4</v>
      </c>
      <c r="BL68" s="390">
        <v>7</v>
      </c>
      <c r="BM68" s="390">
        <v>40</v>
      </c>
      <c r="BN68" s="390">
        <v>35</v>
      </c>
      <c r="BO68" s="390">
        <v>45</v>
      </c>
      <c r="BP68" s="519">
        <v>0.26500000000000001</v>
      </c>
      <c r="BQ68" s="519">
        <v>0.33400000000000002</v>
      </c>
      <c r="BR68" s="519">
        <v>0.40100000000000002</v>
      </c>
      <c r="BS68" s="519">
        <v>0.73499999999999999</v>
      </c>
      <c r="BT68" s="390"/>
      <c r="BU68" s="390"/>
      <c r="BV68" s="390"/>
      <c r="BW68" s="390"/>
      <c r="BX68" s="390"/>
      <c r="BY68" s="390"/>
      <c r="BZ68" s="390"/>
      <c r="CA68" s="390"/>
      <c r="CB68" s="390"/>
      <c r="CC68" s="390"/>
      <c r="CD68" s="390"/>
    </row>
    <row r="69" spans="1:82" s="388" customFormat="1">
      <c r="A69" s="388" t="s">
        <v>182</v>
      </c>
      <c r="B69" s="388" t="s">
        <v>7072</v>
      </c>
      <c r="C69" s="390">
        <v>28</v>
      </c>
      <c r="D69" s="390" t="s">
        <v>134</v>
      </c>
      <c r="E69" s="390" t="s">
        <v>34</v>
      </c>
      <c r="F69" s="390" t="s">
        <v>37</v>
      </c>
      <c r="G69" s="390">
        <v>137</v>
      </c>
      <c r="H69" s="390">
        <v>581</v>
      </c>
      <c r="I69" s="390">
        <v>480</v>
      </c>
      <c r="J69" s="390">
        <v>90</v>
      </c>
      <c r="K69" s="390">
        <v>119</v>
      </c>
      <c r="L69" s="390">
        <v>18</v>
      </c>
      <c r="M69" s="390">
        <v>3</v>
      </c>
      <c r="N69" s="390">
        <v>27</v>
      </c>
      <c r="O69" s="390">
        <v>79</v>
      </c>
      <c r="P69" s="390">
        <v>11</v>
      </c>
      <c r="Q69" s="390">
        <v>2</v>
      </c>
      <c r="R69" s="390">
        <v>90</v>
      </c>
      <c r="S69" s="390">
        <v>111</v>
      </c>
      <c r="T69" s="519">
        <v>0.248</v>
      </c>
      <c r="U69" s="519">
        <v>0.36599999999999999</v>
      </c>
      <c r="V69" s="519">
        <v>0.46700000000000003</v>
      </c>
      <c r="W69" s="519">
        <v>0.83299999999999996</v>
      </c>
      <c r="X69" s="390">
        <v>123</v>
      </c>
      <c r="Y69" s="390">
        <v>224</v>
      </c>
      <c r="Z69" s="390">
        <v>1</v>
      </c>
      <c r="AA69" s="390">
        <v>3</v>
      </c>
      <c r="AB69" s="390">
        <v>2</v>
      </c>
      <c r="AC69" s="390">
        <v>6</v>
      </c>
      <c r="AD69" s="390">
        <v>1</v>
      </c>
      <c r="AE69" s="390" t="s">
        <v>10048</v>
      </c>
      <c r="AF69" s="390"/>
      <c r="AG69" s="576">
        <v>0</v>
      </c>
      <c r="AH69" s="390">
        <v>0</v>
      </c>
      <c r="AI69" s="390">
        <v>0</v>
      </c>
      <c r="AJ69" s="390">
        <v>0</v>
      </c>
      <c r="AK69" s="390">
        <v>0</v>
      </c>
      <c r="AL69" s="390">
        <v>0</v>
      </c>
      <c r="AM69" s="390">
        <v>0</v>
      </c>
      <c r="AN69" s="390">
        <v>131</v>
      </c>
      <c r="AO69" s="389">
        <v>0</v>
      </c>
      <c r="AP69" s="390">
        <v>131</v>
      </c>
      <c r="AQ69" s="584">
        <v>3</v>
      </c>
      <c r="AR69" s="601"/>
      <c r="AS69" s="390">
        <v>143</v>
      </c>
      <c r="AT69" s="390">
        <v>23</v>
      </c>
      <c r="AU69" s="389">
        <v>32</v>
      </c>
      <c r="AV69" s="390">
        <v>7</v>
      </c>
      <c r="AW69" s="390">
        <v>1</v>
      </c>
      <c r="AX69" s="390">
        <v>9</v>
      </c>
      <c r="AY69" s="390">
        <v>22</v>
      </c>
      <c r="AZ69" s="390">
        <v>21</v>
      </c>
      <c r="BA69" s="390">
        <v>32</v>
      </c>
      <c r="BB69" s="519">
        <v>0.224</v>
      </c>
      <c r="BC69" s="519">
        <v>0.32500000000000001</v>
      </c>
      <c r="BD69" s="519">
        <v>0.47599999999999998</v>
      </c>
      <c r="BE69" s="519">
        <v>0.80100000000000005</v>
      </c>
      <c r="BF69" s="370"/>
      <c r="BG69" s="390">
        <v>337</v>
      </c>
      <c r="BH69" s="390">
        <v>67</v>
      </c>
      <c r="BI69" s="390">
        <v>87</v>
      </c>
      <c r="BJ69" s="390">
        <v>11</v>
      </c>
      <c r="BK69" s="390">
        <v>2</v>
      </c>
      <c r="BL69" s="390">
        <v>18</v>
      </c>
      <c r="BM69" s="390">
        <v>57</v>
      </c>
      <c r="BN69" s="390">
        <v>69</v>
      </c>
      <c r="BO69" s="390">
        <v>79</v>
      </c>
      <c r="BP69" s="519">
        <v>0.25800000000000001</v>
      </c>
      <c r="BQ69" s="519">
        <v>0.38300000000000001</v>
      </c>
      <c r="BR69" s="519">
        <v>0.46300000000000002</v>
      </c>
      <c r="BS69" s="519">
        <v>0.84599999999999997</v>
      </c>
      <c r="BT69" s="390"/>
      <c r="BU69" s="390"/>
      <c r="BV69" s="390"/>
      <c r="BW69" s="390"/>
      <c r="BX69" s="390"/>
      <c r="BY69" s="390"/>
      <c r="BZ69" s="390"/>
      <c r="CA69" s="390"/>
      <c r="CB69" s="390"/>
      <c r="CC69" s="390"/>
      <c r="CD69" s="390"/>
    </row>
    <row r="70" spans="1:82" s="388" customFormat="1">
      <c r="A70" s="388" t="s">
        <v>3870</v>
      </c>
      <c r="B70" s="388" t="s">
        <v>7074</v>
      </c>
      <c r="C70" s="390">
        <v>28</v>
      </c>
      <c r="D70" s="390" t="s">
        <v>64</v>
      </c>
      <c r="E70" s="390" t="s">
        <v>34</v>
      </c>
      <c r="F70" s="390" t="s">
        <v>35</v>
      </c>
      <c r="G70" s="390">
        <v>88</v>
      </c>
      <c r="H70" s="390">
        <v>367</v>
      </c>
      <c r="I70" s="390">
        <v>332</v>
      </c>
      <c r="J70" s="390">
        <v>44</v>
      </c>
      <c r="K70" s="390">
        <v>72</v>
      </c>
      <c r="L70" s="390">
        <v>12</v>
      </c>
      <c r="M70" s="390">
        <v>9</v>
      </c>
      <c r="N70" s="390">
        <v>7</v>
      </c>
      <c r="O70" s="390">
        <v>29</v>
      </c>
      <c r="P70" s="390">
        <v>10</v>
      </c>
      <c r="Q70" s="390">
        <v>5</v>
      </c>
      <c r="R70" s="390">
        <v>25</v>
      </c>
      <c r="S70" s="390">
        <v>91</v>
      </c>
      <c r="T70" s="519">
        <v>0.217</v>
      </c>
      <c r="U70" s="519">
        <v>0.28199999999999997</v>
      </c>
      <c r="V70" s="519">
        <v>0.37</v>
      </c>
      <c r="W70" s="519">
        <v>0.65300000000000002</v>
      </c>
      <c r="X70" s="390">
        <v>80</v>
      </c>
      <c r="Y70" s="390">
        <v>123</v>
      </c>
      <c r="Z70" s="390">
        <v>4</v>
      </c>
      <c r="AA70" s="390">
        <v>6</v>
      </c>
      <c r="AB70" s="390">
        <v>2</v>
      </c>
      <c r="AC70" s="390">
        <v>2</v>
      </c>
      <c r="AD70" s="390">
        <v>2</v>
      </c>
      <c r="AE70" s="390" t="s">
        <v>6525</v>
      </c>
      <c r="AF70" s="390"/>
      <c r="AG70" s="576">
        <v>0</v>
      </c>
      <c r="AH70" s="390">
        <v>0</v>
      </c>
      <c r="AI70" s="390">
        <v>0</v>
      </c>
      <c r="AJ70" s="390">
        <v>0</v>
      </c>
      <c r="AK70" s="390">
        <v>0</v>
      </c>
      <c r="AL70" s="390">
        <v>0</v>
      </c>
      <c r="AM70" s="390">
        <v>0</v>
      </c>
      <c r="AN70" s="390">
        <v>88</v>
      </c>
      <c r="AO70" s="389">
        <v>0</v>
      </c>
      <c r="AP70" s="390">
        <v>88</v>
      </c>
      <c r="AQ70" s="584">
        <v>0</v>
      </c>
      <c r="AR70" s="601"/>
      <c r="AS70" s="390">
        <v>95</v>
      </c>
      <c r="AT70" s="390">
        <v>9</v>
      </c>
      <c r="AU70" s="389">
        <v>17</v>
      </c>
      <c r="AV70" s="390">
        <v>3</v>
      </c>
      <c r="AW70" s="390">
        <v>3</v>
      </c>
      <c r="AX70" s="390">
        <v>1</v>
      </c>
      <c r="AY70" s="390">
        <v>12</v>
      </c>
      <c r="AZ70" s="390">
        <v>6</v>
      </c>
      <c r="BA70" s="390">
        <v>31</v>
      </c>
      <c r="BB70" s="519">
        <v>0.17899999999999999</v>
      </c>
      <c r="BC70" s="519">
        <v>0.24299999999999999</v>
      </c>
      <c r="BD70" s="519">
        <v>0.30499999999999999</v>
      </c>
      <c r="BE70" s="519">
        <v>0.54800000000000004</v>
      </c>
      <c r="BF70" s="370"/>
      <c r="BG70" s="390">
        <v>237</v>
      </c>
      <c r="BH70" s="390">
        <v>35</v>
      </c>
      <c r="BI70" s="390">
        <v>55</v>
      </c>
      <c r="BJ70" s="390">
        <v>9</v>
      </c>
      <c r="BK70" s="390">
        <v>6</v>
      </c>
      <c r="BL70" s="390">
        <v>6</v>
      </c>
      <c r="BM70" s="390">
        <v>17</v>
      </c>
      <c r="BN70" s="390">
        <v>19</v>
      </c>
      <c r="BO70" s="390">
        <v>60</v>
      </c>
      <c r="BP70" s="519">
        <v>0.23200000000000001</v>
      </c>
      <c r="BQ70" s="519">
        <v>0.29799999999999999</v>
      </c>
      <c r="BR70" s="519">
        <v>0.39700000000000002</v>
      </c>
      <c r="BS70" s="519">
        <v>0.69499999999999995</v>
      </c>
      <c r="BT70" s="390"/>
      <c r="BU70" s="390"/>
      <c r="BV70" s="390"/>
      <c r="BW70" s="390"/>
      <c r="BX70" s="390"/>
      <c r="BY70" s="390"/>
      <c r="BZ70" s="390"/>
      <c r="CA70" s="390"/>
      <c r="CB70" s="390"/>
      <c r="CC70" s="390"/>
      <c r="CD70" s="390"/>
    </row>
    <row r="71" spans="1:82" s="388" customFormat="1">
      <c r="A71" s="388" t="s">
        <v>7765</v>
      </c>
      <c r="B71" s="388" t="s">
        <v>7766</v>
      </c>
      <c r="C71" s="390">
        <v>29</v>
      </c>
      <c r="D71" s="390" t="s">
        <v>97</v>
      </c>
      <c r="E71" s="390" t="s">
        <v>43</v>
      </c>
      <c r="F71" s="390" t="s">
        <v>35</v>
      </c>
      <c r="G71" s="390">
        <v>123</v>
      </c>
      <c r="H71" s="390">
        <v>192</v>
      </c>
      <c r="I71" s="390">
        <v>169</v>
      </c>
      <c r="J71" s="390">
        <v>23</v>
      </c>
      <c r="K71" s="390">
        <v>45</v>
      </c>
      <c r="L71" s="390">
        <v>8</v>
      </c>
      <c r="M71" s="390">
        <v>0</v>
      </c>
      <c r="N71" s="390">
        <v>1</v>
      </c>
      <c r="O71" s="390">
        <v>19</v>
      </c>
      <c r="P71" s="390">
        <v>0</v>
      </c>
      <c r="Q71" s="390">
        <v>1</v>
      </c>
      <c r="R71" s="390">
        <v>17</v>
      </c>
      <c r="S71" s="390">
        <v>27</v>
      </c>
      <c r="T71" s="519">
        <v>0.26600000000000001</v>
      </c>
      <c r="U71" s="519">
        <v>0.34</v>
      </c>
      <c r="V71" s="519">
        <v>0.33100000000000002</v>
      </c>
      <c r="W71" s="519">
        <v>0.67200000000000004</v>
      </c>
      <c r="X71" s="390">
        <v>78</v>
      </c>
      <c r="Y71" s="390">
        <v>56</v>
      </c>
      <c r="Z71" s="390">
        <v>5</v>
      </c>
      <c r="AA71" s="390">
        <v>2</v>
      </c>
      <c r="AB71" s="390">
        <v>0</v>
      </c>
      <c r="AC71" s="390">
        <v>0</v>
      </c>
      <c r="AD71" s="390">
        <v>1</v>
      </c>
      <c r="AE71" s="390" t="s">
        <v>10052</v>
      </c>
      <c r="AF71" s="390"/>
      <c r="AG71" s="576">
        <v>1</v>
      </c>
      <c r="AH71" s="390">
        <v>0</v>
      </c>
      <c r="AI71" s="390">
        <v>0</v>
      </c>
      <c r="AJ71" s="390">
        <v>15</v>
      </c>
      <c r="AK71" s="390">
        <v>26</v>
      </c>
      <c r="AL71" s="390">
        <v>0</v>
      </c>
      <c r="AM71" s="390">
        <v>0</v>
      </c>
      <c r="AN71" s="390">
        <v>0</v>
      </c>
      <c r="AO71" s="389">
        <v>0</v>
      </c>
      <c r="AP71" s="390">
        <v>0</v>
      </c>
      <c r="AQ71" s="584">
        <v>2</v>
      </c>
      <c r="AR71" s="601"/>
      <c r="AS71" s="390">
        <v>18</v>
      </c>
      <c r="AT71" s="390">
        <v>3</v>
      </c>
      <c r="AU71" s="389">
        <v>2</v>
      </c>
      <c r="AV71" s="390">
        <v>0</v>
      </c>
      <c r="AW71" s="390">
        <v>0</v>
      </c>
      <c r="AX71" s="390">
        <v>0</v>
      </c>
      <c r="AY71" s="390">
        <v>3</v>
      </c>
      <c r="AZ71" s="390">
        <v>4</v>
      </c>
      <c r="BA71" s="390">
        <v>5</v>
      </c>
      <c r="BB71" s="519">
        <v>0.111</v>
      </c>
      <c r="BC71" s="519">
        <v>0.27300000000000002</v>
      </c>
      <c r="BD71" s="519">
        <v>0.111</v>
      </c>
      <c r="BE71" s="519">
        <v>0.38400000000000001</v>
      </c>
      <c r="BF71" s="370"/>
      <c r="BG71" s="390">
        <v>151</v>
      </c>
      <c r="BH71" s="390">
        <v>20</v>
      </c>
      <c r="BI71" s="390">
        <v>43</v>
      </c>
      <c r="BJ71" s="390">
        <v>8</v>
      </c>
      <c r="BK71" s="390">
        <v>0</v>
      </c>
      <c r="BL71" s="390">
        <v>1</v>
      </c>
      <c r="BM71" s="390">
        <v>16</v>
      </c>
      <c r="BN71" s="390">
        <v>13</v>
      </c>
      <c r="BO71" s="390">
        <v>22</v>
      </c>
      <c r="BP71" s="519">
        <v>0.28499999999999998</v>
      </c>
      <c r="BQ71" s="519">
        <v>0.34899999999999998</v>
      </c>
      <c r="BR71" s="519">
        <v>0.35799999999999998</v>
      </c>
      <c r="BS71" s="519">
        <v>0.70699999999999996</v>
      </c>
      <c r="BT71" s="390"/>
      <c r="BU71" s="390"/>
      <c r="BV71" s="390"/>
      <c r="BW71" s="390"/>
      <c r="BX71" s="390"/>
      <c r="BY71" s="390"/>
      <c r="BZ71" s="390"/>
      <c r="CA71" s="390"/>
      <c r="CB71" s="390"/>
      <c r="CC71" s="390"/>
      <c r="CD71" s="390"/>
    </row>
    <row r="72" spans="1:82" s="388" customFormat="1">
      <c r="A72" s="388" t="s">
        <v>6148</v>
      </c>
      <c r="B72" s="388" t="s">
        <v>7243</v>
      </c>
      <c r="C72" s="390">
        <v>28</v>
      </c>
      <c r="D72" s="390" t="s">
        <v>88</v>
      </c>
      <c r="E72" s="390" t="s">
        <v>34</v>
      </c>
      <c r="F72" s="390" t="s">
        <v>10</v>
      </c>
      <c r="G72" s="390">
        <v>67</v>
      </c>
      <c r="H72" s="390">
        <v>250</v>
      </c>
      <c r="I72" s="390">
        <v>223</v>
      </c>
      <c r="J72" s="390">
        <v>24</v>
      </c>
      <c r="K72" s="390">
        <v>45</v>
      </c>
      <c r="L72" s="390">
        <v>4</v>
      </c>
      <c r="M72" s="390">
        <v>2</v>
      </c>
      <c r="N72" s="390">
        <v>9</v>
      </c>
      <c r="O72" s="390">
        <v>29</v>
      </c>
      <c r="P72" s="390">
        <v>4</v>
      </c>
      <c r="Q72" s="390">
        <v>1</v>
      </c>
      <c r="R72" s="390">
        <v>21</v>
      </c>
      <c r="S72" s="390">
        <v>66</v>
      </c>
      <c r="T72" s="519">
        <v>0.20200000000000001</v>
      </c>
      <c r="U72" s="519">
        <v>0.27600000000000002</v>
      </c>
      <c r="V72" s="519">
        <v>0.35899999999999999</v>
      </c>
      <c r="W72" s="519">
        <v>0.63500000000000001</v>
      </c>
      <c r="X72" s="390">
        <v>72</v>
      </c>
      <c r="Y72" s="390">
        <v>80</v>
      </c>
      <c r="Z72" s="390">
        <v>3</v>
      </c>
      <c r="AA72" s="390">
        <v>3</v>
      </c>
      <c r="AB72" s="390">
        <v>0</v>
      </c>
      <c r="AC72" s="390">
        <v>3</v>
      </c>
      <c r="AD72" s="390">
        <v>1</v>
      </c>
      <c r="AE72" s="390" t="s">
        <v>10049</v>
      </c>
      <c r="AF72" s="390"/>
      <c r="AG72" s="576">
        <v>0</v>
      </c>
      <c r="AH72" s="390">
        <v>0</v>
      </c>
      <c r="AI72" s="390">
        <v>0</v>
      </c>
      <c r="AJ72" s="390">
        <v>0</v>
      </c>
      <c r="AK72" s="390">
        <v>0</v>
      </c>
      <c r="AL72" s="390">
        <v>0</v>
      </c>
      <c r="AM72" s="390">
        <v>54</v>
      </c>
      <c r="AN72" s="390">
        <v>2</v>
      </c>
      <c r="AO72" s="389">
        <v>6</v>
      </c>
      <c r="AP72" s="390">
        <v>61</v>
      </c>
      <c r="AQ72" s="584">
        <v>1</v>
      </c>
      <c r="AR72" s="601"/>
      <c r="AS72" s="390">
        <v>61</v>
      </c>
      <c r="AT72" s="390">
        <v>5</v>
      </c>
      <c r="AU72" s="389">
        <v>10</v>
      </c>
      <c r="AV72" s="390">
        <v>2</v>
      </c>
      <c r="AW72" s="390">
        <v>0</v>
      </c>
      <c r="AX72" s="390">
        <v>1</v>
      </c>
      <c r="AY72" s="390">
        <v>6</v>
      </c>
      <c r="AZ72" s="390">
        <v>8</v>
      </c>
      <c r="BA72" s="390">
        <v>16</v>
      </c>
      <c r="BB72" s="519">
        <v>0.16400000000000001</v>
      </c>
      <c r="BC72" s="519">
        <v>0.26100000000000001</v>
      </c>
      <c r="BD72" s="519">
        <v>0.246</v>
      </c>
      <c r="BE72" s="519">
        <v>0.50700000000000001</v>
      </c>
      <c r="BF72" s="370"/>
      <c r="BG72" s="390">
        <v>162</v>
      </c>
      <c r="BH72" s="390">
        <v>19</v>
      </c>
      <c r="BI72" s="390">
        <v>35</v>
      </c>
      <c r="BJ72" s="390">
        <v>2</v>
      </c>
      <c r="BK72" s="390">
        <v>2</v>
      </c>
      <c r="BL72" s="390">
        <v>8</v>
      </c>
      <c r="BM72" s="390">
        <v>23</v>
      </c>
      <c r="BN72" s="390">
        <v>13</v>
      </c>
      <c r="BO72" s="390">
        <v>50</v>
      </c>
      <c r="BP72" s="519">
        <v>0.216</v>
      </c>
      <c r="BQ72" s="519">
        <v>0.28199999999999997</v>
      </c>
      <c r="BR72" s="519">
        <v>0.40100000000000002</v>
      </c>
      <c r="BS72" s="519">
        <v>0.68300000000000005</v>
      </c>
      <c r="BT72" s="390"/>
      <c r="BU72" s="390"/>
      <c r="BV72" s="390"/>
      <c r="BW72" s="390"/>
      <c r="BX72" s="390"/>
      <c r="BY72" s="390"/>
      <c r="BZ72" s="390"/>
      <c r="CA72" s="390"/>
      <c r="CB72" s="390"/>
      <c r="CC72" s="390"/>
      <c r="CD72" s="390"/>
    </row>
    <row r="73" spans="1:82" s="388" customFormat="1">
      <c r="A73" s="388" t="s">
        <v>94</v>
      </c>
      <c r="B73" s="388" t="s">
        <v>7075</v>
      </c>
      <c r="C73" s="390">
        <v>35</v>
      </c>
      <c r="D73" s="390" t="s">
        <v>49</v>
      </c>
      <c r="E73" s="390" t="s">
        <v>43</v>
      </c>
      <c r="F73" s="390" t="s">
        <v>10</v>
      </c>
      <c r="G73" s="390">
        <v>123</v>
      </c>
      <c r="H73" s="390">
        <v>503</v>
      </c>
      <c r="I73" s="390">
        <v>459</v>
      </c>
      <c r="J73" s="390">
        <v>55</v>
      </c>
      <c r="K73" s="390">
        <v>120</v>
      </c>
      <c r="L73" s="390">
        <v>20</v>
      </c>
      <c r="M73" s="390">
        <v>0</v>
      </c>
      <c r="N73" s="390">
        <v>20</v>
      </c>
      <c r="O73" s="390">
        <v>74</v>
      </c>
      <c r="P73" s="390">
        <v>4</v>
      </c>
      <c r="Q73" s="390">
        <v>3</v>
      </c>
      <c r="R73" s="390">
        <v>29</v>
      </c>
      <c r="S73" s="390">
        <v>66</v>
      </c>
      <c r="T73" s="519">
        <v>0.26100000000000001</v>
      </c>
      <c r="U73" s="519">
        <v>0.314</v>
      </c>
      <c r="V73" s="519">
        <v>0.436</v>
      </c>
      <c r="W73" s="519">
        <v>0.75</v>
      </c>
      <c r="X73" s="390">
        <v>103</v>
      </c>
      <c r="Y73" s="390">
        <v>200</v>
      </c>
      <c r="Z73" s="390">
        <v>15</v>
      </c>
      <c r="AA73" s="390">
        <v>9</v>
      </c>
      <c r="AB73" s="390">
        <v>0</v>
      </c>
      <c r="AC73" s="390">
        <v>6</v>
      </c>
      <c r="AD73" s="390">
        <v>0</v>
      </c>
      <c r="AE73" s="390" t="s">
        <v>10025</v>
      </c>
      <c r="AF73" s="390"/>
      <c r="AG73" s="576">
        <v>0</v>
      </c>
      <c r="AH73" s="390">
        <v>121</v>
      </c>
      <c r="AI73" s="390">
        <v>5</v>
      </c>
      <c r="AJ73" s="390">
        <v>0</v>
      </c>
      <c r="AK73" s="390">
        <v>0</v>
      </c>
      <c r="AL73" s="390">
        <v>0</v>
      </c>
      <c r="AM73" s="390">
        <v>0</v>
      </c>
      <c r="AN73" s="390">
        <v>0</v>
      </c>
      <c r="AO73" s="389">
        <v>0</v>
      </c>
      <c r="AP73" s="390">
        <v>0</v>
      </c>
      <c r="AQ73" s="584">
        <v>0</v>
      </c>
      <c r="AR73" s="601"/>
      <c r="AS73" s="390">
        <v>112</v>
      </c>
      <c r="AT73" s="390">
        <v>14</v>
      </c>
      <c r="AU73" s="389">
        <v>30</v>
      </c>
      <c r="AV73" s="390">
        <v>8</v>
      </c>
      <c r="AW73" s="390">
        <v>0</v>
      </c>
      <c r="AX73" s="390">
        <v>5</v>
      </c>
      <c r="AY73" s="390">
        <v>21</v>
      </c>
      <c r="AZ73" s="390">
        <v>7</v>
      </c>
      <c r="BA73" s="390">
        <v>18</v>
      </c>
      <c r="BB73" s="519">
        <v>0.26800000000000002</v>
      </c>
      <c r="BC73" s="519">
        <v>0.32800000000000001</v>
      </c>
      <c r="BD73" s="519">
        <v>0.47299999999999998</v>
      </c>
      <c r="BE73" s="519">
        <v>0.80100000000000005</v>
      </c>
      <c r="BF73" s="370"/>
      <c r="BG73" s="390">
        <v>347</v>
      </c>
      <c r="BH73" s="390">
        <v>41</v>
      </c>
      <c r="BI73" s="390">
        <v>90</v>
      </c>
      <c r="BJ73" s="390">
        <v>12</v>
      </c>
      <c r="BK73" s="390">
        <v>0</v>
      </c>
      <c r="BL73" s="390">
        <v>15</v>
      </c>
      <c r="BM73" s="390">
        <v>53</v>
      </c>
      <c r="BN73" s="390">
        <v>22</v>
      </c>
      <c r="BO73" s="390">
        <v>48</v>
      </c>
      <c r="BP73" s="519">
        <v>0.25900000000000001</v>
      </c>
      <c r="BQ73" s="519">
        <v>0.31</v>
      </c>
      <c r="BR73" s="519">
        <v>0.42399999999999999</v>
      </c>
      <c r="BS73" s="519">
        <v>0.73399999999999999</v>
      </c>
      <c r="BT73" s="390"/>
      <c r="BU73" s="390"/>
      <c r="BV73" s="390"/>
      <c r="BW73" s="390"/>
      <c r="BX73" s="390"/>
      <c r="BY73" s="390"/>
      <c r="BZ73" s="390"/>
      <c r="CA73" s="390"/>
      <c r="CB73" s="390"/>
      <c r="CC73" s="390"/>
      <c r="CD73" s="390"/>
    </row>
    <row r="74" spans="1:82" s="388" customFormat="1">
      <c r="A74" s="388" t="s">
        <v>247</v>
      </c>
      <c r="B74" s="388" t="s">
        <v>7293</v>
      </c>
      <c r="C74" s="390">
        <v>34</v>
      </c>
      <c r="D74" s="390" t="s">
        <v>100</v>
      </c>
      <c r="E74" s="390" t="s">
        <v>43</v>
      </c>
      <c r="F74" s="390" t="s">
        <v>37</v>
      </c>
      <c r="G74" s="390">
        <v>16</v>
      </c>
      <c r="H74" s="390">
        <v>34</v>
      </c>
      <c r="I74" s="390">
        <v>29</v>
      </c>
      <c r="J74" s="390">
        <v>1</v>
      </c>
      <c r="K74" s="390">
        <v>4</v>
      </c>
      <c r="L74" s="390">
        <v>0</v>
      </c>
      <c r="M74" s="390">
        <v>0</v>
      </c>
      <c r="N74" s="390">
        <v>0</v>
      </c>
      <c r="O74" s="390">
        <v>0</v>
      </c>
      <c r="P74" s="390">
        <v>0</v>
      </c>
      <c r="Q74" s="390">
        <v>0</v>
      </c>
      <c r="R74" s="390">
        <v>5</v>
      </c>
      <c r="S74" s="390">
        <v>13</v>
      </c>
      <c r="T74" s="519">
        <v>0.13800000000000001</v>
      </c>
      <c r="U74" s="519">
        <v>0.26500000000000001</v>
      </c>
      <c r="V74" s="519">
        <v>0.13800000000000001</v>
      </c>
      <c r="W74" s="519">
        <v>0.40300000000000002</v>
      </c>
      <c r="X74" s="390">
        <v>13</v>
      </c>
      <c r="Y74" s="390">
        <v>4</v>
      </c>
      <c r="Z74" s="390">
        <v>1</v>
      </c>
      <c r="AA74" s="390">
        <v>0</v>
      </c>
      <c r="AB74" s="390">
        <v>0</v>
      </c>
      <c r="AC74" s="390">
        <v>0</v>
      </c>
      <c r="AD74" s="390">
        <v>0</v>
      </c>
      <c r="AE74" s="390" t="s">
        <v>10053</v>
      </c>
      <c r="AF74" s="390"/>
      <c r="AG74" s="576">
        <v>1</v>
      </c>
      <c r="AH74" s="390">
        <v>0</v>
      </c>
      <c r="AI74" s="390">
        <v>0</v>
      </c>
      <c r="AJ74" s="390">
        <v>0</v>
      </c>
      <c r="AK74" s="390">
        <v>8</v>
      </c>
      <c r="AL74" s="390">
        <v>5</v>
      </c>
      <c r="AM74" s="390">
        <v>0</v>
      </c>
      <c r="AN74" s="390">
        <v>0</v>
      </c>
      <c r="AO74" s="389">
        <v>0</v>
      </c>
      <c r="AP74" s="390">
        <v>0</v>
      </c>
      <c r="AQ74" s="584">
        <v>0</v>
      </c>
      <c r="AR74" s="601"/>
      <c r="AS74" s="390">
        <v>3</v>
      </c>
      <c r="AT74" s="390">
        <v>0</v>
      </c>
      <c r="AU74" s="389">
        <v>1</v>
      </c>
      <c r="AV74" s="390">
        <v>0</v>
      </c>
      <c r="AW74" s="390">
        <v>0</v>
      </c>
      <c r="AX74" s="390">
        <v>0</v>
      </c>
      <c r="AY74" s="390">
        <v>0</v>
      </c>
      <c r="AZ74" s="390">
        <v>1</v>
      </c>
      <c r="BA74" s="390">
        <v>1</v>
      </c>
      <c r="BB74" s="519">
        <v>0.33300000000000002</v>
      </c>
      <c r="BC74" s="519">
        <v>0.5</v>
      </c>
      <c r="BD74" s="519">
        <v>0.33300000000000002</v>
      </c>
      <c r="BE74" s="519">
        <v>0.83299999999999996</v>
      </c>
      <c r="BF74" s="370"/>
      <c r="BG74" s="390">
        <v>26</v>
      </c>
      <c r="BH74" s="390">
        <v>1</v>
      </c>
      <c r="BI74" s="390">
        <v>3</v>
      </c>
      <c r="BJ74" s="390">
        <v>0</v>
      </c>
      <c r="BK74" s="390">
        <v>0</v>
      </c>
      <c r="BL74" s="390">
        <v>0</v>
      </c>
      <c r="BM74" s="390">
        <v>0</v>
      </c>
      <c r="BN74" s="390">
        <v>4</v>
      </c>
      <c r="BO74" s="390">
        <v>12</v>
      </c>
      <c r="BP74" s="519">
        <v>0.115</v>
      </c>
      <c r="BQ74" s="519">
        <v>0.23300000000000001</v>
      </c>
      <c r="BR74" s="519">
        <v>0.115</v>
      </c>
      <c r="BS74" s="519">
        <v>0.34799999999999998</v>
      </c>
      <c r="BT74" s="390"/>
      <c r="BU74" s="390"/>
      <c r="BV74" s="390"/>
      <c r="BW74" s="390"/>
      <c r="BX74" s="390"/>
      <c r="BY74" s="390"/>
      <c r="BZ74" s="390"/>
      <c r="CA74" s="390"/>
      <c r="CB74" s="390"/>
      <c r="CC74" s="390"/>
      <c r="CD74" s="390"/>
    </row>
    <row r="75" spans="1:82" s="388" customFormat="1">
      <c r="A75" s="388" t="s">
        <v>6035</v>
      </c>
      <c r="B75" s="388" t="s">
        <v>7077</v>
      </c>
      <c r="C75" s="390">
        <v>29</v>
      </c>
      <c r="D75" s="390" t="s">
        <v>82</v>
      </c>
      <c r="E75" s="390" t="s">
        <v>34</v>
      </c>
      <c r="F75" s="390" t="s">
        <v>10</v>
      </c>
      <c r="G75" s="390">
        <v>62</v>
      </c>
      <c r="H75" s="390">
        <v>210</v>
      </c>
      <c r="I75" s="390">
        <v>179</v>
      </c>
      <c r="J75" s="390">
        <v>16</v>
      </c>
      <c r="K75" s="390">
        <v>30</v>
      </c>
      <c r="L75" s="390">
        <v>9</v>
      </c>
      <c r="M75" s="390">
        <v>1</v>
      </c>
      <c r="N75" s="390">
        <v>2</v>
      </c>
      <c r="O75" s="390">
        <v>19</v>
      </c>
      <c r="P75" s="390">
        <v>1</v>
      </c>
      <c r="Q75" s="390">
        <v>0</v>
      </c>
      <c r="R75" s="390">
        <v>21</v>
      </c>
      <c r="S75" s="390">
        <v>70</v>
      </c>
      <c r="T75" s="519">
        <v>0.16800000000000001</v>
      </c>
      <c r="U75" s="519">
        <v>0.25600000000000001</v>
      </c>
      <c r="V75" s="519">
        <v>0.26300000000000001</v>
      </c>
      <c r="W75" s="519">
        <v>0.51900000000000002</v>
      </c>
      <c r="X75" s="390">
        <v>41</v>
      </c>
      <c r="Y75" s="390">
        <v>47</v>
      </c>
      <c r="Z75" s="390">
        <v>6</v>
      </c>
      <c r="AA75" s="390">
        <v>1</v>
      </c>
      <c r="AB75" s="390">
        <v>7</v>
      </c>
      <c r="AC75" s="390">
        <v>2</v>
      </c>
      <c r="AD75" s="390">
        <v>0</v>
      </c>
      <c r="AE75" s="390" t="s">
        <v>10022</v>
      </c>
      <c r="AF75" s="390"/>
      <c r="AG75" s="576">
        <v>0</v>
      </c>
      <c r="AH75" s="390">
        <v>58</v>
      </c>
      <c r="AI75" s="390">
        <v>0</v>
      </c>
      <c r="AJ75" s="390">
        <v>0</v>
      </c>
      <c r="AK75" s="390">
        <v>0</v>
      </c>
      <c r="AL75" s="390">
        <v>0</v>
      </c>
      <c r="AM75" s="390">
        <v>0</v>
      </c>
      <c r="AN75" s="390">
        <v>0</v>
      </c>
      <c r="AO75" s="389">
        <v>0</v>
      </c>
      <c r="AP75" s="390">
        <v>0</v>
      </c>
      <c r="AQ75" s="584">
        <v>4</v>
      </c>
      <c r="AR75" s="601"/>
      <c r="AS75" s="390">
        <v>32</v>
      </c>
      <c r="AT75" s="390">
        <v>2</v>
      </c>
      <c r="AU75" s="389">
        <v>8</v>
      </c>
      <c r="AV75" s="390">
        <v>1</v>
      </c>
      <c r="AW75" s="390">
        <v>0</v>
      </c>
      <c r="AX75" s="390">
        <v>0</v>
      </c>
      <c r="AY75" s="390">
        <v>3</v>
      </c>
      <c r="AZ75" s="390">
        <v>6</v>
      </c>
      <c r="BA75" s="390">
        <v>14</v>
      </c>
      <c r="BB75" s="519">
        <v>0.25</v>
      </c>
      <c r="BC75" s="519">
        <v>0.36799999999999999</v>
      </c>
      <c r="BD75" s="519">
        <v>0.28100000000000003</v>
      </c>
      <c r="BE75" s="519">
        <v>0.64900000000000002</v>
      </c>
      <c r="BF75" s="370"/>
      <c r="BG75" s="390">
        <v>147</v>
      </c>
      <c r="BH75" s="390">
        <v>14</v>
      </c>
      <c r="BI75" s="390">
        <v>22</v>
      </c>
      <c r="BJ75" s="390">
        <v>8</v>
      </c>
      <c r="BK75" s="390">
        <v>1</v>
      </c>
      <c r="BL75" s="390">
        <v>2</v>
      </c>
      <c r="BM75" s="390">
        <v>16</v>
      </c>
      <c r="BN75" s="390">
        <v>15</v>
      </c>
      <c r="BO75" s="390">
        <v>56</v>
      </c>
      <c r="BP75" s="519">
        <v>0.15</v>
      </c>
      <c r="BQ75" s="519">
        <v>0.23</v>
      </c>
      <c r="BR75" s="519">
        <v>0.25900000000000001</v>
      </c>
      <c r="BS75" s="519">
        <v>0.48899999999999999</v>
      </c>
      <c r="BT75" s="390"/>
      <c r="BU75" s="390"/>
      <c r="BV75" s="390"/>
      <c r="BW75" s="390"/>
      <c r="BX75" s="390"/>
      <c r="BY75" s="390"/>
      <c r="BZ75" s="390"/>
      <c r="CA75" s="390"/>
      <c r="CB75" s="390"/>
      <c r="CC75" s="390"/>
      <c r="CD75" s="390"/>
    </row>
    <row r="76" spans="1:82" s="388" customFormat="1">
      <c r="A76" s="388" t="s">
        <v>6125</v>
      </c>
      <c r="B76" s="388" t="s">
        <v>7078</v>
      </c>
      <c r="C76" s="390">
        <v>27</v>
      </c>
      <c r="D76" s="390" t="s">
        <v>36</v>
      </c>
      <c r="E76" s="390" t="s">
        <v>34</v>
      </c>
      <c r="F76" s="390" t="s">
        <v>10</v>
      </c>
      <c r="G76" s="390">
        <v>151</v>
      </c>
      <c r="H76" s="390">
        <v>605</v>
      </c>
      <c r="I76" s="390">
        <v>546</v>
      </c>
      <c r="J76" s="390">
        <v>78</v>
      </c>
      <c r="K76" s="390">
        <v>146</v>
      </c>
      <c r="L76" s="390">
        <v>41</v>
      </c>
      <c r="M76" s="390">
        <v>0</v>
      </c>
      <c r="N76" s="390">
        <v>27</v>
      </c>
      <c r="O76" s="390">
        <v>88</v>
      </c>
      <c r="P76" s="390">
        <v>2</v>
      </c>
      <c r="Q76" s="390">
        <v>0</v>
      </c>
      <c r="R76" s="390">
        <v>42</v>
      </c>
      <c r="S76" s="390">
        <v>114</v>
      </c>
      <c r="T76" s="519">
        <v>0.26700000000000002</v>
      </c>
      <c r="U76" s="519">
        <v>0.33100000000000002</v>
      </c>
      <c r="V76" s="519">
        <v>0.49099999999999999</v>
      </c>
      <c r="W76" s="519">
        <v>0.82099999999999995</v>
      </c>
      <c r="X76" s="390">
        <v>123</v>
      </c>
      <c r="Y76" s="390">
        <v>268</v>
      </c>
      <c r="Z76" s="390">
        <v>21</v>
      </c>
      <c r="AA76" s="390">
        <v>12</v>
      </c>
      <c r="AB76" s="390">
        <v>0</v>
      </c>
      <c r="AC76" s="390">
        <v>5</v>
      </c>
      <c r="AD76" s="390">
        <v>0</v>
      </c>
      <c r="AE76" s="570" t="s">
        <v>6531</v>
      </c>
      <c r="AF76" s="570"/>
      <c r="AG76" s="576">
        <v>0</v>
      </c>
      <c r="AH76" s="390">
        <v>0</v>
      </c>
      <c r="AI76" s="390">
        <v>0</v>
      </c>
      <c r="AJ76" s="390">
        <v>0</v>
      </c>
      <c r="AK76" s="390">
        <v>0</v>
      </c>
      <c r="AL76" s="390">
        <v>0</v>
      </c>
      <c r="AM76" s="390">
        <v>0</v>
      </c>
      <c r="AN76" s="390">
        <v>0</v>
      </c>
      <c r="AO76" s="389">
        <v>151</v>
      </c>
      <c r="AP76" s="390">
        <v>151</v>
      </c>
      <c r="AQ76" s="584">
        <v>0</v>
      </c>
      <c r="AR76" s="601"/>
      <c r="AS76" s="390">
        <v>166</v>
      </c>
      <c r="AT76" s="390">
        <v>24</v>
      </c>
      <c r="AU76" s="389">
        <v>40</v>
      </c>
      <c r="AV76" s="390">
        <v>13</v>
      </c>
      <c r="AW76" s="390">
        <v>0</v>
      </c>
      <c r="AX76" s="390">
        <v>7</v>
      </c>
      <c r="AY76" s="390">
        <v>18</v>
      </c>
      <c r="AZ76" s="390">
        <v>18</v>
      </c>
      <c r="BA76" s="390">
        <v>37</v>
      </c>
      <c r="BB76" s="519">
        <v>0.24099999999999999</v>
      </c>
      <c r="BC76" s="519">
        <v>0.33</v>
      </c>
      <c r="BD76" s="519">
        <v>0.44600000000000001</v>
      </c>
      <c r="BE76" s="519">
        <v>0.77600000000000002</v>
      </c>
      <c r="BF76" s="370"/>
      <c r="BG76" s="390">
        <v>380</v>
      </c>
      <c r="BH76" s="390">
        <v>54</v>
      </c>
      <c r="BI76" s="390">
        <v>106</v>
      </c>
      <c r="BJ76" s="390">
        <v>28</v>
      </c>
      <c r="BK76" s="390">
        <v>0</v>
      </c>
      <c r="BL76" s="390">
        <v>20</v>
      </c>
      <c r="BM76" s="390">
        <v>70</v>
      </c>
      <c r="BN76" s="390">
        <v>24</v>
      </c>
      <c r="BO76" s="390">
        <v>77</v>
      </c>
      <c r="BP76" s="519">
        <v>0.27900000000000003</v>
      </c>
      <c r="BQ76" s="519">
        <v>0.33100000000000002</v>
      </c>
      <c r="BR76" s="519">
        <v>0.51100000000000001</v>
      </c>
      <c r="BS76" s="519">
        <v>0.84199999999999997</v>
      </c>
      <c r="BT76" s="390"/>
      <c r="BU76" s="390"/>
      <c r="BV76" s="390"/>
      <c r="BW76" s="390"/>
      <c r="BX76" s="390"/>
      <c r="BY76" s="390"/>
      <c r="BZ76" s="390"/>
      <c r="CA76" s="390"/>
      <c r="CB76" s="390"/>
      <c r="CC76" s="390"/>
      <c r="CD76" s="390"/>
    </row>
    <row r="77" spans="1:82" s="388" customFormat="1">
      <c r="A77" s="388" t="s">
        <v>7773</v>
      </c>
      <c r="B77" s="388" t="s">
        <v>7774</v>
      </c>
      <c r="C77" s="390">
        <v>25</v>
      </c>
      <c r="D77" s="390" t="s">
        <v>36</v>
      </c>
      <c r="E77" s="390" t="s">
        <v>34</v>
      </c>
      <c r="F77" s="390" t="s">
        <v>35</v>
      </c>
      <c r="G77" s="390">
        <v>7</v>
      </c>
      <c r="H77" s="390">
        <v>25</v>
      </c>
      <c r="I77" s="390">
        <v>24</v>
      </c>
      <c r="J77" s="390">
        <v>3</v>
      </c>
      <c r="K77" s="390">
        <v>4</v>
      </c>
      <c r="L77" s="390">
        <v>1</v>
      </c>
      <c r="M77" s="390">
        <v>1</v>
      </c>
      <c r="N77" s="390">
        <v>0</v>
      </c>
      <c r="O77" s="390">
        <v>0</v>
      </c>
      <c r="P77" s="390">
        <v>1</v>
      </c>
      <c r="Q77" s="390">
        <v>1</v>
      </c>
      <c r="R77" s="390">
        <v>1</v>
      </c>
      <c r="S77" s="390">
        <v>6</v>
      </c>
      <c r="T77" s="519">
        <v>0.16700000000000001</v>
      </c>
      <c r="U77" s="519">
        <v>0.2</v>
      </c>
      <c r="V77" s="519">
        <v>0.29199999999999998</v>
      </c>
      <c r="W77" s="519">
        <v>0.49199999999999999</v>
      </c>
      <c r="X77" s="390">
        <v>34</v>
      </c>
      <c r="Y77" s="390">
        <v>7</v>
      </c>
      <c r="Z77" s="390">
        <v>1</v>
      </c>
      <c r="AA77" s="390">
        <v>0</v>
      </c>
      <c r="AB77" s="390">
        <v>0</v>
      </c>
      <c r="AC77" s="390">
        <v>0</v>
      </c>
      <c r="AD77" s="390">
        <v>0</v>
      </c>
      <c r="AE77" s="390" t="s">
        <v>6525</v>
      </c>
      <c r="AF77" s="390"/>
      <c r="AG77" s="576">
        <v>0</v>
      </c>
      <c r="AH77" s="390">
        <v>0</v>
      </c>
      <c r="AI77" s="390">
        <v>0</v>
      </c>
      <c r="AJ77" s="390">
        <v>0</v>
      </c>
      <c r="AK77" s="390">
        <v>0</v>
      </c>
      <c r="AL77" s="390">
        <v>0</v>
      </c>
      <c r="AM77" s="390">
        <v>0</v>
      </c>
      <c r="AN77" s="390">
        <v>7</v>
      </c>
      <c r="AO77" s="389">
        <v>0</v>
      </c>
      <c r="AP77" s="390">
        <v>7</v>
      </c>
      <c r="AQ77" s="584">
        <v>0</v>
      </c>
      <c r="AR77" s="601"/>
      <c r="AS77" s="390">
        <v>1</v>
      </c>
      <c r="AT77" s="390">
        <v>0</v>
      </c>
      <c r="AU77" s="389">
        <v>0</v>
      </c>
      <c r="AV77" s="390">
        <v>0</v>
      </c>
      <c r="AW77" s="390">
        <v>0</v>
      </c>
      <c r="AX77" s="390">
        <v>0</v>
      </c>
      <c r="AY77" s="390">
        <v>0</v>
      </c>
      <c r="AZ77" s="390">
        <v>0</v>
      </c>
      <c r="BA77" s="390">
        <v>1</v>
      </c>
      <c r="BB77" s="519">
        <v>0</v>
      </c>
      <c r="BC77" s="519">
        <v>0</v>
      </c>
      <c r="BD77" s="519">
        <v>0</v>
      </c>
      <c r="BE77" s="519">
        <v>0</v>
      </c>
      <c r="BF77" s="370"/>
      <c r="BG77" s="390">
        <v>23</v>
      </c>
      <c r="BH77" s="390">
        <v>3</v>
      </c>
      <c r="BI77" s="390">
        <v>4</v>
      </c>
      <c r="BJ77" s="390">
        <v>1</v>
      </c>
      <c r="BK77" s="390">
        <v>1</v>
      </c>
      <c r="BL77" s="390">
        <v>0</v>
      </c>
      <c r="BM77" s="390">
        <v>0</v>
      </c>
      <c r="BN77" s="390">
        <v>1</v>
      </c>
      <c r="BO77" s="390">
        <v>5</v>
      </c>
      <c r="BP77" s="519">
        <v>0.17399999999999999</v>
      </c>
      <c r="BQ77" s="519">
        <v>0.20799999999999999</v>
      </c>
      <c r="BR77" s="519">
        <v>0.30399999999999999</v>
      </c>
      <c r="BS77" s="519">
        <v>0.51200000000000001</v>
      </c>
      <c r="BT77" s="390"/>
      <c r="BU77" s="390"/>
      <c r="BV77" s="390"/>
      <c r="BW77" s="390"/>
      <c r="BX77" s="390"/>
      <c r="BY77" s="390"/>
      <c r="BZ77" s="390"/>
      <c r="CA77" s="390"/>
      <c r="CB77" s="390"/>
      <c r="CC77" s="390"/>
      <c r="CD77" s="390"/>
    </row>
    <row r="78" spans="1:82" s="388" customFormat="1">
      <c r="A78" s="388" t="s">
        <v>3882</v>
      </c>
      <c r="B78" s="388" t="s">
        <v>7079</v>
      </c>
      <c r="C78" s="390">
        <v>25</v>
      </c>
      <c r="D78" s="390" t="s">
        <v>82</v>
      </c>
      <c r="E78" s="390" t="s">
        <v>34</v>
      </c>
      <c r="F78" s="390" t="s">
        <v>37</v>
      </c>
      <c r="G78" s="390">
        <v>157</v>
      </c>
      <c r="H78" s="390">
        <v>698</v>
      </c>
      <c r="I78" s="390">
        <v>578</v>
      </c>
      <c r="J78" s="390">
        <v>110</v>
      </c>
      <c r="K78" s="390">
        <v>156</v>
      </c>
      <c r="L78" s="390">
        <v>38</v>
      </c>
      <c r="M78" s="390">
        <v>4</v>
      </c>
      <c r="N78" s="390">
        <v>39</v>
      </c>
      <c r="O78" s="390">
        <v>105</v>
      </c>
      <c r="P78" s="390">
        <v>34</v>
      </c>
      <c r="Q78" s="390">
        <v>6</v>
      </c>
      <c r="R78" s="390">
        <v>106</v>
      </c>
      <c r="S78" s="390">
        <v>80</v>
      </c>
      <c r="T78" s="519">
        <v>0.27</v>
      </c>
      <c r="U78" s="519">
        <v>0.38700000000000001</v>
      </c>
      <c r="V78" s="519">
        <v>0.55200000000000005</v>
      </c>
      <c r="W78" s="519">
        <v>0.93899999999999995</v>
      </c>
      <c r="X78" s="390">
        <v>150</v>
      </c>
      <c r="Y78" s="390">
        <v>319</v>
      </c>
      <c r="Z78" s="390">
        <v>2</v>
      </c>
      <c r="AA78" s="390">
        <v>8</v>
      </c>
      <c r="AB78" s="390">
        <v>0</v>
      </c>
      <c r="AC78" s="390">
        <v>6</v>
      </c>
      <c r="AD78" s="390">
        <v>15</v>
      </c>
      <c r="AE78" s="390" t="s">
        <v>10050</v>
      </c>
      <c r="AF78" s="390"/>
      <c r="AG78" s="576">
        <v>0</v>
      </c>
      <c r="AH78" s="390">
        <v>0</v>
      </c>
      <c r="AI78" s="390">
        <v>0</v>
      </c>
      <c r="AJ78" s="390">
        <v>16</v>
      </c>
      <c r="AK78" s="390">
        <v>137</v>
      </c>
      <c r="AL78" s="390">
        <v>0</v>
      </c>
      <c r="AM78" s="390">
        <v>0</v>
      </c>
      <c r="AN78" s="390">
        <v>0</v>
      </c>
      <c r="AO78" s="389">
        <v>0</v>
      </c>
      <c r="AP78" s="390">
        <v>0</v>
      </c>
      <c r="AQ78" s="584">
        <v>4</v>
      </c>
      <c r="AR78" s="601"/>
      <c r="AS78" s="390">
        <v>172</v>
      </c>
      <c r="AT78" s="390">
        <v>28</v>
      </c>
      <c r="AU78" s="389">
        <v>47</v>
      </c>
      <c r="AV78" s="390">
        <v>18</v>
      </c>
      <c r="AW78" s="390">
        <v>0</v>
      </c>
      <c r="AX78" s="390">
        <v>6</v>
      </c>
      <c r="AY78" s="390">
        <v>25</v>
      </c>
      <c r="AZ78" s="390">
        <v>16</v>
      </c>
      <c r="BA78" s="390">
        <v>18</v>
      </c>
      <c r="BB78" s="519">
        <v>0.27300000000000002</v>
      </c>
      <c r="BC78" s="519">
        <v>0.34399999999999997</v>
      </c>
      <c r="BD78" s="519">
        <v>0.48299999999999998</v>
      </c>
      <c r="BE78" s="519">
        <v>0.82699999999999996</v>
      </c>
      <c r="BF78" s="370"/>
      <c r="BG78" s="390">
        <v>406</v>
      </c>
      <c r="BH78" s="390">
        <v>82</v>
      </c>
      <c r="BI78" s="390">
        <v>110</v>
      </c>
      <c r="BJ78" s="390">
        <v>21</v>
      </c>
      <c r="BK78" s="390">
        <v>4</v>
      </c>
      <c r="BL78" s="390">
        <v>33</v>
      </c>
      <c r="BM78" s="390">
        <v>81</v>
      </c>
      <c r="BN78" s="390">
        <v>90</v>
      </c>
      <c r="BO78" s="390">
        <v>62</v>
      </c>
      <c r="BP78" s="519">
        <v>0.27100000000000002</v>
      </c>
      <c r="BQ78" s="519">
        <v>0.40500000000000003</v>
      </c>
      <c r="BR78" s="519">
        <v>0.58599999999999997</v>
      </c>
      <c r="BS78" s="519">
        <v>0.99099999999999999</v>
      </c>
      <c r="BT78" s="390"/>
      <c r="BU78" s="390"/>
      <c r="BV78" s="390"/>
      <c r="BW78" s="390"/>
      <c r="BX78" s="390"/>
      <c r="BY78" s="390"/>
      <c r="BZ78" s="390"/>
      <c r="CA78" s="390"/>
      <c r="CB78" s="390"/>
      <c r="CC78" s="390"/>
      <c r="CD78" s="390"/>
    </row>
    <row r="79" spans="1:82" s="388" customFormat="1">
      <c r="A79" s="388" t="s">
        <v>112</v>
      </c>
      <c r="B79" s="388" t="s">
        <v>7190</v>
      </c>
      <c r="C79" s="390">
        <v>28</v>
      </c>
      <c r="D79" s="390" t="s">
        <v>97</v>
      </c>
      <c r="E79" s="390" t="s">
        <v>43</v>
      </c>
      <c r="F79" s="390" t="s">
        <v>35</v>
      </c>
      <c r="G79" s="390">
        <v>153</v>
      </c>
      <c r="H79" s="390">
        <v>665</v>
      </c>
      <c r="I79" s="390">
        <v>566</v>
      </c>
      <c r="J79" s="390">
        <v>74</v>
      </c>
      <c r="K79" s="390">
        <v>160</v>
      </c>
      <c r="L79" s="390">
        <v>29</v>
      </c>
      <c r="M79" s="390">
        <v>1</v>
      </c>
      <c r="N79" s="390">
        <v>25</v>
      </c>
      <c r="O79" s="390">
        <v>101</v>
      </c>
      <c r="P79" s="390">
        <v>6</v>
      </c>
      <c r="Q79" s="390">
        <v>4</v>
      </c>
      <c r="R79" s="390">
        <v>70</v>
      </c>
      <c r="S79" s="390">
        <v>80</v>
      </c>
      <c r="T79" s="519">
        <v>0.28299999999999997</v>
      </c>
      <c r="U79" s="519">
        <v>0.376</v>
      </c>
      <c r="V79" s="519">
        <v>0.47</v>
      </c>
      <c r="W79" s="519">
        <v>0.84599999999999997</v>
      </c>
      <c r="X79" s="390">
        <v>121</v>
      </c>
      <c r="Y79" s="390">
        <v>266</v>
      </c>
      <c r="Z79" s="390">
        <v>11</v>
      </c>
      <c r="AA79" s="390">
        <v>20</v>
      </c>
      <c r="AB79" s="390">
        <v>0</v>
      </c>
      <c r="AC79" s="390">
        <v>9</v>
      </c>
      <c r="AD79" s="390">
        <v>15</v>
      </c>
      <c r="AE79" s="390" t="s">
        <v>10051</v>
      </c>
      <c r="AF79" s="390"/>
      <c r="AG79" s="576">
        <v>1</v>
      </c>
      <c r="AH79" s="390">
        <v>0</v>
      </c>
      <c r="AI79" s="390">
        <v>153</v>
      </c>
      <c r="AJ79" s="390">
        <v>1</v>
      </c>
      <c r="AK79" s="390">
        <v>0</v>
      </c>
      <c r="AL79" s="390">
        <v>0</v>
      </c>
      <c r="AM79" s="390">
        <v>0</v>
      </c>
      <c r="AN79" s="390">
        <v>0</v>
      </c>
      <c r="AO79" s="389">
        <v>0</v>
      </c>
      <c r="AP79" s="390">
        <v>0</v>
      </c>
      <c r="AQ79" s="584">
        <v>0</v>
      </c>
      <c r="AR79" s="601"/>
      <c r="AS79" s="390">
        <v>149</v>
      </c>
      <c r="AT79" s="390">
        <v>14</v>
      </c>
      <c r="AU79" s="389">
        <v>37</v>
      </c>
      <c r="AV79" s="390">
        <v>6</v>
      </c>
      <c r="AW79" s="390">
        <v>0</v>
      </c>
      <c r="AX79" s="390">
        <v>4</v>
      </c>
      <c r="AY79" s="390">
        <v>27</v>
      </c>
      <c r="AZ79" s="390">
        <v>10</v>
      </c>
      <c r="BA79" s="390">
        <v>32</v>
      </c>
      <c r="BB79" s="519">
        <v>0.248</v>
      </c>
      <c r="BC79" s="519">
        <v>0.315</v>
      </c>
      <c r="BD79" s="519">
        <v>0.36899999999999999</v>
      </c>
      <c r="BE79" s="519">
        <v>0.68400000000000005</v>
      </c>
      <c r="BF79" s="370"/>
      <c r="BG79" s="390">
        <v>417</v>
      </c>
      <c r="BH79" s="390">
        <v>59</v>
      </c>
      <c r="BI79" s="390">
        <v>123</v>
      </c>
      <c r="BJ79" s="390">
        <v>23</v>
      </c>
      <c r="BK79" s="390">
        <v>1</v>
      </c>
      <c r="BL79" s="390">
        <v>21</v>
      </c>
      <c r="BM79" s="390">
        <v>74</v>
      </c>
      <c r="BN79" s="390">
        <v>60</v>
      </c>
      <c r="BO79" s="390">
        <v>48</v>
      </c>
      <c r="BP79" s="519">
        <v>0.29499999999999998</v>
      </c>
      <c r="BQ79" s="519">
        <v>0.39600000000000002</v>
      </c>
      <c r="BR79" s="519">
        <v>0.50600000000000001</v>
      </c>
      <c r="BS79" s="519">
        <v>0.90200000000000002</v>
      </c>
      <c r="BT79" s="390"/>
      <c r="BU79" s="390"/>
      <c r="BV79" s="390"/>
      <c r="BW79" s="390"/>
      <c r="BX79" s="390"/>
      <c r="BY79" s="390"/>
      <c r="BZ79" s="390"/>
      <c r="CA79" s="390"/>
      <c r="CB79" s="390"/>
      <c r="CC79" s="390"/>
      <c r="CD79" s="390"/>
    </row>
    <row r="80" spans="1:82" s="388" customFormat="1">
      <c r="A80" s="388" t="s">
        <v>6134</v>
      </c>
      <c r="B80" s="388" t="s">
        <v>7081</v>
      </c>
      <c r="C80" s="390">
        <v>32</v>
      </c>
      <c r="D80" s="390" t="s">
        <v>55</v>
      </c>
      <c r="E80" s="390" t="s">
        <v>34</v>
      </c>
      <c r="F80" s="390" t="s">
        <v>37</v>
      </c>
      <c r="G80" s="390">
        <v>72</v>
      </c>
      <c r="H80" s="390">
        <v>131</v>
      </c>
      <c r="I80" s="390">
        <v>119</v>
      </c>
      <c r="J80" s="390">
        <v>15</v>
      </c>
      <c r="K80" s="390">
        <v>25</v>
      </c>
      <c r="L80" s="390">
        <v>2</v>
      </c>
      <c r="M80" s="390">
        <v>1</v>
      </c>
      <c r="N80" s="390">
        <v>0</v>
      </c>
      <c r="O80" s="390">
        <v>2</v>
      </c>
      <c r="P80" s="390">
        <v>1</v>
      </c>
      <c r="Q80" s="390">
        <v>0</v>
      </c>
      <c r="R80" s="390">
        <v>7</v>
      </c>
      <c r="S80" s="390">
        <v>39</v>
      </c>
      <c r="T80" s="519">
        <v>0.21</v>
      </c>
      <c r="U80" s="519">
        <v>0.26</v>
      </c>
      <c r="V80" s="519">
        <v>0.24399999999999999</v>
      </c>
      <c r="W80" s="519">
        <v>0.504</v>
      </c>
      <c r="X80" s="390">
        <v>44</v>
      </c>
      <c r="Y80" s="390">
        <v>29</v>
      </c>
      <c r="Z80" s="390">
        <v>2</v>
      </c>
      <c r="AA80" s="390">
        <v>1</v>
      </c>
      <c r="AB80" s="390">
        <v>4</v>
      </c>
      <c r="AC80" s="390">
        <v>0</v>
      </c>
      <c r="AD80" s="390">
        <v>0</v>
      </c>
      <c r="AE80" s="390" t="s">
        <v>10054</v>
      </c>
      <c r="AF80" s="390"/>
      <c r="AG80" s="576">
        <v>3</v>
      </c>
      <c r="AH80" s="390">
        <v>0</v>
      </c>
      <c r="AI80" s="390">
        <v>16</v>
      </c>
      <c r="AJ80" s="390">
        <v>18</v>
      </c>
      <c r="AK80" s="390">
        <v>6</v>
      </c>
      <c r="AL80" s="390">
        <v>18</v>
      </c>
      <c r="AM80" s="390">
        <v>3</v>
      </c>
      <c r="AN80" s="390">
        <v>2</v>
      </c>
      <c r="AO80" s="389">
        <v>1</v>
      </c>
      <c r="AP80" s="390">
        <v>5</v>
      </c>
      <c r="AQ80" s="584">
        <v>3</v>
      </c>
      <c r="AR80" s="601"/>
      <c r="AS80" s="390">
        <v>43</v>
      </c>
      <c r="AT80" s="390">
        <v>5</v>
      </c>
      <c r="AU80" s="389">
        <v>10</v>
      </c>
      <c r="AV80" s="390">
        <v>0</v>
      </c>
      <c r="AW80" s="390">
        <v>0</v>
      </c>
      <c r="AX80" s="390">
        <v>0</v>
      </c>
      <c r="AY80" s="390">
        <v>1</v>
      </c>
      <c r="AZ80" s="390">
        <v>0</v>
      </c>
      <c r="BA80" s="390">
        <v>14</v>
      </c>
      <c r="BB80" s="519">
        <v>0.23300000000000001</v>
      </c>
      <c r="BC80" s="519">
        <v>0.23300000000000001</v>
      </c>
      <c r="BD80" s="519">
        <v>0.23300000000000001</v>
      </c>
      <c r="BE80" s="519">
        <v>0.46600000000000003</v>
      </c>
      <c r="BF80" s="370"/>
      <c r="BG80" s="390">
        <v>76</v>
      </c>
      <c r="BH80" s="390">
        <v>10</v>
      </c>
      <c r="BI80" s="390">
        <v>15</v>
      </c>
      <c r="BJ80" s="390">
        <v>2</v>
      </c>
      <c r="BK80" s="390">
        <v>1</v>
      </c>
      <c r="BL80" s="390">
        <v>0</v>
      </c>
      <c r="BM80" s="390">
        <v>1</v>
      </c>
      <c r="BN80" s="390">
        <v>7</v>
      </c>
      <c r="BO80" s="390">
        <v>25</v>
      </c>
      <c r="BP80" s="519">
        <v>0.19700000000000001</v>
      </c>
      <c r="BQ80" s="519">
        <v>0.27400000000000002</v>
      </c>
      <c r="BR80" s="519">
        <v>0.25</v>
      </c>
      <c r="BS80" s="519">
        <v>0.52400000000000002</v>
      </c>
      <c r="BT80" s="390"/>
      <c r="BU80" s="390"/>
      <c r="BV80" s="390"/>
      <c r="BW80" s="390"/>
      <c r="BX80" s="390"/>
      <c r="BY80" s="390"/>
      <c r="BZ80" s="390"/>
      <c r="CA80" s="390"/>
      <c r="CB80" s="390"/>
      <c r="CC80" s="390"/>
      <c r="CD80" s="390"/>
    </row>
    <row r="81" spans="1:82" s="388" customFormat="1">
      <c r="A81" s="388" t="s">
        <v>6145</v>
      </c>
      <c r="B81" s="388" t="s">
        <v>7083</v>
      </c>
      <c r="C81" s="390">
        <v>27</v>
      </c>
      <c r="D81" s="390" t="s">
        <v>51</v>
      </c>
      <c r="E81" s="390" t="s">
        <v>34</v>
      </c>
      <c r="F81" s="390" t="s">
        <v>10</v>
      </c>
      <c r="G81" s="390">
        <v>51</v>
      </c>
      <c r="H81" s="390">
        <v>137</v>
      </c>
      <c r="I81" s="390">
        <v>128</v>
      </c>
      <c r="J81" s="390">
        <v>15</v>
      </c>
      <c r="K81" s="390">
        <v>15</v>
      </c>
      <c r="L81" s="390">
        <v>3</v>
      </c>
      <c r="M81" s="390">
        <v>0</v>
      </c>
      <c r="N81" s="390">
        <v>3</v>
      </c>
      <c r="O81" s="390">
        <v>9</v>
      </c>
      <c r="P81" s="390">
        <v>3</v>
      </c>
      <c r="Q81" s="390">
        <v>1</v>
      </c>
      <c r="R81" s="390">
        <v>7</v>
      </c>
      <c r="S81" s="390">
        <v>50</v>
      </c>
      <c r="T81" s="519">
        <v>0.11700000000000001</v>
      </c>
      <c r="U81" s="519">
        <v>0.16200000000000001</v>
      </c>
      <c r="V81" s="519">
        <v>0.21099999999999999</v>
      </c>
      <c r="W81" s="519">
        <v>0.373</v>
      </c>
      <c r="X81" s="390">
        <v>3</v>
      </c>
      <c r="Y81" s="390">
        <v>27</v>
      </c>
      <c r="Z81" s="390">
        <v>0</v>
      </c>
      <c r="AA81" s="390">
        <v>0</v>
      </c>
      <c r="AB81" s="390">
        <v>1</v>
      </c>
      <c r="AC81" s="390">
        <v>1</v>
      </c>
      <c r="AD81" s="390">
        <v>1</v>
      </c>
      <c r="AE81" s="390" t="s">
        <v>10055</v>
      </c>
      <c r="AF81" s="390"/>
      <c r="AG81" s="576">
        <v>0</v>
      </c>
      <c r="AH81" s="390">
        <v>0</v>
      </c>
      <c r="AI81" s="390">
        <v>0</v>
      </c>
      <c r="AJ81" s="390">
        <v>0</v>
      </c>
      <c r="AK81" s="390">
        <v>0</v>
      </c>
      <c r="AL81" s="390">
        <v>0</v>
      </c>
      <c r="AM81" s="390">
        <v>8</v>
      </c>
      <c r="AN81" s="390">
        <v>8</v>
      </c>
      <c r="AO81" s="389">
        <v>33</v>
      </c>
      <c r="AP81" s="390">
        <v>48</v>
      </c>
      <c r="AQ81" s="584">
        <v>0</v>
      </c>
      <c r="AR81" s="601"/>
      <c r="AS81" s="390">
        <v>48</v>
      </c>
      <c r="AT81" s="390">
        <v>8</v>
      </c>
      <c r="AU81" s="389">
        <v>6</v>
      </c>
      <c r="AV81" s="390">
        <v>3</v>
      </c>
      <c r="AW81" s="390">
        <v>0</v>
      </c>
      <c r="AX81" s="390">
        <v>1</v>
      </c>
      <c r="AY81" s="390">
        <v>2</v>
      </c>
      <c r="AZ81" s="390">
        <v>3</v>
      </c>
      <c r="BA81" s="390">
        <v>21</v>
      </c>
      <c r="BB81" s="519">
        <v>0.125</v>
      </c>
      <c r="BC81" s="519">
        <v>0.17599999999999999</v>
      </c>
      <c r="BD81" s="519">
        <v>0.25</v>
      </c>
      <c r="BE81" s="519">
        <v>0.42599999999999999</v>
      </c>
      <c r="BF81" s="370"/>
      <c r="BG81" s="390">
        <v>80</v>
      </c>
      <c r="BH81" s="390">
        <v>7</v>
      </c>
      <c r="BI81" s="390">
        <v>9</v>
      </c>
      <c r="BJ81" s="390">
        <v>0</v>
      </c>
      <c r="BK81" s="390">
        <v>0</v>
      </c>
      <c r="BL81" s="390">
        <v>2</v>
      </c>
      <c r="BM81" s="390">
        <v>7</v>
      </c>
      <c r="BN81" s="390">
        <v>4</v>
      </c>
      <c r="BO81" s="390">
        <v>29</v>
      </c>
      <c r="BP81" s="519">
        <v>0.113</v>
      </c>
      <c r="BQ81" s="519">
        <v>0.153</v>
      </c>
      <c r="BR81" s="519">
        <v>0.188</v>
      </c>
      <c r="BS81" s="519">
        <v>0.34100000000000003</v>
      </c>
      <c r="BT81" s="390"/>
      <c r="BU81" s="390"/>
      <c r="BV81" s="390"/>
      <c r="BW81" s="390"/>
      <c r="BX81" s="390"/>
      <c r="BY81" s="390"/>
      <c r="BZ81" s="390"/>
      <c r="CA81" s="390"/>
      <c r="CB81" s="390"/>
      <c r="CC81" s="390"/>
      <c r="CD81" s="390"/>
    </row>
    <row r="82" spans="1:82" s="388" customFormat="1">
      <c r="A82" s="388" t="s">
        <v>6633</v>
      </c>
      <c r="B82" s="388" t="s">
        <v>7084</v>
      </c>
      <c r="C82" s="390">
        <v>25</v>
      </c>
      <c r="D82" s="390" t="s">
        <v>68</v>
      </c>
      <c r="E82" s="390" t="s">
        <v>43</v>
      </c>
      <c r="F82" s="390" t="s">
        <v>10</v>
      </c>
      <c r="G82" s="390">
        <v>162</v>
      </c>
      <c r="H82" s="390">
        <v>740</v>
      </c>
      <c r="I82" s="390">
        <v>664</v>
      </c>
      <c r="J82" s="390">
        <v>103</v>
      </c>
      <c r="K82" s="390">
        <v>180</v>
      </c>
      <c r="L82" s="390">
        <v>27</v>
      </c>
      <c r="M82" s="390">
        <v>6</v>
      </c>
      <c r="N82" s="390">
        <v>19</v>
      </c>
      <c r="O82" s="390">
        <v>73</v>
      </c>
      <c r="P82" s="390">
        <v>43</v>
      </c>
      <c r="Q82" s="390">
        <v>9</v>
      </c>
      <c r="R82" s="390">
        <v>69</v>
      </c>
      <c r="S82" s="390">
        <v>132</v>
      </c>
      <c r="T82" s="519">
        <v>0.27100000000000002</v>
      </c>
      <c r="U82" s="519">
        <v>0.34399999999999997</v>
      </c>
      <c r="V82" s="519">
        <v>0.41599999999999998</v>
      </c>
      <c r="W82" s="519">
        <v>0.76</v>
      </c>
      <c r="X82" s="390">
        <v>100</v>
      </c>
      <c r="Y82" s="390">
        <v>276</v>
      </c>
      <c r="Z82" s="390">
        <v>7</v>
      </c>
      <c r="AA82" s="390">
        <v>5</v>
      </c>
      <c r="AB82" s="390">
        <v>2</v>
      </c>
      <c r="AC82" s="390">
        <v>0</v>
      </c>
      <c r="AD82" s="390">
        <v>3</v>
      </c>
      <c r="AE82" s="570" t="s">
        <v>6535</v>
      </c>
      <c r="AF82" s="570"/>
      <c r="AG82" s="576">
        <v>0</v>
      </c>
      <c r="AH82" s="390">
        <v>0</v>
      </c>
      <c r="AI82" s="390">
        <v>0</v>
      </c>
      <c r="AJ82" s="390">
        <v>0</v>
      </c>
      <c r="AK82" s="390">
        <v>0</v>
      </c>
      <c r="AL82" s="390">
        <v>159</v>
      </c>
      <c r="AM82" s="390">
        <v>0</v>
      </c>
      <c r="AN82" s="390">
        <v>0</v>
      </c>
      <c r="AO82" s="389">
        <v>0</v>
      </c>
      <c r="AP82" s="390">
        <v>0</v>
      </c>
      <c r="AQ82" s="584">
        <v>0</v>
      </c>
      <c r="AR82" s="601"/>
      <c r="AS82" s="390">
        <v>167</v>
      </c>
      <c r="AT82" s="390">
        <v>30</v>
      </c>
      <c r="AU82" s="389">
        <v>48</v>
      </c>
      <c r="AV82" s="390">
        <v>8</v>
      </c>
      <c r="AW82" s="390">
        <v>3</v>
      </c>
      <c r="AX82" s="390">
        <v>3</v>
      </c>
      <c r="AY82" s="390">
        <v>24</v>
      </c>
      <c r="AZ82" s="390">
        <v>22</v>
      </c>
      <c r="BA82" s="390">
        <v>21</v>
      </c>
      <c r="BB82" s="519">
        <v>0.28699999999999998</v>
      </c>
      <c r="BC82" s="519">
        <v>0.37</v>
      </c>
      <c r="BD82" s="519">
        <v>0.42499999999999999</v>
      </c>
      <c r="BE82" s="519">
        <v>0.79500000000000004</v>
      </c>
      <c r="BF82" s="370"/>
      <c r="BG82" s="390">
        <v>497</v>
      </c>
      <c r="BH82" s="390">
        <v>73</v>
      </c>
      <c r="BI82" s="390">
        <v>132</v>
      </c>
      <c r="BJ82" s="390">
        <v>19</v>
      </c>
      <c r="BK82" s="390">
        <v>3</v>
      </c>
      <c r="BL82" s="390">
        <v>16</v>
      </c>
      <c r="BM82" s="390">
        <v>49</v>
      </c>
      <c r="BN82" s="390">
        <v>47</v>
      </c>
      <c r="BO82" s="390">
        <v>111</v>
      </c>
      <c r="BP82" s="519">
        <v>0.26600000000000001</v>
      </c>
      <c r="BQ82" s="519">
        <v>0.33500000000000002</v>
      </c>
      <c r="BR82" s="519">
        <v>0.41199999999999998</v>
      </c>
      <c r="BS82" s="519">
        <v>0.747</v>
      </c>
      <c r="BT82" s="390"/>
      <c r="BU82" s="390"/>
      <c r="BV82" s="390"/>
      <c r="BW82" s="390"/>
      <c r="BX82" s="390"/>
      <c r="BY82" s="390"/>
      <c r="BZ82" s="390"/>
      <c r="CA82" s="390"/>
      <c r="CB82" s="390"/>
      <c r="CC82" s="390"/>
      <c r="CD82" s="390"/>
    </row>
    <row r="83" spans="1:82" ht="15" customHeight="1">
      <c r="A83" s="305"/>
      <c r="B83" s="317"/>
      <c r="C83" s="317"/>
      <c r="D83" s="317"/>
      <c r="E83" s="318"/>
      <c r="F83" s="318"/>
      <c r="G83" s="318"/>
      <c r="H83" s="318"/>
      <c r="I83" s="385"/>
      <c r="J83" s="385"/>
      <c r="K83" s="385"/>
      <c r="L83" s="385"/>
      <c r="M83" s="318"/>
      <c r="N83" s="318"/>
      <c r="O83" s="318"/>
      <c r="P83" s="318"/>
      <c r="Q83" s="318"/>
      <c r="R83" s="318"/>
      <c r="S83" s="318"/>
      <c r="T83" s="318"/>
      <c r="U83" s="318"/>
      <c r="V83" s="318"/>
      <c r="W83" s="318"/>
      <c r="X83" s="318"/>
      <c r="Y83" s="318"/>
      <c r="Z83" s="318"/>
      <c r="AA83" s="318"/>
      <c r="AB83" s="318"/>
      <c r="AC83" s="318"/>
      <c r="AD83" s="362"/>
      <c r="AE83" s="362"/>
      <c r="AF83" s="318"/>
      <c r="AG83" s="579"/>
      <c r="AH83" s="318"/>
      <c r="AI83" s="318"/>
      <c r="AJ83" s="362"/>
      <c r="AK83" s="318"/>
      <c r="AL83" s="318"/>
      <c r="AM83" s="318"/>
      <c r="AN83" s="318"/>
      <c r="AO83" s="362"/>
      <c r="AP83" s="318"/>
      <c r="AQ83" s="587"/>
      <c r="AR83" s="604"/>
      <c r="AS83" s="362"/>
      <c r="AT83" s="320"/>
      <c r="AU83" s="320"/>
      <c r="AV83" s="385"/>
      <c r="AW83" s="320"/>
      <c r="AX83" s="362"/>
      <c r="AY83" s="385"/>
      <c r="AZ83" s="385"/>
      <c r="BA83" s="320"/>
      <c r="BB83" s="287"/>
      <c r="BC83" s="389"/>
      <c r="BD83" s="389"/>
      <c r="BE83" s="389"/>
      <c r="BF83" s="370"/>
      <c r="BG83" s="390"/>
      <c r="BH83" s="389"/>
      <c r="BI83" s="390"/>
      <c r="BJ83" s="390"/>
      <c r="BK83" s="390"/>
      <c r="BL83" s="390"/>
    </row>
    <row r="84" spans="1:82" s="289" customFormat="1" ht="15" customHeight="1">
      <c r="A84" s="334" t="s">
        <v>475</v>
      </c>
      <c r="B84" s="335"/>
      <c r="C84" s="335"/>
      <c r="D84" s="335"/>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580"/>
      <c r="AH84" s="323"/>
      <c r="AI84" s="323"/>
      <c r="AJ84" s="323"/>
      <c r="AK84" s="323"/>
      <c r="AL84" s="323"/>
      <c r="AM84" s="323"/>
      <c r="AN84" s="323"/>
      <c r="AO84" s="323"/>
      <c r="AP84" s="323"/>
      <c r="AQ84" s="588"/>
      <c r="AR84" s="599"/>
      <c r="AS84" s="323"/>
      <c r="AT84" s="323"/>
      <c r="AU84" s="323"/>
      <c r="AV84" s="323"/>
      <c r="AW84" s="323"/>
      <c r="AX84" s="323"/>
      <c r="AY84" s="323"/>
      <c r="AZ84" s="323"/>
      <c r="BA84" s="323"/>
      <c r="BB84" s="335"/>
      <c r="BC84" s="323"/>
      <c r="BD84" s="323"/>
      <c r="BE84" s="323"/>
      <c r="BF84" s="323"/>
      <c r="BG84" s="323"/>
      <c r="BH84" s="323"/>
      <c r="BI84" s="323"/>
      <c r="BJ84" s="323"/>
      <c r="BK84" s="323"/>
      <c r="BL84" s="323"/>
      <c r="BM84" s="335"/>
      <c r="BN84" s="335"/>
      <c r="BO84" s="335"/>
      <c r="BP84" s="335"/>
      <c r="BQ84" s="335"/>
      <c r="BR84" s="335"/>
      <c r="BS84" s="335"/>
      <c r="BT84" s="335"/>
      <c r="BU84" s="335"/>
      <c r="BV84" s="335"/>
      <c r="BW84" s="335"/>
      <c r="BX84" s="335"/>
      <c r="BY84" s="335"/>
      <c r="BZ84" s="335"/>
      <c r="CA84" s="335"/>
      <c r="CB84" s="335"/>
      <c r="CC84" s="335"/>
      <c r="CD84" s="335"/>
    </row>
    <row r="85" spans="1:82" ht="15" customHeight="1">
      <c r="A85" s="11"/>
    </row>
    <row r="86" spans="1:82" ht="15" customHeight="1">
      <c r="A86" s="302" t="s">
        <v>456</v>
      </c>
      <c r="B86" s="327"/>
      <c r="C86" s="327"/>
      <c r="D86" s="327"/>
      <c r="E86" s="390"/>
      <c r="F86" s="390"/>
      <c r="G86" s="390"/>
      <c r="H86" s="390"/>
      <c r="I86" s="390"/>
      <c r="J86" s="390"/>
      <c r="K86" s="390"/>
      <c r="L86" s="390"/>
      <c r="M86" s="390"/>
      <c r="N86" s="390"/>
      <c r="O86" s="390"/>
      <c r="P86" s="390"/>
      <c r="Q86" s="390"/>
      <c r="R86" s="390"/>
      <c r="S86" s="390"/>
      <c r="T86" s="390"/>
      <c r="U86" s="390"/>
      <c r="V86" s="390"/>
      <c r="W86" s="390"/>
      <c r="X86" s="390"/>
      <c r="Y86" s="390"/>
      <c r="Z86" s="390"/>
      <c r="AA86" s="390"/>
      <c r="AB86" s="390"/>
      <c r="AC86" s="390"/>
      <c r="AD86" s="389"/>
      <c r="AE86" s="389"/>
      <c r="AF86" s="390"/>
      <c r="AG86" s="576"/>
      <c r="AH86" s="390"/>
      <c r="AI86" s="390"/>
      <c r="AJ86" s="389"/>
      <c r="AK86" s="390"/>
      <c r="AL86" s="390"/>
      <c r="AM86" s="390"/>
      <c r="AN86" s="390"/>
      <c r="AO86" s="389"/>
      <c r="AP86" s="390"/>
      <c r="AQ86" s="584"/>
      <c r="AR86" s="601"/>
      <c r="AS86" s="390"/>
      <c r="AT86" s="389"/>
      <c r="AU86" s="389"/>
      <c r="AV86" s="390"/>
      <c r="AW86" s="389"/>
      <c r="AX86" s="389"/>
      <c r="AY86" s="390"/>
      <c r="AZ86" s="390"/>
      <c r="BA86" s="389"/>
      <c r="BC86" s="389"/>
      <c r="BD86" s="389"/>
      <c r="BE86" s="389"/>
      <c r="BF86" s="370"/>
      <c r="BG86" s="390"/>
      <c r="BH86" s="389"/>
      <c r="BI86" s="390"/>
      <c r="BJ86" s="390"/>
      <c r="BK86" s="390"/>
      <c r="BL86" s="390"/>
    </row>
    <row r="87" spans="1:82" s="388" customFormat="1">
      <c r="A87" s="388" t="s">
        <v>98</v>
      </c>
      <c r="B87" s="388" t="s">
        <v>7085</v>
      </c>
      <c r="C87" s="390">
        <v>39</v>
      </c>
      <c r="D87" s="390" t="s">
        <v>73</v>
      </c>
      <c r="E87" s="390" t="s">
        <v>34</v>
      </c>
      <c r="F87" s="390" t="s">
        <v>10</v>
      </c>
      <c r="G87" s="390">
        <v>119</v>
      </c>
      <c r="H87" s="390">
        <v>481</v>
      </c>
      <c r="I87" s="390">
        <v>433</v>
      </c>
      <c r="J87" s="390">
        <v>49</v>
      </c>
      <c r="K87" s="390">
        <v>118</v>
      </c>
      <c r="L87" s="390">
        <v>23</v>
      </c>
      <c r="M87" s="390">
        <v>1</v>
      </c>
      <c r="N87" s="390">
        <v>15</v>
      </c>
      <c r="O87" s="390">
        <v>65</v>
      </c>
      <c r="P87" s="390">
        <v>1</v>
      </c>
      <c r="Q87" s="390">
        <v>0</v>
      </c>
      <c r="R87" s="390">
        <v>34</v>
      </c>
      <c r="S87" s="390">
        <v>96</v>
      </c>
      <c r="T87" s="519">
        <v>0.27300000000000002</v>
      </c>
      <c r="U87" s="519">
        <v>0.32800000000000001</v>
      </c>
      <c r="V87" s="519">
        <v>0.434</v>
      </c>
      <c r="W87" s="519">
        <v>0.76300000000000001</v>
      </c>
      <c r="X87" s="390">
        <v>98</v>
      </c>
      <c r="Y87" s="390">
        <v>188</v>
      </c>
      <c r="Z87" s="390">
        <v>13</v>
      </c>
      <c r="AA87" s="390">
        <v>6</v>
      </c>
      <c r="AB87" s="390">
        <v>0</v>
      </c>
      <c r="AC87" s="390">
        <v>8</v>
      </c>
      <c r="AD87" s="390">
        <v>2</v>
      </c>
      <c r="AE87" s="390" t="s">
        <v>7086</v>
      </c>
      <c r="AF87" s="390"/>
      <c r="AG87" s="576">
        <v>0</v>
      </c>
      <c r="AH87" s="390">
        <v>0</v>
      </c>
      <c r="AI87" s="390">
        <v>0</v>
      </c>
      <c r="AJ87" s="390">
        <v>0</v>
      </c>
      <c r="AK87" s="390">
        <v>70</v>
      </c>
      <c r="AL87" s="390">
        <v>0</v>
      </c>
      <c r="AM87" s="390">
        <v>0</v>
      </c>
      <c r="AN87" s="390">
        <v>0</v>
      </c>
      <c r="AO87" s="389">
        <v>0</v>
      </c>
      <c r="AP87" s="390">
        <v>0</v>
      </c>
      <c r="AQ87" s="584">
        <v>44</v>
      </c>
      <c r="AR87" s="601"/>
      <c r="AS87" s="390">
        <v>130</v>
      </c>
      <c r="AT87" s="390">
        <v>11</v>
      </c>
      <c r="AU87" s="389">
        <v>33</v>
      </c>
      <c r="AV87" s="390">
        <v>6</v>
      </c>
      <c r="AW87" s="390">
        <v>1</v>
      </c>
      <c r="AX87" s="390">
        <v>3</v>
      </c>
      <c r="AY87" s="390">
        <v>18</v>
      </c>
      <c r="AZ87" s="390">
        <v>11</v>
      </c>
      <c r="BA87" s="390">
        <v>33</v>
      </c>
      <c r="BB87" s="519">
        <v>0.254</v>
      </c>
      <c r="BC87" s="519">
        <v>0.315</v>
      </c>
      <c r="BD87" s="519">
        <v>0.38500000000000001</v>
      </c>
      <c r="BE87" s="519">
        <v>0.7</v>
      </c>
      <c r="BF87" s="370"/>
      <c r="BG87" s="390">
        <v>303</v>
      </c>
      <c r="BH87" s="390">
        <v>38</v>
      </c>
      <c r="BI87" s="390">
        <v>85</v>
      </c>
      <c r="BJ87" s="390">
        <v>17</v>
      </c>
      <c r="BK87" s="390">
        <v>0</v>
      </c>
      <c r="BL87" s="390">
        <v>12</v>
      </c>
      <c r="BM87" s="390">
        <v>47</v>
      </c>
      <c r="BN87" s="390">
        <v>23</v>
      </c>
      <c r="BO87" s="390">
        <v>63</v>
      </c>
      <c r="BP87" s="519">
        <v>0.28100000000000003</v>
      </c>
      <c r="BQ87" s="519">
        <v>0.33400000000000002</v>
      </c>
      <c r="BR87" s="519">
        <v>0.45500000000000002</v>
      </c>
      <c r="BS87" s="519">
        <v>0.78900000000000003</v>
      </c>
      <c r="BT87" s="390"/>
      <c r="BU87" s="390"/>
      <c r="BV87" s="390"/>
      <c r="BW87" s="390"/>
      <c r="BX87" s="390"/>
      <c r="BY87" s="390"/>
      <c r="BZ87" s="390"/>
      <c r="CA87" s="390"/>
      <c r="CB87" s="390"/>
      <c r="CC87" s="390"/>
      <c r="CD87" s="390"/>
    </row>
    <row r="88" spans="1:82" s="388" customFormat="1">
      <c r="A88" s="388" t="s">
        <v>6678</v>
      </c>
      <c r="B88" s="388" t="s">
        <v>10057</v>
      </c>
      <c r="C88" s="390">
        <v>25</v>
      </c>
      <c r="D88" s="390" t="s">
        <v>48</v>
      </c>
      <c r="E88" s="390" t="s">
        <v>43</v>
      </c>
      <c r="F88" s="390" t="s">
        <v>35</v>
      </c>
      <c r="G88" s="390">
        <v>24</v>
      </c>
      <c r="H88" s="390">
        <v>44</v>
      </c>
      <c r="I88" s="390">
        <v>40</v>
      </c>
      <c r="J88" s="390">
        <v>3</v>
      </c>
      <c r="K88" s="390">
        <v>7</v>
      </c>
      <c r="L88" s="390">
        <v>0</v>
      </c>
      <c r="M88" s="390">
        <v>0</v>
      </c>
      <c r="N88" s="390">
        <v>1</v>
      </c>
      <c r="O88" s="390">
        <v>3</v>
      </c>
      <c r="P88" s="390">
        <v>0</v>
      </c>
      <c r="Q88" s="390">
        <v>1</v>
      </c>
      <c r="R88" s="390">
        <v>3</v>
      </c>
      <c r="S88" s="390">
        <v>9</v>
      </c>
      <c r="T88" s="519">
        <v>0.17499999999999999</v>
      </c>
      <c r="U88" s="519">
        <v>0.22700000000000001</v>
      </c>
      <c r="V88" s="519">
        <v>0.25</v>
      </c>
      <c r="W88" s="519">
        <v>0.47699999999999998</v>
      </c>
      <c r="X88" s="390">
        <v>25</v>
      </c>
      <c r="Y88" s="390">
        <v>10</v>
      </c>
      <c r="Z88" s="390">
        <v>0</v>
      </c>
      <c r="AA88" s="390">
        <v>0</v>
      </c>
      <c r="AB88" s="390">
        <v>0</v>
      </c>
      <c r="AC88" s="390">
        <v>1</v>
      </c>
      <c r="AD88" s="390">
        <v>0</v>
      </c>
      <c r="AE88" s="390" t="s">
        <v>10056</v>
      </c>
      <c r="AF88" s="390"/>
      <c r="AG88" s="576">
        <v>0</v>
      </c>
      <c r="AH88" s="390">
        <v>0</v>
      </c>
      <c r="AI88" s="390">
        <v>0</v>
      </c>
      <c r="AJ88" s="390">
        <v>0</v>
      </c>
      <c r="AK88" s="390">
        <v>0</v>
      </c>
      <c r="AL88" s="390">
        <v>0</v>
      </c>
      <c r="AM88" s="390">
        <v>3</v>
      </c>
      <c r="AN88" s="390">
        <v>1</v>
      </c>
      <c r="AO88" s="389">
        <v>11</v>
      </c>
      <c r="AP88" s="390">
        <v>15</v>
      </c>
      <c r="AQ88" s="584">
        <v>0</v>
      </c>
      <c r="AR88" s="601"/>
      <c r="AS88" s="390">
        <v>13</v>
      </c>
      <c r="AT88" s="390">
        <v>0</v>
      </c>
      <c r="AU88" s="389">
        <v>3</v>
      </c>
      <c r="AV88" s="390">
        <v>0</v>
      </c>
      <c r="AW88" s="390">
        <v>0</v>
      </c>
      <c r="AX88" s="390">
        <v>0</v>
      </c>
      <c r="AY88" s="390">
        <v>0</v>
      </c>
      <c r="AZ88" s="390">
        <v>0</v>
      </c>
      <c r="BA88" s="390">
        <v>2</v>
      </c>
      <c r="BB88" s="519">
        <v>0.23100000000000001</v>
      </c>
      <c r="BC88" s="519">
        <v>0.23100000000000001</v>
      </c>
      <c r="BD88" s="519">
        <v>0.23100000000000001</v>
      </c>
      <c r="BE88" s="519">
        <v>0.46200000000000002</v>
      </c>
      <c r="BF88" s="370"/>
      <c r="BG88" s="390">
        <v>27</v>
      </c>
      <c r="BH88" s="390">
        <v>3</v>
      </c>
      <c r="BI88" s="390">
        <v>4</v>
      </c>
      <c r="BJ88" s="390">
        <v>0</v>
      </c>
      <c r="BK88" s="390">
        <v>0</v>
      </c>
      <c r="BL88" s="390">
        <v>1</v>
      </c>
      <c r="BM88" s="390">
        <v>3</v>
      </c>
      <c r="BN88" s="390">
        <v>3</v>
      </c>
      <c r="BO88" s="390">
        <v>7</v>
      </c>
      <c r="BP88" s="519">
        <v>0.14799999999999999</v>
      </c>
      <c r="BQ88" s="519">
        <v>0.22600000000000001</v>
      </c>
      <c r="BR88" s="519">
        <v>0.25900000000000001</v>
      </c>
      <c r="BS88" s="519">
        <v>0.48499999999999999</v>
      </c>
      <c r="BT88" s="390"/>
      <c r="BU88" s="390"/>
      <c r="BV88" s="390"/>
      <c r="BW88" s="390"/>
      <c r="BX88" s="390"/>
      <c r="BY88" s="390"/>
      <c r="BZ88" s="390"/>
      <c r="CA88" s="390"/>
      <c r="CB88" s="390"/>
      <c r="CC88" s="390"/>
      <c r="CD88" s="390"/>
    </row>
    <row r="89" spans="1:82" s="388" customFormat="1">
      <c r="A89" s="388" t="s">
        <v>99</v>
      </c>
      <c r="B89" s="388" t="s">
        <v>7087</v>
      </c>
      <c r="C89" s="390">
        <v>31</v>
      </c>
      <c r="D89" s="390" t="s">
        <v>42</v>
      </c>
      <c r="E89" s="390" t="s">
        <v>43</v>
      </c>
      <c r="F89" s="390" t="s">
        <v>35</v>
      </c>
      <c r="G89" s="390">
        <v>94</v>
      </c>
      <c r="H89" s="390">
        <v>361</v>
      </c>
      <c r="I89" s="390">
        <v>319</v>
      </c>
      <c r="J89" s="390">
        <v>31</v>
      </c>
      <c r="K89" s="390">
        <v>71</v>
      </c>
      <c r="L89" s="390">
        <v>18</v>
      </c>
      <c r="M89" s="390">
        <v>1</v>
      </c>
      <c r="N89" s="390">
        <v>9</v>
      </c>
      <c r="O89" s="390">
        <v>37</v>
      </c>
      <c r="P89" s="390">
        <v>2</v>
      </c>
      <c r="Q89" s="390">
        <v>3</v>
      </c>
      <c r="R89" s="390">
        <v>41</v>
      </c>
      <c r="S89" s="390">
        <v>75</v>
      </c>
      <c r="T89" s="519">
        <v>0.223</v>
      </c>
      <c r="U89" s="519">
        <v>0.31</v>
      </c>
      <c r="V89" s="519">
        <v>0.37</v>
      </c>
      <c r="W89" s="519">
        <v>0.68</v>
      </c>
      <c r="X89" s="390">
        <v>92</v>
      </c>
      <c r="Y89" s="390">
        <v>118</v>
      </c>
      <c r="Z89" s="390">
        <v>3</v>
      </c>
      <c r="AA89" s="390">
        <v>0</v>
      </c>
      <c r="AB89" s="390">
        <v>0</v>
      </c>
      <c r="AC89" s="390">
        <v>1</v>
      </c>
      <c r="AD89" s="390">
        <v>4</v>
      </c>
      <c r="AE89" s="390" t="s">
        <v>10058</v>
      </c>
      <c r="AF89" s="390"/>
      <c r="AG89" s="576">
        <v>0</v>
      </c>
      <c r="AH89" s="390">
        <v>0</v>
      </c>
      <c r="AI89" s="390">
        <v>21</v>
      </c>
      <c r="AJ89" s="390">
        <v>0</v>
      </c>
      <c r="AK89" s="390">
        <v>0</v>
      </c>
      <c r="AL89" s="390">
        <v>0</v>
      </c>
      <c r="AM89" s="390">
        <v>0</v>
      </c>
      <c r="AN89" s="390">
        <v>0</v>
      </c>
      <c r="AO89" s="389">
        <v>64</v>
      </c>
      <c r="AP89" s="390">
        <v>64</v>
      </c>
      <c r="AQ89" s="584">
        <v>2</v>
      </c>
      <c r="AR89" s="601"/>
      <c r="AS89" s="390">
        <v>100</v>
      </c>
      <c r="AT89" s="390">
        <v>8</v>
      </c>
      <c r="AU89" s="389">
        <v>23</v>
      </c>
      <c r="AV89" s="390">
        <v>6</v>
      </c>
      <c r="AW89" s="390">
        <v>0</v>
      </c>
      <c r="AX89" s="390">
        <v>3</v>
      </c>
      <c r="AY89" s="390">
        <v>12</v>
      </c>
      <c r="AZ89" s="390">
        <v>7</v>
      </c>
      <c r="BA89" s="390">
        <v>25</v>
      </c>
      <c r="BB89" s="519">
        <v>0.23</v>
      </c>
      <c r="BC89" s="519">
        <v>0.28000000000000003</v>
      </c>
      <c r="BD89" s="519">
        <v>0.38</v>
      </c>
      <c r="BE89" s="519">
        <v>0.66</v>
      </c>
      <c r="BF89" s="370"/>
      <c r="BG89" s="390">
        <v>219</v>
      </c>
      <c r="BH89" s="390">
        <v>22</v>
      </c>
      <c r="BI89" s="390">
        <v>48</v>
      </c>
      <c r="BJ89" s="390">
        <v>12</v>
      </c>
      <c r="BK89" s="390">
        <v>1</v>
      </c>
      <c r="BL89" s="390">
        <v>6</v>
      </c>
      <c r="BM89" s="390">
        <v>25</v>
      </c>
      <c r="BN89" s="390">
        <v>34</v>
      </c>
      <c r="BO89" s="390">
        <v>50</v>
      </c>
      <c r="BP89" s="519">
        <v>0.219</v>
      </c>
      <c r="BQ89" s="519">
        <v>0.32300000000000001</v>
      </c>
      <c r="BR89" s="519">
        <v>0.36499999999999999</v>
      </c>
      <c r="BS89" s="519">
        <v>0.68799999999999994</v>
      </c>
      <c r="BT89" s="390"/>
      <c r="BU89" s="390"/>
      <c r="BV89" s="390"/>
      <c r="BW89" s="390"/>
      <c r="BX89" s="390"/>
      <c r="BY89" s="390"/>
      <c r="BZ89" s="390"/>
      <c r="CA89" s="390"/>
      <c r="CB89" s="390"/>
      <c r="CC89" s="390"/>
      <c r="CD89" s="390"/>
    </row>
    <row r="90" spans="1:82" s="388" customFormat="1">
      <c r="A90" s="388" t="s">
        <v>7686</v>
      </c>
      <c r="B90" s="388" t="s">
        <v>7687</v>
      </c>
      <c r="C90" s="390">
        <v>24</v>
      </c>
      <c r="D90" s="390" t="s">
        <v>56</v>
      </c>
      <c r="E90" s="390" t="s">
        <v>43</v>
      </c>
      <c r="F90" s="390" t="s">
        <v>37</v>
      </c>
      <c r="G90" s="390">
        <v>134</v>
      </c>
      <c r="H90" s="390">
        <v>524</v>
      </c>
      <c r="I90" s="390">
        <v>464</v>
      </c>
      <c r="J90" s="390">
        <v>63</v>
      </c>
      <c r="K90" s="390">
        <v>126</v>
      </c>
      <c r="L90" s="390">
        <v>27</v>
      </c>
      <c r="M90" s="390">
        <v>1</v>
      </c>
      <c r="N90" s="390">
        <v>19</v>
      </c>
      <c r="O90" s="390">
        <v>76</v>
      </c>
      <c r="P90" s="390">
        <v>1</v>
      </c>
      <c r="Q90" s="390">
        <v>1</v>
      </c>
      <c r="R90" s="390">
        <v>51</v>
      </c>
      <c r="S90" s="390">
        <v>108</v>
      </c>
      <c r="T90" s="519">
        <v>0.27200000000000002</v>
      </c>
      <c r="U90" s="519">
        <v>0.34899999999999998</v>
      </c>
      <c r="V90" s="519">
        <v>0.45700000000000002</v>
      </c>
      <c r="W90" s="519">
        <v>0.80600000000000005</v>
      </c>
      <c r="X90" s="390">
        <v>116</v>
      </c>
      <c r="Y90" s="390">
        <v>212</v>
      </c>
      <c r="Z90" s="390">
        <v>13</v>
      </c>
      <c r="AA90" s="390">
        <v>6</v>
      </c>
      <c r="AB90" s="390">
        <v>0</v>
      </c>
      <c r="AC90" s="390">
        <v>3</v>
      </c>
      <c r="AD90" s="390">
        <v>4</v>
      </c>
      <c r="AE90" s="390" t="s">
        <v>10059</v>
      </c>
      <c r="AF90" s="390"/>
      <c r="AG90" s="576">
        <v>0</v>
      </c>
      <c r="AH90" s="390">
        <v>0</v>
      </c>
      <c r="AI90" s="390">
        <v>0</v>
      </c>
      <c r="AJ90" s="390">
        <v>3</v>
      </c>
      <c r="AK90" s="390">
        <v>114</v>
      </c>
      <c r="AL90" s="390">
        <v>18</v>
      </c>
      <c r="AM90" s="390">
        <v>0</v>
      </c>
      <c r="AN90" s="390">
        <v>0</v>
      </c>
      <c r="AO90" s="389">
        <v>0</v>
      </c>
      <c r="AP90" s="390">
        <v>0</v>
      </c>
      <c r="AQ90" s="584">
        <v>0</v>
      </c>
      <c r="AR90" s="601"/>
      <c r="AS90" s="390">
        <v>141</v>
      </c>
      <c r="AT90" s="390">
        <v>14</v>
      </c>
      <c r="AU90" s="389">
        <v>38</v>
      </c>
      <c r="AV90" s="390">
        <v>9</v>
      </c>
      <c r="AW90" s="390">
        <v>0</v>
      </c>
      <c r="AX90" s="390">
        <v>7</v>
      </c>
      <c r="AY90" s="390">
        <v>24</v>
      </c>
      <c r="AZ90" s="390">
        <v>12</v>
      </c>
      <c r="BA90" s="390">
        <v>31</v>
      </c>
      <c r="BB90" s="519">
        <v>0.27</v>
      </c>
      <c r="BC90" s="519">
        <v>0.33100000000000002</v>
      </c>
      <c r="BD90" s="519">
        <v>0.48199999999999998</v>
      </c>
      <c r="BE90" s="519">
        <v>0.81299999999999994</v>
      </c>
      <c r="BF90" s="370"/>
      <c r="BG90" s="390">
        <v>323</v>
      </c>
      <c r="BH90" s="390">
        <v>49</v>
      </c>
      <c r="BI90" s="390">
        <v>88</v>
      </c>
      <c r="BJ90" s="390">
        <v>18</v>
      </c>
      <c r="BK90" s="390">
        <v>1</v>
      </c>
      <c r="BL90" s="390">
        <v>12</v>
      </c>
      <c r="BM90" s="390">
        <v>52</v>
      </c>
      <c r="BN90" s="390">
        <v>39</v>
      </c>
      <c r="BO90" s="390">
        <v>77</v>
      </c>
      <c r="BP90" s="519">
        <v>0.27200000000000002</v>
      </c>
      <c r="BQ90" s="519">
        <v>0.35699999999999998</v>
      </c>
      <c r="BR90" s="519">
        <v>0.44600000000000001</v>
      </c>
      <c r="BS90" s="519">
        <v>0.80300000000000005</v>
      </c>
      <c r="BT90" s="390"/>
      <c r="BU90" s="390"/>
      <c r="BV90" s="390"/>
      <c r="BW90" s="390"/>
      <c r="BX90" s="390"/>
      <c r="BY90" s="390"/>
      <c r="BZ90" s="390"/>
      <c r="CA90" s="390"/>
      <c r="CB90" s="390"/>
      <c r="CC90" s="390"/>
      <c r="CD90" s="390"/>
    </row>
    <row r="91" spans="1:82" s="388" customFormat="1">
      <c r="A91" s="388" t="s">
        <v>101</v>
      </c>
      <c r="B91" s="388" t="s">
        <v>7088</v>
      </c>
      <c r="C91" s="390">
        <v>35</v>
      </c>
      <c r="D91" s="390" t="s">
        <v>55</v>
      </c>
      <c r="E91" s="390" t="s">
        <v>34</v>
      </c>
      <c r="F91" s="390" t="s">
        <v>35</v>
      </c>
      <c r="G91" s="390">
        <v>80</v>
      </c>
      <c r="H91" s="390">
        <v>348</v>
      </c>
      <c r="I91" s="390">
        <v>310</v>
      </c>
      <c r="J91" s="390">
        <v>44</v>
      </c>
      <c r="K91" s="390">
        <v>94</v>
      </c>
      <c r="L91" s="390">
        <v>22</v>
      </c>
      <c r="M91" s="390">
        <v>0</v>
      </c>
      <c r="N91" s="390">
        <v>10</v>
      </c>
      <c r="O91" s="390">
        <v>50</v>
      </c>
      <c r="P91" s="390">
        <v>0</v>
      </c>
      <c r="Q91" s="390">
        <v>0</v>
      </c>
      <c r="R91" s="390">
        <v>32</v>
      </c>
      <c r="S91" s="390">
        <v>47</v>
      </c>
      <c r="T91" s="519">
        <v>0.30299999999999999</v>
      </c>
      <c r="U91" s="519">
        <v>0.374</v>
      </c>
      <c r="V91" s="519">
        <v>0.47099999999999997</v>
      </c>
      <c r="W91" s="519">
        <v>0.84499999999999997</v>
      </c>
      <c r="X91" s="390">
        <v>136</v>
      </c>
      <c r="Y91" s="390">
        <v>146</v>
      </c>
      <c r="Z91" s="390">
        <v>9</v>
      </c>
      <c r="AA91" s="390">
        <v>4</v>
      </c>
      <c r="AB91" s="390">
        <v>0</v>
      </c>
      <c r="AC91" s="390">
        <v>2</v>
      </c>
      <c r="AD91" s="390">
        <v>2</v>
      </c>
      <c r="AE91" s="390" t="s">
        <v>10060</v>
      </c>
      <c r="AF91" s="390"/>
      <c r="AG91" s="576">
        <v>0</v>
      </c>
      <c r="AH91" s="390">
        <v>0</v>
      </c>
      <c r="AI91" s="390">
        <v>14</v>
      </c>
      <c r="AJ91" s="390">
        <v>69</v>
      </c>
      <c r="AK91" s="390">
        <v>2</v>
      </c>
      <c r="AL91" s="390">
        <v>0</v>
      </c>
      <c r="AM91" s="390">
        <v>0</v>
      </c>
      <c r="AN91" s="390">
        <v>0</v>
      </c>
      <c r="AO91" s="389">
        <v>0</v>
      </c>
      <c r="AP91" s="390">
        <v>0</v>
      </c>
      <c r="AQ91" s="584">
        <v>2</v>
      </c>
      <c r="AR91" s="601"/>
      <c r="AS91" s="390">
        <v>108</v>
      </c>
      <c r="AT91" s="390">
        <v>16</v>
      </c>
      <c r="AU91" s="389">
        <v>36</v>
      </c>
      <c r="AV91" s="390">
        <v>10</v>
      </c>
      <c r="AW91" s="390">
        <v>0</v>
      </c>
      <c r="AX91" s="390">
        <v>2</v>
      </c>
      <c r="AY91" s="390">
        <v>23</v>
      </c>
      <c r="AZ91" s="390">
        <v>13</v>
      </c>
      <c r="BA91" s="390">
        <v>15</v>
      </c>
      <c r="BB91" s="519">
        <v>0.33300000000000002</v>
      </c>
      <c r="BC91" s="519">
        <v>0.41099999999999998</v>
      </c>
      <c r="BD91" s="519">
        <v>0.48099999999999998</v>
      </c>
      <c r="BE91" s="519">
        <v>0.89200000000000002</v>
      </c>
      <c r="BF91" s="370"/>
      <c r="BG91" s="390">
        <v>202</v>
      </c>
      <c r="BH91" s="390">
        <v>28</v>
      </c>
      <c r="BI91" s="390">
        <v>58</v>
      </c>
      <c r="BJ91" s="390">
        <v>12</v>
      </c>
      <c r="BK91" s="390">
        <v>0</v>
      </c>
      <c r="BL91" s="390">
        <v>8</v>
      </c>
      <c r="BM91" s="390">
        <v>27</v>
      </c>
      <c r="BN91" s="390">
        <v>19</v>
      </c>
      <c r="BO91" s="390">
        <v>32</v>
      </c>
      <c r="BP91" s="519">
        <v>0.28699999999999998</v>
      </c>
      <c r="BQ91" s="519">
        <v>0.35299999999999998</v>
      </c>
      <c r="BR91" s="519">
        <v>0.46500000000000002</v>
      </c>
      <c r="BS91" s="519">
        <v>0.81799999999999995</v>
      </c>
      <c r="BT91" s="390"/>
      <c r="BU91" s="390"/>
      <c r="BV91" s="390"/>
      <c r="BW91" s="390"/>
      <c r="BX91" s="390"/>
      <c r="BY91" s="390"/>
      <c r="BZ91" s="390"/>
      <c r="CA91" s="390"/>
      <c r="CB91" s="390"/>
      <c r="CC91" s="390"/>
      <c r="CD91" s="390"/>
    </row>
    <row r="92" spans="1:82" s="388" customFormat="1">
      <c r="A92" s="388" t="s">
        <v>7664</v>
      </c>
      <c r="B92" s="388" t="s">
        <v>7665</v>
      </c>
      <c r="C92" s="390">
        <v>25</v>
      </c>
      <c r="D92" s="390" t="s">
        <v>36</v>
      </c>
      <c r="E92" s="390" t="s">
        <v>34</v>
      </c>
      <c r="F92" s="390" t="s">
        <v>10</v>
      </c>
      <c r="G92" s="390">
        <v>145</v>
      </c>
      <c r="H92" s="390">
        <v>616</v>
      </c>
      <c r="I92" s="390">
        <v>547</v>
      </c>
      <c r="J92" s="390">
        <v>100</v>
      </c>
      <c r="K92" s="390">
        <v>152</v>
      </c>
      <c r="L92" s="390">
        <v>42</v>
      </c>
      <c r="M92" s="390">
        <v>6</v>
      </c>
      <c r="N92" s="390">
        <v>24</v>
      </c>
      <c r="O92" s="390">
        <v>68</v>
      </c>
      <c r="P92" s="390">
        <v>1</v>
      </c>
      <c r="Q92" s="390">
        <v>2</v>
      </c>
      <c r="R92" s="390">
        <v>58</v>
      </c>
      <c r="S92" s="390">
        <v>146</v>
      </c>
      <c r="T92" s="519">
        <v>0.27800000000000002</v>
      </c>
      <c r="U92" s="519">
        <v>0.35599999999999998</v>
      </c>
      <c r="V92" s="519">
        <v>0.50800000000000001</v>
      </c>
      <c r="W92" s="519">
        <v>0.86399999999999999</v>
      </c>
      <c r="X92" s="390">
        <v>136</v>
      </c>
      <c r="Y92" s="390">
        <v>278</v>
      </c>
      <c r="Z92" s="390">
        <v>18</v>
      </c>
      <c r="AA92" s="390">
        <v>9</v>
      </c>
      <c r="AB92" s="390">
        <v>0</v>
      </c>
      <c r="AC92" s="390">
        <v>2</v>
      </c>
      <c r="AD92" s="390">
        <v>0</v>
      </c>
      <c r="AE92" s="570" t="s">
        <v>6533</v>
      </c>
      <c r="AF92" s="570"/>
      <c r="AG92" s="576">
        <v>0</v>
      </c>
      <c r="AH92" s="390">
        <v>0</v>
      </c>
      <c r="AI92" s="390">
        <v>0</v>
      </c>
      <c r="AJ92" s="390">
        <v>0</v>
      </c>
      <c r="AK92" s="390">
        <v>145</v>
      </c>
      <c r="AL92" s="390">
        <v>0</v>
      </c>
      <c r="AM92" s="390">
        <v>0</v>
      </c>
      <c r="AN92" s="390">
        <v>0</v>
      </c>
      <c r="AO92" s="389">
        <v>0</v>
      </c>
      <c r="AP92" s="390">
        <v>0</v>
      </c>
      <c r="AQ92" s="584">
        <v>0</v>
      </c>
      <c r="AR92" s="601"/>
      <c r="AS92" s="390">
        <v>160</v>
      </c>
      <c r="AT92" s="390">
        <v>28</v>
      </c>
      <c r="AU92" s="389">
        <v>46</v>
      </c>
      <c r="AV92" s="390">
        <v>10</v>
      </c>
      <c r="AW92" s="390">
        <v>2</v>
      </c>
      <c r="AX92" s="390">
        <v>4</v>
      </c>
      <c r="AY92" s="390">
        <v>14</v>
      </c>
      <c r="AZ92" s="390">
        <v>16</v>
      </c>
      <c r="BA92" s="390">
        <v>44</v>
      </c>
      <c r="BB92" s="519">
        <v>0.28799999999999998</v>
      </c>
      <c r="BC92" s="519">
        <v>0.36</v>
      </c>
      <c r="BD92" s="519">
        <v>0.45</v>
      </c>
      <c r="BE92" s="519">
        <v>0.81</v>
      </c>
      <c r="BF92" s="370"/>
      <c r="BG92" s="390">
        <v>387</v>
      </c>
      <c r="BH92" s="390">
        <v>72</v>
      </c>
      <c r="BI92" s="390">
        <v>106</v>
      </c>
      <c r="BJ92" s="390">
        <v>32</v>
      </c>
      <c r="BK92" s="390">
        <v>4</v>
      </c>
      <c r="BL92" s="390">
        <v>20</v>
      </c>
      <c r="BM92" s="390">
        <v>54</v>
      </c>
      <c r="BN92" s="390">
        <v>42</v>
      </c>
      <c r="BO92" s="390">
        <v>102</v>
      </c>
      <c r="BP92" s="519">
        <v>0.27400000000000002</v>
      </c>
      <c r="BQ92" s="519">
        <v>0.35399999999999998</v>
      </c>
      <c r="BR92" s="519">
        <v>0.53200000000000003</v>
      </c>
      <c r="BS92" s="519">
        <v>0.88600000000000001</v>
      </c>
      <c r="BT92" s="390"/>
      <c r="BU92" s="390"/>
      <c r="BV92" s="390"/>
      <c r="BW92" s="390"/>
      <c r="BX92" s="390"/>
      <c r="BY92" s="390"/>
      <c r="BZ92" s="390"/>
      <c r="CA92" s="390"/>
      <c r="CB92" s="390"/>
      <c r="CC92" s="390"/>
      <c r="CD92" s="390"/>
    </row>
    <row r="93" spans="1:82" s="388" customFormat="1">
      <c r="A93" s="388" t="s">
        <v>6622</v>
      </c>
      <c r="B93" s="388" t="s">
        <v>7089</v>
      </c>
      <c r="C93" s="390">
        <v>25</v>
      </c>
      <c r="D93" s="390" t="s">
        <v>40</v>
      </c>
      <c r="E93" s="390" t="s">
        <v>34</v>
      </c>
      <c r="F93" s="390" t="s">
        <v>10</v>
      </c>
      <c r="G93" s="390">
        <v>30</v>
      </c>
      <c r="H93" s="390">
        <v>117</v>
      </c>
      <c r="I93" s="390">
        <v>103</v>
      </c>
      <c r="J93" s="390">
        <v>11</v>
      </c>
      <c r="K93" s="390">
        <v>20</v>
      </c>
      <c r="L93" s="390">
        <v>2</v>
      </c>
      <c r="M93" s="390">
        <v>0</v>
      </c>
      <c r="N93" s="390">
        <v>3</v>
      </c>
      <c r="O93" s="390">
        <v>7</v>
      </c>
      <c r="P93" s="390">
        <v>0</v>
      </c>
      <c r="Q93" s="390">
        <v>1</v>
      </c>
      <c r="R93" s="390">
        <v>11</v>
      </c>
      <c r="S93" s="390">
        <v>23</v>
      </c>
      <c r="T93" s="519">
        <v>0.19400000000000001</v>
      </c>
      <c r="U93" s="519">
        <v>0.28199999999999997</v>
      </c>
      <c r="V93" s="519">
        <v>0.30099999999999999</v>
      </c>
      <c r="W93" s="519">
        <v>0.58299999999999996</v>
      </c>
      <c r="X93" s="390">
        <v>61</v>
      </c>
      <c r="Y93" s="390">
        <v>31</v>
      </c>
      <c r="Z93" s="390">
        <v>5</v>
      </c>
      <c r="AA93" s="390">
        <v>2</v>
      </c>
      <c r="AB93" s="390">
        <v>0</v>
      </c>
      <c r="AC93" s="390">
        <v>1</v>
      </c>
      <c r="AD93" s="390">
        <v>0</v>
      </c>
      <c r="AE93" s="390" t="s">
        <v>10027</v>
      </c>
      <c r="AF93" s="390"/>
      <c r="AG93" s="576">
        <v>0</v>
      </c>
      <c r="AH93" s="390">
        <v>0</v>
      </c>
      <c r="AI93" s="390">
        <v>10</v>
      </c>
      <c r="AJ93" s="390">
        <v>0</v>
      </c>
      <c r="AK93" s="390">
        <v>12</v>
      </c>
      <c r="AL93" s="390">
        <v>0</v>
      </c>
      <c r="AM93" s="390">
        <v>0</v>
      </c>
      <c r="AN93" s="390">
        <v>0</v>
      </c>
      <c r="AO93" s="389">
        <v>0</v>
      </c>
      <c r="AP93" s="390">
        <v>0</v>
      </c>
      <c r="AQ93" s="584">
        <v>8</v>
      </c>
      <c r="AR93" s="601"/>
      <c r="AS93" s="390">
        <v>39</v>
      </c>
      <c r="AT93" s="390">
        <v>3</v>
      </c>
      <c r="AU93" s="389">
        <v>10</v>
      </c>
      <c r="AV93" s="390">
        <v>2</v>
      </c>
      <c r="AW93" s="390">
        <v>0</v>
      </c>
      <c r="AX93" s="390">
        <v>1</v>
      </c>
      <c r="AY93" s="390">
        <v>2</v>
      </c>
      <c r="AZ93" s="390">
        <v>3</v>
      </c>
      <c r="BA93" s="390">
        <v>12</v>
      </c>
      <c r="BB93" s="519">
        <v>0.25600000000000001</v>
      </c>
      <c r="BC93" s="519">
        <v>0.32600000000000001</v>
      </c>
      <c r="BD93" s="519">
        <v>0.38500000000000001</v>
      </c>
      <c r="BE93" s="519">
        <v>0.71099999999999997</v>
      </c>
      <c r="BF93" s="370"/>
      <c r="BG93" s="390">
        <v>64</v>
      </c>
      <c r="BH93" s="390">
        <v>8</v>
      </c>
      <c r="BI93" s="390">
        <v>10</v>
      </c>
      <c r="BJ93" s="390">
        <v>0</v>
      </c>
      <c r="BK93" s="390">
        <v>0</v>
      </c>
      <c r="BL93" s="390">
        <v>2</v>
      </c>
      <c r="BM93" s="390">
        <v>5</v>
      </c>
      <c r="BN93" s="390">
        <v>8</v>
      </c>
      <c r="BO93" s="390">
        <v>11</v>
      </c>
      <c r="BP93" s="519">
        <v>0.156</v>
      </c>
      <c r="BQ93" s="519">
        <v>0.25700000000000001</v>
      </c>
      <c r="BR93" s="519">
        <v>0.25</v>
      </c>
      <c r="BS93" s="519">
        <v>0.50700000000000001</v>
      </c>
      <c r="BT93" s="390"/>
      <c r="BU93" s="390"/>
      <c r="BV93" s="390"/>
      <c r="BW93" s="390"/>
      <c r="BX93" s="390"/>
      <c r="BY93" s="390"/>
      <c r="BZ93" s="390"/>
      <c r="CA93" s="390"/>
      <c r="CB93" s="390"/>
      <c r="CC93" s="390"/>
      <c r="CD93" s="390"/>
    </row>
    <row r="94" spans="1:82" s="388" customFormat="1">
      <c r="A94" s="388" t="s">
        <v>6624</v>
      </c>
      <c r="B94" s="388" t="s">
        <v>7090</v>
      </c>
      <c r="C94" s="390">
        <v>27</v>
      </c>
      <c r="D94" s="390" t="s">
        <v>44</v>
      </c>
      <c r="E94" s="390" t="s">
        <v>34</v>
      </c>
      <c r="F94" s="390" t="s">
        <v>10</v>
      </c>
      <c r="G94" s="390">
        <v>130</v>
      </c>
      <c r="H94" s="390">
        <v>452</v>
      </c>
      <c r="I94" s="390">
        <v>422</v>
      </c>
      <c r="J94" s="390">
        <v>55</v>
      </c>
      <c r="K94" s="390">
        <v>111</v>
      </c>
      <c r="L94" s="390">
        <v>26</v>
      </c>
      <c r="M94" s="390">
        <v>0</v>
      </c>
      <c r="N94" s="390">
        <v>18</v>
      </c>
      <c r="O94" s="390">
        <v>55</v>
      </c>
      <c r="P94" s="390">
        <v>3</v>
      </c>
      <c r="Q94" s="390">
        <v>4</v>
      </c>
      <c r="R94" s="390">
        <v>23</v>
      </c>
      <c r="S94" s="390">
        <v>62</v>
      </c>
      <c r="T94" s="519">
        <v>0.26300000000000001</v>
      </c>
      <c r="U94" s="519">
        <v>0.30299999999999999</v>
      </c>
      <c r="V94" s="519">
        <v>0.45300000000000001</v>
      </c>
      <c r="W94" s="519">
        <v>0.75600000000000001</v>
      </c>
      <c r="X94" s="390">
        <v>106</v>
      </c>
      <c r="Y94" s="390">
        <v>191</v>
      </c>
      <c r="Z94" s="390">
        <v>9</v>
      </c>
      <c r="AA94" s="390">
        <v>3</v>
      </c>
      <c r="AB94" s="390">
        <v>0</v>
      </c>
      <c r="AC94" s="390">
        <v>4</v>
      </c>
      <c r="AD94" s="390">
        <v>2</v>
      </c>
      <c r="AE94" s="390" t="s">
        <v>10061</v>
      </c>
      <c r="AF94" s="390"/>
      <c r="AG94" s="576">
        <v>0</v>
      </c>
      <c r="AH94" s="390">
        <v>0</v>
      </c>
      <c r="AI94" s="390">
        <v>0</v>
      </c>
      <c r="AJ94" s="390">
        <v>0</v>
      </c>
      <c r="AK94" s="390">
        <v>38</v>
      </c>
      <c r="AL94" s="390">
        <v>95</v>
      </c>
      <c r="AM94" s="390">
        <v>0</v>
      </c>
      <c r="AN94" s="390">
        <v>0</v>
      </c>
      <c r="AO94" s="389">
        <v>0</v>
      </c>
      <c r="AP94" s="390">
        <v>0</v>
      </c>
      <c r="AQ94" s="584">
        <v>1</v>
      </c>
      <c r="AR94" s="601"/>
      <c r="AS94" s="390">
        <v>103</v>
      </c>
      <c r="AT94" s="390">
        <v>13</v>
      </c>
      <c r="AU94" s="389">
        <v>23</v>
      </c>
      <c r="AV94" s="390">
        <v>4</v>
      </c>
      <c r="AW94" s="390">
        <v>0</v>
      </c>
      <c r="AX94" s="390">
        <v>5</v>
      </c>
      <c r="AY94" s="390">
        <v>11</v>
      </c>
      <c r="AZ94" s="390">
        <v>10</v>
      </c>
      <c r="BA94" s="390">
        <v>18</v>
      </c>
      <c r="BB94" s="519">
        <v>0.223</v>
      </c>
      <c r="BC94" s="519">
        <v>0.29799999999999999</v>
      </c>
      <c r="BD94" s="519">
        <v>0.40799999999999997</v>
      </c>
      <c r="BE94" s="519">
        <v>0.70599999999999996</v>
      </c>
      <c r="BF94" s="370"/>
      <c r="BG94" s="390">
        <v>319</v>
      </c>
      <c r="BH94" s="390">
        <v>42</v>
      </c>
      <c r="BI94" s="390">
        <v>88</v>
      </c>
      <c r="BJ94" s="390">
        <v>22</v>
      </c>
      <c r="BK94" s="390">
        <v>0</v>
      </c>
      <c r="BL94" s="390">
        <v>13</v>
      </c>
      <c r="BM94" s="390">
        <v>44</v>
      </c>
      <c r="BN94" s="390">
        <v>13</v>
      </c>
      <c r="BO94" s="390">
        <v>44</v>
      </c>
      <c r="BP94" s="519">
        <v>0.27600000000000002</v>
      </c>
      <c r="BQ94" s="519">
        <v>0.30499999999999999</v>
      </c>
      <c r="BR94" s="519">
        <v>0.46700000000000003</v>
      </c>
      <c r="BS94" s="519">
        <v>0.77200000000000002</v>
      </c>
      <c r="BT94" s="390"/>
      <c r="BU94" s="390"/>
      <c r="BV94" s="390"/>
      <c r="BW94" s="390"/>
      <c r="BX94" s="390"/>
      <c r="BY94" s="390"/>
      <c r="BZ94" s="390"/>
      <c r="CA94" s="390"/>
      <c r="CB94" s="390"/>
      <c r="CC94" s="390"/>
      <c r="CD94" s="390"/>
    </row>
    <row r="95" spans="1:82" s="388" customFormat="1">
      <c r="A95" s="388" t="s">
        <v>7708</v>
      </c>
      <c r="B95" s="388" t="s">
        <v>7709</v>
      </c>
      <c r="C95" s="390">
        <v>27</v>
      </c>
      <c r="D95" s="390" t="s">
        <v>77</v>
      </c>
      <c r="E95" s="390" t="s">
        <v>43</v>
      </c>
      <c r="F95" s="390" t="s">
        <v>10</v>
      </c>
      <c r="G95" s="390">
        <v>82</v>
      </c>
      <c r="H95" s="390">
        <v>277</v>
      </c>
      <c r="I95" s="390">
        <v>252</v>
      </c>
      <c r="J95" s="390">
        <v>33</v>
      </c>
      <c r="K95" s="390">
        <v>72</v>
      </c>
      <c r="L95" s="390">
        <v>12</v>
      </c>
      <c r="M95" s="390">
        <v>0</v>
      </c>
      <c r="N95" s="390">
        <v>10</v>
      </c>
      <c r="O95" s="390">
        <v>34</v>
      </c>
      <c r="P95" s="390">
        <v>0</v>
      </c>
      <c r="Q95" s="390">
        <v>1</v>
      </c>
      <c r="R95" s="390">
        <v>21</v>
      </c>
      <c r="S95" s="390">
        <v>40</v>
      </c>
      <c r="T95" s="519">
        <v>0.28599999999999998</v>
      </c>
      <c r="U95" s="519">
        <v>0.33900000000000002</v>
      </c>
      <c r="V95" s="519">
        <v>0.45200000000000001</v>
      </c>
      <c r="W95" s="519">
        <v>0.79200000000000004</v>
      </c>
      <c r="X95" s="390">
        <v>116</v>
      </c>
      <c r="Y95" s="390">
        <v>114</v>
      </c>
      <c r="Z95" s="390">
        <v>4</v>
      </c>
      <c r="AA95" s="390">
        <v>1</v>
      </c>
      <c r="AB95" s="390">
        <v>0</v>
      </c>
      <c r="AC95" s="390">
        <v>3</v>
      </c>
      <c r="AD95" s="390">
        <v>1</v>
      </c>
      <c r="AE95" s="390" t="s">
        <v>10022</v>
      </c>
      <c r="AF95" s="390"/>
      <c r="AG95" s="576">
        <v>0</v>
      </c>
      <c r="AH95" s="390">
        <v>70</v>
      </c>
      <c r="AI95" s="390">
        <v>0</v>
      </c>
      <c r="AJ95" s="390">
        <v>0</v>
      </c>
      <c r="AK95" s="390">
        <v>0</v>
      </c>
      <c r="AL95" s="390">
        <v>0</v>
      </c>
      <c r="AM95" s="390">
        <v>0</v>
      </c>
      <c r="AN95" s="390">
        <v>0</v>
      </c>
      <c r="AO95" s="389">
        <v>0</v>
      </c>
      <c r="AP95" s="390">
        <v>0</v>
      </c>
      <c r="AQ95" s="584">
        <v>1</v>
      </c>
      <c r="AR95" s="601"/>
      <c r="AS95" s="390">
        <v>81</v>
      </c>
      <c r="AT95" s="390">
        <v>15</v>
      </c>
      <c r="AU95" s="389">
        <v>28</v>
      </c>
      <c r="AV95" s="390">
        <v>5</v>
      </c>
      <c r="AW95" s="390">
        <v>0</v>
      </c>
      <c r="AX95" s="390">
        <v>4</v>
      </c>
      <c r="AY95" s="390">
        <v>9</v>
      </c>
      <c r="AZ95" s="390">
        <v>3</v>
      </c>
      <c r="BA95" s="390">
        <v>7</v>
      </c>
      <c r="BB95" s="519">
        <v>0.34599999999999997</v>
      </c>
      <c r="BC95" s="519">
        <v>0.36899999999999999</v>
      </c>
      <c r="BD95" s="519">
        <v>0.55600000000000005</v>
      </c>
      <c r="BE95" s="519">
        <v>0.92500000000000004</v>
      </c>
      <c r="BF95" s="370"/>
      <c r="BG95" s="390">
        <v>171</v>
      </c>
      <c r="BH95" s="390">
        <v>18</v>
      </c>
      <c r="BI95" s="390">
        <v>44</v>
      </c>
      <c r="BJ95" s="390">
        <v>7</v>
      </c>
      <c r="BK95" s="390">
        <v>0</v>
      </c>
      <c r="BL95" s="390">
        <v>6</v>
      </c>
      <c r="BM95" s="390">
        <v>25</v>
      </c>
      <c r="BN95" s="390">
        <v>18</v>
      </c>
      <c r="BO95" s="390">
        <v>33</v>
      </c>
      <c r="BP95" s="519">
        <v>0.25700000000000001</v>
      </c>
      <c r="BQ95" s="519">
        <v>0.32600000000000001</v>
      </c>
      <c r="BR95" s="519">
        <v>0.40400000000000003</v>
      </c>
      <c r="BS95" s="519">
        <v>0.73</v>
      </c>
      <c r="BT95" s="390"/>
      <c r="BU95" s="390"/>
      <c r="BV95" s="390"/>
      <c r="BW95" s="390"/>
      <c r="BX95" s="390"/>
      <c r="BY95" s="390"/>
      <c r="BZ95" s="390"/>
      <c r="CA95" s="390"/>
      <c r="CB95" s="390"/>
      <c r="CC95" s="390"/>
      <c r="CD95" s="390"/>
    </row>
    <row r="96" spans="1:82" s="388" customFormat="1">
      <c r="A96" s="388" t="s">
        <v>6658</v>
      </c>
      <c r="B96" s="388" t="s">
        <v>7091</v>
      </c>
      <c r="C96" s="390">
        <v>27</v>
      </c>
      <c r="D96" s="390" t="s">
        <v>70</v>
      </c>
      <c r="E96" s="390" t="s">
        <v>43</v>
      </c>
      <c r="F96" s="390" t="s">
        <v>37</v>
      </c>
      <c r="G96" s="390">
        <v>1</v>
      </c>
      <c r="H96" s="390">
        <v>2</v>
      </c>
      <c r="I96" s="390">
        <v>2</v>
      </c>
      <c r="J96" s="390">
        <v>0</v>
      </c>
      <c r="K96" s="390">
        <v>0</v>
      </c>
      <c r="L96" s="390">
        <v>0</v>
      </c>
      <c r="M96" s="390">
        <v>0</v>
      </c>
      <c r="N96" s="390">
        <v>0</v>
      </c>
      <c r="O96" s="390">
        <v>0</v>
      </c>
      <c r="P96" s="390">
        <v>0</v>
      </c>
      <c r="Q96" s="390">
        <v>0</v>
      </c>
      <c r="R96" s="390">
        <v>0</v>
      </c>
      <c r="S96" s="390">
        <v>0</v>
      </c>
      <c r="T96" s="519">
        <v>0</v>
      </c>
      <c r="U96" s="519">
        <v>0</v>
      </c>
      <c r="V96" s="519">
        <v>0</v>
      </c>
      <c r="W96" s="519">
        <v>0</v>
      </c>
      <c r="X96" s="390">
        <v>-100</v>
      </c>
      <c r="Y96" s="390">
        <v>0</v>
      </c>
      <c r="Z96" s="390">
        <v>0</v>
      </c>
      <c r="AA96" s="390">
        <v>0</v>
      </c>
      <c r="AB96" s="390">
        <v>0</v>
      </c>
      <c r="AC96" s="390">
        <v>0</v>
      </c>
      <c r="AD96" s="390">
        <v>0</v>
      </c>
      <c r="AE96" s="390" t="s">
        <v>6530</v>
      </c>
      <c r="AF96" s="390"/>
      <c r="AG96" s="576">
        <v>0</v>
      </c>
      <c r="AH96" s="390">
        <v>0</v>
      </c>
      <c r="AI96" s="390">
        <v>0</v>
      </c>
      <c r="AJ96" s="390">
        <v>1</v>
      </c>
      <c r="AK96" s="390">
        <v>0</v>
      </c>
      <c r="AL96" s="390">
        <v>0</v>
      </c>
      <c r="AM96" s="390">
        <v>0</v>
      </c>
      <c r="AN96" s="390">
        <v>0</v>
      </c>
      <c r="AO96" s="389">
        <v>0</v>
      </c>
      <c r="AP96" s="390">
        <v>0</v>
      </c>
      <c r="AQ96" s="584">
        <v>0</v>
      </c>
      <c r="AR96" s="601"/>
      <c r="AS96" s="390">
        <v>0</v>
      </c>
      <c r="AT96" s="390">
        <v>0</v>
      </c>
      <c r="AU96" s="389">
        <v>0</v>
      </c>
      <c r="AV96" s="390">
        <v>0</v>
      </c>
      <c r="AW96" s="390">
        <v>0</v>
      </c>
      <c r="AX96" s="390">
        <v>0</v>
      </c>
      <c r="AY96" s="390">
        <v>0</v>
      </c>
      <c r="AZ96" s="390">
        <v>0</v>
      </c>
      <c r="BA96" s="390">
        <v>0</v>
      </c>
      <c r="BB96" s="519">
        <v>0</v>
      </c>
      <c r="BC96" s="519">
        <v>0</v>
      </c>
      <c r="BD96" s="519">
        <v>0</v>
      </c>
      <c r="BE96" s="519">
        <v>0</v>
      </c>
      <c r="BF96" s="370"/>
      <c r="BG96" s="390">
        <v>2</v>
      </c>
      <c r="BH96" s="390">
        <v>0</v>
      </c>
      <c r="BI96" s="390">
        <v>0</v>
      </c>
      <c r="BJ96" s="390">
        <v>0</v>
      </c>
      <c r="BK96" s="390">
        <v>0</v>
      </c>
      <c r="BL96" s="390">
        <v>0</v>
      </c>
      <c r="BM96" s="390">
        <v>0</v>
      </c>
      <c r="BN96" s="390">
        <v>0</v>
      </c>
      <c r="BO96" s="390">
        <v>0</v>
      </c>
      <c r="BP96" s="519">
        <v>0</v>
      </c>
      <c r="BQ96" s="519">
        <v>0</v>
      </c>
      <c r="BR96" s="519">
        <v>0</v>
      </c>
      <c r="BS96" s="519">
        <v>0</v>
      </c>
      <c r="BT96" s="390"/>
      <c r="BU96" s="390"/>
      <c r="BV96" s="390"/>
      <c r="BW96" s="390"/>
      <c r="BX96" s="390"/>
      <c r="BY96" s="390"/>
      <c r="BZ96" s="390"/>
      <c r="CA96" s="390"/>
      <c r="CB96" s="390"/>
      <c r="CC96" s="390"/>
      <c r="CD96" s="390"/>
    </row>
    <row r="97" spans="1:82" s="388" customFormat="1">
      <c r="A97" s="388" t="s">
        <v>103</v>
      </c>
      <c r="B97" s="388" t="s">
        <v>7092</v>
      </c>
      <c r="C97" s="390">
        <v>28</v>
      </c>
      <c r="D97" s="390" t="s">
        <v>56</v>
      </c>
      <c r="E97" s="390" t="s">
        <v>43</v>
      </c>
      <c r="F97" s="390" t="s">
        <v>35</v>
      </c>
      <c r="G97" s="390">
        <v>162</v>
      </c>
      <c r="H97" s="390">
        <v>707</v>
      </c>
      <c r="I97" s="390">
        <v>618</v>
      </c>
      <c r="J97" s="390">
        <v>94</v>
      </c>
      <c r="K97" s="390">
        <v>191</v>
      </c>
      <c r="L97" s="390">
        <v>44</v>
      </c>
      <c r="M97" s="390">
        <v>4</v>
      </c>
      <c r="N97" s="390">
        <v>23</v>
      </c>
      <c r="O97" s="390">
        <v>98</v>
      </c>
      <c r="P97" s="390">
        <v>10</v>
      </c>
      <c r="Q97" s="390">
        <v>3</v>
      </c>
      <c r="R97" s="390">
        <v>76</v>
      </c>
      <c r="S97" s="390">
        <v>132</v>
      </c>
      <c r="T97" s="519">
        <v>0.309</v>
      </c>
      <c r="U97" s="519">
        <v>0.38800000000000001</v>
      </c>
      <c r="V97" s="519">
        <v>0.505</v>
      </c>
      <c r="W97" s="519">
        <v>0.89200000000000002</v>
      </c>
      <c r="X97" s="390">
        <v>140</v>
      </c>
      <c r="Y97" s="390">
        <v>312</v>
      </c>
      <c r="Z97" s="390">
        <v>11</v>
      </c>
      <c r="AA97" s="390">
        <v>7</v>
      </c>
      <c r="AB97" s="390">
        <v>0</v>
      </c>
      <c r="AC97" s="390">
        <v>6</v>
      </c>
      <c r="AD97" s="390">
        <v>12</v>
      </c>
      <c r="AE97" s="390" t="s">
        <v>6527</v>
      </c>
      <c r="AF97" s="390"/>
      <c r="AG97" s="576">
        <v>0</v>
      </c>
      <c r="AH97" s="390">
        <v>0</v>
      </c>
      <c r="AI97" s="390">
        <v>161</v>
      </c>
      <c r="AJ97" s="390">
        <v>0</v>
      </c>
      <c r="AK97" s="390">
        <v>0</v>
      </c>
      <c r="AL97" s="390">
        <v>0</v>
      </c>
      <c r="AM97" s="390">
        <v>0</v>
      </c>
      <c r="AN97" s="390">
        <v>0</v>
      </c>
      <c r="AO97" s="389">
        <v>0</v>
      </c>
      <c r="AP97" s="390">
        <v>0</v>
      </c>
      <c r="AQ97" s="584">
        <v>0</v>
      </c>
      <c r="AR97" s="601"/>
      <c r="AS97" s="390">
        <v>204</v>
      </c>
      <c r="AT97" s="390">
        <v>26</v>
      </c>
      <c r="AU97" s="389">
        <v>63</v>
      </c>
      <c r="AV97" s="390">
        <v>11</v>
      </c>
      <c r="AW97" s="390">
        <v>2</v>
      </c>
      <c r="AX97" s="390">
        <v>10</v>
      </c>
      <c r="AY97" s="390">
        <v>37</v>
      </c>
      <c r="AZ97" s="390">
        <v>25</v>
      </c>
      <c r="BA97" s="390">
        <v>47</v>
      </c>
      <c r="BB97" s="519">
        <v>0.309</v>
      </c>
      <c r="BC97" s="519">
        <v>0.39300000000000002</v>
      </c>
      <c r="BD97" s="519">
        <v>0.52900000000000003</v>
      </c>
      <c r="BE97" s="519">
        <v>0.92200000000000004</v>
      </c>
      <c r="BF97" s="370"/>
      <c r="BG97" s="390">
        <v>414</v>
      </c>
      <c r="BH97" s="390">
        <v>68</v>
      </c>
      <c r="BI97" s="390">
        <v>128</v>
      </c>
      <c r="BJ97" s="390">
        <v>33</v>
      </c>
      <c r="BK97" s="390">
        <v>2</v>
      </c>
      <c r="BL97" s="390">
        <v>13</v>
      </c>
      <c r="BM97" s="390">
        <v>61</v>
      </c>
      <c r="BN97" s="390">
        <v>51</v>
      </c>
      <c r="BO97" s="390">
        <v>85</v>
      </c>
      <c r="BP97" s="519">
        <v>0.309</v>
      </c>
      <c r="BQ97" s="519">
        <v>0.38500000000000001</v>
      </c>
      <c r="BR97" s="519">
        <v>0.49299999999999999</v>
      </c>
      <c r="BS97" s="519">
        <v>0.878</v>
      </c>
      <c r="BT97" s="390"/>
      <c r="BU97" s="390"/>
      <c r="BV97" s="390"/>
      <c r="BW97" s="390"/>
      <c r="BX97" s="390"/>
      <c r="BY97" s="390"/>
      <c r="BZ97" s="390"/>
      <c r="CA97" s="390"/>
      <c r="CB97" s="390"/>
      <c r="CC97" s="390"/>
      <c r="CD97" s="390"/>
    </row>
    <row r="98" spans="1:82" s="388" customFormat="1">
      <c r="A98" s="388" t="s">
        <v>216</v>
      </c>
      <c r="B98" s="388" t="s">
        <v>7094</v>
      </c>
      <c r="C98" s="390">
        <v>28</v>
      </c>
      <c r="D98" s="390" t="s">
        <v>128</v>
      </c>
      <c r="E98" s="390" t="s">
        <v>43</v>
      </c>
      <c r="F98" s="390" t="s">
        <v>37</v>
      </c>
      <c r="G98" s="390">
        <v>162</v>
      </c>
      <c r="H98" s="390">
        <v>656</v>
      </c>
      <c r="I98" s="390">
        <v>602</v>
      </c>
      <c r="J98" s="390">
        <v>62</v>
      </c>
      <c r="K98" s="390">
        <v>149</v>
      </c>
      <c r="L98" s="390">
        <v>31</v>
      </c>
      <c r="M98" s="390">
        <v>5</v>
      </c>
      <c r="N98" s="390">
        <v>13</v>
      </c>
      <c r="O98" s="390">
        <v>67</v>
      </c>
      <c r="P98" s="390">
        <v>8</v>
      </c>
      <c r="Q98" s="390">
        <v>6</v>
      </c>
      <c r="R98" s="390">
        <v>45</v>
      </c>
      <c r="S98" s="390">
        <v>147</v>
      </c>
      <c r="T98" s="519">
        <v>0.248</v>
      </c>
      <c r="U98" s="519">
        <v>0.29899999999999999</v>
      </c>
      <c r="V98" s="519">
        <v>0.38</v>
      </c>
      <c r="W98" s="519">
        <v>0.68</v>
      </c>
      <c r="X98" s="390">
        <v>88</v>
      </c>
      <c r="Y98" s="390">
        <v>229</v>
      </c>
      <c r="Z98" s="390">
        <v>8</v>
      </c>
      <c r="AA98" s="390">
        <v>2</v>
      </c>
      <c r="AB98" s="390">
        <v>1</v>
      </c>
      <c r="AC98" s="390">
        <v>6</v>
      </c>
      <c r="AD98" s="390">
        <v>2</v>
      </c>
      <c r="AE98" s="390" t="s">
        <v>7637</v>
      </c>
      <c r="AF98" s="390"/>
      <c r="AG98" s="576">
        <v>0</v>
      </c>
      <c r="AH98" s="390">
        <v>0</v>
      </c>
      <c r="AI98" s="390">
        <v>0</v>
      </c>
      <c r="AJ98" s="390">
        <v>5</v>
      </c>
      <c r="AK98" s="390">
        <v>0</v>
      </c>
      <c r="AL98" s="390">
        <v>160</v>
      </c>
      <c r="AM98" s="390">
        <v>0</v>
      </c>
      <c r="AN98" s="390">
        <v>0</v>
      </c>
      <c r="AO98" s="389">
        <v>0</v>
      </c>
      <c r="AP98" s="390">
        <v>0</v>
      </c>
      <c r="AQ98" s="584">
        <v>0</v>
      </c>
      <c r="AR98" s="601"/>
      <c r="AS98" s="390">
        <v>189</v>
      </c>
      <c r="AT98" s="390">
        <v>25</v>
      </c>
      <c r="AU98" s="389">
        <v>55</v>
      </c>
      <c r="AV98" s="390">
        <v>15</v>
      </c>
      <c r="AW98" s="390">
        <v>2</v>
      </c>
      <c r="AX98" s="390">
        <v>4</v>
      </c>
      <c r="AY98" s="390">
        <v>17</v>
      </c>
      <c r="AZ98" s="390">
        <v>9</v>
      </c>
      <c r="BA98" s="390">
        <v>31</v>
      </c>
      <c r="BB98" s="519">
        <v>0.29099999999999998</v>
      </c>
      <c r="BC98" s="519">
        <v>0.32300000000000001</v>
      </c>
      <c r="BD98" s="519">
        <v>0.45500000000000002</v>
      </c>
      <c r="BE98" s="519">
        <v>0.77800000000000002</v>
      </c>
      <c r="BF98" s="370"/>
      <c r="BG98" s="390">
        <v>413</v>
      </c>
      <c r="BH98" s="390">
        <v>37</v>
      </c>
      <c r="BI98" s="390">
        <v>94</v>
      </c>
      <c r="BJ98" s="390">
        <v>16</v>
      </c>
      <c r="BK98" s="390">
        <v>3</v>
      </c>
      <c r="BL98" s="390">
        <v>9</v>
      </c>
      <c r="BM98" s="390">
        <v>50</v>
      </c>
      <c r="BN98" s="390">
        <v>36</v>
      </c>
      <c r="BO98" s="390">
        <v>116</v>
      </c>
      <c r="BP98" s="519">
        <v>0.22800000000000001</v>
      </c>
      <c r="BQ98" s="519">
        <v>0.28899999999999998</v>
      </c>
      <c r="BR98" s="519">
        <v>0.34599999999999997</v>
      </c>
      <c r="BS98" s="519">
        <v>0.63500000000000001</v>
      </c>
      <c r="BT98" s="390"/>
      <c r="BU98" s="390"/>
      <c r="BV98" s="390"/>
      <c r="BW98" s="390"/>
      <c r="BX98" s="390"/>
      <c r="BY98" s="390"/>
      <c r="BZ98" s="390"/>
      <c r="CA98" s="390"/>
      <c r="CB98" s="390"/>
      <c r="CC98" s="390"/>
      <c r="CD98" s="390"/>
    </row>
    <row r="99" spans="1:82" s="388" customFormat="1">
      <c r="A99" s="388" t="s">
        <v>3898</v>
      </c>
      <c r="B99" s="388" t="s">
        <v>7095</v>
      </c>
      <c r="C99" s="390">
        <v>29</v>
      </c>
      <c r="D99" s="390" t="s">
        <v>115</v>
      </c>
      <c r="E99" s="390" t="s">
        <v>34</v>
      </c>
      <c r="F99" s="390" t="s">
        <v>37</v>
      </c>
      <c r="G99" s="390">
        <v>145</v>
      </c>
      <c r="H99" s="390">
        <v>552</v>
      </c>
      <c r="I99" s="390">
        <v>489</v>
      </c>
      <c r="J99" s="390">
        <v>61</v>
      </c>
      <c r="K99" s="390">
        <v>121</v>
      </c>
      <c r="L99" s="390">
        <v>25</v>
      </c>
      <c r="M99" s="390">
        <v>3</v>
      </c>
      <c r="N99" s="390">
        <v>16</v>
      </c>
      <c r="O99" s="390">
        <v>68</v>
      </c>
      <c r="P99" s="390">
        <v>2</v>
      </c>
      <c r="Q99" s="390">
        <v>3</v>
      </c>
      <c r="R99" s="390">
        <v>53</v>
      </c>
      <c r="S99" s="390">
        <v>126</v>
      </c>
      <c r="T99" s="519">
        <v>0.247</v>
      </c>
      <c r="U99" s="519">
        <v>0.32400000000000001</v>
      </c>
      <c r="V99" s="519">
        <v>0.40899999999999997</v>
      </c>
      <c r="W99" s="519">
        <v>0.73299999999999998</v>
      </c>
      <c r="X99" s="390">
        <v>103</v>
      </c>
      <c r="Y99" s="390">
        <v>200</v>
      </c>
      <c r="Z99" s="390">
        <v>14</v>
      </c>
      <c r="AA99" s="390">
        <v>3</v>
      </c>
      <c r="AB99" s="390">
        <v>5</v>
      </c>
      <c r="AC99" s="390">
        <v>2</v>
      </c>
      <c r="AD99" s="390">
        <v>3</v>
      </c>
      <c r="AE99" s="390" t="s">
        <v>10062</v>
      </c>
      <c r="AF99" s="390"/>
      <c r="AG99" s="576">
        <v>0</v>
      </c>
      <c r="AH99" s="390">
        <v>0</v>
      </c>
      <c r="AI99" s="390">
        <v>24</v>
      </c>
      <c r="AJ99" s="390">
        <v>32</v>
      </c>
      <c r="AK99" s="390">
        <v>3</v>
      </c>
      <c r="AL99" s="390">
        <v>39</v>
      </c>
      <c r="AM99" s="390">
        <v>73</v>
      </c>
      <c r="AN99" s="390">
        <v>2</v>
      </c>
      <c r="AO99" s="389">
        <v>1</v>
      </c>
      <c r="AP99" s="390">
        <v>73</v>
      </c>
      <c r="AQ99" s="584">
        <v>1</v>
      </c>
      <c r="AR99" s="601"/>
      <c r="AS99" s="390">
        <v>165</v>
      </c>
      <c r="AT99" s="390">
        <v>12</v>
      </c>
      <c r="AU99" s="389">
        <v>45</v>
      </c>
      <c r="AV99" s="390">
        <v>8</v>
      </c>
      <c r="AW99" s="390">
        <v>2</v>
      </c>
      <c r="AX99" s="390">
        <v>5</v>
      </c>
      <c r="AY99" s="390">
        <v>29</v>
      </c>
      <c r="AZ99" s="390">
        <v>11</v>
      </c>
      <c r="BA99" s="390">
        <v>38</v>
      </c>
      <c r="BB99" s="519">
        <v>0.27300000000000002</v>
      </c>
      <c r="BC99" s="519">
        <v>0.316</v>
      </c>
      <c r="BD99" s="519">
        <v>0.436</v>
      </c>
      <c r="BE99" s="519">
        <v>0.752</v>
      </c>
      <c r="BF99" s="370"/>
      <c r="BG99" s="390">
        <v>324</v>
      </c>
      <c r="BH99" s="390">
        <v>49</v>
      </c>
      <c r="BI99" s="390">
        <v>76</v>
      </c>
      <c r="BJ99" s="390">
        <v>17</v>
      </c>
      <c r="BK99" s="390">
        <v>1</v>
      </c>
      <c r="BL99" s="390">
        <v>11</v>
      </c>
      <c r="BM99" s="390">
        <v>39</v>
      </c>
      <c r="BN99" s="390">
        <v>42</v>
      </c>
      <c r="BO99" s="390">
        <v>88</v>
      </c>
      <c r="BP99" s="519">
        <v>0.23499999999999999</v>
      </c>
      <c r="BQ99" s="519">
        <v>0.32700000000000001</v>
      </c>
      <c r="BR99" s="519">
        <v>0.39500000000000002</v>
      </c>
      <c r="BS99" s="519">
        <v>0.72199999999999998</v>
      </c>
      <c r="BT99" s="390"/>
      <c r="BU99" s="390"/>
      <c r="BV99" s="390"/>
      <c r="BW99" s="390"/>
      <c r="BX99" s="390"/>
      <c r="BY99" s="390"/>
      <c r="BZ99" s="390"/>
      <c r="CA99" s="390"/>
      <c r="CB99" s="390"/>
      <c r="CC99" s="390"/>
      <c r="CD99" s="390"/>
    </row>
    <row r="100" spans="1:82" s="388" customFormat="1">
      <c r="A100" s="388" t="s">
        <v>3924</v>
      </c>
      <c r="B100" s="388" t="s">
        <v>7096</v>
      </c>
      <c r="C100" s="390">
        <v>32</v>
      </c>
      <c r="D100" s="390" t="s">
        <v>60</v>
      </c>
      <c r="E100" s="390" t="s">
        <v>34</v>
      </c>
      <c r="F100" s="390" t="s">
        <v>10</v>
      </c>
      <c r="G100" s="390">
        <v>82</v>
      </c>
      <c r="H100" s="390">
        <v>280</v>
      </c>
      <c r="I100" s="390">
        <v>265</v>
      </c>
      <c r="J100" s="390">
        <v>28</v>
      </c>
      <c r="K100" s="390">
        <v>58</v>
      </c>
      <c r="L100" s="390">
        <v>14</v>
      </c>
      <c r="M100" s="390">
        <v>2</v>
      </c>
      <c r="N100" s="390">
        <v>3</v>
      </c>
      <c r="O100" s="390">
        <v>17</v>
      </c>
      <c r="P100" s="390">
        <v>2</v>
      </c>
      <c r="Q100" s="390">
        <v>1</v>
      </c>
      <c r="R100" s="390">
        <v>10</v>
      </c>
      <c r="S100" s="390">
        <v>68</v>
      </c>
      <c r="T100" s="519">
        <v>0.219</v>
      </c>
      <c r="U100" s="519">
        <v>0.254</v>
      </c>
      <c r="V100" s="519">
        <v>0.32100000000000001</v>
      </c>
      <c r="W100" s="519">
        <v>0.57499999999999996</v>
      </c>
      <c r="X100" s="390">
        <v>60</v>
      </c>
      <c r="Y100" s="390">
        <v>85</v>
      </c>
      <c r="Z100" s="390">
        <v>3</v>
      </c>
      <c r="AA100" s="390">
        <v>3</v>
      </c>
      <c r="AB100" s="390">
        <v>1</v>
      </c>
      <c r="AC100" s="390">
        <v>1</v>
      </c>
      <c r="AD100" s="390">
        <v>0</v>
      </c>
      <c r="AE100" s="390" t="s">
        <v>10025</v>
      </c>
      <c r="AF100" s="390"/>
      <c r="AG100" s="576">
        <v>0</v>
      </c>
      <c r="AH100" s="390">
        <v>81</v>
      </c>
      <c r="AI100" s="390">
        <v>2</v>
      </c>
      <c r="AJ100" s="390">
        <v>0</v>
      </c>
      <c r="AK100" s="390">
        <v>0</v>
      </c>
      <c r="AL100" s="390">
        <v>0</v>
      </c>
      <c r="AM100" s="390">
        <v>0</v>
      </c>
      <c r="AN100" s="390">
        <v>0</v>
      </c>
      <c r="AO100" s="389">
        <v>0</v>
      </c>
      <c r="AP100" s="390">
        <v>0</v>
      </c>
      <c r="AQ100" s="584">
        <v>0</v>
      </c>
      <c r="AR100" s="601"/>
      <c r="AS100" s="390">
        <v>84</v>
      </c>
      <c r="AT100" s="390">
        <v>8</v>
      </c>
      <c r="AU100" s="389">
        <v>18</v>
      </c>
      <c r="AV100" s="390">
        <v>3</v>
      </c>
      <c r="AW100" s="390">
        <v>1</v>
      </c>
      <c r="AX100" s="390">
        <v>0</v>
      </c>
      <c r="AY100" s="390">
        <v>6</v>
      </c>
      <c r="AZ100" s="390">
        <v>4</v>
      </c>
      <c r="BA100" s="390">
        <v>20</v>
      </c>
      <c r="BB100" s="519">
        <v>0.214</v>
      </c>
      <c r="BC100" s="519">
        <v>0.26700000000000002</v>
      </c>
      <c r="BD100" s="519">
        <v>0.27400000000000002</v>
      </c>
      <c r="BE100" s="519">
        <v>0.54100000000000004</v>
      </c>
      <c r="BF100" s="370"/>
      <c r="BG100" s="390">
        <v>181</v>
      </c>
      <c r="BH100" s="390">
        <v>20</v>
      </c>
      <c r="BI100" s="390">
        <v>40</v>
      </c>
      <c r="BJ100" s="390">
        <v>11</v>
      </c>
      <c r="BK100" s="390">
        <v>1</v>
      </c>
      <c r="BL100" s="390">
        <v>3</v>
      </c>
      <c r="BM100" s="390">
        <v>11</v>
      </c>
      <c r="BN100" s="390">
        <v>6</v>
      </c>
      <c r="BO100" s="390">
        <v>48</v>
      </c>
      <c r="BP100" s="519">
        <v>0.221</v>
      </c>
      <c r="BQ100" s="519">
        <v>0.249</v>
      </c>
      <c r="BR100" s="519">
        <v>0.34300000000000003</v>
      </c>
      <c r="BS100" s="519">
        <v>0.59199999999999997</v>
      </c>
      <c r="BT100" s="390"/>
      <c r="BU100" s="390"/>
      <c r="BV100" s="390"/>
      <c r="BW100" s="390"/>
      <c r="BX100" s="390"/>
      <c r="BY100" s="390"/>
      <c r="BZ100" s="390"/>
      <c r="CA100" s="390"/>
      <c r="CB100" s="390"/>
      <c r="CC100" s="390"/>
      <c r="CD100" s="390"/>
    </row>
    <row r="101" spans="1:82" s="388" customFormat="1">
      <c r="A101" s="388" t="s">
        <v>104</v>
      </c>
      <c r="B101" s="388" t="s">
        <v>7097</v>
      </c>
      <c r="C101" s="390">
        <v>33</v>
      </c>
      <c r="D101" s="390" t="s">
        <v>69</v>
      </c>
      <c r="E101" s="390" t="s">
        <v>43</v>
      </c>
      <c r="F101" s="390" t="s">
        <v>10</v>
      </c>
      <c r="G101" s="390">
        <v>146</v>
      </c>
      <c r="H101" s="390">
        <v>506</v>
      </c>
      <c r="I101" s="390">
        <v>462</v>
      </c>
      <c r="J101" s="390">
        <v>62</v>
      </c>
      <c r="K101" s="390">
        <v>134</v>
      </c>
      <c r="L101" s="390">
        <v>25</v>
      </c>
      <c r="M101" s="390">
        <v>0</v>
      </c>
      <c r="N101" s="390">
        <v>21</v>
      </c>
      <c r="O101" s="390">
        <v>85</v>
      </c>
      <c r="P101" s="390">
        <v>0</v>
      </c>
      <c r="Q101" s="390">
        <v>0</v>
      </c>
      <c r="R101" s="390">
        <v>36</v>
      </c>
      <c r="S101" s="390">
        <v>115</v>
      </c>
      <c r="T101" s="519">
        <v>0.28999999999999998</v>
      </c>
      <c r="U101" s="519">
        <v>0.33800000000000002</v>
      </c>
      <c r="V101" s="519">
        <v>0.48099999999999998</v>
      </c>
      <c r="W101" s="519">
        <v>0.81799999999999995</v>
      </c>
      <c r="X101" s="390">
        <v>121</v>
      </c>
      <c r="Y101" s="390">
        <v>222</v>
      </c>
      <c r="Z101" s="390">
        <v>14</v>
      </c>
      <c r="AA101" s="390">
        <v>1</v>
      </c>
      <c r="AB101" s="390">
        <v>0</v>
      </c>
      <c r="AC101" s="390">
        <v>7</v>
      </c>
      <c r="AD101" s="390">
        <v>2</v>
      </c>
      <c r="AE101" s="570" t="s">
        <v>10063</v>
      </c>
      <c r="AF101" s="570"/>
      <c r="AG101" s="576">
        <v>0</v>
      </c>
      <c r="AH101" s="390">
        <v>0</v>
      </c>
      <c r="AI101" s="390">
        <v>0</v>
      </c>
      <c r="AJ101" s="390">
        <v>0</v>
      </c>
      <c r="AK101" s="390">
        <v>0</v>
      </c>
      <c r="AL101" s="390">
        <v>0</v>
      </c>
      <c r="AM101" s="390">
        <v>75</v>
      </c>
      <c r="AN101" s="390">
        <v>0</v>
      </c>
      <c r="AO101" s="389">
        <v>51</v>
      </c>
      <c r="AP101" s="390">
        <v>120</v>
      </c>
      <c r="AQ101" s="584">
        <v>5</v>
      </c>
      <c r="AR101" s="601"/>
      <c r="AS101" s="390">
        <v>183</v>
      </c>
      <c r="AT101" s="390">
        <v>23</v>
      </c>
      <c r="AU101" s="389">
        <v>50</v>
      </c>
      <c r="AV101" s="390">
        <v>10</v>
      </c>
      <c r="AW101" s="390">
        <v>0</v>
      </c>
      <c r="AX101" s="390">
        <v>11</v>
      </c>
      <c r="AY101" s="390">
        <v>32</v>
      </c>
      <c r="AZ101" s="390">
        <v>13</v>
      </c>
      <c r="BA101" s="390">
        <v>47</v>
      </c>
      <c r="BB101" s="519">
        <v>0.27300000000000002</v>
      </c>
      <c r="BC101" s="519">
        <v>0.32</v>
      </c>
      <c r="BD101" s="519">
        <v>0.50800000000000001</v>
      </c>
      <c r="BE101" s="519">
        <v>0.82799999999999996</v>
      </c>
      <c r="BF101" s="370"/>
      <c r="BG101" s="390">
        <v>279</v>
      </c>
      <c r="BH101" s="390">
        <v>38</v>
      </c>
      <c r="BI101" s="390">
        <v>84</v>
      </c>
      <c r="BJ101" s="390">
        <v>15</v>
      </c>
      <c r="BK101" s="390">
        <v>0</v>
      </c>
      <c r="BL101" s="390">
        <v>10</v>
      </c>
      <c r="BM101" s="390">
        <v>53</v>
      </c>
      <c r="BN101" s="390">
        <v>23</v>
      </c>
      <c r="BO101" s="390">
        <v>68</v>
      </c>
      <c r="BP101" s="519">
        <v>0.30099999999999999</v>
      </c>
      <c r="BQ101" s="519">
        <v>0.35</v>
      </c>
      <c r="BR101" s="519">
        <v>0.46200000000000002</v>
      </c>
      <c r="BS101" s="519">
        <v>0.81200000000000006</v>
      </c>
      <c r="BT101" s="390"/>
      <c r="BU101" s="390"/>
      <c r="BV101" s="390"/>
      <c r="BW101" s="390"/>
      <c r="BX101" s="390"/>
      <c r="BY101" s="390"/>
      <c r="BZ101" s="390"/>
      <c r="CA101" s="390"/>
      <c r="CB101" s="390"/>
      <c r="CC101" s="390"/>
      <c r="CD101" s="390"/>
    </row>
    <row r="102" spans="1:82" s="388" customFormat="1">
      <c r="A102" s="388" t="s">
        <v>6102</v>
      </c>
      <c r="B102" s="388" t="s">
        <v>7098</v>
      </c>
      <c r="C102" s="390">
        <v>29</v>
      </c>
      <c r="D102" s="390" t="s">
        <v>44</v>
      </c>
      <c r="E102" s="390" t="s">
        <v>34</v>
      </c>
      <c r="F102" s="390" t="s">
        <v>10</v>
      </c>
      <c r="G102" s="390">
        <v>142</v>
      </c>
      <c r="H102" s="390">
        <v>542</v>
      </c>
      <c r="I102" s="390">
        <v>512</v>
      </c>
      <c r="J102" s="390">
        <v>65</v>
      </c>
      <c r="K102" s="390">
        <v>129</v>
      </c>
      <c r="L102" s="390">
        <v>40</v>
      </c>
      <c r="M102" s="390">
        <v>2</v>
      </c>
      <c r="N102" s="390">
        <v>15</v>
      </c>
      <c r="O102" s="390">
        <v>59</v>
      </c>
      <c r="P102" s="390">
        <v>14</v>
      </c>
      <c r="Q102" s="390">
        <v>3</v>
      </c>
      <c r="R102" s="390">
        <v>18</v>
      </c>
      <c r="S102" s="390">
        <v>98</v>
      </c>
      <c r="T102" s="519">
        <v>0.252</v>
      </c>
      <c r="U102" s="519">
        <v>0.28199999999999997</v>
      </c>
      <c r="V102" s="519">
        <v>0.42599999999999999</v>
      </c>
      <c r="W102" s="519">
        <v>0.70799999999999996</v>
      </c>
      <c r="X102" s="390">
        <v>93</v>
      </c>
      <c r="Y102" s="390">
        <v>218</v>
      </c>
      <c r="Z102" s="390">
        <v>8</v>
      </c>
      <c r="AA102" s="390">
        <v>6</v>
      </c>
      <c r="AB102" s="390">
        <v>0</v>
      </c>
      <c r="AC102" s="390">
        <v>6</v>
      </c>
      <c r="AD102" s="390">
        <v>0</v>
      </c>
      <c r="AE102" s="570" t="s">
        <v>6525</v>
      </c>
      <c r="AF102" s="570"/>
      <c r="AG102" s="576">
        <v>0</v>
      </c>
      <c r="AH102" s="390">
        <v>0</v>
      </c>
      <c r="AI102" s="390">
        <v>0</v>
      </c>
      <c r="AJ102" s="390">
        <v>0</v>
      </c>
      <c r="AK102" s="390">
        <v>0</v>
      </c>
      <c r="AL102" s="390">
        <v>0</v>
      </c>
      <c r="AM102" s="390">
        <v>0</v>
      </c>
      <c r="AN102" s="390">
        <v>142</v>
      </c>
      <c r="AO102" s="389">
        <v>0</v>
      </c>
      <c r="AP102" s="390">
        <v>142</v>
      </c>
      <c r="AQ102" s="584">
        <v>0</v>
      </c>
      <c r="AR102" s="601"/>
      <c r="AS102" s="390">
        <v>149</v>
      </c>
      <c r="AT102" s="390">
        <v>18</v>
      </c>
      <c r="AU102" s="389">
        <v>35</v>
      </c>
      <c r="AV102" s="390">
        <v>10</v>
      </c>
      <c r="AW102" s="390">
        <v>2</v>
      </c>
      <c r="AX102" s="390">
        <v>5</v>
      </c>
      <c r="AY102" s="390">
        <v>15</v>
      </c>
      <c r="AZ102" s="390">
        <v>4</v>
      </c>
      <c r="BA102" s="390">
        <v>23</v>
      </c>
      <c r="BB102" s="519">
        <v>0.23499999999999999</v>
      </c>
      <c r="BC102" s="519">
        <v>0.25600000000000001</v>
      </c>
      <c r="BD102" s="519">
        <v>0.43</v>
      </c>
      <c r="BE102" s="519">
        <v>0.68600000000000005</v>
      </c>
      <c r="BF102" s="370"/>
      <c r="BG102" s="390">
        <v>363</v>
      </c>
      <c r="BH102" s="390">
        <v>47</v>
      </c>
      <c r="BI102" s="390">
        <v>94</v>
      </c>
      <c r="BJ102" s="390">
        <v>30</v>
      </c>
      <c r="BK102" s="390">
        <v>0</v>
      </c>
      <c r="BL102" s="390">
        <v>10</v>
      </c>
      <c r="BM102" s="390">
        <v>44</v>
      </c>
      <c r="BN102" s="390">
        <v>14</v>
      </c>
      <c r="BO102" s="390">
        <v>75</v>
      </c>
      <c r="BP102" s="519">
        <v>0.25900000000000001</v>
      </c>
      <c r="BQ102" s="519">
        <v>0.29299999999999998</v>
      </c>
      <c r="BR102" s="519">
        <v>0.42399999999999999</v>
      </c>
      <c r="BS102" s="519">
        <v>0.71699999999999997</v>
      </c>
      <c r="BT102" s="390"/>
      <c r="BU102" s="390"/>
      <c r="BV102" s="390"/>
      <c r="BW102" s="390"/>
      <c r="BX102" s="390"/>
      <c r="BY102" s="390"/>
      <c r="BZ102" s="390"/>
      <c r="CA102" s="390"/>
      <c r="CB102" s="390"/>
      <c r="CC102" s="390"/>
      <c r="CD102" s="390"/>
    </row>
    <row r="103" spans="1:82" s="388" customFormat="1">
      <c r="A103" s="388" t="s">
        <v>6660</v>
      </c>
      <c r="B103" s="388" t="s">
        <v>7099</v>
      </c>
      <c r="C103" s="390">
        <v>29</v>
      </c>
      <c r="D103" s="390" t="s">
        <v>134</v>
      </c>
      <c r="E103" s="390" t="s">
        <v>34</v>
      </c>
      <c r="F103" s="390" t="s">
        <v>10</v>
      </c>
      <c r="G103" s="390">
        <v>77</v>
      </c>
      <c r="H103" s="390">
        <v>265</v>
      </c>
      <c r="I103" s="390">
        <v>242</v>
      </c>
      <c r="J103" s="390">
        <v>30</v>
      </c>
      <c r="K103" s="390">
        <v>59</v>
      </c>
      <c r="L103" s="390">
        <v>12</v>
      </c>
      <c r="M103" s="390">
        <v>0</v>
      </c>
      <c r="N103" s="390">
        <v>10</v>
      </c>
      <c r="O103" s="390">
        <v>42</v>
      </c>
      <c r="P103" s="390">
        <v>1</v>
      </c>
      <c r="Q103" s="390">
        <v>0</v>
      </c>
      <c r="R103" s="390">
        <v>17</v>
      </c>
      <c r="S103" s="390">
        <v>67</v>
      </c>
      <c r="T103" s="519">
        <v>0.24399999999999999</v>
      </c>
      <c r="U103" s="519">
        <v>0.29499999999999998</v>
      </c>
      <c r="V103" s="519">
        <v>0.41699999999999998</v>
      </c>
      <c r="W103" s="519">
        <v>0.71299999999999997</v>
      </c>
      <c r="X103" s="390">
        <v>90</v>
      </c>
      <c r="Y103" s="390">
        <v>101</v>
      </c>
      <c r="Z103" s="390">
        <v>10</v>
      </c>
      <c r="AA103" s="390">
        <v>2</v>
      </c>
      <c r="AB103" s="390">
        <v>1</v>
      </c>
      <c r="AC103" s="390">
        <v>3</v>
      </c>
      <c r="AD103" s="390">
        <v>0</v>
      </c>
      <c r="AE103" s="390" t="s">
        <v>6524</v>
      </c>
      <c r="AF103" s="390"/>
      <c r="AG103" s="576">
        <v>0</v>
      </c>
      <c r="AH103" s="390">
        <v>76</v>
      </c>
      <c r="AI103" s="390">
        <v>0</v>
      </c>
      <c r="AJ103" s="390">
        <v>0</v>
      </c>
      <c r="AK103" s="390">
        <v>0</v>
      </c>
      <c r="AL103" s="390">
        <v>0</v>
      </c>
      <c r="AM103" s="390">
        <v>0</v>
      </c>
      <c r="AN103" s="390">
        <v>0</v>
      </c>
      <c r="AO103" s="389">
        <v>0</v>
      </c>
      <c r="AP103" s="390">
        <v>0</v>
      </c>
      <c r="AQ103" s="584">
        <v>0</v>
      </c>
      <c r="AR103" s="601"/>
      <c r="AS103" s="390">
        <v>65</v>
      </c>
      <c r="AT103" s="390">
        <v>6</v>
      </c>
      <c r="AU103" s="389">
        <v>17</v>
      </c>
      <c r="AV103" s="390">
        <v>5</v>
      </c>
      <c r="AW103" s="390">
        <v>0</v>
      </c>
      <c r="AX103" s="390">
        <v>2</v>
      </c>
      <c r="AY103" s="390">
        <v>9</v>
      </c>
      <c r="AZ103" s="390">
        <v>2</v>
      </c>
      <c r="BA103" s="390">
        <v>17</v>
      </c>
      <c r="BB103" s="519">
        <v>0.26200000000000001</v>
      </c>
      <c r="BC103" s="519">
        <v>0.28399999999999997</v>
      </c>
      <c r="BD103" s="519">
        <v>0.43099999999999999</v>
      </c>
      <c r="BE103" s="519">
        <v>0.71499999999999997</v>
      </c>
      <c r="BF103" s="370"/>
      <c r="BG103" s="390">
        <v>177</v>
      </c>
      <c r="BH103" s="390">
        <v>24</v>
      </c>
      <c r="BI103" s="390">
        <v>42</v>
      </c>
      <c r="BJ103" s="390">
        <v>7</v>
      </c>
      <c r="BK103" s="390">
        <v>0</v>
      </c>
      <c r="BL103" s="390">
        <v>8</v>
      </c>
      <c r="BM103" s="390">
        <v>33</v>
      </c>
      <c r="BN103" s="390">
        <v>15</v>
      </c>
      <c r="BO103" s="390">
        <v>50</v>
      </c>
      <c r="BP103" s="519">
        <v>0.23699999999999999</v>
      </c>
      <c r="BQ103" s="519">
        <v>0.29899999999999999</v>
      </c>
      <c r="BR103" s="519">
        <v>0.41199999999999998</v>
      </c>
      <c r="BS103" s="519">
        <v>0.71099999999999997</v>
      </c>
      <c r="BT103" s="390"/>
      <c r="BU103" s="390"/>
      <c r="BV103" s="390"/>
      <c r="BW103" s="390"/>
      <c r="BX103" s="390"/>
      <c r="BY103" s="390"/>
      <c r="BZ103" s="390"/>
      <c r="CA103" s="390"/>
      <c r="CB103" s="390"/>
      <c r="CC103" s="390"/>
      <c r="CD103" s="390"/>
    </row>
    <row r="104" spans="1:82" s="388" customFormat="1">
      <c r="A104" s="388" t="s">
        <v>105</v>
      </c>
      <c r="B104" s="388" t="s">
        <v>7100</v>
      </c>
      <c r="C104" s="390">
        <v>30</v>
      </c>
      <c r="D104" s="390" t="s">
        <v>38</v>
      </c>
      <c r="E104" s="390" t="s">
        <v>34</v>
      </c>
      <c r="F104" s="390" t="s">
        <v>10</v>
      </c>
      <c r="G104" s="390">
        <v>145</v>
      </c>
      <c r="H104" s="390">
        <v>613</v>
      </c>
      <c r="I104" s="390">
        <v>533</v>
      </c>
      <c r="J104" s="390">
        <v>80</v>
      </c>
      <c r="K104" s="390">
        <v>137</v>
      </c>
      <c r="L104" s="390">
        <v>18</v>
      </c>
      <c r="M104" s="390">
        <v>1</v>
      </c>
      <c r="N104" s="390">
        <v>30</v>
      </c>
      <c r="O104" s="390">
        <v>85</v>
      </c>
      <c r="P104" s="390">
        <v>8</v>
      </c>
      <c r="Q104" s="390">
        <v>2</v>
      </c>
      <c r="R104" s="390">
        <v>64</v>
      </c>
      <c r="S104" s="390">
        <v>176</v>
      </c>
      <c r="T104" s="519">
        <v>0.25700000000000001</v>
      </c>
      <c r="U104" s="519">
        <v>0.34399999999999997</v>
      </c>
      <c r="V104" s="519">
        <v>0.46300000000000002</v>
      </c>
      <c r="W104" s="519">
        <v>0.80800000000000005</v>
      </c>
      <c r="X104" s="390">
        <v>122</v>
      </c>
      <c r="Y104" s="390">
        <v>247</v>
      </c>
      <c r="Z104" s="390">
        <v>12</v>
      </c>
      <c r="AA104" s="390">
        <v>10</v>
      </c>
      <c r="AB104" s="390">
        <v>0</v>
      </c>
      <c r="AC104" s="390">
        <v>6</v>
      </c>
      <c r="AD104" s="390">
        <v>1</v>
      </c>
      <c r="AE104" s="570" t="s">
        <v>6534</v>
      </c>
      <c r="AF104" s="570"/>
      <c r="AG104" s="576">
        <v>0</v>
      </c>
      <c r="AH104" s="390">
        <v>0</v>
      </c>
      <c r="AI104" s="390">
        <v>0</v>
      </c>
      <c r="AJ104" s="390">
        <v>0</v>
      </c>
      <c r="AK104" s="390">
        <v>0</v>
      </c>
      <c r="AL104" s="390">
        <v>0</v>
      </c>
      <c r="AM104" s="390">
        <v>140</v>
      </c>
      <c r="AN104" s="390">
        <v>0</v>
      </c>
      <c r="AO104" s="389">
        <v>0</v>
      </c>
      <c r="AP104" s="390">
        <v>140</v>
      </c>
      <c r="AQ104" s="584">
        <v>4</v>
      </c>
      <c r="AR104" s="601"/>
      <c r="AS104" s="390">
        <v>128</v>
      </c>
      <c r="AT104" s="390">
        <v>15</v>
      </c>
      <c r="AU104" s="389">
        <v>25</v>
      </c>
      <c r="AV104" s="390">
        <v>1</v>
      </c>
      <c r="AW104" s="390">
        <v>0</v>
      </c>
      <c r="AX104" s="390">
        <v>5</v>
      </c>
      <c r="AY104" s="390">
        <v>17</v>
      </c>
      <c r="AZ104" s="390">
        <v>12</v>
      </c>
      <c r="BA104" s="390">
        <v>41</v>
      </c>
      <c r="BB104" s="519">
        <v>0.19500000000000001</v>
      </c>
      <c r="BC104" s="519">
        <v>0.27300000000000002</v>
      </c>
      <c r="BD104" s="519">
        <v>0.32</v>
      </c>
      <c r="BE104" s="519">
        <v>0.59299999999999997</v>
      </c>
      <c r="BF104" s="370"/>
      <c r="BG104" s="390">
        <v>405</v>
      </c>
      <c r="BH104" s="390">
        <v>65</v>
      </c>
      <c r="BI104" s="390">
        <v>112</v>
      </c>
      <c r="BJ104" s="390">
        <v>17</v>
      </c>
      <c r="BK104" s="390">
        <v>1</v>
      </c>
      <c r="BL104" s="390">
        <v>25</v>
      </c>
      <c r="BM104" s="390">
        <v>68</v>
      </c>
      <c r="BN104" s="390">
        <v>52</v>
      </c>
      <c r="BO104" s="390">
        <v>135</v>
      </c>
      <c r="BP104" s="519">
        <v>0.27700000000000002</v>
      </c>
      <c r="BQ104" s="519">
        <v>0.36599999999999999</v>
      </c>
      <c r="BR104" s="519">
        <v>0.50900000000000001</v>
      </c>
      <c r="BS104" s="519">
        <v>0.875</v>
      </c>
      <c r="BT104" s="390"/>
      <c r="BU104" s="390"/>
      <c r="BV104" s="390"/>
      <c r="BW104" s="390"/>
      <c r="BX104" s="390"/>
      <c r="BY104" s="390"/>
      <c r="BZ104" s="390"/>
      <c r="CA104" s="390"/>
      <c r="CB104" s="390"/>
      <c r="CC104" s="390"/>
      <c r="CD104" s="390"/>
    </row>
    <row r="105" spans="1:82" ht="15" customHeight="1">
      <c r="A105" s="276"/>
      <c r="B105" s="319"/>
      <c r="C105" s="319"/>
      <c r="D105" s="319"/>
      <c r="E105" s="319"/>
      <c r="F105" s="319"/>
      <c r="G105" s="319"/>
      <c r="H105" s="319"/>
      <c r="I105" s="287"/>
      <c r="J105" s="287"/>
      <c r="K105" s="287"/>
      <c r="L105" s="287"/>
      <c r="M105" s="319"/>
      <c r="N105" s="319"/>
      <c r="O105" s="319"/>
      <c r="P105" s="319"/>
      <c r="Q105" s="319"/>
      <c r="R105" s="319"/>
      <c r="S105" s="319"/>
      <c r="T105" s="319"/>
      <c r="U105" s="319"/>
      <c r="V105" s="319"/>
      <c r="W105" s="319"/>
      <c r="X105" s="319"/>
      <c r="Y105" s="319"/>
      <c r="Z105" s="319"/>
      <c r="AA105" s="319"/>
      <c r="AB105" s="319"/>
      <c r="AC105" s="319"/>
      <c r="AD105" s="319"/>
      <c r="AE105" s="319"/>
      <c r="AF105" s="319"/>
      <c r="AG105" s="577"/>
      <c r="AH105" s="319"/>
      <c r="AI105" s="319"/>
      <c r="AJ105" s="319"/>
      <c r="AK105" s="319"/>
      <c r="AL105" s="319"/>
      <c r="AM105" s="319"/>
      <c r="AN105" s="319"/>
      <c r="AO105" s="319"/>
      <c r="AP105" s="319"/>
      <c r="AQ105" s="590"/>
      <c r="AR105" s="606"/>
      <c r="AS105" s="319"/>
      <c r="AT105" s="287"/>
      <c r="AU105" s="287"/>
      <c r="AV105" s="287"/>
      <c r="AW105" s="287"/>
      <c r="AX105" s="319"/>
      <c r="AY105" s="287"/>
      <c r="AZ105" s="287"/>
      <c r="BA105" s="287"/>
      <c r="BB105" s="287"/>
    </row>
    <row r="106" spans="1:82" ht="15" customHeight="1">
      <c r="A106" s="303" t="s">
        <v>457</v>
      </c>
      <c r="B106" s="373"/>
      <c r="C106" s="373"/>
      <c r="D106" s="373"/>
      <c r="E106" s="390"/>
      <c r="F106" s="390"/>
      <c r="G106" s="390"/>
      <c r="H106" s="390"/>
      <c r="I106" s="390"/>
      <c r="J106" s="390"/>
      <c r="K106" s="390"/>
      <c r="L106" s="390"/>
      <c r="M106" s="390"/>
      <c r="N106" s="390"/>
      <c r="O106" s="390"/>
      <c r="P106" s="390"/>
      <c r="Q106" s="390"/>
      <c r="R106" s="390"/>
      <c r="S106" s="390"/>
      <c r="T106" s="390"/>
      <c r="U106" s="390"/>
      <c r="V106" s="390"/>
      <c r="W106" s="390"/>
      <c r="X106" s="390"/>
      <c r="Y106" s="390"/>
      <c r="Z106" s="390"/>
      <c r="AA106" s="390"/>
      <c r="AB106" s="390"/>
      <c r="AC106" s="390"/>
      <c r="AD106" s="389"/>
      <c r="AE106" s="389"/>
      <c r="AF106" s="390"/>
      <c r="AG106" s="576"/>
      <c r="AH106" s="390"/>
      <c r="AI106" s="390"/>
      <c r="AJ106" s="389"/>
      <c r="AK106" s="390"/>
      <c r="AL106" s="390"/>
      <c r="AM106" s="390"/>
      <c r="AN106" s="390"/>
      <c r="AO106" s="389"/>
      <c r="AP106" s="390"/>
      <c r="AQ106" s="584"/>
      <c r="AR106" s="601"/>
      <c r="AS106" s="390"/>
      <c r="AT106" s="389"/>
      <c r="AU106" s="389"/>
      <c r="AV106" s="390"/>
      <c r="AW106" s="389"/>
      <c r="AX106" s="389"/>
      <c r="AY106" s="390"/>
      <c r="AZ106" s="390"/>
      <c r="BA106" s="389"/>
      <c r="BC106" s="389"/>
      <c r="BD106" s="389"/>
      <c r="BE106" s="389"/>
      <c r="BF106" s="370"/>
      <c r="BG106" s="390"/>
      <c r="BH106" s="389"/>
      <c r="BI106" s="390"/>
      <c r="BJ106" s="390"/>
      <c r="BK106" s="390"/>
      <c r="BL106" s="390"/>
    </row>
    <row r="107" spans="1:82" s="388" customFormat="1">
      <c r="A107" s="388" t="s">
        <v>7806</v>
      </c>
      <c r="B107" s="388" t="s">
        <v>7807</v>
      </c>
      <c r="C107" s="390">
        <v>24</v>
      </c>
      <c r="D107" s="390" t="s">
        <v>49</v>
      </c>
      <c r="E107" s="390" t="s">
        <v>43</v>
      </c>
      <c r="F107" s="390" t="s">
        <v>10</v>
      </c>
      <c r="G107" s="390">
        <v>138</v>
      </c>
      <c r="H107" s="390">
        <v>427</v>
      </c>
      <c r="I107" s="390">
        <v>379</v>
      </c>
      <c r="J107" s="390">
        <v>61</v>
      </c>
      <c r="K107" s="390">
        <v>100</v>
      </c>
      <c r="L107" s="390">
        <v>20</v>
      </c>
      <c r="M107" s="390">
        <v>2</v>
      </c>
      <c r="N107" s="390">
        <v>12</v>
      </c>
      <c r="O107" s="390">
        <v>37</v>
      </c>
      <c r="P107" s="390">
        <v>15</v>
      </c>
      <c r="Q107" s="390">
        <v>3</v>
      </c>
      <c r="R107" s="390">
        <v>31</v>
      </c>
      <c r="S107" s="390">
        <v>125</v>
      </c>
      <c r="T107" s="519">
        <v>0.26400000000000001</v>
      </c>
      <c r="U107" s="519">
        <v>0.33400000000000002</v>
      </c>
      <c r="V107" s="519">
        <v>0.42199999999999999</v>
      </c>
      <c r="W107" s="519">
        <v>0.75600000000000001</v>
      </c>
      <c r="X107" s="390">
        <v>106</v>
      </c>
      <c r="Y107" s="390">
        <v>160</v>
      </c>
      <c r="Z107" s="390">
        <v>1</v>
      </c>
      <c r="AA107" s="390">
        <v>11</v>
      </c>
      <c r="AB107" s="390">
        <v>2</v>
      </c>
      <c r="AC107" s="390">
        <v>4</v>
      </c>
      <c r="AD107" s="390">
        <v>3</v>
      </c>
      <c r="AE107" s="570" t="s">
        <v>10064</v>
      </c>
      <c r="AF107" s="570"/>
      <c r="AG107" s="576">
        <v>0</v>
      </c>
      <c r="AH107" s="390">
        <v>0</v>
      </c>
      <c r="AI107" s="390">
        <v>0</v>
      </c>
      <c r="AJ107" s="390">
        <v>0</v>
      </c>
      <c r="AK107" s="390">
        <v>0</v>
      </c>
      <c r="AL107" s="390">
        <v>0</v>
      </c>
      <c r="AM107" s="390">
        <v>6</v>
      </c>
      <c r="AN107" s="390">
        <v>74</v>
      </c>
      <c r="AO107" s="389">
        <v>38</v>
      </c>
      <c r="AP107" s="390">
        <v>113</v>
      </c>
      <c r="AQ107" s="584">
        <v>0</v>
      </c>
      <c r="AR107" s="601"/>
      <c r="AS107" s="390">
        <v>120</v>
      </c>
      <c r="AT107" s="390">
        <v>26</v>
      </c>
      <c r="AU107" s="389">
        <v>35</v>
      </c>
      <c r="AV107" s="390">
        <v>10</v>
      </c>
      <c r="AW107" s="390">
        <v>1</v>
      </c>
      <c r="AX107" s="390">
        <v>5</v>
      </c>
      <c r="AY107" s="390">
        <v>14</v>
      </c>
      <c r="AZ107" s="390">
        <v>11</v>
      </c>
      <c r="BA107" s="390">
        <v>35</v>
      </c>
      <c r="BB107" s="519">
        <v>0.29199999999999998</v>
      </c>
      <c r="BC107" s="519">
        <v>0.37</v>
      </c>
      <c r="BD107" s="519">
        <v>0.51700000000000002</v>
      </c>
      <c r="BE107" s="519">
        <v>0.88700000000000001</v>
      </c>
      <c r="BF107" s="370"/>
      <c r="BG107" s="390">
        <v>259</v>
      </c>
      <c r="BH107" s="390">
        <v>35</v>
      </c>
      <c r="BI107" s="390">
        <v>65</v>
      </c>
      <c r="BJ107" s="390">
        <v>10</v>
      </c>
      <c r="BK107" s="390">
        <v>1</v>
      </c>
      <c r="BL107" s="390">
        <v>7</v>
      </c>
      <c r="BM107" s="390">
        <v>23</v>
      </c>
      <c r="BN107" s="390">
        <v>20</v>
      </c>
      <c r="BO107" s="390">
        <v>90</v>
      </c>
      <c r="BP107" s="519">
        <v>0.251</v>
      </c>
      <c r="BQ107" s="519">
        <v>0.317</v>
      </c>
      <c r="BR107" s="519">
        <v>0.378</v>
      </c>
      <c r="BS107" s="519">
        <v>0.69499999999999995</v>
      </c>
      <c r="BT107" s="390"/>
      <c r="BU107" s="390"/>
      <c r="BV107" s="390"/>
      <c r="BW107" s="390"/>
      <c r="BX107" s="390"/>
      <c r="BY107" s="390"/>
      <c r="BZ107" s="390"/>
      <c r="CA107" s="390"/>
      <c r="CB107" s="390"/>
      <c r="CC107" s="390"/>
      <c r="CD107" s="390"/>
    </row>
    <row r="108" spans="1:82" s="388" customFormat="1">
      <c r="A108" s="388" t="s">
        <v>3854</v>
      </c>
      <c r="B108" s="388" t="s">
        <v>7101</v>
      </c>
      <c r="C108" s="390">
        <v>25</v>
      </c>
      <c r="D108" s="390" t="s">
        <v>53</v>
      </c>
      <c r="E108" s="390" t="s">
        <v>34</v>
      </c>
      <c r="F108" s="390" t="s">
        <v>10</v>
      </c>
      <c r="G108" s="390">
        <v>136</v>
      </c>
      <c r="H108" s="390">
        <v>614</v>
      </c>
      <c r="I108" s="390">
        <v>520</v>
      </c>
      <c r="J108" s="390">
        <v>129</v>
      </c>
      <c r="K108" s="390">
        <v>180</v>
      </c>
      <c r="L108" s="390">
        <v>47</v>
      </c>
      <c r="M108" s="390">
        <v>5</v>
      </c>
      <c r="N108" s="390">
        <v>32</v>
      </c>
      <c r="O108" s="390">
        <v>80</v>
      </c>
      <c r="P108" s="390">
        <v>30</v>
      </c>
      <c r="Q108" s="390">
        <v>6</v>
      </c>
      <c r="R108" s="390">
        <v>81</v>
      </c>
      <c r="S108" s="390">
        <v>91</v>
      </c>
      <c r="T108" s="519">
        <v>0.34599999999999997</v>
      </c>
      <c r="U108" s="519">
        <v>0.438</v>
      </c>
      <c r="V108" s="519">
        <v>0.64</v>
      </c>
      <c r="W108" s="519">
        <v>1.0780000000000001</v>
      </c>
      <c r="X108" s="390">
        <v>186</v>
      </c>
      <c r="Y108" s="390">
        <v>333</v>
      </c>
      <c r="Z108" s="390">
        <v>5</v>
      </c>
      <c r="AA108" s="390">
        <v>8</v>
      </c>
      <c r="AB108" s="390">
        <v>0</v>
      </c>
      <c r="AC108" s="390">
        <v>5</v>
      </c>
      <c r="AD108" s="390">
        <v>8</v>
      </c>
      <c r="AE108" s="570" t="s">
        <v>10065</v>
      </c>
      <c r="AF108" s="570"/>
      <c r="AG108" s="576">
        <v>0</v>
      </c>
      <c r="AH108" s="390">
        <v>0</v>
      </c>
      <c r="AI108" s="390">
        <v>0</v>
      </c>
      <c r="AJ108" s="390">
        <v>1</v>
      </c>
      <c r="AK108" s="390">
        <v>0</v>
      </c>
      <c r="AL108" s="390">
        <v>0</v>
      </c>
      <c r="AM108" s="390">
        <v>0</v>
      </c>
      <c r="AN108" s="390">
        <v>14</v>
      </c>
      <c r="AO108" s="389">
        <v>120</v>
      </c>
      <c r="AP108" s="390">
        <v>131</v>
      </c>
      <c r="AQ108" s="584">
        <v>3</v>
      </c>
      <c r="AR108" s="601"/>
      <c r="AS108" s="390">
        <v>125</v>
      </c>
      <c r="AT108" s="390">
        <v>40</v>
      </c>
      <c r="AU108" s="389">
        <v>46</v>
      </c>
      <c r="AV108" s="390">
        <v>13</v>
      </c>
      <c r="AW108" s="390">
        <v>3</v>
      </c>
      <c r="AX108" s="390">
        <v>9</v>
      </c>
      <c r="AY108" s="390">
        <v>26</v>
      </c>
      <c r="AZ108" s="390">
        <v>27</v>
      </c>
      <c r="BA108" s="390">
        <v>21</v>
      </c>
      <c r="BB108" s="519">
        <v>0.36799999999999999</v>
      </c>
      <c r="BC108" s="519">
        <v>0.47099999999999997</v>
      </c>
      <c r="BD108" s="519">
        <v>0.73599999999999999</v>
      </c>
      <c r="BE108" s="519">
        <v>1.2070000000000001</v>
      </c>
      <c r="BF108" s="370"/>
      <c r="BG108" s="390">
        <v>395</v>
      </c>
      <c r="BH108" s="390">
        <v>89</v>
      </c>
      <c r="BI108" s="390">
        <v>134</v>
      </c>
      <c r="BJ108" s="390">
        <v>34</v>
      </c>
      <c r="BK108" s="390">
        <v>2</v>
      </c>
      <c r="BL108" s="390">
        <v>23</v>
      </c>
      <c r="BM108" s="390">
        <v>54</v>
      </c>
      <c r="BN108" s="390">
        <v>54</v>
      </c>
      <c r="BO108" s="390">
        <v>70</v>
      </c>
      <c r="BP108" s="519">
        <v>0.33900000000000002</v>
      </c>
      <c r="BQ108" s="519">
        <v>0.42699999999999999</v>
      </c>
      <c r="BR108" s="519">
        <v>0.61</v>
      </c>
      <c r="BS108" s="519">
        <v>1.0369999999999999</v>
      </c>
      <c r="BT108" s="390"/>
      <c r="BU108" s="390"/>
      <c r="BV108" s="390"/>
      <c r="BW108" s="390"/>
      <c r="BX108" s="390"/>
      <c r="BY108" s="390"/>
      <c r="BZ108" s="390"/>
      <c r="CA108" s="390"/>
      <c r="CB108" s="390"/>
      <c r="CC108" s="390"/>
      <c r="CD108" s="390"/>
    </row>
    <row r="109" spans="1:82" s="388" customFormat="1">
      <c r="A109" s="388" t="s">
        <v>107</v>
      </c>
      <c r="B109" s="388" t="s">
        <v>7102</v>
      </c>
      <c r="C109" s="390">
        <v>29</v>
      </c>
      <c r="D109" s="390" t="s">
        <v>68</v>
      </c>
      <c r="E109" s="390" t="s">
        <v>43</v>
      </c>
      <c r="F109" s="390" t="s">
        <v>35</v>
      </c>
      <c r="G109" s="390">
        <v>95</v>
      </c>
      <c r="H109" s="390">
        <v>370</v>
      </c>
      <c r="I109" s="390">
        <v>319</v>
      </c>
      <c r="J109" s="390">
        <v>55</v>
      </c>
      <c r="K109" s="390">
        <v>96</v>
      </c>
      <c r="L109" s="390">
        <v>18</v>
      </c>
      <c r="M109" s="390">
        <v>1</v>
      </c>
      <c r="N109" s="390">
        <v>5</v>
      </c>
      <c r="O109" s="390">
        <v>33</v>
      </c>
      <c r="P109" s="390">
        <v>9</v>
      </c>
      <c r="Q109" s="390">
        <v>1</v>
      </c>
      <c r="R109" s="390">
        <v>38</v>
      </c>
      <c r="S109" s="390">
        <v>64</v>
      </c>
      <c r="T109" s="519">
        <v>0.30099999999999999</v>
      </c>
      <c r="U109" s="519">
        <v>0.39400000000000002</v>
      </c>
      <c r="V109" s="519">
        <v>0.41099999999999998</v>
      </c>
      <c r="W109" s="519">
        <v>0.80500000000000005</v>
      </c>
      <c r="X109" s="390">
        <v>114</v>
      </c>
      <c r="Y109" s="390">
        <v>131</v>
      </c>
      <c r="Z109" s="390">
        <v>2</v>
      </c>
      <c r="AA109" s="390">
        <v>11</v>
      </c>
      <c r="AB109" s="390">
        <v>2</v>
      </c>
      <c r="AC109" s="390">
        <v>0</v>
      </c>
      <c r="AD109" s="390">
        <v>0</v>
      </c>
      <c r="AE109" s="390" t="s">
        <v>10066</v>
      </c>
      <c r="AF109" s="390"/>
      <c r="AG109" s="576">
        <v>0</v>
      </c>
      <c r="AH109" s="390">
        <v>0</v>
      </c>
      <c r="AI109" s="390">
        <v>0</v>
      </c>
      <c r="AJ109" s="390">
        <v>0</v>
      </c>
      <c r="AK109" s="390">
        <v>0</v>
      </c>
      <c r="AL109" s="390">
        <v>0</v>
      </c>
      <c r="AM109" s="390">
        <v>10</v>
      </c>
      <c r="AN109" s="390">
        <v>0</v>
      </c>
      <c r="AO109" s="389">
        <v>67</v>
      </c>
      <c r="AP109" s="390">
        <v>76</v>
      </c>
      <c r="AQ109" s="584">
        <v>3</v>
      </c>
      <c r="AR109" s="601"/>
      <c r="AS109" s="390">
        <v>45</v>
      </c>
      <c r="AT109" s="390">
        <v>4</v>
      </c>
      <c r="AU109" s="389">
        <v>10</v>
      </c>
      <c r="AV109" s="390">
        <v>2</v>
      </c>
      <c r="AW109" s="390">
        <v>0</v>
      </c>
      <c r="AX109" s="390">
        <v>0</v>
      </c>
      <c r="AY109" s="390">
        <v>3</v>
      </c>
      <c r="AZ109" s="390">
        <v>3</v>
      </c>
      <c r="BA109" s="390">
        <v>12</v>
      </c>
      <c r="BB109" s="519">
        <v>0.222</v>
      </c>
      <c r="BC109" s="519">
        <v>0.28599999999999998</v>
      </c>
      <c r="BD109" s="519">
        <v>0.26700000000000002</v>
      </c>
      <c r="BE109" s="519">
        <v>0.55300000000000005</v>
      </c>
      <c r="BF109" s="370"/>
      <c r="BG109" s="390">
        <v>274</v>
      </c>
      <c r="BH109" s="390">
        <v>51</v>
      </c>
      <c r="BI109" s="390">
        <v>86</v>
      </c>
      <c r="BJ109" s="390">
        <v>16</v>
      </c>
      <c r="BK109" s="390">
        <v>1</v>
      </c>
      <c r="BL109" s="390">
        <v>5</v>
      </c>
      <c r="BM109" s="390">
        <v>30</v>
      </c>
      <c r="BN109" s="390">
        <v>35</v>
      </c>
      <c r="BO109" s="390">
        <v>52</v>
      </c>
      <c r="BP109" s="519">
        <v>0.314</v>
      </c>
      <c r="BQ109" s="519">
        <v>0.41099999999999998</v>
      </c>
      <c r="BR109" s="519">
        <v>0.434</v>
      </c>
      <c r="BS109" s="519">
        <v>0.84499999999999997</v>
      </c>
      <c r="BT109" s="390"/>
      <c r="BU109" s="390"/>
      <c r="BV109" s="390"/>
      <c r="BW109" s="390"/>
      <c r="BX109" s="390"/>
      <c r="BY109" s="390"/>
      <c r="BZ109" s="390"/>
      <c r="CA109" s="390"/>
      <c r="CB109" s="390"/>
      <c r="CC109" s="390"/>
      <c r="CD109" s="390"/>
    </row>
    <row r="110" spans="1:82" s="388" customFormat="1">
      <c r="A110" s="388" t="s">
        <v>74</v>
      </c>
      <c r="B110" s="388" t="s">
        <v>7103</v>
      </c>
      <c r="C110" s="390">
        <v>30</v>
      </c>
      <c r="D110" s="390" t="s">
        <v>48</v>
      </c>
      <c r="E110" s="390" t="s">
        <v>43</v>
      </c>
      <c r="F110" s="390" t="s">
        <v>10</v>
      </c>
      <c r="G110" s="390">
        <v>158</v>
      </c>
      <c r="H110" s="390">
        <v>690</v>
      </c>
      <c r="I110" s="390">
        <v>593</v>
      </c>
      <c r="J110" s="390">
        <v>95</v>
      </c>
      <c r="K110" s="390">
        <v>172</v>
      </c>
      <c r="L110" s="390">
        <v>35</v>
      </c>
      <c r="M110" s="390">
        <v>5</v>
      </c>
      <c r="N110" s="390">
        <v>33</v>
      </c>
      <c r="O110" s="390">
        <v>83</v>
      </c>
      <c r="P110" s="390">
        <v>7</v>
      </c>
      <c r="Q110" s="390">
        <v>4</v>
      </c>
      <c r="R110" s="390">
        <v>90</v>
      </c>
      <c r="S110" s="390">
        <v>173</v>
      </c>
      <c r="T110" s="519">
        <v>0.28999999999999998</v>
      </c>
      <c r="U110" s="519">
        <v>0.38900000000000001</v>
      </c>
      <c r="V110" s="519">
        <v>0.53300000000000003</v>
      </c>
      <c r="W110" s="519">
        <v>0.92200000000000004</v>
      </c>
      <c r="X110" s="390">
        <v>139</v>
      </c>
      <c r="Y110" s="390">
        <v>316</v>
      </c>
      <c r="Z110" s="390">
        <v>7</v>
      </c>
      <c r="AA110" s="390">
        <v>6</v>
      </c>
      <c r="AB110" s="390">
        <v>0</v>
      </c>
      <c r="AC110" s="390">
        <v>0</v>
      </c>
      <c r="AD110" s="390">
        <v>11</v>
      </c>
      <c r="AE110" s="570" t="s">
        <v>6526</v>
      </c>
      <c r="AF110" s="570"/>
      <c r="AG110" s="576">
        <v>0</v>
      </c>
      <c r="AH110" s="390">
        <v>0</v>
      </c>
      <c r="AI110" s="390">
        <v>155</v>
      </c>
      <c r="AJ110" s="390">
        <v>0</v>
      </c>
      <c r="AK110" s="390">
        <v>0</v>
      </c>
      <c r="AL110" s="390">
        <v>0</v>
      </c>
      <c r="AM110" s="390">
        <v>0</v>
      </c>
      <c r="AN110" s="390">
        <v>0</v>
      </c>
      <c r="AO110" s="389">
        <v>0</v>
      </c>
      <c r="AP110" s="390">
        <v>0</v>
      </c>
      <c r="AQ110" s="584">
        <v>2</v>
      </c>
      <c r="AR110" s="601"/>
      <c r="AS110" s="390">
        <v>172</v>
      </c>
      <c r="AT110" s="390">
        <v>30</v>
      </c>
      <c r="AU110" s="389">
        <v>50</v>
      </c>
      <c r="AV110" s="390">
        <v>8</v>
      </c>
      <c r="AW110" s="390">
        <v>3</v>
      </c>
      <c r="AX110" s="390">
        <v>11</v>
      </c>
      <c r="AY110" s="390">
        <v>26</v>
      </c>
      <c r="AZ110" s="390">
        <v>31</v>
      </c>
      <c r="BA110" s="390">
        <v>41</v>
      </c>
      <c r="BB110" s="519">
        <v>0.29099999999999998</v>
      </c>
      <c r="BC110" s="519">
        <v>0.40200000000000002</v>
      </c>
      <c r="BD110" s="519">
        <v>0.56399999999999995</v>
      </c>
      <c r="BE110" s="519">
        <v>0.96599999999999997</v>
      </c>
      <c r="BF110" s="370"/>
      <c r="BG110" s="390">
        <v>421</v>
      </c>
      <c r="BH110" s="390">
        <v>65</v>
      </c>
      <c r="BI110" s="390">
        <v>122</v>
      </c>
      <c r="BJ110" s="390">
        <v>27</v>
      </c>
      <c r="BK110" s="390">
        <v>2</v>
      </c>
      <c r="BL110" s="390">
        <v>22</v>
      </c>
      <c r="BM110" s="390">
        <v>57</v>
      </c>
      <c r="BN110" s="390">
        <v>59</v>
      </c>
      <c r="BO110" s="390">
        <v>132</v>
      </c>
      <c r="BP110" s="519">
        <v>0.28999999999999998</v>
      </c>
      <c r="BQ110" s="519">
        <v>0.38400000000000001</v>
      </c>
      <c r="BR110" s="519">
        <v>0.52</v>
      </c>
      <c r="BS110" s="519">
        <v>0.90400000000000003</v>
      </c>
      <c r="BT110" s="390"/>
      <c r="BU110" s="390"/>
      <c r="BV110" s="390"/>
      <c r="BW110" s="390"/>
      <c r="BX110" s="390"/>
      <c r="BY110" s="390"/>
      <c r="BZ110" s="390"/>
      <c r="CA110" s="390"/>
      <c r="CB110" s="390"/>
      <c r="CC110" s="390"/>
      <c r="CD110" s="390"/>
    </row>
    <row r="111" spans="1:82" s="388" customFormat="1">
      <c r="A111" s="388" t="s">
        <v>108</v>
      </c>
      <c r="B111" s="388" t="s">
        <v>7104</v>
      </c>
      <c r="C111" s="390">
        <v>30</v>
      </c>
      <c r="D111" s="390" t="s">
        <v>82</v>
      </c>
      <c r="E111" s="390" t="s">
        <v>34</v>
      </c>
      <c r="F111" s="390" t="s">
        <v>10</v>
      </c>
      <c r="G111" s="390">
        <v>112</v>
      </c>
      <c r="H111" s="390">
        <v>435</v>
      </c>
      <c r="I111" s="390">
        <v>403</v>
      </c>
      <c r="J111" s="390">
        <v>52</v>
      </c>
      <c r="K111" s="390">
        <v>107</v>
      </c>
      <c r="L111" s="390">
        <v>26</v>
      </c>
      <c r="M111" s="390">
        <v>0</v>
      </c>
      <c r="N111" s="390">
        <v>16</v>
      </c>
      <c r="O111" s="390">
        <v>48</v>
      </c>
      <c r="P111" s="390">
        <v>0</v>
      </c>
      <c r="Q111" s="390">
        <v>0</v>
      </c>
      <c r="R111" s="390">
        <v>21</v>
      </c>
      <c r="S111" s="390">
        <v>119</v>
      </c>
      <c r="T111" s="519">
        <v>0.26600000000000001</v>
      </c>
      <c r="U111" s="519">
        <v>0.313</v>
      </c>
      <c r="V111" s="519">
        <v>0.44900000000000001</v>
      </c>
      <c r="W111" s="519">
        <v>0.76200000000000001</v>
      </c>
      <c r="X111" s="390">
        <v>103</v>
      </c>
      <c r="Y111" s="390">
        <v>181</v>
      </c>
      <c r="Z111" s="390">
        <v>4</v>
      </c>
      <c r="AA111" s="390">
        <v>8</v>
      </c>
      <c r="AB111" s="390">
        <v>0</v>
      </c>
      <c r="AC111" s="390">
        <v>3</v>
      </c>
      <c r="AD111" s="390">
        <v>2</v>
      </c>
      <c r="AE111" s="570" t="s">
        <v>10022</v>
      </c>
      <c r="AF111" s="570"/>
      <c r="AG111" s="576">
        <v>0</v>
      </c>
      <c r="AH111" s="390">
        <v>111</v>
      </c>
      <c r="AI111" s="390">
        <v>0</v>
      </c>
      <c r="AJ111" s="390">
        <v>0</v>
      </c>
      <c r="AK111" s="390">
        <v>0</v>
      </c>
      <c r="AL111" s="390">
        <v>0</v>
      </c>
      <c r="AM111" s="390">
        <v>0</v>
      </c>
      <c r="AN111" s="390">
        <v>0</v>
      </c>
      <c r="AO111" s="389">
        <v>0</v>
      </c>
      <c r="AP111" s="390">
        <v>0</v>
      </c>
      <c r="AQ111" s="584">
        <v>1</v>
      </c>
      <c r="AR111" s="601"/>
      <c r="AS111" s="390">
        <v>111</v>
      </c>
      <c r="AT111" s="390">
        <v>16</v>
      </c>
      <c r="AU111" s="389">
        <v>32</v>
      </c>
      <c r="AV111" s="390">
        <v>9</v>
      </c>
      <c r="AW111" s="390">
        <v>0</v>
      </c>
      <c r="AX111" s="390">
        <v>4</v>
      </c>
      <c r="AY111" s="390">
        <v>14</v>
      </c>
      <c r="AZ111" s="390">
        <v>10</v>
      </c>
      <c r="BA111" s="390">
        <v>32</v>
      </c>
      <c r="BB111" s="519">
        <v>0.28799999999999998</v>
      </c>
      <c r="BC111" s="519">
        <v>0.36299999999999999</v>
      </c>
      <c r="BD111" s="519">
        <v>0.47699999999999998</v>
      </c>
      <c r="BE111" s="519">
        <v>0.84</v>
      </c>
      <c r="BF111" s="370"/>
      <c r="BG111" s="390">
        <v>292</v>
      </c>
      <c r="BH111" s="390">
        <v>36</v>
      </c>
      <c r="BI111" s="390">
        <v>75</v>
      </c>
      <c r="BJ111" s="390">
        <v>17</v>
      </c>
      <c r="BK111" s="390">
        <v>0</v>
      </c>
      <c r="BL111" s="390">
        <v>12</v>
      </c>
      <c r="BM111" s="390">
        <v>34</v>
      </c>
      <c r="BN111" s="390">
        <v>11</v>
      </c>
      <c r="BO111" s="390">
        <v>87</v>
      </c>
      <c r="BP111" s="519">
        <v>0.25700000000000001</v>
      </c>
      <c r="BQ111" s="519">
        <v>0.29299999999999998</v>
      </c>
      <c r="BR111" s="519">
        <v>0.438</v>
      </c>
      <c r="BS111" s="519">
        <v>0.73099999999999998</v>
      </c>
      <c r="BT111" s="390"/>
      <c r="BU111" s="390"/>
      <c r="BV111" s="390"/>
      <c r="BW111" s="390"/>
      <c r="BX111" s="390"/>
      <c r="BY111" s="390"/>
      <c r="BZ111" s="390"/>
      <c r="CA111" s="390"/>
      <c r="CB111" s="390"/>
      <c r="CC111" s="390"/>
      <c r="CD111" s="390"/>
    </row>
    <row r="112" spans="1:82" s="388" customFormat="1">
      <c r="A112" s="388" t="s">
        <v>7622</v>
      </c>
      <c r="B112" s="388" t="s">
        <v>10067</v>
      </c>
      <c r="C112" s="390">
        <v>34</v>
      </c>
      <c r="D112" s="390" t="s">
        <v>115</v>
      </c>
      <c r="E112" s="390" t="s">
        <v>34</v>
      </c>
      <c r="F112" s="390" t="s">
        <v>10</v>
      </c>
      <c r="G112" s="390">
        <v>136</v>
      </c>
      <c r="H112" s="390">
        <v>573</v>
      </c>
      <c r="I112" s="390">
        <v>537</v>
      </c>
      <c r="J112" s="390">
        <v>70</v>
      </c>
      <c r="K112" s="390">
        <v>156</v>
      </c>
      <c r="L112" s="390">
        <v>33</v>
      </c>
      <c r="M112" s="390">
        <v>1</v>
      </c>
      <c r="N112" s="390">
        <v>13</v>
      </c>
      <c r="O112" s="390">
        <v>85</v>
      </c>
      <c r="P112" s="390">
        <v>5</v>
      </c>
      <c r="Q112" s="390">
        <v>1</v>
      </c>
      <c r="R112" s="390">
        <v>23</v>
      </c>
      <c r="S112" s="390">
        <v>63</v>
      </c>
      <c r="T112" s="519">
        <v>0.29099999999999998</v>
      </c>
      <c r="U112" s="519">
        <v>0.32300000000000001</v>
      </c>
      <c r="V112" s="519">
        <v>0.42799999999999999</v>
      </c>
      <c r="W112" s="519">
        <v>0.751</v>
      </c>
      <c r="X112" s="390">
        <v>108</v>
      </c>
      <c r="Y112" s="390">
        <v>230</v>
      </c>
      <c r="Z112" s="390">
        <v>22</v>
      </c>
      <c r="AA112" s="390">
        <v>6</v>
      </c>
      <c r="AB112" s="390">
        <v>0</v>
      </c>
      <c r="AC112" s="390">
        <v>7</v>
      </c>
      <c r="AD112" s="390">
        <v>0</v>
      </c>
      <c r="AE112" s="570" t="s">
        <v>10068</v>
      </c>
      <c r="AF112" s="570"/>
      <c r="AG112" s="576">
        <v>0</v>
      </c>
      <c r="AH112" s="390">
        <v>0</v>
      </c>
      <c r="AI112" s="390">
        <v>109</v>
      </c>
      <c r="AJ112" s="390">
        <v>15</v>
      </c>
      <c r="AK112" s="390">
        <v>21</v>
      </c>
      <c r="AL112" s="390">
        <v>2</v>
      </c>
      <c r="AM112" s="390">
        <v>0</v>
      </c>
      <c r="AN112" s="390">
        <v>0</v>
      </c>
      <c r="AO112" s="389">
        <v>0</v>
      </c>
      <c r="AP112" s="390">
        <v>0</v>
      </c>
      <c r="AQ112" s="584">
        <v>8</v>
      </c>
      <c r="AR112" s="601"/>
      <c r="AS112" s="390">
        <v>160</v>
      </c>
      <c r="AT112" s="390">
        <v>30</v>
      </c>
      <c r="AU112" s="389">
        <v>53</v>
      </c>
      <c r="AV112" s="390">
        <v>9</v>
      </c>
      <c r="AW112" s="390">
        <v>0</v>
      </c>
      <c r="AX112" s="390">
        <v>7</v>
      </c>
      <c r="AY112" s="390">
        <v>31</v>
      </c>
      <c r="AZ112" s="390">
        <v>10</v>
      </c>
      <c r="BA112" s="390">
        <v>20</v>
      </c>
      <c r="BB112" s="519">
        <v>0.33100000000000002</v>
      </c>
      <c r="BC112" s="519">
        <v>0.371</v>
      </c>
      <c r="BD112" s="519">
        <v>0.51900000000000002</v>
      </c>
      <c r="BE112" s="519">
        <v>0.89</v>
      </c>
      <c r="BF112" s="370"/>
      <c r="BG112" s="390">
        <v>377</v>
      </c>
      <c r="BH112" s="390">
        <v>40</v>
      </c>
      <c r="BI112" s="390">
        <v>103</v>
      </c>
      <c r="BJ112" s="390">
        <v>24</v>
      </c>
      <c r="BK112" s="390">
        <v>1</v>
      </c>
      <c r="BL112" s="390">
        <v>6</v>
      </c>
      <c r="BM112" s="390">
        <v>54</v>
      </c>
      <c r="BN112" s="390">
        <v>13</v>
      </c>
      <c r="BO112" s="390">
        <v>43</v>
      </c>
      <c r="BP112" s="519">
        <v>0.27300000000000002</v>
      </c>
      <c r="BQ112" s="519">
        <v>0.30299999999999999</v>
      </c>
      <c r="BR112" s="519">
        <v>0.39</v>
      </c>
      <c r="BS112" s="519">
        <v>0.69299999999999995</v>
      </c>
      <c r="BT112" s="390"/>
      <c r="BU112" s="390"/>
      <c r="BV112" s="390"/>
      <c r="BW112" s="390"/>
      <c r="BX112" s="390"/>
      <c r="BY112" s="390"/>
      <c r="BZ112" s="390"/>
      <c r="CA112" s="390"/>
      <c r="CB112" s="390"/>
      <c r="CC112" s="390"/>
      <c r="CD112" s="390"/>
    </row>
    <row r="113" spans="1:82" s="388" customFormat="1">
      <c r="A113" s="388" t="s">
        <v>109</v>
      </c>
      <c r="B113" s="388" t="s">
        <v>7105</v>
      </c>
      <c r="C113" s="390">
        <v>25</v>
      </c>
      <c r="D113" s="390" t="s">
        <v>68</v>
      </c>
      <c r="E113" s="390" t="s">
        <v>43</v>
      </c>
      <c r="F113" s="390" t="s">
        <v>35</v>
      </c>
      <c r="G113" s="390">
        <v>159</v>
      </c>
      <c r="H113" s="390">
        <v>695</v>
      </c>
      <c r="I113" s="390">
        <v>550</v>
      </c>
      <c r="J113" s="390">
        <v>103</v>
      </c>
      <c r="K113" s="390">
        <v>137</v>
      </c>
      <c r="L113" s="390">
        <v>34</v>
      </c>
      <c r="M113" s="390">
        <v>0</v>
      </c>
      <c r="N113" s="390">
        <v>34</v>
      </c>
      <c r="O113" s="390">
        <v>100</v>
      </c>
      <c r="P113" s="390">
        <v>13</v>
      </c>
      <c r="Q113" s="390">
        <v>3</v>
      </c>
      <c r="R113" s="390">
        <v>130</v>
      </c>
      <c r="S113" s="390">
        <v>169</v>
      </c>
      <c r="T113" s="519">
        <v>0.249</v>
      </c>
      <c r="U113" s="519">
        <v>0.39300000000000002</v>
      </c>
      <c r="V113" s="519">
        <v>0.496</v>
      </c>
      <c r="W113" s="519">
        <v>0.88900000000000001</v>
      </c>
      <c r="X113" s="390">
        <v>133</v>
      </c>
      <c r="Y113" s="390">
        <v>273</v>
      </c>
      <c r="Z113" s="390">
        <v>7</v>
      </c>
      <c r="AA113" s="390">
        <v>6</v>
      </c>
      <c r="AB113" s="390">
        <v>0</v>
      </c>
      <c r="AC113" s="390">
        <v>9</v>
      </c>
      <c r="AD113" s="390">
        <v>16</v>
      </c>
      <c r="AE113" s="390" t="s">
        <v>10069</v>
      </c>
      <c r="AF113" s="390"/>
      <c r="AG113" s="576">
        <v>0</v>
      </c>
      <c r="AH113" s="390">
        <v>0</v>
      </c>
      <c r="AI113" s="390">
        <v>1</v>
      </c>
      <c r="AJ113" s="390">
        <v>0</v>
      </c>
      <c r="AK113" s="390">
        <v>0</v>
      </c>
      <c r="AL113" s="390">
        <v>0</v>
      </c>
      <c r="AM113" s="390">
        <v>0</v>
      </c>
      <c r="AN113" s="390">
        <v>63</v>
      </c>
      <c r="AO113" s="389">
        <v>116</v>
      </c>
      <c r="AP113" s="390">
        <v>156</v>
      </c>
      <c r="AQ113" s="584">
        <v>1</v>
      </c>
      <c r="AR113" s="601"/>
      <c r="AS113" s="390">
        <v>174</v>
      </c>
      <c r="AT113" s="390">
        <v>27</v>
      </c>
      <c r="AU113" s="389">
        <v>43</v>
      </c>
      <c r="AV113" s="390">
        <v>12</v>
      </c>
      <c r="AW113" s="390">
        <v>0</v>
      </c>
      <c r="AX113" s="390">
        <v>9</v>
      </c>
      <c r="AY113" s="390">
        <v>36</v>
      </c>
      <c r="AZ113" s="390">
        <v>39</v>
      </c>
      <c r="BA113" s="390">
        <v>50</v>
      </c>
      <c r="BB113" s="519">
        <v>0.247</v>
      </c>
      <c r="BC113" s="519">
        <v>0.38500000000000001</v>
      </c>
      <c r="BD113" s="519">
        <v>0.47099999999999997</v>
      </c>
      <c r="BE113" s="519">
        <v>0.85599999999999998</v>
      </c>
      <c r="BF113" s="370"/>
      <c r="BG113" s="390">
        <v>376</v>
      </c>
      <c r="BH113" s="390">
        <v>76</v>
      </c>
      <c r="BI113" s="390">
        <v>94</v>
      </c>
      <c r="BJ113" s="390">
        <v>22</v>
      </c>
      <c r="BK113" s="390">
        <v>0</v>
      </c>
      <c r="BL113" s="390">
        <v>25</v>
      </c>
      <c r="BM113" s="390">
        <v>64</v>
      </c>
      <c r="BN113" s="390">
        <v>91</v>
      </c>
      <c r="BO113" s="390">
        <v>119</v>
      </c>
      <c r="BP113" s="519">
        <v>0.25</v>
      </c>
      <c r="BQ113" s="519">
        <v>0.39600000000000002</v>
      </c>
      <c r="BR113" s="519">
        <v>0.50800000000000001</v>
      </c>
      <c r="BS113" s="519">
        <v>0.90400000000000003</v>
      </c>
      <c r="BT113" s="390"/>
      <c r="BU113" s="390"/>
      <c r="BV113" s="390"/>
      <c r="BW113" s="390"/>
      <c r="BX113" s="390"/>
      <c r="BY113" s="390"/>
      <c r="BZ113" s="390"/>
      <c r="CA113" s="390"/>
      <c r="CB113" s="390"/>
      <c r="CC113" s="390"/>
      <c r="CD113" s="390"/>
    </row>
    <row r="114" spans="1:82" s="388" customFormat="1">
      <c r="A114" s="388" t="s">
        <v>163</v>
      </c>
      <c r="B114" s="388" t="s">
        <v>7163</v>
      </c>
      <c r="C114" s="390">
        <v>34</v>
      </c>
      <c r="D114" s="390" t="s">
        <v>66</v>
      </c>
      <c r="E114" s="390" t="s">
        <v>43</v>
      </c>
      <c r="F114" s="390" t="s">
        <v>10</v>
      </c>
      <c r="G114" s="390">
        <v>96</v>
      </c>
      <c r="H114" s="390">
        <v>305</v>
      </c>
      <c r="I114" s="390">
        <v>282</v>
      </c>
      <c r="J114" s="390">
        <v>34</v>
      </c>
      <c r="K114" s="390">
        <v>68</v>
      </c>
      <c r="L114" s="390">
        <v>13</v>
      </c>
      <c r="M114" s="390">
        <v>2</v>
      </c>
      <c r="N114" s="390">
        <v>10</v>
      </c>
      <c r="O114" s="390">
        <v>31</v>
      </c>
      <c r="P114" s="390">
        <v>2</v>
      </c>
      <c r="Q114" s="390">
        <v>1</v>
      </c>
      <c r="R114" s="390">
        <v>22</v>
      </c>
      <c r="S114" s="390">
        <v>85</v>
      </c>
      <c r="T114" s="519">
        <v>0.24099999999999999</v>
      </c>
      <c r="U114" s="519">
        <v>0.29799999999999999</v>
      </c>
      <c r="V114" s="519">
        <v>0.40799999999999997</v>
      </c>
      <c r="W114" s="519">
        <v>0.70599999999999996</v>
      </c>
      <c r="X114" s="390">
        <v>93</v>
      </c>
      <c r="Y114" s="390">
        <v>115</v>
      </c>
      <c r="Z114" s="390">
        <v>8</v>
      </c>
      <c r="AA114" s="390">
        <v>1</v>
      </c>
      <c r="AB114" s="390">
        <v>0</v>
      </c>
      <c r="AC114" s="390">
        <v>0</v>
      </c>
      <c r="AD114" s="390">
        <v>2</v>
      </c>
      <c r="AE114" s="390" t="s">
        <v>10022</v>
      </c>
      <c r="AF114" s="390"/>
      <c r="AG114" s="576">
        <v>0</v>
      </c>
      <c r="AH114" s="390">
        <v>83</v>
      </c>
      <c r="AI114" s="390">
        <v>0</v>
      </c>
      <c r="AJ114" s="390">
        <v>0</v>
      </c>
      <c r="AK114" s="390">
        <v>0</v>
      </c>
      <c r="AL114" s="390">
        <v>0</v>
      </c>
      <c r="AM114" s="390">
        <v>0</v>
      </c>
      <c r="AN114" s="390">
        <v>0</v>
      </c>
      <c r="AO114" s="389">
        <v>0</v>
      </c>
      <c r="AP114" s="390">
        <v>0</v>
      </c>
      <c r="AQ114" s="584">
        <v>1</v>
      </c>
      <c r="AR114" s="601"/>
      <c r="AS114" s="390">
        <v>118</v>
      </c>
      <c r="AT114" s="390">
        <v>22</v>
      </c>
      <c r="AU114" s="389">
        <v>33</v>
      </c>
      <c r="AV114" s="390">
        <v>6</v>
      </c>
      <c r="AW114" s="390">
        <v>0</v>
      </c>
      <c r="AX114" s="390">
        <v>7</v>
      </c>
      <c r="AY114" s="390">
        <v>18</v>
      </c>
      <c r="AZ114" s="390">
        <v>7</v>
      </c>
      <c r="BA114" s="390">
        <v>32</v>
      </c>
      <c r="BB114" s="519">
        <v>0.28000000000000003</v>
      </c>
      <c r="BC114" s="519">
        <v>0.32</v>
      </c>
      <c r="BD114" s="519">
        <v>0.50800000000000001</v>
      </c>
      <c r="BE114" s="519">
        <v>0.82799999999999996</v>
      </c>
      <c r="BF114" s="370"/>
      <c r="BG114" s="390">
        <v>164</v>
      </c>
      <c r="BH114" s="390">
        <v>12</v>
      </c>
      <c r="BI114" s="390">
        <v>35</v>
      </c>
      <c r="BJ114" s="390">
        <v>7</v>
      </c>
      <c r="BK114" s="390">
        <v>2</v>
      </c>
      <c r="BL114" s="390">
        <v>3</v>
      </c>
      <c r="BM114" s="390">
        <v>13</v>
      </c>
      <c r="BN114" s="390">
        <v>15</v>
      </c>
      <c r="BO114" s="390">
        <v>53</v>
      </c>
      <c r="BP114" s="519">
        <v>0.21299999999999999</v>
      </c>
      <c r="BQ114" s="519">
        <v>0.28299999999999997</v>
      </c>
      <c r="BR114" s="519">
        <v>0.33500000000000002</v>
      </c>
      <c r="BS114" s="519">
        <v>0.61799999999999999</v>
      </c>
      <c r="BT114" s="390"/>
      <c r="BU114" s="390"/>
      <c r="BV114" s="390"/>
      <c r="BW114" s="390"/>
      <c r="BX114" s="390"/>
      <c r="BY114" s="390"/>
      <c r="BZ114" s="390"/>
      <c r="CA114" s="390"/>
      <c r="CB114" s="390"/>
      <c r="CC114" s="390"/>
      <c r="CD114" s="390"/>
    </row>
    <row r="115" spans="1:82" s="388" customFormat="1">
      <c r="A115" s="388" t="s">
        <v>3848</v>
      </c>
      <c r="B115" s="388" t="s">
        <v>7107</v>
      </c>
      <c r="C115" s="390">
        <v>26</v>
      </c>
      <c r="D115" s="390" t="s">
        <v>77</v>
      </c>
      <c r="E115" s="390" t="s">
        <v>43</v>
      </c>
      <c r="F115" s="390" t="s">
        <v>35</v>
      </c>
      <c r="G115" s="390">
        <v>130</v>
      </c>
      <c r="H115" s="390">
        <v>535</v>
      </c>
      <c r="I115" s="390">
        <v>461</v>
      </c>
      <c r="J115" s="390">
        <v>75</v>
      </c>
      <c r="K115" s="390">
        <v>117</v>
      </c>
      <c r="L115" s="390">
        <v>32</v>
      </c>
      <c r="M115" s="390">
        <v>6</v>
      </c>
      <c r="N115" s="390">
        <v>23</v>
      </c>
      <c r="O115" s="390">
        <v>81</v>
      </c>
      <c r="P115" s="390">
        <v>12</v>
      </c>
      <c r="Q115" s="390">
        <v>2</v>
      </c>
      <c r="R115" s="390">
        <v>61</v>
      </c>
      <c r="S115" s="390">
        <v>117</v>
      </c>
      <c r="T115" s="519">
        <v>0.254</v>
      </c>
      <c r="U115" s="519">
        <v>0.34</v>
      </c>
      <c r="V115" s="519">
        <v>0.499</v>
      </c>
      <c r="W115" s="519">
        <v>0.83899999999999997</v>
      </c>
      <c r="X115" s="390">
        <v>128</v>
      </c>
      <c r="Y115" s="390">
        <v>230</v>
      </c>
      <c r="Z115" s="390">
        <v>11</v>
      </c>
      <c r="AA115" s="390">
        <v>3</v>
      </c>
      <c r="AB115" s="390">
        <v>0</v>
      </c>
      <c r="AC115" s="390">
        <v>7</v>
      </c>
      <c r="AD115" s="390">
        <v>5</v>
      </c>
      <c r="AE115" s="390" t="s">
        <v>6531</v>
      </c>
      <c r="AF115" s="390"/>
      <c r="AG115" s="576">
        <v>0</v>
      </c>
      <c r="AH115" s="390">
        <v>0</v>
      </c>
      <c r="AI115" s="390">
        <v>0</v>
      </c>
      <c r="AJ115" s="390">
        <v>0</v>
      </c>
      <c r="AK115" s="390">
        <v>0</v>
      </c>
      <c r="AL115" s="390">
        <v>0</v>
      </c>
      <c r="AM115" s="390">
        <v>0</v>
      </c>
      <c r="AN115" s="390">
        <v>0</v>
      </c>
      <c r="AO115" s="389">
        <v>124</v>
      </c>
      <c r="AP115" s="390">
        <v>124</v>
      </c>
      <c r="AQ115" s="584">
        <v>0</v>
      </c>
      <c r="AR115" s="601"/>
      <c r="AS115" s="390">
        <v>125</v>
      </c>
      <c r="AT115" s="390">
        <v>15</v>
      </c>
      <c r="AU115" s="389">
        <v>31</v>
      </c>
      <c r="AV115" s="390">
        <v>10</v>
      </c>
      <c r="AW115" s="390">
        <v>1</v>
      </c>
      <c r="AX115" s="390">
        <v>4</v>
      </c>
      <c r="AY115" s="390">
        <v>18</v>
      </c>
      <c r="AZ115" s="390">
        <v>14</v>
      </c>
      <c r="BA115" s="390">
        <v>32</v>
      </c>
      <c r="BB115" s="519">
        <v>0.248</v>
      </c>
      <c r="BC115" s="519">
        <v>0.33100000000000002</v>
      </c>
      <c r="BD115" s="519">
        <v>0.44</v>
      </c>
      <c r="BE115" s="519">
        <v>0.77100000000000002</v>
      </c>
      <c r="BF115" s="370"/>
      <c r="BG115" s="390">
        <v>336</v>
      </c>
      <c r="BH115" s="390">
        <v>60</v>
      </c>
      <c r="BI115" s="390">
        <v>86</v>
      </c>
      <c r="BJ115" s="390">
        <v>22</v>
      </c>
      <c r="BK115" s="390">
        <v>5</v>
      </c>
      <c r="BL115" s="390">
        <v>19</v>
      </c>
      <c r="BM115" s="390">
        <v>63</v>
      </c>
      <c r="BN115" s="390">
        <v>47</v>
      </c>
      <c r="BO115" s="390">
        <v>85</v>
      </c>
      <c r="BP115" s="519">
        <v>0.25600000000000001</v>
      </c>
      <c r="BQ115" s="519">
        <v>0.34399999999999997</v>
      </c>
      <c r="BR115" s="519">
        <v>0.52100000000000002</v>
      </c>
      <c r="BS115" s="519">
        <v>0.86499999999999999</v>
      </c>
      <c r="BT115" s="390"/>
      <c r="BU115" s="390"/>
      <c r="BV115" s="390"/>
      <c r="BW115" s="390"/>
      <c r="BX115" s="390"/>
      <c r="BY115" s="390"/>
      <c r="BZ115" s="390"/>
      <c r="CA115" s="390"/>
      <c r="CB115" s="390"/>
      <c r="CC115" s="390"/>
      <c r="CD115" s="390"/>
    </row>
    <row r="116" spans="1:82" s="388" customFormat="1">
      <c r="A116" s="388" t="s">
        <v>110</v>
      </c>
      <c r="B116" s="388" t="s">
        <v>7108</v>
      </c>
      <c r="C116" s="390">
        <v>25</v>
      </c>
      <c r="D116" s="390" t="s">
        <v>73</v>
      </c>
      <c r="E116" s="390" t="s">
        <v>34</v>
      </c>
      <c r="F116" s="390" t="s">
        <v>37</v>
      </c>
      <c r="G116" s="390">
        <v>146</v>
      </c>
      <c r="H116" s="390">
        <v>594</v>
      </c>
      <c r="I116" s="390">
        <v>524</v>
      </c>
      <c r="J116" s="390">
        <v>82</v>
      </c>
      <c r="K116" s="390">
        <v>133</v>
      </c>
      <c r="L116" s="390">
        <v>35</v>
      </c>
      <c r="M116" s="390">
        <v>6</v>
      </c>
      <c r="N116" s="390">
        <v>20</v>
      </c>
      <c r="O116" s="390">
        <v>77</v>
      </c>
      <c r="P116" s="390">
        <v>10</v>
      </c>
      <c r="Q116" s="390">
        <v>0</v>
      </c>
      <c r="R116" s="390">
        <v>54</v>
      </c>
      <c r="S116" s="390">
        <v>88</v>
      </c>
      <c r="T116" s="519">
        <v>0.254</v>
      </c>
      <c r="U116" s="519">
        <v>0.33500000000000002</v>
      </c>
      <c r="V116" s="519">
        <v>0.45800000000000002</v>
      </c>
      <c r="W116" s="519">
        <v>0.79300000000000004</v>
      </c>
      <c r="X116" s="390">
        <v>105</v>
      </c>
      <c r="Y116" s="390">
        <v>240</v>
      </c>
      <c r="Z116" s="390">
        <v>9</v>
      </c>
      <c r="AA116" s="390">
        <v>12</v>
      </c>
      <c r="AB116" s="390">
        <v>0</v>
      </c>
      <c r="AC116" s="390">
        <v>4</v>
      </c>
      <c r="AD116" s="390">
        <v>1</v>
      </c>
      <c r="AE116" s="390" t="s">
        <v>10070</v>
      </c>
      <c r="AF116" s="390"/>
      <c r="AG116" s="576">
        <v>0</v>
      </c>
      <c r="AH116" s="390">
        <v>0</v>
      </c>
      <c r="AI116" s="390">
        <v>24</v>
      </c>
      <c r="AJ116" s="390">
        <v>10</v>
      </c>
      <c r="AK116" s="390">
        <v>51</v>
      </c>
      <c r="AL116" s="390">
        <v>68</v>
      </c>
      <c r="AM116" s="390">
        <v>1</v>
      </c>
      <c r="AN116" s="390">
        <v>0</v>
      </c>
      <c r="AO116" s="389">
        <v>0</v>
      </c>
      <c r="AP116" s="390">
        <v>1</v>
      </c>
      <c r="AQ116" s="584">
        <v>1</v>
      </c>
      <c r="AR116" s="601"/>
      <c r="AS116" s="390">
        <v>167</v>
      </c>
      <c r="AT116" s="390">
        <v>21</v>
      </c>
      <c r="AU116" s="389">
        <v>45</v>
      </c>
      <c r="AV116" s="390">
        <v>12</v>
      </c>
      <c r="AW116" s="390">
        <v>3</v>
      </c>
      <c r="AX116" s="390">
        <v>4</v>
      </c>
      <c r="AY116" s="390">
        <v>20</v>
      </c>
      <c r="AZ116" s="390">
        <v>19</v>
      </c>
      <c r="BA116" s="390">
        <v>26</v>
      </c>
      <c r="BB116" s="519">
        <v>0.26900000000000002</v>
      </c>
      <c r="BC116" s="519">
        <v>0.34599999999999997</v>
      </c>
      <c r="BD116" s="519">
        <v>0.44900000000000001</v>
      </c>
      <c r="BE116" s="519">
        <v>0.79500000000000004</v>
      </c>
      <c r="BF116" s="370"/>
      <c r="BG116" s="390">
        <v>357</v>
      </c>
      <c r="BH116" s="390">
        <v>61</v>
      </c>
      <c r="BI116" s="390">
        <v>88</v>
      </c>
      <c r="BJ116" s="390">
        <v>23</v>
      </c>
      <c r="BK116" s="390">
        <v>3</v>
      </c>
      <c r="BL116" s="390">
        <v>16</v>
      </c>
      <c r="BM116" s="390">
        <v>57</v>
      </c>
      <c r="BN116" s="390">
        <v>35</v>
      </c>
      <c r="BO116" s="390">
        <v>62</v>
      </c>
      <c r="BP116" s="519">
        <v>0.246</v>
      </c>
      <c r="BQ116" s="519">
        <v>0.33</v>
      </c>
      <c r="BR116" s="519">
        <v>0.46200000000000002</v>
      </c>
      <c r="BS116" s="519">
        <v>0.79200000000000004</v>
      </c>
      <c r="BT116" s="390"/>
      <c r="BU116" s="390"/>
      <c r="BV116" s="390"/>
      <c r="BW116" s="390"/>
      <c r="BX116" s="390"/>
      <c r="BY116" s="390"/>
      <c r="BZ116" s="390"/>
      <c r="CA116" s="390"/>
      <c r="CB116" s="390"/>
      <c r="CC116" s="390"/>
      <c r="CD116" s="390"/>
    </row>
    <row r="117" spans="1:82" s="388" customFormat="1">
      <c r="A117" s="388" t="s">
        <v>111</v>
      </c>
      <c r="B117" s="388" t="s">
        <v>7109</v>
      </c>
      <c r="C117" s="390">
        <v>27</v>
      </c>
      <c r="D117" s="390" t="s">
        <v>69</v>
      </c>
      <c r="E117" s="390" t="s">
        <v>43</v>
      </c>
      <c r="F117" s="390" t="s">
        <v>10</v>
      </c>
      <c r="G117" s="390">
        <v>125</v>
      </c>
      <c r="H117" s="390">
        <v>444</v>
      </c>
      <c r="I117" s="390">
        <v>405</v>
      </c>
      <c r="J117" s="390">
        <v>60</v>
      </c>
      <c r="K117" s="390">
        <v>108</v>
      </c>
      <c r="L117" s="390">
        <v>21</v>
      </c>
      <c r="M117" s="390">
        <v>1</v>
      </c>
      <c r="N117" s="390">
        <v>23</v>
      </c>
      <c r="O117" s="390">
        <v>63</v>
      </c>
      <c r="P117" s="390">
        <v>15</v>
      </c>
      <c r="Q117" s="390">
        <v>5</v>
      </c>
      <c r="R117" s="390">
        <v>36</v>
      </c>
      <c r="S117" s="390">
        <v>87</v>
      </c>
      <c r="T117" s="519">
        <v>0.26700000000000002</v>
      </c>
      <c r="U117" s="519">
        <v>0.32700000000000001</v>
      </c>
      <c r="V117" s="519">
        <v>0.49399999999999999</v>
      </c>
      <c r="W117" s="519">
        <v>0.82</v>
      </c>
      <c r="X117" s="390">
        <v>120</v>
      </c>
      <c r="Y117" s="390">
        <v>200</v>
      </c>
      <c r="Z117" s="390">
        <v>15</v>
      </c>
      <c r="AA117" s="390">
        <v>1</v>
      </c>
      <c r="AB117" s="390">
        <v>0</v>
      </c>
      <c r="AC117" s="390">
        <v>2</v>
      </c>
      <c r="AD117" s="390">
        <v>2</v>
      </c>
      <c r="AE117" s="570" t="s">
        <v>6531</v>
      </c>
      <c r="AF117" s="570"/>
      <c r="AG117" s="576">
        <v>0</v>
      </c>
      <c r="AH117" s="390">
        <v>0</v>
      </c>
      <c r="AI117" s="390">
        <v>0</v>
      </c>
      <c r="AJ117" s="390">
        <v>0</v>
      </c>
      <c r="AK117" s="390">
        <v>0</v>
      </c>
      <c r="AL117" s="390">
        <v>0</v>
      </c>
      <c r="AM117" s="390">
        <v>0</v>
      </c>
      <c r="AN117" s="390">
        <v>0</v>
      </c>
      <c r="AO117" s="389">
        <v>118</v>
      </c>
      <c r="AP117" s="390">
        <v>118</v>
      </c>
      <c r="AQ117" s="584">
        <v>0</v>
      </c>
      <c r="AR117" s="601"/>
      <c r="AS117" s="390">
        <v>139</v>
      </c>
      <c r="AT117" s="390">
        <v>16</v>
      </c>
      <c r="AU117" s="389">
        <v>29</v>
      </c>
      <c r="AV117" s="390">
        <v>7</v>
      </c>
      <c r="AW117" s="390">
        <v>1</v>
      </c>
      <c r="AX117" s="390">
        <v>4</v>
      </c>
      <c r="AY117" s="390">
        <v>15</v>
      </c>
      <c r="AZ117" s="390">
        <v>12</v>
      </c>
      <c r="BA117" s="390">
        <v>34</v>
      </c>
      <c r="BB117" s="519">
        <v>0.20899999999999999</v>
      </c>
      <c r="BC117" s="519">
        <v>0.26800000000000002</v>
      </c>
      <c r="BD117" s="519">
        <v>0.36</v>
      </c>
      <c r="BE117" s="519">
        <v>0.628</v>
      </c>
      <c r="BF117" s="370"/>
      <c r="BG117" s="390">
        <v>266</v>
      </c>
      <c r="BH117" s="390">
        <v>44</v>
      </c>
      <c r="BI117" s="390">
        <v>79</v>
      </c>
      <c r="BJ117" s="390">
        <v>14</v>
      </c>
      <c r="BK117" s="390">
        <v>0</v>
      </c>
      <c r="BL117" s="390">
        <v>19</v>
      </c>
      <c r="BM117" s="390">
        <v>48</v>
      </c>
      <c r="BN117" s="390">
        <v>24</v>
      </c>
      <c r="BO117" s="390">
        <v>53</v>
      </c>
      <c r="BP117" s="519">
        <v>0.29699999999999999</v>
      </c>
      <c r="BQ117" s="519">
        <v>0.35699999999999998</v>
      </c>
      <c r="BR117" s="519">
        <v>0.56399999999999995</v>
      </c>
      <c r="BS117" s="519">
        <v>0.92100000000000004</v>
      </c>
      <c r="BT117" s="390"/>
      <c r="BU117" s="390"/>
      <c r="BV117" s="390"/>
      <c r="BW117" s="390"/>
      <c r="BX117" s="390"/>
      <c r="BY117" s="390"/>
      <c r="BZ117" s="390"/>
      <c r="CA117" s="390"/>
      <c r="CB117" s="390"/>
      <c r="CC117" s="390"/>
      <c r="CD117" s="390"/>
    </row>
    <row r="118" spans="1:82" s="388" customFormat="1">
      <c r="A118" s="388" t="s">
        <v>80</v>
      </c>
      <c r="B118" s="388" t="s">
        <v>7110</v>
      </c>
      <c r="C118" s="390">
        <v>35</v>
      </c>
      <c r="D118" s="390" t="s">
        <v>42</v>
      </c>
      <c r="E118" s="390" t="s">
        <v>43</v>
      </c>
      <c r="F118" s="390" t="s">
        <v>37</v>
      </c>
      <c r="G118" s="390">
        <v>110</v>
      </c>
      <c r="H118" s="390">
        <v>251</v>
      </c>
      <c r="I118" s="390">
        <v>228</v>
      </c>
      <c r="J118" s="390">
        <v>30</v>
      </c>
      <c r="K118" s="390">
        <v>43</v>
      </c>
      <c r="L118" s="390">
        <v>12</v>
      </c>
      <c r="M118" s="390">
        <v>3</v>
      </c>
      <c r="N118" s="390">
        <v>4</v>
      </c>
      <c r="O118" s="390">
        <v>16</v>
      </c>
      <c r="P118" s="390">
        <v>5</v>
      </c>
      <c r="Q118" s="390">
        <v>2</v>
      </c>
      <c r="R118" s="390">
        <v>22</v>
      </c>
      <c r="S118" s="390">
        <v>39</v>
      </c>
      <c r="T118" s="519">
        <v>0.189</v>
      </c>
      <c r="U118" s="519">
        <v>0.26</v>
      </c>
      <c r="V118" s="519">
        <v>0.32</v>
      </c>
      <c r="W118" s="519">
        <v>0.57999999999999996</v>
      </c>
      <c r="X118" s="390">
        <v>63</v>
      </c>
      <c r="Y118" s="390">
        <v>73</v>
      </c>
      <c r="Z118" s="390">
        <v>5</v>
      </c>
      <c r="AA118" s="390">
        <v>0</v>
      </c>
      <c r="AB118" s="390">
        <v>1</v>
      </c>
      <c r="AC118" s="390">
        <v>0</v>
      </c>
      <c r="AD118" s="390">
        <v>1</v>
      </c>
      <c r="AE118" s="390" t="s">
        <v>10071</v>
      </c>
      <c r="AF118" s="390"/>
      <c r="AG118" s="576">
        <v>1</v>
      </c>
      <c r="AH118" s="390">
        <v>0</v>
      </c>
      <c r="AI118" s="390">
        <v>0</v>
      </c>
      <c r="AJ118" s="390">
        <v>13</v>
      </c>
      <c r="AK118" s="390">
        <v>28</v>
      </c>
      <c r="AL118" s="390">
        <v>25</v>
      </c>
      <c r="AM118" s="390">
        <v>0</v>
      </c>
      <c r="AN118" s="390">
        <v>0</v>
      </c>
      <c r="AO118" s="389">
        <v>0</v>
      </c>
      <c r="AP118" s="390">
        <v>0</v>
      </c>
      <c r="AQ118" s="584">
        <v>0</v>
      </c>
      <c r="AR118" s="601"/>
      <c r="AS118" s="390">
        <v>61</v>
      </c>
      <c r="AT118" s="390">
        <v>9</v>
      </c>
      <c r="AU118" s="389">
        <v>12</v>
      </c>
      <c r="AV118" s="390">
        <v>3</v>
      </c>
      <c r="AW118" s="390">
        <v>1</v>
      </c>
      <c r="AX118" s="390">
        <v>2</v>
      </c>
      <c r="AY118" s="390">
        <v>6</v>
      </c>
      <c r="AZ118" s="390">
        <v>5</v>
      </c>
      <c r="BA118" s="390">
        <v>9</v>
      </c>
      <c r="BB118" s="519">
        <v>0.19700000000000001</v>
      </c>
      <c r="BC118" s="519">
        <v>0.25800000000000001</v>
      </c>
      <c r="BD118" s="519">
        <v>0.377</v>
      </c>
      <c r="BE118" s="519">
        <v>0.63500000000000001</v>
      </c>
      <c r="BF118" s="370"/>
      <c r="BG118" s="390">
        <v>167</v>
      </c>
      <c r="BH118" s="390">
        <v>21</v>
      </c>
      <c r="BI118" s="390">
        <v>31</v>
      </c>
      <c r="BJ118" s="390">
        <v>9</v>
      </c>
      <c r="BK118" s="390">
        <v>2</v>
      </c>
      <c r="BL118" s="390">
        <v>2</v>
      </c>
      <c r="BM118" s="390">
        <v>10</v>
      </c>
      <c r="BN118" s="390">
        <v>17</v>
      </c>
      <c r="BO118" s="390">
        <v>30</v>
      </c>
      <c r="BP118" s="519">
        <v>0.186</v>
      </c>
      <c r="BQ118" s="519">
        <v>0.26100000000000001</v>
      </c>
      <c r="BR118" s="519">
        <v>0.29899999999999999</v>
      </c>
      <c r="BS118" s="519">
        <v>0.56000000000000005</v>
      </c>
      <c r="BT118" s="390"/>
      <c r="BU118" s="390"/>
      <c r="BV118" s="390"/>
      <c r="BW118" s="390"/>
      <c r="BX118" s="390"/>
      <c r="BY118" s="390"/>
      <c r="BZ118" s="390"/>
      <c r="CA118" s="390"/>
      <c r="CB118" s="390"/>
      <c r="CC118" s="390"/>
      <c r="CD118" s="390"/>
    </row>
    <row r="119" spans="1:82" s="388" customFormat="1">
      <c r="A119" s="388" t="s">
        <v>6151</v>
      </c>
      <c r="B119" s="388" t="s">
        <v>7111</v>
      </c>
      <c r="C119" s="390">
        <v>24</v>
      </c>
      <c r="D119" s="390" t="s">
        <v>69</v>
      </c>
      <c r="E119" s="390" t="s">
        <v>43</v>
      </c>
      <c r="F119" s="390" t="s">
        <v>35</v>
      </c>
      <c r="G119" s="390">
        <v>26</v>
      </c>
      <c r="H119" s="390">
        <v>115</v>
      </c>
      <c r="I119" s="390">
        <v>101</v>
      </c>
      <c r="J119" s="390">
        <v>13</v>
      </c>
      <c r="K119" s="390">
        <v>27</v>
      </c>
      <c r="L119" s="390">
        <v>5</v>
      </c>
      <c r="M119" s="390">
        <v>1</v>
      </c>
      <c r="N119" s="390">
        <v>2</v>
      </c>
      <c r="O119" s="390">
        <v>13</v>
      </c>
      <c r="P119" s="390">
        <v>0</v>
      </c>
      <c r="Q119" s="390">
        <v>0</v>
      </c>
      <c r="R119" s="390">
        <v>11</v>
      </c>
      <c r="S119" s="390">
        <v>17</v>
      </c>
      <c r="T119" s="519">
        <v>0.26700000000000002</v>
      </c>
      <c r="U119" s="519">
        <v>0.34799999999999998</v>
      </c>
      <c r="V119" s="519">
        <v>0.39600000000000002</v>
      </c>
      <c r="W119" s="519">
        <v>0.74399999999999999</v>
      </c>
      <c r="X119" s="390">
        <v>103</v>
      </c>
      <c r="Y119" s="390">
        <v>40</v>
      </c>
      <c r="Z119" s="390">
        <v>2</v>
      </c>
      <c r="AA119" s="390">
        <v>2</v>
      </c>
      <c r="AB119" s="390">
        <v>0</v>
      </c>
      <c r="AC119" s="390">
        <v>1</v>
      </c>
      <c r="AD119" s="390">
        <v>1</v>
      </c>
      <c r="AE119" s="390" t="s">
        <v>6535</v>
      </c>
      <c r="AF119" s="390"/>
      <c r="AG119" s="576">
        <v>0</v>
      </c>
      <c r="AH119" s="390">
        <v>0</v>
      </c>
      <c r="AI119" s="390">
        <v>0</v>
      </c>
      <c r="AJ119" s="390">
        <v>0</v>
      </c>
      <c r="AK119" s="390">
        <v>0</v>
      </c>
      <c r="AL119" s="390">
        <v>25</v>
      </c>
      <c r="AM119" s="390">
        <v>0</v>
      </c>
      <c r="AN119" s="390">
        <v>0</v>
      </c>
      <c r="AO119" s="389">
        <v>0</v>
      </c>
      <c r="AP119" s="390">
        <v>0</v>
      </c>
      <c r="AQ119" s="584">
        <v>0</v>
      </c>
      <c r="AR119" s="601"/>
      <c r="AS119" s="390">
        <v>39</v>
      </c>
      <c r="AT119" s="390">
        <v>3</v>
      </c>
      <c r="AU119" s="389">
        <v>9</v>
      </c>
      <c r="AV119" s="390">
        <v>2</v>
      </c>
      <c r="AW119" s="390">
        <v>1</v>
      </c>
      <c r="AX119" s="390">
        <v>1</v>
      </c>
      <c r="AY119" s="390">
        <v>3</v>
      </c>
      <c r="AZ119" s="390">
        <v>1</v>
      </c>
      <c r="BA119" s="390">
        <v>7</v>
      </c>
      <c r="BB119" s="519">
        <v>0.23100000000000001</v>
      </c>
      <c r="BC119" s="519">
        <v>0.25</v>
      </c>
      <c r="BD119" s="519">
        <v>0.41</v>
      </c>
      <c r="BE119" s="519">
        <v>0.66</v>
      </c>
      <c r="BF119" s="370"/>
      <c r="BG119" s="390">
        <v>62</v>
      </c>
      <c r="BH119" s="390">
        <v>10</v>
      </c>
      <c r="BI119" s="390">
        <v>18</v>
      </c>
      <c r="BJ119" s="390">
        <v>3</v>
      </c>
      <c r="BK119" s="390">
        <v>0</v>
      </c>
      <c r="BL119" s="390">
        <v>1</v>
      </c>
      <c r="BM119" s="390">
        <v>10</v>
      </c>
      <c r="BN119" s="390">
        <v>10</v>
      </c>
      <c r="BO119" s="390">
        <v>10</v>
      </c>
      <c r="BP119" s="519">
        <v>0.28999999999999998</v>
      </c>
      <c r="BQ119" s="519">
        <v>0.4</v>
      </c>
      <c r="BR119" s="519">
        <v>0.38700000000000001</v>
      </c>
      <c r="BS119" s="519">
        <v>0.78700000000000003</v>
      </c>
      <c r="BT119" s="390"/>
      <c r="BU119" s="390"/>
      <c r="BV119" s="390"/>
      <c r="BW119" s="390"/>
      <c r="BX119" s="390"/>
      <c r="BY119" s="390"/>
      <c r="BZ119" s="390"/>
      <c r="CA119" s="390"/>
      <c r="CB119" s="390"/>
      <c r="CC119" s="390"/>
      <c r="CD119" s="390"/>
    </row>
    <row r="120" spans="1:82" s="388" customFormat="1">
      <c r="A120" s="388" t="s">
        <v>6130</v>
      </c>
      <c r="B120" s="388" t="s">
        <v>7112</v>
      </c>
      <c r="C120" s="390">
        <v>27</v>
      </c>
      <c r="D120" s="390" t="s">
        <v>44</v>
      </c>
      <c r="E120" s="390" t="s">
        <v>34</v>
      </c>
      <c r="F120" s="390" t="s">
        <v>10</v>
      </c>
      <c r="G120" s="390">
        <v>103</v>
      </c>
      <c r="H120" s="390">
        <v>378</v>
      </c>
      <c r="I120" s="390">
        <v>357</v>
      </c>
      <c r="J120" s="390">
        <v>41</v>
      </c>
      <c r="K120" s="390">
        <v>83</v>
      </c>
      <c r="L120" s="390">
        <v>14</v>
      </c>
      <c r="M120" s="390">
        <v>3</v>
      </c>
      <c r="N120" s="390">
        <v>11</v>
      </c>
      <c r="O120" s="390">
        <v>44</v>
      </c>
      <c r="P120" s="390">
        <v>3</v>
      </c>
      <c r="Q120" s="390">
        <v>2</v>
      </c>
      <c r="R120" s="390">
        <v>16</v>
      </c>
      <c r="S120" s="390">
        <v>64</v>
      </c>
      <c r="T120" s="519">
        <v>0.23200000000000001</v>
      </c>
      <c r="U120" s="519">
        <v>0.27500000000000002</v>
      </c>
      <c r="V120" s="519">
        <v>0.38100000000000001</v>
      </c>
      <c r="W120" s="519">
        <v>0.65600000000000003</v>
      </c>
      <c r="X120" s="390">
        <v>80</v>
      </c>
      <c r="Y120" s="390">
        <v>136</v>
      </c>
      <c r="Z120" s="390">
        <v>8</v>
      </c>
      <c r="AA120" s="390">
        <v>5</v>
      </c>
      <c r="AB120" s="390">
        <v>0</v>
      </c>
      <c r="AC120" s="390">
        <v>0</v>
      </c>
      <c r="AD120" s="390">
        <v>1</v>
      </c>
      <c r="AE120" s="390" t="s">
        <v>6530</v>
      </c>
      <c r="AF120" s="390"/>
      <c r="AG120" s="576">
        <v>0</v>
      </c>
      <c r="AH120" s="390">
        <v>0</v>
      </c>
      <c r="AI120" s="390">
        <v>0</v>
      </c>
      <c r="AJ120" s="390">
        <v>101</v>
      </c>
      <c r="AK120" s="390">
        <v>0</v>
      </c>
      <c r="AL120" s="390">
        <v>0</v>
      </c>
      <c r="AM120" s="390">
        <v>0</v>
      </c>
      <c r="AN120" s="390">
        <v>0</v>
      </c>
      <c r="AO120" s="389">
        <v>0</v>
      </c>
      <c r="AP120" s="390">
        <v>0</v>
      </c>
      <c r="AQ120" s="584">
        <v>0</v>
      </c>
      <c r="AR120" s="601"/>
      <c r="AS120" s="390">
        <v>99</v>
      </c>
      <c r="AT120" s="390">
        <v>14</v>
      </c>
      <c r="AU120" s="389">
        <v>26</v>
      </c>
      <c r="AV120" s="390">
        <v>5</v>
      </c>
      <c r="AW120" s="390">
        <v>0</v>
      </c>
      <c r="AX120" s="390">
        <v>5</v>
      </c>
      <c r="AY120" s="390">
        <v>15</v>
      </c>
      <c r="AZ120" s="390">
        <v>2</v>
      </c>
      <c r="BA120" s="390">
        <v>13</v>
      </c>
      <c r="BB120" s="519">
        <v>0.26300000000000001</v>
      </c>
      <c r="BC120" s="519">
        <v>0.27700000000000002</v>
      </c>
      <c r="BD120" s="519">
        <v>0.46500000000000002</v>
      </c>
      <c r="BE120" s="519">
        <v>0.74199999999999999</v>
      </c>
      <c r="BF120" s="370"/>
      <c r="BG120" s="390">
        <v>258</v>
      </c>
      <c r="BH120" s="390">
        <v>27</v>
      </c>
      <c r="BI120" s="390">
        <v>57</v>
      </c>
      <c r="BJ120" s="390">
        <v>9</v>
      </c>
      <c r="BK120" s="390">
        <v>3</v>
      </c>
      <c r="BL120" s="390">
        <v>6</v>
      </c>
      <c r="BM120" s="390">
        <v>29</v>
      </c>
      <c r="BN120" s="390">
        <v>14</v>
      </c>
      <c r="BO120" s="390">
        <v>51</v>
      </c>
      <c r="BP120" s="519">
        <v>0.221</v>
      </c>
      <c r="BQ120" s="519">
        <v>0.27400000000000002</v>
      </c>
      <c r="BR120" s="519">
        <v>0.34899999999999998</v>
      </c>
      <c r="BS120" s="519">
        <v>0.623</v>
      </c>
      <c r="BT120" s="390"/>
      <c r="BU120" s="390"/>
      <c r="BV120" s="390"/>
      <c r="BW120" s="390"/>
      <c r="BX120" s="390"/>
      <c r="BY120" s="390"/>
      <c r="BZ120" s="390"/>
      <c r="CA120" s="390"/>
      <c r="CB120" s="390"/>
      <c r="CC120" s="390"/>
      <c r="CD120" s="390"/>
    </row>
    <row r="121" spans="1:82" s="388" customFormat="1">
      <c r="A121" s="388" t="s">
        <v>7818</v>
      </c>
      <c r="B121" s="388" t="s">
        <v>7819</v>
      </c>
      <c r="C121" s="390">
        <v>24</v>
      </c>
      <c r="D121" s="390" t="s">
        <v>53</v>
      </c>
      <c r="E121" s="390" t="s">
        <v>34</v>
      </c>
      <c r="F121" s="390" t="s">
        <v>10</v>
      </c>
      <c r="G121" s="390">
        <v>19</v>
      </c>
      <c r="H121" s="390">
        <v>38</v>
      </c>
      <c r="I121" s="390">
        <v>36</v>
      </c>
      <c r="J121" s="390">
        <v>5</v>
      </c>
      <c r="K121" s="390">
        <v>8</v>
      </c>
      <c r="L121" s="390">
        <v>3</v>
      </c>
      <c r="M121" s="390">
        <v>0</v>
      </c>
      <c r="N121" s="390">
        <v>1</v>
      </c>
      <c r="O121" s="390">
        <v>7</v>
      </c>
      <c r="P121" s="390">
        <v>0</v>
      </c>
      <c r="Q121" s="390">
        <v>0</v>
      </c>
      <c r="R121" s="390">
        <v>2</v>
      </c>
      <c r="S121" s="390">
        <v>10</v>
      </c>
      <c r="T121" s="519">
        <v>0.222</v>
      </c>
      <c r="U121" s="519">
        <v>0.26300000000000001</v>
      </c>
      <c r="V121" s="519">
        <v>0.38900000000000001</v>
      </c>
      <c r="W121" s="519">
        <v>0.65200000000000002</v>
      </c>
      <c r="X121" s="390">
        <v>73</v>
      </c>
      <c r="Y121" s="390">
        <v>14</v>
      </c>
      <c r="Z121" s="390">
        <v>1</v>
      </c>
      <c r="AA121" s="390">
        <v>0</v>
      </c>
      <c r="AB121" s="390">
        <v>0</v>
      </c>
      <c r="AC121" s="390">
        <v>0</v>
      </c>
      <c r="AD121" s="390">
        <v>0</v>
      </c>
      <c r="AE121" s="390" t="s">
        <v>10072</v>
      </c>
      <c r="AF121" s="390"/>
      <c r="AG121" s="576">
        <v>0</v>
      </c>
      <c r="AH121" s="390">
        <v>0</v>
      </c>
      <c r="AI121" s="390">
        <v>3</v>
      </c>
      <c r="AJ121" s="390">
        <v>0</v>
      </c>
      <c r="AK121" s="390">
        <v>0</v>
      </c>
      <c r="AL121" s="390">
        <v>0</v>
      </c>
      <c r="AM121" s="390">
        <v>6</v>
      </c>
      <c r="AN121" s="390">
        <v>0</v>
      </c>
      <c r="AO121" s="389">
        <v>1</v>
      </c>
      <c r="AP121" s="390">
        <v>7</v>
      </c>
      <c r="AQ121" s="584">
        <v>5</v>
      </c>
      <c r="AR121" s="601"/>
      <c r="AS121" s="390">
        <v>15</v>
      </c>
      <c r="AT121" s="390">
        <v>2</v>
      </c>
      <c r="AU121" s="389">
        <v>1</v>
      </c>
      <c r="AV121" s="390">
        <v>1</v>
      </c>
      <c r="AW121" s="390">
        <v>0</v>
      </c>
      <c r="AX121" s="390">
        <v>0</v>
      </c>
      <c r="AY121" s="390">
        <v>1</v>
      </c>
      <c r="AZ121" s="390">
        <v>2</v>
      </c>
      <c r="BA121" s="390">
        <v>3</v>
      </c>
      <c r="BB121" s="519">
        <v>6.7000000000000004E-2</v>
      </c>
      <c r="BC121" s="519">
        <v>0.17599999999999999</v>
      </c>
      <c r="BD121" s="519">
        <v>0.13300000000000001</v>
      </c>
      <c r="BE121" s="519">
        <v>0.309</v>
      </c>
      <c r="BF121" s="370"/>
      <c r="BG121" s="390">
        <v>21</v>
      </c>
      <c r="BH121" s="390">
        <v>3</v>
      </c>
      <c r="BI121" s="390">
        <v>7</v>
      </c>
      <c r="BJ121" s="390">
        <v>2</v>
      </c>
      <c r="BK121" s="390">
        <v>0</v>
      </c>
      <c r="BL121" s="390">
        <v>1</v>
      </c>
      <c r="BM121" s="390">
        <v>6</v>
      </c>
      <c r="BN121" s="390">
        <v>0</v>
      </c>
      <c r="BO121" s="390">
        <v>7</v>
      </c>
      <c r="BP121" s="519">
        <v>0.33300000000000002</v>
      </c>
      <c r="BQ121" s="519">
        <v>0.33300000000000002</v>
      </c>
      <c r="BR121" s="519">
        <v>0.57099999999999995</v>
      </c>
      <c r="BS121" s="519">
        <v>0.90400000000000003</v>
      </c>
      <c r="BT121" s="390"/>
      <c r="BU121" s="390"/>
      <c r="BV121" s="390"/>
      <c r="BW121" s="390"/>
      <c r="BX121" s="390"/>
      <c r="BY121" s="390"/>
      <c r="BZ121" s="390"/>
      <c r="CA121" s="390"/>
      <c r="CB121" s="390"/>
      <c r="CC121" s="390"/>
      <c r="CD121" s="390"/>
    </row>
    <row r="122" spans="1:82" s="388" customFormat="1">
      <c r="A122" s="388" t="s">
        <v>167</v>
      </c>
      <c r="B122" s="388" t="s">
        <v>7168</v>
      </c>
      <c r="C122" s="390">
        <v>34</v>
      </c>
      <c r="D122" s="390" t="s">
        <v>100</v>
      </c>
      <c r="E122" s="390" t="s">
        <v>43</v>
      </c>
      <c r="F122" s="390" t="s">
        <v>35</v>
      </c>
      <c r="G122" s="390">
        <v>145</v>
      </c>
      <c r="H122" s="390">
        <v>623</v>
      </c>
      <c r="I122" s="390">
        <v>503</v>
      </c>
      <c r="J122" s="390">
        <v>67</v>
      </c>
      <c r="K122" s="390">
        <v>143</v>
      </c>
      <c r="L122" s="390">
        <v>28</v>
      </c>
      <c r="M122" s="390">
        <v>2</v>
      </c>
      <c r="N122" s="390">
        <v>12</v>
      </c>
      <c r="O122" s="390">
        <v>67</v>
      </c>
      <c r="P122" s="390">
        <v>2</v>
      </c>
      <c r="Q122" s="390">
        <v>0</v>
      </c>
      <c r="R122" s="390">
        <v>108</v>
      </c>
      <c r="S122" s="390">
        <v>101</v>
      </c>
      <c r="T122" s="519">
        <v>0.28399999999999997</v>
      </c>
      <c r="U122" s="519">
        <v>0.41699999999999998</v>
      </c>
      <c r="V122" s="519">
        <v>0.41899999999999998</v>
      </c>
      <c r="W122" s="519">
        <v>0.83699999999999997</v>
      </c>
      <c r="X122" s="390">
        <v>125</v>
      </c>
      <c r="Y122" s="390">
        <v>211</v>
      </c>
      <c r="Z122" s="390">
        <v>15</v>
      </c>
      <c r="AA122" s="390">
        <v>9</v>
      </c>
      <c r="AB122" s="390">
        <v>0</v>
      </c>
      <c r="AC122" s="390">
        <v>3</v>
      </c>
      <c r="AD122" s="390">
        <v>6</v>
      </c>
      <c r="AE122" s="390" t="s">
        <v>6526</v>
      </c>
      <c r="AF122" s="390"/>
      <c r="AG122" s="576">
        <v>0</v>
      </c>
      <c r="AH122" s="390">
        <v>0</v>
      </c>
      <c r="AI122" s="390">
        <v>140</v>
      </c>
      <c r="AJ122" s="390">
        <v>0</v>
      </c>
      <c r="AK122" s="390">
        <v>0</v>
      </c>
      <c r="AL122" s="390">
        <v>0</v>
      </c>
      <c r="AM122" s="390">
        <v>0</v>
      </c>
      <c r="AN122" s="390">
        <v>0</v>
      </c>
      <c r="AO122" s="389">
        <v>0</v>
      </c>
      <c r="AP122" s="390">
        <v>0</v>
      </c>
      <c r="AQ122" s="584">
        <v>2</v>
      </c>
      <c r="AR122" s="601"/>
      <c r="AS122" s="390">
        <v>181</v>
      </c>
      <c r="AT122" s="390">
        <v>21</v>
      </c>
      <c r="AU122" s="389">
        <v>47</v>
      </c>
      <c r="AV122" s="390">
        <v>6</v>
      </c>
      <c r="AW122" s="390">
        <v>0</v>
      </c>
      <c r="AX122" s="390">
        <v>5</v>
      </c>
      <c r="AY122" s="390">
        <v>26</v>
      </c>
      <c r="AZ122" s="390">
        <v>31</v>
      </c>
      <c r="BA122" s="390">
        <v>42</v>
      </c>
      <c r="BB122" s="519">
        <v>0.26</v>
      </c>
      <c r="BC122" s="519">
        <v>0.38200000000000001</v>
      </c>
      <c r="BD122" s="519">
        <v>0.376</v>
      </c>
      <c r="BE122" s="519">
        <v>0.75800000000000001</v>
      </c>
      <c r="BF122" s="370"/>
      <c r="BG122" s="390">
        <v>322</v>
      </c>
      <c r="BH122" s="390">
        <v>46</v>
      </c>
      <c r="BI122" s="390">
        <v>96</v>
      </c>
      <c r="BJ122" s="390">
        <v>22</v>
      </c>
      <c r="BK122" s="390">
        <v>2</v>
      </c>
      <c r="BL122" s="390">
        <v>7</v>
      </c>
      <c r="BM122" s="390">
        <v>41</v>
      </c>
      <c r="BN122" s="390">
        <v>77</v>
      </c>
      <c r="BO122" s="390">
        <v>59</v>
      </c>
      <c r="BP122" s="519">
        <v>0.29799999999999999</v>
      </c>
      <c r="BQ122" s="519">
        <v>0.436</v>
      </c>
      <c r="BR122" s="519">
        <v>0.44400000000000001</v>
      </c>
      <c r="BS122" s="519">
        <v>0.88</v>
      </c>
      <c r="BT122" s="390"/>
      <c r="BU122" s="390"/>
      <c r="BV122" s="390"/>
      <c r="BW122" s="390"/>
      <c r="BX122" s="390"/>
      <c r="BY122" s="390"/>
      <c r="BZ122" s="390"/>
      <c r="CA122" s="390"/>
      <c r="CB122" s="390"/>
      <c r="CC122" s="390"/>
      <c r="CD122" s="390"/>
    </row>
    <row r="123" spans="1:82" s="388" customFormat="1">
      <c r="A123" s="388" t="s">
        <v>7847</v>
      </c>
      <c r="B123" s="388" t="s">
        <v>7848</v>
      </c>
      <c r="C123" s="390">
        <v>23</v>
      </c>
      <c r="D123" s="390" t="s">
        <v>134</v>
      </c>
      <c r="E123" s="390" t="s">
        <v>34</v>
      </c>
      <c r="F123" s="390" t="s">
        <v>35</v>
      </c>
      <c r="G123" s="390">
        <v>36</v>
      </c>
      <c r="H123" s="390">
        <v>70</v>
      </c>
      <c r="I123" s="390">
        <v>66</v>
      </c>
      <c r="J123" s="390">
        <v>8</v>
      </c>
      <c r="K123" s="390">
        <v>11</v>
      </c>
      <c r="L123" s="390">
        <v>4</v>
      </c>
      <c r="M123" s="390">
        <v>0</v>
      </c>
      <c r="N123" s="390">
        <v>1</v>
      </c>
      <c r="O123" s="390">
        <v>5</v>
      </c>
      <c r="P123" s="390">
        <v>1</v>
      </c>
      <c r="Q123" s="390">
        <v>0</v>
      </c>
      <c r="R123" s="390">
        <v>4</v>
      </c>
      <c r="S123" s="390">
        <v>23</v>
      </c>
      <c r="T123" s="519">
        <v>0.16700000000000001</v>
      </c>
      <c r="U123" s="519">
        <v>0.214</v>
      </c>
      <c r="V123" s="519">
        <v>0.27300000000000002</v>
      </c>
      <c r="W123" s="519">
        <v>0.48699999999999999</v>
      </c>
      <c r="X123" s="390">
        <v>31</v>
      </c>
      <c r="Y123" s="390">
        <v>18</v>
      </c>
      <c r="Z123" s="390">
        <v>1</v>
      </c>
      <c r="AA123" s="390">
        <v>0</v>
      </c>
      <c r="AB123" s="390">
        <v>0</v>
      </c>
      <c r="AC123" s="390">
        <v>0</v>
      </c>
      <c r="AD123" s="390">
        <v>0</v>
      </c>
      <c r="AE123" s="390" t="s">
        <v>10073</v>
      </c>
      <c r="AF123" s="390"/>
      <c r="AG123" s="576">
        <v>0</v>
      </c>
      <c r="AH123" s="390">
        <v>0</v>
      </c>
      <c r="AI123" s="390">
        <v>0</v>
      </c>
      <c r="AJ123" s="390">
        <v>26</v>
      </c>
      <c r="AK123" s="390">
        <v>1</v>
      </c>
      <c r="AL123" s="390">
        <v>2</v>
      </c>
      <c r="AM123" s="390">
        <v>1</v>
      </c>
      <c r="AN123" s="390">
        <v>1</v>
      </c>
      <c r="AO123" s="389">
        <v>5</v>
      </c>
      <c r="AP123" s="390">
        <v>7</v>
      </c>
      <c r="AQ123" s="584">
        <v>0</v>
      </c>
      <c r="AR123" s="601"/>
      <c r="AS123" s="390">
        <v>12</v>
      </c>
      <c r="AT123" s="390">
        <v>1</v>
      </c>
      <c r="AU123" s="389">
        <v>1</v>
      </c>
      <c r="AV123" s="390">
        <v>0</v>
      </c>
      <c r="AW123" s="390">
        <v>0</v>
      </c>
      <c r="AX123" s="390">
        <v>0</v>
      </c>
      <c r="AY123" s="390">
        <v>0</v>
      </c>
      <c r="AZ123" s="390">
        <v>0</v>
      </c>
      <c r="BA123" s="390">
        <v>6</v>
      </c>
      <c r="BB123" s="519">
        <v>8.3000000000000004E-2</v>
      </c>
      <c r="BC123" s="519">
        <v>8.3000000000000004E-2</v>
      </c>
      <c r="BD123" s="519">
        <v>8.3000000000000004E-2</v>
      </c>
      <c r="BE123" s="519">
        <v>0.16600000000000001</v>
      </c>
      <c r="BF123" s="370"/>
      <c r="BG123" s="390">
        <v>54</v>
      </c>
      <c r="BH123" s="390">
        <v>7</v>
      </c>
      <c r="BI123" s="390">
        <v>10</v>
      </c>
      <c r="BJ123" s="390">
        <v>4</v>
      </c>
      <c r="BK123" s="390">
        <v>0</v>
      </c>
      <c r="BL123" s="390">
        <v>1</v>
      </c>
      <c r="BM123" s="390">
        <v>5</v>
      </c>
      <c r="BN123" s="390">
        <v>4</v>
      </c>
      <c r="BO123" s="390">
        <v>17</v>
      </c>
      <c r="BP123" s="519">
        <v>0.185</v>
      </c>
      <c r="BQ123" s="519">
        <v>0.24099999999999999</v>
      </c>
      <c r="BR123" s="519">
        <v>0.315</v>
      </c>
      <c r="BS123" s="519">
        <v>0.55600000000000005</v>
      </c>
      <c r="BT123" s="390"/>
      <c r="BU123" s="390"/>
      <c r="BV123" s="390"/>
      <c r="BW123" s="390"/>
      <c r="BX123" s="390"/>
      <c r="BY123" s="390"/>
      <c r="BZ123" s="390"/>
      <c r="CA123" s="390"/>
      <c r="CB123" s="390"/>
      <c r="CC123" s="390"/>
      <c r="CD123" s="390"/>
    </row>
    <row r="124" spans="1:82" ht="15" customHeight="1">
      <c r="A124" s="305"/>
      <c r="B124" s="317"/>
      <c r="C124" s="317"/>
      <c r="D124" s="317"/>
      <c r="E124" s="318"/>
      <c r="F124" s="318"/>
      <c r="G124" s="318"/>
      <c r="H124" s="318"/>
      <c r="I124" s="385"/>
      <c r="J124" s="385"/>
      <c r="K124" s="385"/>
      <c r="L124" s="385"/>
      <c r="M124" s="318"/>
      <c r="N124" s="318"/>
      <c r="O124" s="318"/>
      <c r="P124" s="318"/>
      <c r="Q124" s="318"/>
      <c r="R124" s="318"/>
      <c r="S124" s="318"/>
      <c r="T124" s="318"/>
      <c r="U124" s="318"/>
      <c r="V124" s="318"/>
      <c r="W124" s="318"/>
      <c r="X124" s="318"/>
      <c r="Y124" s="318"/>
      <c r="Z124" s="318"/>
      <c r="AA124" s="318"/>
      <c r="AB124" s="318"/>
      <c r="AC124" s="318"/>
      <c r="AD124" s="362"/>
      <c r="AE124" s="362"/>
      <c r="AF124" s="318"/>
      <c r="AG124" s="579"/>
      <c r="AH124" s="318"/>
      <c r="AI124" s="318"/>
      <c r="AJ124" s="362"/>
      <c r="AK124" s="318"/>
      <c r="AL124" s="318"/>
      <c r="AM124" s="318"/>
      <c r="AN124" s="318"/>
      <c r="AO124" s="362"/>
      <c r="AP124" s="318"/>
      <c r="AQ124" s="587"/>
      <c r="AR124" s="604"/>
      <c r="AS124" s="362"/>
      <c r="AT124" s="320"/>
      <c r="AU124" s="320"/>
      <c r="AV124" s="385"/>
      <c r="AW124" s="320"/>
      <c r="AX124" s="362"/>
      <c r="AY124" s="385"/>
      <c r="AZ124" s="385"/>
      <c r="BA124" s="320"/>
      <c r="BB124" s="287"/>
      <c r="BC124" s="389"/>
      <c r="BD124" s="389"/>
      <c r="BE124" s="389"/>
      <c r="BF124" s="370"/>
      <c r="BG124" s="390"/>
      <c r="BH124" s="389"/>
      <c r="BI124" s="390"/>
      <c r="BJ124" s="390"/>
      <c r="BK124" s="390"/>
      <c r="BL124" s="390"/>
    </row>
    <row r="125" spans="1:82" ht="15" customHeight="1">
      <c r="A125" s="306" t="s">
        <v>458</v>
      </c>
      <c r="B125" s="373"/>
      <c r="C125" s="373"/>
      <c r="D125" s="373"/>
      <c r="E125" s="390"/>
      <c r="F125" s="390"/>
      <c r="G125" s="390"/>
      <c r="H125" s="390"/>
      <c r="I125" s="390"/>
      <c r="J125" s="390"/>
      <c r="K125" s="390"/>
      <c r="L125" s="390"/>
      <c r="M125" s="390"/>
      <c r="N125" s="390"/>
      <c r="O125" s="390"/>
      <c r="P125" s="390"/>
      <c r="Q125" s="390"/>
      <c r="R125" s="390"/>
      <c r="S125" s="390"/>
      <c r="T125" s="390"/>
      <c r="U125" s="390"/>
      <c r="V125" s="390"/>
      <c r="W125" s="390"/>
      <c r="X125" s="390"/>
      <c r="Y125" s="390"/>
      <c r="Z125" s="390"/>
      <c r="AA125" s="390"/>
      <c r="AB125" s="390"/>
      <c r="AC125" s="390"/>
      <c r="AD125" s="389"/>
      <c r="AE125" s="389"/>
      <c r="AF125" s="390"/>
      <c r="AG125" s="576"/>
      <c r="AH125" s="390"/>
      <c r="AI125" s="390"/>
      <c r="AJ125" s="389"/>
      <c r="AK125" s="390"/>
      <c r="AL125" s="390"/>
      <c r="AM125" s="390"/>
      <c r="AN125" s="390"/>
      <c r="AO125" s="389"/>
      <c r="AP125" s="390"/>
      <c r="AQ125" s="584"/>
      <c r="AR125" s="601"/>
      <c r="AS125" s="390"/>
      <c r="AT125" s="389"/>
      <c r="AU125" s="389"/>
      <c r="AV125" s="390"/>
      <c r="AW125" s="389"/>
      <c r="AX125" s="389"/>
      <c r="AY125" s="390"/>
      <c r="AZ125" s="390"/>
      <c r="BA125" s="389"/>
      <c r="BC125" s="389"/>
      <c r="BD125" s="389"/>
      <c r="BE125" s="389"/>
      <c r="BF125" s="370"/>
      <c r="BG125" s="390"/>
      <c r="BH125" s="389"/>
      <c r="BI125" s="390"/>
      <c r="BJ125" s="390"/>
      <c r="BK125" s="390"/>
      <c r="BL125" s="390"/>
    </row>
    <row r="126" spans="1:82" s="388" customFormat="1">
      <c r="A126" s="388" t="s">
        <v>116</v>
      </c>
      <c r="B126" s="388" t="s">
        <v>7113</v>
      </c>
      <c r="C126" s="390">
        <v>28</v>
      </c>
      <c r="D126" s="390" t="s">
        <v>53</v>
      </c>
      <c r="E126" s="390" t="s">
        <v>34</v>
      </c>
      <c r="F126" s="390" t="s">
        <v>35</v>
      </c>
      <c r="G126" s="390">
        <v>144</v>
      </c>
      <c r="H126" s="390">
        <v>535</v>
      </c>
      <c r="I126" s="390">
        <v>474</v>
      </c>
      <c r="J126" s="390">
        <v>76</v>
      </c>
      <c r="K126" s="390">
        <v>111</v>
      </c>
      <c r="L126" s="390">
        <v>33</v>
      </c>
      <c r="M126" s="390">
        <v>4</v>
      </c>
      <c r="N126" s="390">
        <v>13</v>
      </c>
      <c r="O126" s="390">
        <v>59</v>
      </c>
      <c r="P126" s="390">
        <v>17</v>
      </c>
      <c r="Q126" s="390">
        <v>1</v>
      </c>
      <c r="R126" s="390">
        <v>46</v>
      </c>
      <c r="S126" s="390">
        <v>137</v>
      </c>
      <c r="T126" s="519">
        <v>0.23400000000000001</v>
      </c>
      <c r="U126" s="519">
        <v>0.314</v>
      </c>
      <c r="V126" s="519">
        <v>0.40300000000000002</v>
      </c>
      <c r="W126" s="519">
        <v>0.71699999999999997</v>
      </c>
      <c r="X126" s="390">
        <v>92</v>
      </c>
      <c r="Y126" s="390">
        <v>191</v>
      </c>
      <c r="Z126" s="390">
        <v>6</v>
      </c>
      <c r="AA126" s="390">
        <v>11</v>
      </c>
      <c r="AB126" s="390">
        <v>0</v>
      </c>
      <c r="AC126" s="390">
        <v>4</v>
      </c>
      <c r="AD126" s="390">
        <v>3</v>
      </c>
      <c r="AE126" s="390" t="s">
        <v>10075</v>
      </c>
      <c r="AF126" s="390"/>
      <c r="AG126" s="576">
        <v>0</v>
      </c>
      <c r="AH126" s="390">
        <v>0</v>
      </c>
      <c r="AI126" s="390">
        <v>0</v>
      </c>
      <c r="AJ126" s="390">
        <v>0</v>
      </c>
      <c r="AK126" s="390">
        <v>0</v>
      </c>
      <c r="AL126" s="390">
        <v>0</v>
      </c>
      <c r="AM126" s="390">
        <v>0</v>
      </c>
      <c r="AN126" s="390">
        <v>135</v>
      </c>
      <c r="AO126" s="389">
        <v>15</v>
      </c>
      <c r="AP126" s="390">
        <v>143</v>
      </c>
      <c r="AQ126" s="584">
        <v>1</v>
      </c>
      <c r="AR126" s="601"/>
      <c r="AS126" s="390">
        <v>119</v>
      </c>
      <c r="AT126" s="390">
        <v>18</v>
      </c>
      <c r="AU126" s="389">
        <v>22</v>
      </c>
      <c r="AV126" s="390">
        <v>6</v>
      </c>
      <c r="AW126" s="390">
        <v>1</v>
      </c>
      <c r="AX126" s="390">
        <v>2</v>
      </c>
      <c r="AY126" s="390">
        <v>8</v>
      </c>
      <c r="AZ126" s="390">
        <v>7</v>
      </c>
      <c r="BA126" s="390">
        <v>47</v>
      </c>
      <c r="BB126" s="519">
        <v>0.185</v>
      </c>
      <c r="BC126" s="519">
        <v>0.26</v>
      </c>
      <c r="BD126" s="519">
        <v>0.30299999999999999</v>
      </c>
      <c r="BE126" s="519">
        <v>0.56299999999999994</v>
      </c>
      <c r="BF126" s="370"/>
      <c r="BG126" s="390">
        <v>355</v>
      </c>
      <c r="BH126" s="390">
        <v>58</v>
      </c>
      <c r="BI126" s="390">
        <v>89</v>
      </c>
      <c r="BJ126" s="390">
        <v>27</v>
      </c>
      <c r="BK126" s="390">
        <v>3</v>
      </c>
      <c r="BL126" s="390">
        <v>11</v>
      </c>
      <c r="BM126" s="390">
        <v>51</v>
      </c>
      <c r="BN126" s="390">
        <v>39</v>
      </c>
      <c r="BO126" s="390">
        <v>90</v>
      </c>
      <c r="BP126" s="519">
        <v>0.251</v>
      </c>
      <c r="BQ126" s="519">
        <v>0.33200000000000002</v>
      </c>
      <c r="BR126" s="519">
        <v>0.437</v>
      </c>
      <c r="BS126" s="519">
        <v>0.76900000000000002</v>
      </c>
      <c r="BT126" s="390"/>
      <c r="BU126" s="390"/>
      <c r="BV126" s="390"/>
      <c r="BW126" s="390"/>
      <c r="BX126" s="390"/>
      <c r="BY126" s="390"/>
      <c r="BZ126" s="390"/>
      <c r="CA126" s="390"/>
      <c r="CB126" s="390"/>
      <c r="CC126" s="390"/>
      <c r="CD126" s="390"/>
    </row>
    <row r="127" spans="1:82" s="388" customFormat="1">
      <c r="A127" s="388" t="s">
        <v>7798</v>
      </c>
      <c r="B127" s="388" t="s">
        <v>7799</v>
      </c>
      <c r="C127" s="390">
        <v>23</v>
      </c>
      <c r="D127" s="390" t="s">
        <v>128</v>
      </c>
      <c r="E127" s="390" t="s">
        <v>43</v>
      </c>
      <c r="F127" s="390" t="s">
        <v>35</v>
      </c>
      <c r="G127" s="390">
        <v>40</v>
      </c>
      <c r="H127" s="390">
        <v>154</v>
      </c>
      <c r="I127" s="390">
        <v>139</v>
      </c>
      <c r="J127" s="390">
        <v>19</v>
      </c>
      <c r="K127" s="390">
        <v>33</v>
      </c>
      <c r="L127" s="390">
        <v>5</v>
      </c>
      <c r="M127" s="390">
        <v>1</v>
      </c>
      <c r="N127" s="390">
        <v>7</v>
      </c>
      <c r="O127" s="390">
        <v>19</v>
      </c>
      <c r="P127" s="390">
        <v>5</v>
      </c>
      <c r="Q127" s="390">
        <v>2</v>
      </c>
      <c r="R127" s="390">
        <v>14</v>
      </c>
      <c r="S127" s="390">
        <v>55</v>
      </c>
      <c r="T127" s="519">
        <v>0.23699999999999999</v>
      </c>
      <c r="U127" s="519">
        <v>0.307</v>
      </c>
      <c r="V127" s="519">
        <v>0.439</v>
      </c>
      <c r="W127" s="519">
        <v>0.746</v>
      </c>
      <c r="X127" s="390">
        <v>105</v>
      </c>
      <c r="Y127" s="390">
        <v>61</v>
      </c>
      <c r="Z127" s="390">
        <v>1</v>
      </c>
      <c r="AA127" s="390">
        <v>0</v>
      </c>
      <c r="AB127" s="390">
        <v>1</v>
      </c>
      <c r="AC127" s="390">
        <v>0</v>
      </c>
      <c r="AD127" s="390">
        <v>0</v>
      </c>
      <c r="AE127" s="390" t="s">
        <v>6656</v>
      </c>
      <c r="AF127" s="390"/>
      <c r="AG127" s="576">
        <v>0</v>
      </c>
      <c r="AH127" s="390">
        <v>0</v>
      </c>
      <c r="AI127" s="390">
        <v>0</v>
      </c>
      <c r="AJ127" s="390">
        <v>0</v>
      </c>
      <c r="AK127" s="390">
        <v>0</v>
      </c>
      <c r="AL127" s="390">
        <v>0</v>
      </c>
      <c r="AM127" s="390">
        <v>22</v>
      </c>
      <c r="AN127" s="390">
        <v>11</v>
      </c>
      <c r="AO127" s="389">
        <v>4</v>
      </c>
      <c r="AP127" s="390">
        <v>37</v>
      </c>
      <c r="AQ127" s="584">
        <v>0</v>
      </c>
      <c r="AR127" s="601"/>
      <c r="AS127" s="390">
        <v>44</v>
      </c>
      <c r="AT127" s="390">
        <v>4</v>
      </c>
      <c r="AU127" s="389">
        <v>9</v>
      </c>
      <c r="AV127" s="390">
        <v>1</v>
      </c>
      <c r="AW127" s="390">
        <v>0</v>
      </c>
      <c r="AX127" s="390">
        <v>2</v>
      </c>
      <c r="AY127" s="390">
        <v>7</v>
      </c>
      <c r="AZ127" s="390">
        <v>1</v>
      </c>
      <c r="BA127" s="390">
        <v>18</v>
      </c>
      <c r="BB127" s="519">
        <v>0.20499999999999999</v>
      </c>
      <c r="BC127" s="519">
        <v>0.222</v>
      </c>
      <c r="BD127" s="519">
        <v>0.36399999999999999</v>
      </c>
      <c r="BE127" s="519">
        <v>0.58599999999999997</v>
      </c>
      <c r="BF127" s="370"/>
      <c r="BG127" s="390">
        <v>95</v>
      </c>
      <c r="BH127" s="390">
        <v>15</v>
      </c>
      <c r="BI127" s="390">
        <v>24</v>
      </c>
      <c r="BJ127" s="390">
        <v>4</v>
      </c>
      <c r="BK127" s="390">
        <v>1</v>
      </c>
      <c r="BL127" s="390">
        <v>5</v>
      </c>
      <c r="BM127" s="390">
        <v>12</v>
      </c>
      <c r="BN127" s="390">
        <v>13</v>
      </c>
      <c r="BO127" s="390">
        <v>37</v>
      </c>
      <c r="BP127" s="519">
        <v>0.253</v>
      </c>
      <c r="BQ127" s="519">
        <v>0.34300000000000003</v>
      </c>
      <c r="BR127" s="519">
        <v>0.47399999999999998</v>
      </c>
      <c r="BS127" s="519">
        <v>0.81699999999999995</v>
      </c>
      <c r="BT127" s="390"/>
      <c r="BU127" s="390"/>
      <c r="BV127" s="390"/>
      <c r="BW127" s="390"/>
      <c r="BX127" s="390"/>
      <c r="BY127" s="390"/>
      <c r="BZ127" s="390"/>
      <c r="CA127" s="390"/>
      <c r="CB127" s="390"/>
      <c r="CC127" s="390"/>
      <c r="CD127" s="390"/>
    </row>
    <row r="128" spans="1:82" s="388" customFormat="1">
      <c r="A128" s="388" t="s">
        <v>118</v>
      </c>
      <c r="B128" s="388" t="s">
        <v>7114</v>
      </c>
      <c r="C128" s="390">
        <v>32</v>
      </c>
      <c r="D128" s="390" t="s">
        <v>113</v>
      </c>
      <c r="E128" s="390" t="s">
        <v>43</v>
      </c>
      <c r="F128" s="390" t="s">
        <v>10</v>
      </c>
      <c r="G128" s="390">
        <v>160</v>
      </c>
      <c r="H128" s="390">
        <v>619</v>
      </c>
      <c r="I128" s="390">
        <v>555</v>
      </c>
      <c r="J128" s="390">
        <v>82</v>
      </c>
      <c r="K128" s="390">
        <v>131</v>
      </c>
      <c r="L128" s="390">
        <v>21</v>
      </c>
      <c r="M128" s="390">
        <v>8</v>
      </c>
      <c r="N128" s="390">
        <v>22</v>
      </c>
      <c r="O128" s="390">
        <v>88</v>
      </c>
      <c r="P128" s="390">
        <v>20</v>
      </c>
      <c r="Q128" s="390">
        <v>6</v>
      </c>
      <c r="R128" s="390">
        <v>53</v>
      </c>
      <c r="S128" s="390">
        <v>146</v>
      </c>
      <c r="T128" s="519">
        <v>0.23599999999999999</v>
      </c>
      <c r="U128" s="519">
        <v>0.307</v>
      </c>
      <c r="V128" s="519">
        <v>0.42199999999999999</v>
      </c>
      <c r="W128" s="519">
        <v>0.72899999999999998</v>
      </c>
      <c r="X128" s="390">
        <v>83</v>
      </c>
      <c r="Y128" s="390">
        <v>234</v>
      </c>
      <c r="Z128" s="390">
        <v>17</v>
      </c>
      <c r="AA128" s="390">
        <v>6</v>
      </c>
      <c r="AB128" s="390">
        <v>1</v>
      </c>
      <c r="AC128" s="390">
        <v>4</v>
      </c>
      <c r="AD128" s="390">
        <v>0</v>
      </c>
      <c r="AE128" s="570" t="s">
        <v>10076</v>
      </c>
      <c r="AF128" s="570"/>
      <c r="AG128" s="576">
        <v>0</v>
      </c>
      <c r="AH128" s="390">
        <v>0</v>
      </c>
      <c r="AI128" s="390">
        <v>138</v>
      </c>
      <c r="AJ128" s="390">
        <v>0</v>
      </c>
      <c r="AK128" s="390">
        <v>0</v>
      </c>
      <c r="AL128" s="390">
        <v>3</v>
      </c>
      <c r="AM128" s="390">
        <v>18</v>
      </c>
      <c r="AN128" s="390">
        <v>2</v>
      </c>
      <c r="AO128" s="389">
        <v>0</v>
      </c>
      <c r="AP128" s="390">
        <v>20</v>
      </c>
      <c r="AQ128" s="584">
        <v>2</v>
      </c>
      <c r="AR128" s="601"/>
      <c r="AS128" s="390">
        <v>175</v>
      </c>
      <c r="AT128" s="390">
        <v>29</v>
      </c>
      <c r="AU128" s="389">
        <v>49</v>
      </c>
      <c r="AV128" s="390">
        <v>9</v>
      </c>
      <c r="AW128" s="390">
        <v>2</v>
      </c>
      <c r="AX128" s="390">
        <v>9</v>
      </c>
      <c r="AY128" s="390">
        <v>33</v>
      </c>
      <c r="AZ128" s="390">
        <v>12</v>
      </c>
      <c r="BA128" s="390">
        <v>37</v>
      </c>
      <c r="BB128" s="519">
        <v>0.28000000000000003</v>
      </c>
      <c r="BC128" s="519">
        <v>0.33200000000000002</v>
      </c>
      <c r="BD128" s="519">
        <v>0.50900000000000001</v>
      </c>
      <c r="BE128" s="519">
        <v>0.84099999999999997</v>
      </c>
      <c r="BF128" s="370"/>
      <c r="BG128" s="390">
        <v>380</v>
      </c>
      <c r="BH128" s="390">
        <v>53</v>
      </c>
      <c r="BI128" s="390">
        <v>82</v>
      </c>
      <c r="BJ128" s="390">
        <v>12</v>
      </c>
      <c r="BK128" s="390">
        <v>6</v>
      </c>
      <c r="BL128" s="390">
        <v>13</v>
      </c>
      <c r="BM128" s="390">
        <v>55</v>
      </c>
      <c r="BN128" s="390">
        <v>41</v>
      </c>
      <c r="BO128" s="390">
        <v>109</v>
      </c>
      <c r="BP128" s="519">
        <v>0.216</v>
      </c>
      <c r="BQ128" s="519">
        <v>0.29699999999999999</v>
      </c>
      <c r="BR128" s="519">
        <v>0.38200000000000001</v>
      </c>
      <c r="BS128" s="519">
        <v>0.67900000000000005</v>
      </c>
      <c r="BT128" s="390"/>
      <c r="BU128" s="390"/>
      <c r="BV128" s="390"/>
      <c r="BW128" s="390"/>
      <c r="BX128" s="390"/>
      <c r="BY128" s="390"/>
      <c r="BZ128" s="390"/>
      <c r="CA128" s="390"/>
      <c r="CB128" s="390"/>
      <c r="CC128" s="390"/>
      <c r="CD128" s="390"/>
    </row>
    <row r="129" spans="1:82" s="388" customFormat="1">
      <c r="A129" s="388" t="s">
        <v>119</v>
      </c>
      <c r="B129" s="388" t="s">
        <v>7115</v>
      </c>
      <c r="C129" s="390">
        <v>32</v>
      </c>
      <c r="D129" s="390" t="s">
        <v>51</v>
      </c>
      <c r="E129" s="390" t="s">
        <v>34</v>
      </c>
      <c r="F129" s="390" t="s">
        <v>10</v>
      </c>
      <c r="G129" s="390">
        <v>52</v>
      </c>
      <c r="H129" s="390">
        <v>219</v>
      </c>
      <c r="I129" s="390">
        <v>187</v>
      </c>
      <c r="J129" s="390">
        <v>30</v>
      </c>
      <c r="K129" s="390">
        <v>46</v>
      </c>
      <c r="L129" s="390">
        <v>14</v>
      </c>
      <c r="M129" s="390">
        <v>0</v>
      </c>
      <c r="N129" s="390">
        <v>8</v>
      </c>
      <c r="O129" s="390">
        <v>23</v>
      </c>
      <c r="P129" s="390">
        <v>2</v>
      </c>
      <c r="Q129" s="390">
        <v>0</v>
      </c>
      <c r="R129" s="390">
        <v>31</v>
      </c>
      <c r="S129" s="390">
        <v>54</v>
      </c>
      <c r="T129" s="519">
        <v>0.246</v>
      </c>
      <c r="U129" s="519">
        <v>0.35199999999999998</v>
      </c>
      <c r="V129" s="519">
        <v>0.44900000000000001</v>
      </c>
      <c r="W129" s="519">
        <v>0.80100000000000005</v>
      </c>
      <c r="X129" s="390">
        <v>119</v>
      </c>
      <c r="Y129" s="390">
        <v>84</v>
      </c>
      <c r="Z129" s="390">
        <v>3</v>
      </c>
      <c r="AA129" s="390">
        <v>0</v>
      </c>
      <c r="AB129" s="390">
        <v>0</v>
      </c>
      <c r="AC129" s="390">
        <v>1</v>
      </c>
      <c r="AD129" s="390">
        <v>2</v>
      </c>
      <c r="AE129" s="390" t="s">
        <v>10077</v>
      </c>
      <c r="AF129" s="390"/>
      <c r="AG129" s="576">
        <v>0</v>
      </c>
      <c r="AH129" s="390">
        <v>0</v>
      </c>
      <c r="AI129" s="390">
        <v>1</v>
      </c>
      <c r="AJ129" s="390">
        <v>0</v>
      </c>
      <c r="AK129" s="390">
        <v>38</v>
      </c>
      <c r="AL129" s="390">
        <v>0</v>
      </c>
      <c r="AM129" s="390">
        <v>0</v>
      </c>
      <c r="AN129" s="390">
        <v>0</v>
      </c>
      <c r="AO129" s="389">
        <v>0</v>
      </c>
      <c r="AP129" s="390">
        <v>0</v>
      </c>
      <c r="AQ129" s="584">
        <v>12</v>
      </c>
      <c r="AR129" s="601"/>
      <c r="AS129" s="390">
        <v>58</v>
      </c>
      <c r="AT129" s="390">
        <v>11</v>
      </c>
      <c r="AU129" s="389">
        <v>16</v>
      </c>
      <c r="AV129" s="390">
        <v>5</v>
      </c>
      <c r="AW129" s="390">
        <v>0</v>
      </c>
      <c r="AX129" s="390">
        <v>3</v>
      </c>
      <c r="AY129" s="390">
        <v>9</v>
      </c>
      <c r="AZ129" s="390">
        <v>10</v>
      </c>
      <c r="BA129" s="390">
        <v>19</v>
      </c>
      <c r="BB129" s="519">
        <v>0.27600000000000002</v>
      </c>
      <c r="BC129" s="519">
        <v>0.38200000000000001</v>
      </c>
      <c r="BD129" s="519">
        <v>0.51700000000000002</v>
      </c>
      <c r="BE129" s="519">
        <v>0.89900000000000002</v>
      </c>
      <c r="BF129" s="370"/>
      <c r="BG129" s="390">
        <v>129</v>
      </c>
      <c r="BH129" s="390">
        <v>19</v>
      </c>
      <c r="BI129" s="390">
        <v>30</v>
      </c>
      <c r="BJ129" s="390">
        <v>9</v>
      </c>
      <c r="BK129" s="390">
        <v>0</v>
      </c>
      <c r="BL129" s="390">
        <v>5</v>
      </c>
      <c r="BM129" s="390">
        <v>14</v>
      </c>
      <c r="BN129" s="390">
        <v>21</v>
      </c>
      <c r="BO129" s="390">
        <v>35</v>
      </c>
      <c r="BP129" s="519">
        <v>0.23300000000000001</v>
      </c>
      <c r="BQ129" s="519">
        <v>0.33800000000000002</v>
      </c>
      <c r="BR129" s="519">
        <v>0.41899999999999998</v>
      </c>
      <c r="BS129" s="519">
        <v>0.75700000000000001</v>
      </c>
      <c r="BT129" s="390"/>
      <c r="BU129" s="390"/>
      <c r="BV129" s="390"/>
      <c r="BW129" s="390"/>
      <c r="BX129" s="390"/>
      <c r="BY129" s="390"/>
      <c r="BZ129" s="390"/>
      <c r="CA129" s="390"/>
      <c r="CB129" s="390"/>
      <c r="CC129" s="390"/>
      <c r="CD129" s="390"/>
    </row>
    <row r="130" spans="1:82" s="388" customFormat="1">
      <c r="A130" s="388" t="s">
        <v>3918</v>
      </c>
      <c r="B130" s="388" t="s">
        <v>10078</v>
      </c>
      <c r="C130" s="390">
        <v>27</v>
      </c>
      <c r="D130" s="390" t="s">
        <v>64</v>
      </c>
      <c r="E130" s="390" t="s">
        <v>34</v>
      </c>
      <c r="F130" s="390" t="s">
        <v>10</v>
      </c>
      <c r="G130" s="390">
        <v>132</v>
      </c>
      <c r="H130" s="390">
        <v>560</v>
      </c>
      <c r="I130" s="390">
        <v>503</v>
      </c>
      <c r="J130" s="390">
        <v>59</v>
      </c>
      <c r="K130" s="390">
        <v>148</v>
      </c>
      <c r="L130" s="390">
        <v>22</v>
      </c>
      <c r="M130" s="390">
        <v>1</v>
      </c>
      <c r="N130" s="390">
        <v>4</v>
      </c>
      <c r="O130" s="390">
        <v>44</v>
      </c>
      <c r="P130" s="390">
        <v>12</v>
      </c>
      <c r="Q130" s="390">
        <v>6</v>
      </c>
      <c r="R130" s="390">
        <v>47</v>
      </c>
      <c r="S130" s="390">
        <v>93</v>
      </c>
      <c r="T130" s="519">
        <v>0.29399999999999998</v>
      </c>
      <c r="U130" s="519">
        <v>0.36099999999999999</v>
      </c>
      <c r="V130" s="519">
        <v>0.36599999999999999</v>
      </c>
      <c r="W130" s="519">
        <v>0.72699999999999998</v>
      </c>
      <c r="X130" s="390">
        <v>104</v>
      </c>
      <c r="Y130" s="390">
        <v>184</v>
      </c>
      <c r="Z130" s="390">
        <v>12</v>
      </c>
      <c r="AA130" s="390">
        <v>7</v>
      </c>
      <c r="AB130" s="390">
        <v>1</v>
      </c>
      <c r="AC130" s="390">
        <v>2</v>
      </c>
      <c r="AD130" s="390">
        <v>1</v>
      </c>
      <c r="AE130" s="570" t="s">
        <v>10079</v>
      </c>
      <c r="AF130" s="570"/>
      <c r="AG130" s="576">
        <v>0</v>
      </c>
      <c r="AH130" s="390">
        <v>0</v>
      </c>
      <c r="AI130" s="390">
        <v>0</v>
      </c>
      <c r="AJ130" s="390">
        <v>0</v>
      </c>
      <c r="AK130" s="390">
        <v>125</v>
      </c>
      <c r="AL130" s="390">
        <v>1</v>
      </c>
      <c r="AM130" s="390">
        <v>0</v>
      </c>
      <c r="AN130" s="390">
        <v>0</v>
      </c>
      <c r="AO130" s="389">
        <v>0</v>
      </c>
      <c r="AP130" s="390">
        <v>0</v>
      </c>
      <c r="AQ130" s="584">
        <v>5</v>
      </c>
      <c r="AR130" s="601"/>
      <c r="AS130" s="390">
        <v>132</v>
      </c>
      <c r="AT130" s="390">
        <v>16</v>
      </c>
      <c r="AU130" s="389">
        <v>38</v>
      </c>
      <c r="AV130" s="390">
        <v>5</v>
      </c>
      <c r="AW130" s="390">
        <v>0</v>
      </c>
      <c r="AX130" s="390">
        <v>1</v>
      </c>
      <c r="AY130" s="390">
        <v>14</v>
      </c>
      <c r="AZ130" s="390">
        <v>16</v>
      </c>
      <c r="BA130" s="390">
        <v>27</v>
      </c>
      <c r="BB130" s="519">
        <v>0.28799999999999998</v>
      </c>
      <c r="BC130" s="519">
        <v>0.36899999999999999</v>
      </c>
      <c r="BD130" s="519">
        <v>0.34799999999999998</v>
      </c>
      <c r="BE130" s="519">
        <v>0.71699999999999997</v>
      </c>
      <c r="BF130" s="370"/>
      <c r="BG130" s="390">
        <v>371</v>
      </c>
      <c r="BH130" s="390">
        <v>43</v>
      </c>
      <c r="BI130" s="390">
        <v>110</v>
      </c>
      <c r="BJ130" s="390">
        <v>17</v>
      </c>
      <c r="BK130" s="390">
        <v>1</v>
      </c>
      <c r="BL130" s="390">
        <v>3</v>
      </c>
      <c r="BM130" s="390">
        <v>30</v>
      </c>
      <c r="BN130" s="390">
        <v>31</v>
      </c>
      <c r="BO130" s="390">
        <v>66</v>
      </c>
      <c r="BP130" s="519">
        <v>0.29599999999999999</v>
      </c>
      <c r="BQ130" s="519">
        <v>0.35899999999999999</v>
      </c>
      <c r="BR130" s="519">
        <v>0.372</v>
      </c>
      <c r="BS130" s="519">
        <v>0.73099999999999998</v>
      </c>
      <c r="BT130" s="390"/>
      <c r="BU130" s="390"/>
      <c r="BV130" s="390"/>
      <c r="BW130" s="390"/>
      <c r="BX130" s="390"/>
      <c r="BY130" s="390"/>
      <c r="BZ130" s="390"/>
      <c r="CA130" s="390"/>
      <c r="CB130" s="390"/>
      <c r="CC130" s="390"/>
      <c r="CD130" s="390"/>
    </row>
    <row r="131" spans="1:82" s="388" customFormat="1">
      <c r="A131" s="388" t="s">
        <v>7656</v>
      </c>
      <c r="B131" s="388" t="s">
        <v>7657</v>
      </c>
      <c r="C131" s="390">
        <v>26</v>
      </c>
      <c r="D131" s="390" t="s">
        <v>58</v>
      </c>
      <c r="E131" s="390" t="s">
        <v>34</v>
      </c>
      <c r="F131" s="390" t="s">
        <v>10</v>
      </c>
      <c r="G131" s="390">
        <v>143</v>
      </c>
      <c r="H131" s="390">
        <v>463</v>
      </c>
      <c r="I131" s="390">
        <v>429</v>
      </c>
      <c r="J131" s="390">
        <v>49</v>
      </c>
      <c r="K131" s="390">
        <v>101</v>
      </c>
      <c r="L131" s="390">
        <v>17</v>
      </c>
      <c r="M131" s="390">
        <v>4</v>
      </c>
      <c r="N131" s="390">
        <v>6</v>
      </c>
      <c r="O131" s="390">
        <v>29</v>
      </c>
      <c r="P131" s="390">
        <v>16</v>
      </c>
      <c r="Q131" s="390">
        <v>8</v>
      </c>
      <c r="R131" s="390">
        <v>18</v>
      </c>
      <c r="S131" s="390">
        <v>129</v>
      </c>
      <c r="T131" s="519">
        <v>0.23499999999999999</v>
      </c>
      <c r="U131" s="519">
        <v>0.27900000000000003</v>
      </c>
      <c r="V131" s="519">
        <v>0.33600000000000002</v>
      </c>
      <c r="W131" s="519">
        <v>0.61399999999999999</v>
      </c>
      <c r="X131" s="390">
        <v>70</v>
      </c>
      <c r="Y131" s="390">
        <v>144</v>
      </c>
      <c r="Z131" s="390">
        <v>1</v>
      </c>
      <c r="AA131" s="390">
        <v>8</v>
      </c>
      <c r="AB131" s="390">
        <v>7</v>
      </c>
      <c r="AC131" s="390">
        <v>1</v>
      </c>
      <c r="AD131" s="390">
        <v>0</v>
      </c>
      <c r="AE131" s="570" t="s">
        <v>10048</v>
      </c>
      <c r="AF131" s="570"/>
      <c r="AG131" s="576">
        <v>0</v>
      </c>
      <c r="AH131" s="390">
        <v>0</v>
      </c>
      <c r="AI131" s="390">
        <v>0</v>
      </c>
      <c r="AJ131" s="390">
        <v>0</v>
      </c>
      <c r="AK131" s="390">
        <v>0</v>
      </c>
      <c r="AL131" s="390">
        <v>0</v>
      </c>
      <c r="AM131" s="390">
        <v>0</v>
      </c>
      <c r="AN131" s="390">
        <v>140</v>
      </c>
      <c r="AO131" s="389">
        <v>0</v>
      </c>
      <c r="AP131" s="390">
        <v>140</v>
      </c>
      <c r="AQ131" s="584">
        <v>2</v>
      </c>
      <c r="AR131" s="601"/>
      <c r="AS131" s="390">
        <v>120</v>
      </c>
      <c r="AT131" s="390">
        <v>9</v>
      </c>
      <c r="AU131" s="389">
        <v>28</v>
      </c>
      <c r="AV131" s="390">
        <v>7</v>
      </c>
      <c r="AW131" s="390">
        <v>2</v>
      </c>
      <c r="AX131" s="390">
        <v>0</v>
      </c>
      <c r="AY131" s="390">
        <v>8</v>
      </c>
      <c r="AZ131" s="390">
        <v>4</v>
      </c>
      <c r="BA131" s="390">
        <v>32</v>
      </c>
      <c r="BB131" s="519">
        <v>0.23300000000000001</v>
      </c>
      <c r="BC131" s="519">
        <v>0.26400000000000001</v>
      </c>
      <c r="BD131" s="519">
        <v>0.32500000000000001</v>
      </c>
      <c r="BE131" s="519">
        <v>0.58899999999999997</v>
      </c>
      <c r="BF131" s="370"/>
      <c r="BG131" s="390">
        <v>309</v>
      </c>
      <c r="BH131" s="390">
        <v>40</v>
      </c>
      <c r="BI131" s="390">
        <v>73</v>
      </c>
      <c r="BJ131" s="390">
        <v>10</v>
      </c>
      <c r="BK131" s="390">
        <v>2</v>
      </c>
      <c r="BL131" s="390">
        <v>6</v>
      </c>
      <c r="BM131" s="390">
        <v>21</v>
      </c>
      <c r="BN131" s="390">
        <v>14</v>
      </c>
      <c r="BO131" s="390">
        <v>97</v>
      </c>
      <c r="BP131" s="519">
        <v>0.23599999999999999</v>
      </c>
      <c r="BQ131" s="519">
        <v>0.28399999999999997</v>
      </c>
      <c r="BR131" s="519">
        <v>0.34</v>
      </c>
      <c r="BS131" s="519">
        <v>0.624</v>
      </c>
      <c r="BT131" s="390"/>
      <c r="BU131" s="390"/>
      <c r="BV131" s="390"/>
      <c r="BW131" s="390"/>
      <c r="BX131" s="390"/>
      <c r="BY131" s="390"/>
      <c r="BZ131" s="390"/>
      <c r="CA131" s="390"/>
      <c r="CB131" s="390"/>
      <c r="CC131" s="390"/>
      <c r="CD131" s="390"/>
    </row>
    <row r="132" spans="1:82" s="388" customFormat="1">
      <c r="A132" s="388" t="s">
        <v>121</v>
      </c>
      <c r="B132" s="388" t="s">
        <v>7116</v>
      </c>
      <c r="C132" s="390">
        <v>32</v>
      </c>
      <c r="D132" s="390" t="s">
        <v>49</v>
      </c>
      <c r="E132" s="390" t="s">
        <v>43</v>
      </c>
      <c r="F132" s="390" t="s">
        <v>37</v>
      </c>
      <c r="G132" s="390">
        <v>90</v>
      </c>
      <c r="H132" s="390">
        <v>334</v>
      </c>
      <c r="I132" s="390">
        <v>289</v>
      </c>
      <c r="J132" s="390">
        <v>40</v>
      </c>
      <c r="K132" s="390">
        <v>52</v>
      </c>
      <c r="L132" s="390">
        <v>10</v>
      </c>
      <c r="M132" s="390">
        <v>0</v>
      </c>
      <c r="N132" s="390">
        <v>8</v>
      </c>
      <c r="O132" s="390">
        <v>31</v>
      </c>
      <c r="P132" s="390">
        <v>5</v>
      </c>
      <c r="Q132" s="390">
        <v>2</v>
      </c>
      <c r="R132" s="390">
        <v>38</v>
      </c>
      <c r="S132" s="390">
        <v>75</v>
      </c>
      <c r="T132" s="519">
        <v>0.18</v>
      </c>
      <c r="U132" s="519">
        <v>0.27800000000000002</v>
      </c>
      <c r="V132" s="519">
        <v>0.29799999999999999</v>
      </c>
      <c r="W132" s="519">
        <v>0.57599999999999996</v>
      </c>
      <c r="X132" s="390">
        <v>59</v>
      </c>
      <c r="Y132" s="390">
        <v>86</v>
      </c>
      <c r="Z132" s="390">
        <v>2</v>
      </c>
      <c r="AA132" s="390">
        <v>3</v>
      </c>
      <c r="AB132" s="390">
        <v>0</v>
      </c>
      <c r="AC132" s="390">
        <v>4</v>
      </c>
      <c r="AD132" s="390">
        <v>0</v>
      </c>
      <c r="AE132" s="390" t="s">
        <v>6531</v>
      </c>
      <c r="AF132" s="390"/>
      <c r="AG132" s="576">
        <v>0</v>
      </c>
      <c r="AH132" s="390">
        <v>0</v>
      </c>
      <c r="AI132" s="390">
        <v>0</v>
      </c>
      <c r="AJ132" s="390">
        <v>0</v>
      </c>
      <c r="AK132" s="390">
        <v>0</v>
      </c>
      <c r="AL132" s="390">
        <v>0</v>
      </c>
      <c r="AM132" s="390">
        <v>0</v>
      </c>
      <c r="AN132" s="390">
        <v>0</v>
      </c>
      <c r="AO132" s="389">
        <v>75</v>
      </c>
      <c r="AP132" s="390">
        <v>75</v>
      </c>
      <c r="AQ132" s="584">
        <v>0</v>
      </c>
      <c r="AR132" s="601"/>
      <c r="AS132" s="390">
        <v>62</v>
      </c>
      <c r="AT132" s="390">
        <v>9</v>
      </c>
      <c r="AU132" s="389">
        <v>10</v>
      </c>
      <c r="AV132" s="390">
        <v>2</v>
      </c>
      <c r="AW132" s="390">
        <v>0</v>
      </c>
      <c r="AX132" s="390">
        <v>2</v>
      </c>
      <c r="AY132" s="390">
        <v>9</v>
      </c>
      <c r="AZ132" s="390">
        <v>8</v>
      </c>
      <c r="BA132" s="390">
        <v>19</v>
      </c>
      <c r="BB132" s="519">
        <v>0.161</v>
      </c>
      <c r="BC132" s="519">
        <v>0.26400000000000001</v>
      </c>
      <c r="BD132" s="519">
        <v>0.28999999999999998</v>
      </c>
      <c r="BE132" s="519">
        <v>0.55400000000000005</v>
      </c>
      <c r="BF132" s="370"/>
      <c r="BG132" s="390">
        <v>227</v>
      </c>
      <c r="BH132" s="390">
        <v>31</v>
      </c>
      <c r="BI132" s="390">
        <v>42</v>
      </c>
      <c r="BJ132" s="390">
        <v>8</v>
      </c>
      <c r="BK132" s="390">
        <v>0</v>
      </c>
      <c r="BL132" s="390">
        <v>6</v>
      </c>
      <c r="BM132" s="390">
        <v>22</v>
      </c>
      <c r="BN132" s="390">
        <v>30</v>
      </c>
      <c r="BO132" s="390">
        <v>56</v>
      </c>
      <c r="BP132" s="519">
        <v>0.185</v>
      </c>
      <c r="BQ132" s="519">
        <v>0.28199999999999997</v>
      </c>
      <c r="BR132" s="519">
        <v>0.3</v>
      </c>
      <c r="BS132" s="519">
        <v>0.58199999999999996</v>
      </c>
      <c r="BT132" s="390"/>
      <c r="BU132" s="390"/>
      <c r="BV132" s="390"/>
      <c r="BW132" s="390"/>
      <c r="BX132" s="390"/>
      <c r="BY132" s="390"/>
      <c r="BZ132" s="390"/>
      <c r="CA132" s="390"/>
      <c r="CB132" s="390"/>
      <c r="CC132" s="390"/>
      <c r="CD132" s="390"/>
    </row>
    <row r="133" spans="1:82" s="388" customFormat="1">
      <c r="A133" s="388" t="s">
        <v>122</v>
      </c>
      <c r="B133" s="388" t="s">
        <v>7117</v>
      </c>
      <c r="C133" s="390">
        <v>36</v>
      </c>
      <c r="D133" s="390" t="s">
        <v>42</v>
      </c>
      <c r="E133" s="390" t="s">
        <v>43</v>
      </c>
      <c r="F133" s="390" t="s">
        <v>35</v>
      </c>
      <c r="G133" s="390">
        <v>54</v>
      </c>
      <c r="H133" s="390">
        <v>187</v>
      </c>
      <c r="I133" s="390">
        <v>169</v>
      </c>
      <c r="J133" s="390">
        <v>15</v>
      </c>
      <c r="K133" s="390">
        <v>40</v>
      </c>
      <c r="L133" s="390">
        <v>5</v>
      </c>
      <c r="M133" s="390">
        <v>0</v>
      </c>
      <c r="N133" s="390">
        <v>6</v>
      </c>
      <c r="O133" s="390">
        <v>26</v>
      </c>
      <c r="P133" s="390">
        <v>0</v>
      </c>
      <c r="Q133" s="390">
        <v>0</v>
      </c>
      <c r="R133" s="390">
        <v>15</v>
      </c>
      <c r="S133" s="390">
        <v>34</v>
      </c>
      <c r="T133" s="519">
        <v>0.23699999999999999</v>
      </c>
      <c r="U133" s="519">
        <v>0.29899999999999999</v>
      </c>
      <c r="V133" s="519">
        <v>0.373</v>
      </c>
      <c r="W133" s="519">
        <v>0.67200000000000004</v>
      </c>
      <c r="X133" s="390">
        <v>89</v>
      </c>
      <c r="Y133" s="390">
        <v>63</v>
      </c>
      <c r="Z133" s="390">
        <v>5</v>
      </c>
      <c r="AA133" s="390">
        <v>1</v>
      </c>
      <c r="AB133" s="390">
        <v>0</v>
      </c>
      <c r="AC133" s="390">
        <v>2</v>
      </c>
      <c r="AD133" s="390">
        <v>3</v>
      </c>
      <c r="AE133" s="390" t="s">
        <v>6527</v>
      </c>
      <c r="AF133" s="390"/>
      <c r="AG133" s="576">
        <v>0</v>
      </c>
      <c r="AH133" s="390">
        <v>0</v>
      </c>
      <c r="AI133" s="390">
        <v>48</v>
      </c>
      <c r="AJ133" s="390">
        <v>0</v>
      </c>
      <c r="AK133" s="390">
        <v>0</v>
      </c>
      <c r="AL133" s="390">
        <v>0</v>
      </c>
      <c r="AM133" s="390">
        <v>0</v>
      </c>
      <c r="AN133" s="390">
        <v>0</v>
      </c>
      <c r="AO133" s="389">
        <v>0</v>
      </c>
      <c r="AP133" s="390">
        <v>0</v>
      </c>
      <c r="AQ133" s="584">
        <v>0</v>
      </c>
      <c r="AR133" s="601"/>
      <c r="AS133" s="390">
        <v>22</v>
      </c>
      <c r="AT133" s="390">
        <v>3</v>
      </c>
      <c r="AU133" s="389">
        <v>5</v>
      </c>
      <c r="AV133" s="390">
        <v>0</v>
      </c>
      <c r="AW133" s="390">
        <v>0</v>
      </c>
      <c r="AX133" s="390">
        <v>0</v>
      </c>
      <c r="AY133" s="390">
        <v>7</v>
      </c>
      <c r="AZ133" s="390">
        <v>1</v>
      </c>
      <c r="BA133" s="390">
        <v>6</v>
      </c>
      <c r="BB133" s="519">
        <v>0.22700000000000001</v>
      </c>
      <c r="BC133" s="519">
        <v>0.25</v>
      </c>
      <c r="BD133" s="519">
        <v>0.22700000000000001</v>
      </c>
      <c r="BE133" s="519">
        <v>0.47699999999999998</v>
      </c>
      <c r="BF133" s="370"/>
      <c r="BG133" s="390">
        <v>147</v>
      </c>
      <c r="BH133" s="390">
        <v>12</v>
      </c>
      <c r="BI133" s="390">
        <v>35</v>
      </c>
      <c r="BJ133" s="390">
        <v>5</v>
      </c>
      <c r="BK133" s="390">
        <v>0</v>
      </c>
      <c r="BL133" s="390">
        <v>6</v>
      </c>
      <c r="BM133" s="390">
        <v>19</v>
      </c>
      <c r="BN133" s="390">
        <v>14</v>
      </c>
      <c r="BO133" s="390">
        <v>28</v>
      </c>
      <c r="BP133" s="519">
        <v>0.23799999999999999</v>
      </c>
      <c r="BQ133" s="519">
        <v>0.307</v>
      </c>
      <c r="BR133" s="519">
        <v>0.39500000000000002</v>
      </c>
      <c r="BS133" s="519">
        <v>0.70199999999999996</v>
      </c>
      <c r="BT133" s="390"/>
      <c r="BU133" s="390"/>
      <c r="BV133" s="390"/>
      <c r="BW133" s="390"/>
      <c r="BX133" s="390"/>
      <c r="BY133" s="390"/>
      <c r="BZ133" s="390"/>
      <c r="CA133" s="390"/>
      <c r="CB133" s="390"/>
      <c r="CC133" s="390"/>
      <c r="CD133" s="390"/>
    </row>
    <row r="134" spans="1:82" s="388" customFormat="1">
      <c r="A134" s="388" t="s">
        <v>7828</v>
      </c>
      <c r="B134" s="388" t="s">
        <v>7829</v>
      </c>
      <c r="C134" s="390">
        <v>23</v>
      </c>
      <c r="D134" s="390" t="s">
        <v>49</v>
      </c>
      <c r="E134" s="390" t="s">
        <v>43</v>
      </c>
      <c r="F134" s="390" t="s">
        <v>10</v>
      </c>
      <c r="G134" s="390">
        <v>19</v>
      </c>
      <c r="H134" s="390">
        <v>42</v>
      </c>
      <c r="I134" s="390">
        <v>35</v>
      </c>
      <c r="J134" s="390">
        <v>1</v>
      </c>
      <c r="K134" s="390">
        <v>4</v>
      </c>
      <c r="L134" s="390">
        <v>0</v>
      </c>
      <c r="M134" s="390">
        <v>0</v>
      </c>
      <c r="N134" s="390">
        <v>0</v>
      </c>
      <c r="O134" s="390">
        <v>3</v>
      </c>
      <c r="P134" s="390">
        <v>0</v>
      </c>
      <c r="Q134" s="390">
        <v>0</v>
      </c>
      <c r="R134" s="390">
        <v>3</v>
      </c>
      <c r="S134" s="390">
        <v>7</v>
      </c>
      <c r="T134" s="519">
        <v>0.114</v>
      </c>
      <c r="U134" s="519">
        <v>0.20499999999999999</v>
      </c>
      <c r="V134" s="519">
        <v>0.114</v>
      </c>
      <c r="W134" s="519">
        <v>0.31900000000000001</v>
      </c>
      <c r="X134" s="390">
        <v>-9</v>
      </c>
      <c r="Y134" s="390">
        <v>4</v>
      </c>
      <c r="Z134" s="390">
        <v>0</v>
      </c>
      <c r="AA134" s="390">
        <v>1</v>
      </c>
      <c r="AB134" s="390">
        <v>3</v>
      </c>
      <c r="AC134" s="390">
        <v>0</v>
      </c>
      <c r="AD134" s="390">
        <v>0</v>
      </c>
      <c r="AE134" s="390" t="s">
        <v>6524</v>
      </c>
      <c r="AF134" s="390"/>
      <c r="AG134" s="576">
        <v>0</v>
      </c>
      <c r="AH134" s="390">
        <v>16</v>
      </c>
      <c r="AI134" s="390">
        <v>0</v>
      </c>
      <c r="AJ134" s="390">
        <v>0</v>
      </c>
      <c r="AK134" s="390">
        <v>0</v>
      </c>
      <c r="AL134" s="390">
        <v>0</v>
      </c>
      <c r="AM134" s="390">
        <v>0</v>
      </c>
      <c r="AN134" s="390">
        <v>0</v>
      </c>
      <c r="AO134" s="389">
        <v>0</v>
      </c>
      <c r="AP134" s="390">
        <v>0</v>
      </c>
      <c r="AQ134" s="584">
        <v>0</v>
      </c>
      <c r="AR134" s="601"/>
      <c r="AS134" s="390">
        <v>11</v>
      </c>
      <c r="AT134" s="390">
        <v>1</v>
      </c>
      <c r="AU134" s="389">
        <v>1</v>
      </c>
      <c r="AV134" s="390">
        <v>0</v>
      </c>
      <c r="AW134" s="390">
        <v>0</v>
      </c>
      <c r="AX134" s="390">
        <v>0</v>
      </c>
      <c r="AY134" s="390">
        <v>1</v>
      </c>
      <c r="AZ134" s="390">
        <v>0</v>
      </c>
      <c r="BA134" s="390">
        <v>4</v>
      </c>
      <c r="BB134" s="519">
        <v>9.0999999999999998E-2</v>
      </c>
      <c r="BC134" s="519">
        <v>9.0999999999999998E-2</v>
      </c>
      <c r="BD134" s="519">
        <v>9.0999999999999998E-2</v>
      </c>
      <c r="BE134" s="519">
        <v>0.182</v>
      </c>
      <c r="BF134" s="370"/>
      <c r="BG134" s="390">
        <v>24</v>
      </c>
      <c r="BH134" s="390">
        <v>0</v>
      </c>
      <c r="BI134" s="390">
        <v>3</v>
      </c>
      <c r="BJ134" s="390">
        <v>0</v>
      </c>
      <c r="BK134" s="390">
        <v>0</v>
      </c>
      <c r="BL134" s="390">
        <v>0</v>
      </c>
      <c r="BM134" s="390">
        <v>2</v>
      </c>
      <c r="BN134" s="390">
        <v>3</v>
      </c>
      <c r="BO134" s="390">
        <v>3</v>
      </c>
      <c r="BP134" s="519">
        <v>0.125</v>
      </c>
      <c r="BQ134" s="519">
        <v>0.25</v>
      </c>
      <c r="BR134" s="519">
        <v>0.125</v>
      </c>
      <c r="BS134" s="519">
        <v>0.375</v>
      </c>
      <c r="BT134" s="390"/>
      <c r="BU134" s="390"/>
      <c r="BV134" s="390"/>
      <c r="BW134" s="390"/>
      <c r="BX134" s="390"/>
      <c r="BY134" s="390"/>
      <c r="BZ134" s="390"/>
      <c r="CA134" s="390"/>
      <c r="CB134" s="390"/>
      <c r="CC134" s="390"/>
      <c r="CD134" s="390"/>
    </row>
    <row r="135" spans="1:82" s="388" customFormat="1">
      <c r="A135" s="388" t="s">
        <v>206</v>
      </c>
      <c r="B135" s="388" t="s">
        <v>7118</v>
      </c>
      <c r="C135" s="390">
        <v>34</v>
      </c>
      <c r="D135" s="390" t="s">
        <v>68</v>
      </c>
      <c r="E135" s="390" t="s">
        <v>43</v>
      </c>
      <c r="F135" s="390" t="s">
        <v>10</v>
      </c>
      <c r="G135" s="390">
        <v>40</v>
      </c>
      <c r="H135" s="390">
        <v>160</v>
      </c>
      <c r="I135" s="390">
        <v>152</v>
      </c>
      <c r="J135" s="390">
        <v>17</v>
      </c>
      <c r="K135" s="390">
        <v>46</v>
      </c>
      <c r="L135" s="390">
        <v>14</v>
      </c>
      <c r="M135" s="390">
        <v>0</v>
      </c>
      <c r="N135" s="390">
        <v>4</v>
      </c>
      <c r="O135" s="390">
        <v>12</v>
      </c>
      <c r="P135" s="390">
        <v>1</v>
      </c>
      <c r="Q135" s="390">
        <v>1</v>
      </c>
      <c r="R135" s="390">
        <v>5</v>
      </c>
      <c r="S135" s="390">
        <v>29</v>
      </c>
      <c r="T135" s="519">
        <v>0.30299999999999999</v>
      </c>
      <c r="U135" s="519">
        <v>0.33100000000000002</v>
      </c>
      <c r="V135" s="519">
        <v>0.47399999999999998</v>
      </c>
      <c r="W135" s="519">
        <v>0.80500000000000005</v>
      </c>
      <c r="X135" s="390">
        <v>110</v>
      </c>
      <c r="Y135" s="390">
        <v>72</v>
      </c>
      <c r="Z135" s="390">
        <v>6</v>
      </c>
      <c r="AA135" s="390">
        <v>2</v>
      </c>
      <c r="AB135" s="390">
        <v>0</v>
      </c>
      <c r="AC135" s="390">
        <v>1</v>
      </c>
      <c r="AD135" s="390">
        <v>1</v>
      </c>
      <c r="AE135" s="390" t="s">
        <v>10080</v>
      </c>
      <c r="AF135" s="390"/>
      <c r="AG135" s="576">
        <v>0</v>
      </c>
      <c r="AH135" s="390">
        <v>0</v>
      </c>
      <c r="AI135" s="390">
        <v>2</v>
      </c>
      <c r="AJ135" s="390">
        <v>33</v>
      </c>
      <c r="AK135" s="390">
        <v>0</v>
      </c>
      <c r="AL135" s="390">
        <v>0</v>
      </c>
      <c r="AM135" s="390">
        <v>6</v>
      </c>
      <c r="AN135" s="390">
        <v>0</v>
      </c>
      <c r="AO135" s="389">
        <v>0</v>
      </c>
      <c r="AP135" s="390">
        <v>6</v>
      </c>
      <c r="AQ135" s="584">
        <v>0</v>
      </c>
      <c r="AR135" s="601"/>
      <c r="AS135" s="390">
        <v>44</v>
      </c>
      <c r="AT135" s="390">
        <v>3</v>
      </c>
      <c r="AU135" s="389">
        <v>11</v>
      </c>
      <c r="AV135" s="390">
        <v>3</v>
      </c>
      <c r="AW135" s="390">
        <v>0</v>
      </c>
      <c r="AX135" s="390">
        <v>1</v>
      </c>
      <c r="AY135" s="390">
        <v>2</v>
      </c>
      <c r="AZ135" s="390">
        <v>2</v>
      </c>
      <c r="BA135" s="390">
        <v>9</v>
      </c>
      <c r="BB135" s="519">
        <v>0.25</v>
      </c>
      <c r="BC135" s="519">
        <v>0.28299999999999997</v>
      </c>
      <c r="BD135" s="519">
        <v>0.38600000000000001</v>
      </c>
      <c r="BE135" s="519">
        <v>0.66900000000000004</v>
      </c>
      <c r="BF135" s="370"/>
      <c r="BG135" s="390">
        <v>108</v>
      </c>
      <c r="BH135" s="390">
        <v>14</v>
      </c>
      <c r="BI135" s="390">
        <v>35</v>
      </c>
      <c r="BJ135" s="390">
        <v>11</v>
      </c>
      <c r="BK135" s="390">
        <v>0</v>
      </c>
      <c r="BL135" s="390">
        <v>3</v>
      </c>
      <c r="BM135" s="390">
        <v>10</v>
      </c>
      <c r="BN135" s="390">
        <v>3</v>
      </c>
      <c r="BO135" s="390">
        <v>20</v>
      </c>
      <c r="BP135" s="519">
        <v>0.32400000000000001</v>
      </c>
      <c r="BQ135" s="519">
        <v>0.35099999999999998</v>
      </c>
      <c r="BR135" s="519">
        <v>0.50900000000000001</v>
      </c>
      <c r="BS135" s="519">
        <v>0.86</v>
      </c>
      <c r="BT135" s="390"/>
      <c r="BU135" s="390"/>
      <c r="BV135" s="390"/>
      <c r="BW135" s="390"/>
      <c r="BX135" s="390"/>
      <c r="BY135" s="390"/>
      <c r="BZ135" s="390"/>
      <c r="CA135" s="390"/>
      <c r="CB135" s="390"/>
      <c r="CC135" s="390"/>
      <c r="CD135" s="390"/>
    </row>
    <row r="136" spans="1:82" s="388" customFormat="1">
      <c r="A136" s="388" t="s">
        <v>6114</v>
      </c>
      <c r="B136" s="388" t="s">
        <v>7119</v>
      </c>
      <c r="C136" s="390">
        <v>24</v>
      </c>
      <c r="D136" s="390" t="s">
        <v>82</v>
      </c>
      <c r="E136" s="390" t="s">
        <v>34</v>
      </c>
      <c r="F136" s="390" t="s">
        <v>37</v>
      </c>
      <c r="G136" s="390">
        <v>158</v>
      </c>
      <c r="H136" s="390">
        <v>745</v>
      </c>
      <c r="I136" s="390">
        <v>661</v>
      </c>
      <c r="J136" s="390">
        <v>129</v>
      </c>
      <c r="K136" s="390">
        <v>183</v>
      </c>
      <c r="L136" s="390">
        <v>42</v>
      </c>
      <c r="M136" s="390">
        <v>2</v>
      </c>
      <c r="N136" s="390">
        <v>38</v>
      </c>
      <c r="O136" s="390">
        <v>92</v>
      </c>
      <c r="P136" s="390">
        <v>25</v>
      </c>
      <c r="Q136" s="390">
        <v>10</v>
      </c>
      <c r="R136" s="390">
        <v>70</v>
      </c>
      <c r="S136" s="390">
        <v>107</v>
      </c>
      <c r="T136" s="519">
        <v>0.27700000000000002</v>
      </c>
      <c r="U136" s="519">
        <v>0.35199999999999998</v>
      </c>
      <c r="V136" s="519">
        <v>0.51900000000000002</v>
      </c>
      <c r="W136" s="519">
        <v>0.871</v>
      </c>
      <c r="X136" s="390">
        <v>131</v>
      </c>
      <c r="Y136" s="390">
        <v>343</v>
      </c>
      <c r="Z136" s="390">
        <v>5</v>
      </c>
      <c r="AA136" s="390">
        <v>8</v>
      </c>
      <c r="AB136" s="390">
        <v>3</v>
      </c>
      <c r="AC136" s="390">
        <v>3</v>
      </c>
      <c r="AD136" s="390">
        <v>7</v>
      </c>
      <c r="AE136" s="390" t="s">
        <v>10081</v>
      </c>
      <c r="AF136" s="390"/>
      <c r="AG136" s="576">
        <v>0</v>
      </c>
      <c r="AH136" s="390">
        <v>0</v>
      </c>
      <c r="AI136" s="390">
        <v>0</v>
      </c>
      <c r="AJ136" s="390">
        <v>0</v>
      </c>
      <c r="AK136" s="390">
        <v>0</v>
      </c>
      <c r="AL136" s="390">
        <v>157</v>
      </c>
      <c r="AM136" s="390">
        <v>0</v>
      </c>
      <c r="AN136" s="390">
        <v>0</v>
      </c>
      <c r="AO136" s="389">
        <v>0</v>
      </c>
      <c r="AP136" s="390">
        <v>0</v>
      </c>
      <c r="AQ136" s="584">
        <v>1</v>
      </c>
      <c r="AR136" s="601"/>
      <c r="AS136" s="390">
        <v>175</v>
      </c>
      <c r="AT136" s="390">
        <v>36</v>
      </c>
      <c r="AU136" s="389">
        <v>60</v>
      </c>
      <c r="AV136" s="390">
        <v>13</v>
      </c>
      <c r="AW136" s="390">
        <v>1</v>
      </c>
      <c r="AX136" s="390">
        <v>9</v>
      </c>
      <c r="AY136" s="390">
        <v>21</v>
      </c>
      <c r="AZ136" s="390">
        <v>24</v>
      </c>
      <c r="BA136" s="390">
        <v>24</v>
      </c>
      <c r="BB136" s="519">
        <v>0.34300000000000003</v>
      </c>
      <c r="BC136" s="519">
        <v>0.42299999999999999</v>
      </c>
      <c r="BD136" s="519">
        <v>0.58299999999999996</v>
      </c>
      <c r="BE136" s="519">
        <v>1.006</v>
      </c>
      <c r="BF136" s="370"/>
      <c r="BG136" s="390">
        <v>486</v>
      </c>
      <c r="BH136" s="390">
        <v>93</v>
      </c>
      <c r="BI136" s="390">
        <v>123</v>
      </c>
      <c r="BJ136" s="390">
        <v>29</v>
      </c>
      <c r="BK136" s="390">
        <v>1</v>
      </c>
      <c r="BL136" s="390">
        <v>29</v>
      </c>
      <c r="BM136" s="390">
        <v>71</v>
      </c>
      <c r="BN136" s="390">
        <v>46</v>
      </c>
      <c r="BO136" s="390">
        <v>83</v>
      </c>
      <c r="BP136" s="519">
        <v>0.253</v>
      </c>
      <c r="BQ136" s="519">
        <v>0.32500000000000001</v>
      </c>
      <c r="BR136" s="519">
        <v>0.496</v>
      </c>
      <c r="BS136" s="519">
        <v>0.82099999999999995</v>
      </c>
      <c r="BT136" s="390"/>
      <c r="BU136" s="390"/>
      <c r="BV136" s="390"/>
      <c r="BW136" s="390"/>
      <c r="BX136" s="390"/>
      <c r="BY136" s="390"/>
      <c r="BZ136" s="390"/>
      <c r="CA136" s="390"/>
      <c r="CB136" s="390"/>
      <c r="CC136" s="390"/>
      <c r="CD136" s="390"/>
    </row>
    <row r="137" spans="1:82" s="388" customFormat="1">
      <c r="A137" s="388" t="s">
        <v>207</v>
      </c>
      <c r="B137" s="388" t="s">
        <v>7120</v>
      </c>
      <c r="C137" s="390">
        <v>35</v>
      </c>
      <c r="D137" s="390" t="s">
        <v>44</v>
      </c>
      <c r="E137" s="390" t="s">
        <v>34</v>
      </c>
      <c r="F137" s="390" t="s">
        <v>10</v>
      </c>
      <c r="G137" s="390">
        <v>90</v>
      </c>
      <c r="H137" s="390">
        <v>352</v>
      </c>
      <c r="I137" s="390">
        <v>289</v>
      </c>
      <c r="J137" s="390">
        <v>37</v>
      </c>
      <c r="K137" s="390">
        <v>56</v>
      </c>
      <c r="L137" s="390">
        <v>8</v>
      </c>
      <c r="M137" s="390">
        <v>0</v>
      </c>
      <c r="N137" s="390">
        <v>10</v>
      </c>
      <c r="O137" s="390">
        <v>25</v>
      </c>
      <c r="P137" s="390">
        <v>0</v>
      </c>
      <c r="Q137" s="390">
        <v>3</v>
      </c>
      <c r="R137" s="390">
        <v>56</v>
      </c>
      <c r="S137" s="390">
        <v>82</v>
      </c>
      <c r="T137" s="519">
        <v>0.19400000000000001</v>
      </c>
      <c r="U137" s="519">
        <v>0.33800000000000002</v>
      </c>
      <c r="V137" s="519">
        <v>0.32500000000000001</v>
      </c>
      <c r="W137" s="519">
        <v>0.66300000000000003</v>
      </c>
      <c r="X137" s="390">
        <v>86</v>
      </c>
      <c r="Y137" s="390">
        <v>94</v>
      </c>
      <c r="Z137" s="390">
        <v>7</v>
      </c>
      <c r="AA137" s="390">
        <v>7</v>
      </c>
      <c r="AB137" s="390">
        <v>0</v>
      </c>
      <c r="AC137" s="390">
        <v>0</v>
      </c>
      <c r="AD137" s="390">
        <v>0</v>
      </c>
      <c r="AE137" s="390" t="s">
        <v>10082</v>
      </c>
      <c r="AF137" s="390"/>
      <c r="AG137" s="576">
        <v>0</v>
      </c>
      <c r="AH137" s="390">
        <v>71</v>
      </c>
      <c r="AI137" s="390">
        <v>0</v>
      </c>
      <c r="AJ137" s="390">
        <v>0</v>
      </c>
      <c r="AK137" s="390">
        <v>21</v>
      </c>
      <c r="AL137" s="390">
        <v>3</v>
      </c>
      <c r="AM137" s="390">
        <v>1</v>
      </c>
      <c r="AN137" s="390">
        <v>0</v>
      </c>
      <c r="AO137" s="389">
        <v>0</v>
      </c>
      <c r="AP137" s="390">
        <v>1</v>
      </c>
      <c r="AQ137" s="584">
        <v>0</v>
      </c>
      <c r="AR137" s="601"/>
      <c r="AS137" s="390">
        <v>72</v>
      </c>
      <c r="AT137" s="390">
        <v>6</v>
      </c>
      <c r="AU137" s="389">
        <v>16</v>
      </c>
      <c r="AV137" s="390">
        <v>1</v>
      </c>
      <c r="AW137" s="390">
        <v>0</v>
      </c>
      <c r="AX137" s="390">
        <v>2</v>
      </c>
      <c r="AY137" s="390">
        <v>5</v>
      </c>
      <c r="AZ137" s="390">
        <v>15</v>
      </c>
      <c r="BA137" s="390">
        <v>19</v>
      </c>
      <c r="BB137" s="519">
        <v>0.222</v>
      </c>
      <c r="BC137" s="519">
        <v>0.36399999999999999</v>
      </c>
      <c r="BD137" s="519">
        <v>0.31900000000000001</v>
      </c>
      <c r="BE137" s="519">
        <v>0.68300000000000005</v>
      </c>
      <c r="BF137" s="370"/>
      <c r="BG137" s="390">
        <v>217</v>
      </c>
      <c r="BH137" s="390">
        <v>31</v>
      </c>
      <c r="BI137" s="390">
        <v>40</v>
      </c>
      <c r="BJ137" s="390">
        <v>7</v>
      </c>
      <c r="BK137" s="390">
        <v>0</v>
      </c>
      <c r="BL137" s="390">
        <v>8</v>
      </c>
      <c r="BM137" s="390">
        <v>20</v>
      </c>
      <c r="BN137" s="390">
        <v>41</v>
      </c>
      <c r="BO137" s="390">
        <v>63</v>
      </c>
      <c r="BP137" s="519">
        <v>0.184</v>
      </c>
      <c r="BQ137" s="519">
        <v>0.33</v>
      </c>
      <c r="BR137" s="519">
        <v>0.32700000000000001</v>
      </c>
      <c r="BS137" s="519">
        <v>0.65700000000000003</v>
      </c>
      <c r="BT137" s="390"/>
      <c r="BU137" s="390"/>
      <c r="BV137" s="390"/>
      <c r="BW137" s="390"/>
      <c r="BX137" s="390"/>
      <c r="BY137" s="390"/>
      <c r="BZ137" s="390"/>
      <c r="CA137" s="390"/>
      <c r="CB137" s="390"/>
      <c r="CC137" s="390"/>
      <c r="CD137" s="390"/>
    </row>
    <row r="138" spans="1:82" s="71" customFormat="1">
      <c r="A138" s="53" t="s">
        <v>10655</v>
      </c>
      <c r="B138" s="390" t="s">
        <v>7605</v>
      </c>
      <c r="C138" s="390">
        <v>26</v>
      </c>
      <c r="D138" s="390" t="s">
        <v>58</v>
      </c>
      <c r="E138" s="390" t="s">
        <v>34</v>
      </c>
      <c r="F138" s="390" t="s">
        <v>37</v>
      </c>
      <c r="G138" s="390">
        <v>155</v>
      </c>
      <c r="H138" s="390">
        <v>662</v>
      </c>
      <c r="I138" s="390">
        <v>600</v>
      </c>
      <c r="J138" s="390">
        <v>62</v>
      </c>
      <c r="K138" s="390">
        <v>145</v>
      </c>
      <c r="L138" s="390">
        <v>34</v>
      </c>
      <c r="M138" s="390">
        <v>10</v>
      </c>
      <c r="N138" s="390">
        <v>8</v>
      </c>
      <c r="O138" s="390">
        <v>55</v>
      </c>
      <c r="P138" s="390">
        <v>14</v>
      </c>
      <c r="Q138" s="390">
        <v>6</v>
      </c>
      <c r="R138" s="390">
        <v>49</v>
      </c>
      <c r="S138" s="390">
        <v>138</v>
      </c>
      <c r="T138" s="519">
        <v>0.24199999999999999</v>
      </c>
      <c r="U138" s="519">
        <v>0.30599999999999999</v>
      </c>
      <c r="V138" s="519">
        <v>0.372</v>
      </c>
      <c r="W138" s="519">
        <v>0.67800000000000005</v>
      </c>
      <c r="X138" s="390">
        <v>88</v>
      </c>
      <c r="Y138" s="390">
        <v>223</v>
      </c>
      <c r="Z138" s="390">
        <v>9</v>
      </c>
      <c r="AA138" s="390">
        <v>8</v>
      </c>
      <c r="AB138" s="390">
        <v>2</v>
      </c>
      <c r="AC138" s="390">
        <v>3</v>
      </c>
      <c r="AD138" s="390">
        <v>0</v>
      </c>
      <c r="AE138" s="390" t="s">
        <v>10656</v>
      </c>
      <c r="AF138" s="390"/>
      <c r="AG138" s="576">
        <v>0</v>
      </c>
      <c r="AH138" s="390">
        <v>0</v>
      </c>
      <c r="AI138" s="390">
        <v>0</v>
      </c>
      <c r="AJ138" s="390">
        <v>9</v>
      </c>
      <c r="AK138" s="390">
        <v>141</v>
      </c>
      <c r="AL138" s="390">
        <v>4</v>
      </c>
      <c r="AM138" s="390">
        <v>0</v>
      </c>
      <c r="AN138" s="390">
        <v>0</v>
      </c>
      <c r="AO138" s="390">
        <v>0</v>
      </c>
      <c r="AP138" s="390">
        <v>0</v>
      </c>
      <c r="AQ138" s="390">
        <v>1</v>
      </c>
      <c r="AR138" s="641"/>
      <c r="AS138" s="390">
        <v>134</v>
      </c>
      <c r="AT138" s="390">
        <v>9</v>
      </c>
      <c r="AU138" s="390">
        <v>26</v>
      </c>
      <c r="AV138" s="390">
        <v>3</v>
      </c>
      <c r="AW138" s="390">
        <v>2</v>
      </c>
      <c r="AX138" s="390">
        <v>0</v>
      </c>
      <c r="AY138" s="390">
        <v>8</v>
      </c>
      <c r="AZ138" s="390">
        <v>13</v>
      </c>
      <c r="BA138" s="390">
        <v>41</v>
      </c>
      <c r="BB138" s="519">
        <v>0.19400000000000001</v>
      </c>
      <c r="BC138" s="519">
        <v>0.27</v>
      </c>
      <c r="BD138" s="519">
        <v>0.246</v>
      </c>
      <c r="BE138" s="519">
        <v>0.51600000000000001</v>
      </c>
      <c r="BF138" s="370"/>
      <c r="BG138" s="390">
        <v>466</v>
      </c>
      <c r="BH138" s="390">
        <v>53</v>
      </c>
      <c r="BI138" s="390">
        <v>119</v>
      </c>
      <c r="BJ138" s="390">
        <v>31</v>
      </c>
      <c r="BK138" s="390">
        <v>8</v>
      </c>
      <c r="BL138" s="390">
        <v>8</v>
      </c>
      <c r="BM138" s="390">
        <v>47</v>
      </c>
      <c r="BN138" s="390">
        <v>36</v>
      </c>
      <c r="BO138" s="390">
        <v>97</v>
      </c>
      <c r="BP138" s="519">
        <v>0.255</v>
      </c>
      <c r="BQ138" s="519">
        <v>0.316</v>
      </c>
      <c r="BR138" s="519">
        <v>0.40799999999999997</v>
      </c>
      <c r="BS138" s="519">
        <v>0.72399999999999998</v>
      </c>
    </row>
    <row r="139" spans="1:82" s="388" customFormat="1">
      <c r="A139" s="388" t="s">
        <v>6127</v>
      </c>
      <c r="B139" s="388" t="s">
        <v>7121</v>
      </c>
      <c r="C139" s="390">
        <v>25</v>
      </c>
      <c r="D139" s="390" t="s">
        <v>97</v>
      </c>
      <c r="E139" s="390" t="s">
        <v>43</v>
      </c>
      <c r="F139" s="390" t="s">
        <v>35</v>
      </c>
      <c r="G139" s="390">
        <v>137</v>
      </c>
      <c r="H139" s="390">
        <v>510</v>
      </c>
      <c r="I139" s="390">
        <v>428</v>
      </c>
      <c r="J139" s="390">
        <v>64</v>
      </c>
      <c r="K139" s="390">
        <v>102</v>
      </c>
      <c r="L139" s="390">
        <v>14</v>
      </c>
      <c r="M139" s="390">
        <v>3</v>
      </c>
      <c r="N139" s="390">
        <v>26</v>
      </c>
      <c r="O139" s="390">
        <v>61</v>
      </c>
      <c r="P139" s="390">
        <v>4</v>
      </c>
      <c r="Q139" s="390">
        <v>3</v>
      </c>
      <c r="R139" s="390">
        <v>78</v>
      </c>
      <c r="S139" s="390">
        <v>140</v>
      </c>
      <c r="T139" s="519">
        <v>0.23799999999999999</v>
      </c>
      <c r="U139" s="519">
        <v>0.35599999999999998</v>
      </c>
      <c r="V139" s="519">
        <v>0.46700000000000003</v>
      </c>
      <c r="W139" s="519">
        <v>0.82299999999999995</v>
      </c>
      <c r="X139" s="390">
        <v>115</v>
      </c>
      <c r="Y139" s="390">
        <v>200</v>
      </c>
      <c r="Z139" s="390">
        <v>6</v>
      </c>
      <c r="AA139" s="390">
        <v>1</v>
      </c>
      <c r="AB139" s="390">
        <v>1</v>
      </c>
      <c r="AC139" s="390">
        <v>2</v>
      </c>
      <c r="AD139" s="390">
        <v>20</v>
      </c>
      <c r="AE139" s="390" t="s">
        <v>6534</v>
      </c>
      <c r="AF139" s="390"/>
      <c r="AG139" s="576">
        <v>0</v>
      </c>
      <c r="AH139" s="390">
        <v>0</v>
      </c>
      <c r="AI139" s="390">
        <v>0</v>
      </c>
      <c r="AJ139" s="390">
        <v>0</v>
      </c>
      <c r="AK139" s="390">
        <v>0</v>
      </c>
      <c r="AL139" s="390">
        <v>0</v>
      </c>
      <c r="AM139" s="390">
        <v>120</v>
      </c>
      <c r="AN139" s="390">
        <v>0</v>
      </c>
      <c r="AO139" s="389">
        <v>0</v>
      </c>
      <c r="AP139" s="390">
        <v>120</v>
      </c>
      <c r="AQ139" s="584">
        <v>6</v>
      </c>
      <c r="AR139" s="601"/>
      <c r="AS139" s="390">
        <v>76</v>
      </c>
      <c r="AT139" s="390">
        <v>6</v>
      </c>
      <c r="AU139" s="389">
        <v>17</v>
      </c>
      <c r="AV139" s="390">
        <v>3</v>
      </c>
      <c r="AW139" s="390">
        <v>0</v>
      </c>
      <c r="AX139" s="390">
        <v>1</v>
      </c>
      <c r="AY139" s="390">
        <v>7</v>
      </c>
      <c r="AZ139" s="390">
        <v>14</v>
      </c>
      <c r="BA139" s="390">
        <v>28</v>
      </c>
      <c r="BB139" s="519">
        <v>0.224</v>
      </c>
      <c r="BC139" s="519">
        <v>0.35199999999999998</v>
      </c>
      <c r="BD139" s="519">
        <v>0.30299999999999999</v>
      </c>
      <c r="BE139" s="519">
        <v>0.65500000000000003</v>
      </c>
      <c r="BF139" s="370"/>
      <c r="BG139" s="390">
        <v>352</v>
      </c>
      <c r="BH139" s="390">
        <v>58</v>
      </c>
      <c r="BI139" s="390">
        <v>85</v>
      </c>
      <c r="BJ139" s="390">
        <v>11</v>
      </c>
      <c r="BK139" s="390">
        <v>3</v>
      </c>
      <c r="BL139" s="390">
        <v>25</v>
      </c>
      <c r="BM139" s="390">
        <v>54</v>
      </c>
      <c r="BN139" s="390">
        <v>64</v>
      </c>
      <c r="BO139" s="390">
        <v>112</v>
      </c>
      <c r="BP139" s="519">
        <v>0.24099999999999999</v>
      </c>
      <c r="BQ139" s="519">
        <v>0.35599999999999998</v>
      </c>
      <c r="BR139" s="519">
        <v>0.503</v>
      </c>
      <c r="BS139" s="519">
        <v>0.85899999999999999</v>
      </c>
      <c r="BT139" s="390"/>
      <c r="BU139" s="390"/>
      <c r="BV139" s="390"/>
      <c r="BW139" s="390"/>
      <c r="BX139" s="390"/>
      <c r="BY139" s="390"/>
      <c r="BZ139" s="390"/>
      <c r="CA139" s="390"/>
      <c r="CB139" s="390"/>
      <c r="CC139" s="390"/>
      <c r="CD139" s="390"/>
    </row>
    <row r="140" spans="1:82" s="388" customFormat="1">
      <c r="A140" s="388" t="s">
        <v>3931</v>
      </c>
      <c r="B140" s="388" t="s">
        <v>7122</v>
      </c>
      <c r="C140" s="390">
        <v>27</v>
      </c>
      <c r="D140" s="390" t="s">
        <v>128</v>
      </c>
      <c r="E140" s="390" t="s">
        <v>43</v>
      </c>
      <c r="F140" s="390" t="s">
        <v>35</v>
      </c>
      <c r="G140" s="390">
        <v>116</v>
      </c>
      <c r="H140" s="390">
        <v>329</v>
      </c>
      <c r="I140" s="390">
        <v>298</v>
      </c>
      <c r="J140" s="390">
        <v>35</v>
      </c>
      <c r="K140" s="390">
        <v>70</v>
      </c>
      <c r="L140" s="390">
        <v>9</v>
      </c>
      <c r="M140" s="390">
        <v>4</v>
      </c>
      <c r="N140" s="390">
        <v>7</v>
      </c>
      <c r="O140" s="390">
        <v>25</v>
      </c>
      <c r="P140" s="390">
        <v>6</v>
      </c>
      <c r="Q140" s="390">
        <v>1</v>
      </c>
      <c r="R140" s="390">
        <v>25</v>
      </c>
      <c r="S140" s="390">
        <v>108</v>
      </c>
      <c r="T140" s="519">
        <v>0.23499999999999999</v>
      </c>
      <c r="U140" s="519">
        <v>0.29799999999999999</v>
      </c>
      <c r="V140" s="519">
        <v>0.36199999999999999</v>
      </c>
      <c r="W140" s="519">
        <v>0.66100000000000003</v>
      </c>
      <c r="X140" s="390">
        <v>83</v>
      </c>
      <c r="Y140" s="390">
        <v>108</v>
      </c>
      <c r="Z140" s="390">
        <v>6</v>
      </c>
      <c r="AA140" s="390">
        <v>2</v>
      </c>
      <c r="AB140" s="390">
        <v>4</v>
      </c>
      <c r="AC140" s="390">
        <v>0</v>
      </c>
      <c r="AD140" s="390">
        <v>0</v>
      </c>
      <c r="AE140" s="390" t="s">
        <v>10083</v>
      </c>
      <c r="AF140" s="390"/>
      <c r="AG140" s="576">
        <v>2</v>
      </c>
      <c r="AH140" s="390">
        <v>0</v>
      </c>
      <c r="AI140" s="390">
        <v>0</v>
      </c>
      <c r="AJ140" s="390">
        <v>49</v>
      </c>
      <c r="AK140" s="390">
        <v>44</v>
      </c>
      <c r="AL140" s="390">
        <v>1</v>
      </c>
      <c r="AM140" s="390">
        <v>5</v>
      </c>
      <c r="AN140" s="390">
        <v>0</v>
      </c>
      <c r="AO140" s="389">
        <v>0</v>
      </c>
      <c r="AP140" s="390">
        <v>5</v>
      </c>
      <c r="AQ140" s="584">
        <v>2</v>
      </c>
      <c r="AR140" s="601"/>
      <c r="AS140" s="390">
        <v>64</v>
      </c>
      <c r="AT140" s="390">
        <v>6</v>
      </c>
      <c r="AU140" s="389">
        <v>9</v>
      </c>
      <c r="AV140" s="390">
        <v>0</v>
      </c>
      <c r="AW140" s="390">
        <v>2</v>
      </c>
      <c r="AX140" s="390">
        <v>1</v>
      </c>
      <c r="AY140" s="390">
        <v>4</v>
      </c>
      <c r="AZ140" s="390">
        <v>2</v>
      </c>
      <c r="BA140" s="390">
        <v>26</v>
      </c>
      <c r="BB140" s="519">
        <v>0.14099999999999999</v>
      </c>
      <c r="BC140" s="519">
        <v>0.16700000000000001</v>
      </c>
      <c r="BD140" s="519">
        <v>0.25</v>
      </c>
      <c r="BE140" s="519">
        <v>0.41699999999999998</v>
      </c>
      <c r="BF140" s="370"/>
      <c r="BG140" s="390">
        <v>234</v>
      </c>
      <c r="BH140" s="390">
        <v>29</v>
      </c>
      <c r="BI140" s="390">
        <v>61</v>
      </c>
      <c r="BJ140" s="390">
        <v>9</v>
      </c>
      <c r="BK140" s="390">
        <v>2</v>
      </c>
      <c r="BL140" s="390">
        <v>6</v>
      </c>
      <c r="BM140" s="390">
        <v>21</v>
      </c>
      <c r="BN140" s="390">
        <v>23</v>
      </c>
      <c r="BO140" s="390">
        <v>82</v>
      </c>
      <c r="BP140" s="519">
        <v>0.26100000000000001</v>
      </c>
      <c r="BQ140" s="519">
        <v>0.33200000000000002</v>
      </c>
      <c r="BR140" s="519">
        <v>0.39300000000000002</v>
      </c>
      <c r="BS140" s="519">
        <v>0.72499999999999998</v>
      </c>
      <c r="BT140" s="390"/>
      <c r="BU140" s="390"/>
      <c r="BV140" s="390"/>
      <c r="BW140" s="390"/>
      <c r="BX140" s="390"/>
      <c r="BY140" s="390"/>
      <c r="BZ140" s="390"/>
      <c r="CA140" s="390"/>
      <c r="CB140" s="390"/>
      <c r="CC140" s="390"/>
      <c r="CD140" s="390"/>
    </row>
    <row r="141" spans="1:82" s="388" customFormat="1">
      <c r="A141" s="388" t="s">
        <v>7742</v>
      </c>
      <c r="B141" s="388" t="s">
        <v>7743</v>
      </c>
      <c r="C141" s="390">
        <v>24</v>
      </c>
      <c r="D141" s="390" t="s">
        <v>113</v>
      </c>
      <c r="E141" s="390" t="s">
        <v>43</v>
      </c>
      <c r="F141" s="390" t="s">
        <v>35</v>
      </c>
      <c r="G141" s="390">
        <v>25</v>
      </c>
      <c r="H141" s="390">
        <v>27</v>
      </c>
      <c r="I141" s="390">
        <v>25</v>
      </c>
      <c r="J141" s="390">
        <v>6</v>
      </c>
      <c r="K141" s="390">
        <v>5</v>
      </c>
      <c r="L141" s="390">
        <v>2</v>
      </c>
      <c r="M141" s="390">
        <v>1</v>
      </c>
      <c r="N141" s="390">
        <v>1</v>
      </c>
      <c r="O141" s="390">
        <v>6</v>
      </c>
      <c r="P141" s="390">
        <v>0</v>
      </c>
      <c r="Q141" s="390">
        <v>0</v>
      </c>
      <c r="R141" s="390">
        <v>2</v>
      </c>
      <c r="S141" s="390">
        <v>7</v>
      </c>
      <c r="T141" s="519">
        <v>0.2</v>
      </c>
      <c r="U141" s="519">
        <v>0.25900000000000001</v>
      </c>
      <c r="V141" s="519">
        <v>0.48</v>
      </c>
      <c r="W141" s="519">
        <v>0.73899999999999999</v>
      </c>
      <c r="X141" s="390">
        <v>82</v>
      </c>
      <c r="Y141" s="390">
        <v>12</v>
      </c>
      <c r="Z141" s="390">
        <v>0</v>
      </c>
      <c r="AA141" s="390">
        <v>0</v>
      </c>
      <c r="AB141" s="390">
        <v>0</v>
      </c>
      <c r="AC141" s="390">
        <v>0</v>
      </c>
      <c r="AD141" s="390">
        <v>0</v>
      </c>
      <c r="AE141" s="390" t="s">
        <v>10084</v>
      </c>
      <c r="AF141" s="390"/>
      <c r="AG141" s="576">
        <v>0</v>
      </c>
      <c r="AH141" s="390">
        <v>0</v>
      </c>
      <c r="AI141" s="390">
        <v>0</v>
      </c>
      <c r="AJ141" s="390">
        <v>0</v>
      </c>
      <c r="AK141" s="390">
        <v>0</v>
      </c>
      <c r="AL141" s="390">
        <v>0</v>
      </c>
      <c r="AM141" s="390">
        <v>1</v>
      </c>
      <c r="AN141" s="390">
        <v>6</v>
      </c>
      <c r="AO141" s="389">
        <v>1</v>
      </c>
      <c r="AP141" s="390">
        <v>8</v>
      </c>
      <c r="AQ141" s="584">
        <v>1</v>
      </c>
      <c r="AR141" s="601"/>
      <c r="AS141" s="390">
        <v>7</v>
      </c>
      <c r="AT141" s="390">
        <v>2</v>
      </c>
      <c r="AU141" s="389">
        <v>1</v>
      </c>
      <c r="AV141" s="390">
        <v>0</v>
      </c>
      <c r="AW141" s="390">
        <v>0</v>
      </c>
      <c r="AX141" s="390">
        <v>0</v>
      </c>
      <c r="AY141" s="390">
        <v>1</v>
      </c>
      <c r="AZ141" s="390">
        <v>1</v>
      </c>
      <c r="BA141" s="390">
        <v>1</v>
      </c>
      <c r="BB141" s="519">
        <v>0.14299999999999999</v>
      </c>
      <c r="BC141" s="519">
        <v>0.25</v>
      </c>
      <c r="BD141" s="519">
        <v>0.14299999999999999</v>
      </c>
      <c r="BE141" s="519">
        <v>0.39300000000000002</v>
      </c>
      <c r="BF141" s="370"/>
      <c r="BG141" s="390">
        <v>18</v>
      </c>
      <c r="BH141" s="390">
        <v>4</v>
      </c>
      <c r="BI141" s="390">
        <v>4</v>
      </c>
      <c r="BJ141" s="390">
        <v>2</v>
      </c>
      <c r="BK141" s="390">
        <v>1</v>
      </c>
      <c r="BL141" s="390">
        <v>1</v>
      </c>
      <c r="BM141" s="390">
        <v>5</v>
      </c>
      <c r="BN141" s="390">
        <v>1</v>
      </c>
      <c r="BO141" s="390">
        <v>6</v>
      </c>
      <c r="BP141" s="519">
        <v>0.222</v>
      </c>
      <c r="BQ141" s="519">
        <v>0.26300000000000001</v>
      </c>
      <c r="BR141" s="519">
        <v>0.61099999999999999</v>
      </c>
      <c r="BS141" s="519">
        <v>0.874</v>
      </c>
      <c r="BT141" s="390"/>
      <c r="BU141" s="390"/>
      <c r="BV141" s="390"/>
      <c r="BW141" s="390"/>
      <c r="BX141" s="390"/>
      <c r="BY141" s="390"/>
      <c r="BZ141" s="390"/>
      <c r="CA141" s="390"/>
      <c r="CB141" s="390"/>
      <c r="CC141" s="390"/>
      <c r="CD141" s="390"/>
    </row>
    <row r="142" spans="1:82" s="388" customFormat="1">
      <c r="A142" s="272" t="s">
        <v>10085</v>
      </c>
      <c r="B142" s="388" t="s">
        <v>7123</v>
      </c>
      <c r="C142" s="390">
        <v>27</v>
      </c>
      <c r="D142" s="390" t="s">
        <v>68</v>
      </c>
      <c r="E142" s="390" t="s">
        <v>43</v>
      </c>
      <c r="F142" s="390" t="s">
        <v>10</v>
      </c>
      <c r="G142" s="390">
        <v>134</v>
      </c>
      <c r="H142" s="390">
        <v>385</v>
      </c>
      <c r="I142" s="390">
        <v>353</v>
      </c>
      <c r="J142" s="390">
        <v>46</v>
      </c>
      <c r="K142" s="390">
        <v>80</v>
      </c>
      <c r="L142" s="390">
        <v>22</v>
      </c>
      <c r="M142" s="390">
        <v>3</v>
      </c>
      <c r="N142" s="390">
        <v>6</v>
      </c>
      <c r="O142" s="390">
        <v>28</v>
      </c>
      <c r="P142" s="390">
        <v>24</v>
      </c>
      <c r="Q142" s="390">
        <v>6</v>
      </c>
      <c r="R142" s="390">
        <v>29</v>
      </c>
      <c r="S142" s="390">
        <v>116</v>
      </c>
      <c r="T142" s="519">
        <v>0.22700000000000001</v>
      </c>
      <c r="U142" s="519">
        <v>0.28699999999999998</v>
      </c>
      <c r="V142" s="519">
        <v>0.35699999999999998</v>
      </c>
      <c r="W142" s="519">
        <v>0.64400000000000002</v>
      </c>
      <c r="X142" s="390">
        <v>69</v>
      </c>
      <c r="Y142" s="390">
        <v>126</v>
      </c>
      <c r="Z142" s="390">
        <v>9</v>
      </c>
      <c r="AA142" s="390">
        <v>1</v>
      </c>
      <c r="AB142" s="390">
        <v>2</v>
      </c>
      <c r="AC142" s="390">
        <v>0</v>
      </c>
      <c r="AD142" s="390">
        <v>2</v>
      </c>
      <c r="AE142" s="570" t="s">
        <v>10086</v>
      </c>
      <c r="AF142" s="570"/>
      <c r="AG142" s="576">
        <v>0</v>
      </c>
      <c r="AH142" s="390">
        <v>0</v>
      </c>
      <c r="AI142" s="390">
        <v>1</v>
      </c>
      <c r="AJ142" s="390">
        <v>0</v>
      </c>
      <c r="AK142" s="390">
        <v>0</v>
      </c>
      <c r="AL142" s="390">
        <v>0</v>
      </c>
      <c r="AM142" s="390">
        <v>0</v>
      </c>
      <c r="AN142" s="390">
        <v>113</v>
      </c>
      <c r="AO142" s="389">
        <v>0</v>
      </c>
      <c r="AP142" s="390">
        <v>113</v>
      </c>
      <c r="AQ142" s="584">
        <v>1</v>
      </c>
      <c r="AR142" s="601"/>
      <c r="AS142" s="390">
        <v>120</v>
      </c>
      <c r="AT142" s="390">
        <v>13</v>
      </c>
      <c r="AU142" s="389">
        <v>26</v>
      </c>
      <c r="AV142" s="390">
        <v>7</v>
      </c>
      <c r="AW142" s="390">
        <v>0</v>
      </c>
      <c r="AX142" s="390">
        <v>3</v>
      </c>
      <c r="AY142" s="390">
        <v>12</v>
      </c>
      <c r="AZ142" s="390">
        <v>7</v>
      </c>
      <c r="BA142" s="390">
        <v>51</v>
      </c>
      <c r="BB142" s="519">
        <v>0.217</v>
      </c>
      <c r="BC142" s="519">
        <v>0.26600000000000001</v>
      </c>
      <c r="BD142" s="519">
        <v>0.35</v>
      </c>
      <c r="BE142" s="519">
        <v>0.61599999999999999</v>
      </c>
      <c r="BF142" s="370"/>
      <c r="BG142" s="390">
        <v>233</v>
      </c>
      <c r="BH142" s="390">
        <v>32</v>
      </c>
      <c r="BI142" s="390">
        <v>54</v>
      </c>
      <c r="BJ142" s="390">
        <v>15</v>
      </c>
      <c r="BK142" s="390">
        <v>3</v>
      </c>
      <c r="BL142" s="390">
        <v>3</v>
      </c>
      <c r="BM142" s="390">
        <v>16</v>
      </c>
      <c r="BN142" s="390">
        <v>22</v>
      </c>
      <c r="BO142" s="390">
        <v>65</v>
      </c>
      <c r="BP142" s="519">
        <v>0.23200000000000001</v>
      </c>
      <c r="BQ142" s="519">
        <v>0.29799999999999999</v>
      </c>
      <c r="BR142" s="519">
        <v>0.36099999999999999</v>
      </c>
      <c r="BS142" s="519">
        <v>0.65900000000000003</v>
      </c>
      <c r="BT142" s="390"/>
      <c r="BU142" s="390"/>
      <c r="BV142" s="390"/>
      <c r="BW142" s="390"/>
      <c r="BX142" s="390"/>
      <c r="BY142" s="390"/>
      <c r="BZ142" s="390"/>
      <c r="CA142" s="390"/>
      <c r="CB142" s="390"/>
      <c r="CC142" s="390"/>
      <c r="CD142" s="390"/>
    </row>
    <row r="143" spans="1:82" ht="15" customHeight="1">
      <c r="A143" s="276"/>
      <c r="B143" s="319"/>
      <c r="C143" s="319"/>
      <c r="D143" s="319"/>
      <c r="E143" s="319"/>
      <c r="F143" s="319"/>
      <c r="G143" s="319"/>
      <c r="H143" s="319"/>
      <c r="I143" s="287"/>
      <c r="J143" s="287"/>
      <c r="K143" s="287"/>
      <c r="L143" s="287"/>
      <c r="M143" s="319"/>
      <c r="N143" s="319"/>
      <c r="O143" s="319"/>
      <c r="P143" s="319"/>
      <c r="Q143" s="319"/>
      <c r="R143" s="319"/>
      <c r="S143" s="319"/>
      <c r="T143" s="319"/>
      <c r="U143" s="319"/>
      <c r="V143" s="319"/>
      <c r="W143" s="319"/>
      <c r="X143" s="319"/>
      <c r="Y143" s="319"/>
      <c r="Z143" s="319"/>
      <c r="AA143" s="319"/>
      <c r="AB143" s="319"/>
      <c r="AC143" s="319"/>
      <c r="AD143" s="319"/>
      <c r="AE143" s="319"/>
      <c r="AF143" s="319"/>
      <c r="AG143" s="577"/>
      <c r="AH143" s="319"/>
      <c r="AI143" s="319"/>
      <c r="AJ143" s="319"/>
      <c r="AK143" s="319"/>
      <c r="AL143" s="319"/>
      <c r="AM143" s="319"/>
      <c r="AN143" s="319"/>
      <c r="AO143" s="319"/>
      <c r="AP143" s="319"/>
      <c r="AQ143" s="590"/>
      <c r="AR143" s="606"/>
      <c r="AS143" s="319"/>
      <c r="AT143" s="287"/>
      <c r="AU143" s="287"/>
      <c r="AV143" s="287"/>
      <c r="AW143" s="287"/>
      <c r="AX143" s="319"/>
      <c r="AY143" s="287"/>
      <c r="AZ143" s="287"/>
      <c r="BA143" s="287"/>
      <c r="BB143" s="287"/>
    </row>
    <row r="144" spans="1:82" ht="15" customHeight="1">
      <c r="A144" s="302" t="s">
        <v>459</v>
      </c>
      <c r="B144" s="327"/>
      <c r="C144" s="327"/>
      <c r="D144" s="327"/>
      <c r="E144" s="390"/>
      <c r="F144" s="390"/>
      <c r="G144" s="390"/>
      <c r="H144" s="390"/>
      <c r="I144" s="390"/>
      <c r="J144" s="390"/>
      <c r="K144" s="390"/>
      <c r="L144" s="390"/>
      <c r="M144" s="390"/>
      <c r="N144" s="390"/>
      <c r="O144" s="390"/>
      <c r="P144" s="390"/>
      <c r="Q144" s="390"/>
      <c r="R144" s="390"/>
      <c r="S144" s="390"/>
      <c r="T144" s="390"/>
      <c r="U144" s="390"/>
      <c r="V144" s="390"/>
      <c r="W144" s="390"/>
      <c r="X144" s="390"/>
      <c r="Y144" s="390"/>
      <c r="Z144" s="390"/>
      <c r="AA144" s="390"/>
      <c r="AB144" s="390"/>
      <c r="AC144" s="390"/>
      <c r="AD144" s="389"/>
      <c r="AE144" s="389"/>
      <c r="AF144" s="390"/>
      <c r="AG144" s="576"/>
      <c r="AH144" s="390"/>
      <c r="AI144" s="390"/>
      <c r="AJ144" s="389"/>
      <c r="AK144" s="390"/>
      <c r="AL144" s="390"/>
      <c r="AM144" s="390"/>
      <c r="AN144" s="390"/>
      <c r="AO144" s="389"/>
      <c r="AP144" s="390"/>
      <c r="AQ144" s="584"/>
      <c r="AR144" s="601"/>
      <c r="AS144" s="390"/>
      <c r="AT144" s="389"/>
      <c r="AU144" s="389"/>
      <c r="AV144" s="390"/>
      <c r="AW144" s="389"/>
      <c r="AX144" s="389"/>
      <c r="AY144" s="390"/>
      <c r="AZ144" s="390"/>
      <c r="BA144" s="389"/>
      <c r="BC144" s="389"/>
      <c r="BD144" s="389"/>
      <c r="BE144" s="389"/>
      <c r="BF144" s="370"/>
      <c r="BG144" s="390"/>
      <c r="BH144" s="389"/>
      <c r="BI144" s="390"/>
      <c r="BJ144" s="390"/>
      <c r="BK144" s="390"/>
      <c r="BL144" s="390"/>
    </row>
    <row r="145" spans="1:82" s="388" customFormat="1">
      <c r="A145" s="388" t="s">
        <v>130</v>
      </c>
      <c r="B145" s="388" t="s">
        <v>7124</v>
      </c>
      <c r="C145" s="390">
        <v>31</v>
      </c>
      <c r="D145" s="390" t="s">
        <v>48</v>
      </c>
      <c r="E145" s="390" t="s">
        <v>43</v>
      </c>
      <c r="F145" s="390" t="s">
        <v>35</v>
      </c>
      <c r="G145" s="390">
        <v>80</v>
      </c>
      <c r="H145" s="390">
        <v>234</v>
      </c>
      <c r="I145" s="390">
        <v>194</v>
      </c>
      <c r="J145" s="390">
        <v>13</v>
      </c>
      <c r="K145" s="390">
        <v>32</v>
      </c>
      <c r="L145" s="390">
        <v>6</v>
      </c>
      <c r="M145" s="390">
        <v>0</v>
      </c>
      <c r="N145" s="390">
        <v>7</v>
      </c>
      <c r="O145" s="390">
        <v>20</v>
      </c>
      <c r="P145" s="390">
        <v>0</v>
      </c>
      <c r="Q145" s="390">
        <v>0</v>
      </c>
      <c r="R145" s="390">
        <v>37</v>
      </c>
      <c r="S145" s="390">
        <v>90</v>
      </c>
      <c r="T145" s="519">
        <v>0.16500000000000001</v>
      </c>
      <c r="U145" s="519">
        <v>0.29899999999999999</v>
      </c>
      <c r="V145" s="519">
        <v>0.30399999999999999</v>
      </c>
      <c r="W145" s="519">
        <v>0.60299999999999998</v>
      </c>
      <c r="X145" s="390">
        <v>59</v>
      </c>
      <c r="Y145" s="390">
        <v>59</v>
      </c>
      <c r="Z145" s="390">
        <v>4</v>
      </c>
      <c r="AA145" s="390">
        <v>1</v>
      </c>
      <c r="AB145" s="390">
        <v>0</v>
      </c>
      <c r="AC145" s="390">
        <v>2</v>
      </c>
      <c r="AD145" s="390">
        <v>2</v>
      </c>
      <c r="AE145" s="390" t="s">
        <v>10087</v>
      </c>
      <c r="AF145" s="390"/>
      <c r="AG145" s="576">
        <v>1</v>
      </c>
      <c r="AH145" s="390">
        <v>61</v>
      </c>
      <c r="AI145" s="390">
        <v>3</v>
      </c>
      <c r="AJ145" s="390">
        <v>0</v>
      </c>
      <c r="AK145" s="390">
        <v>0</v>
      </c>
      <c r="AL145" s="390">
        <v>0</v>
      </c>
      <c r="AM145" s="390">
        <v>0</v>
      </c>
      <c r="AN145" s="390">
        <v>0</v>
      </c>
      <c r="AO145" s="389">
        <v>0</v>
      </c>
      <c r="AP145" s="390">
        <v>0</v>
      </c>
      <c r="AQ145" s="584">
        <v>0</v>
      </c>
      <c r="AR145" s="601"/>
      <c r="AS145" s="390">
        <v>29</v>
      </c>
      <c r="AT145" s="390">
        <v>2</v>
      </c>
      <c r="AU145" s="389">
        <v>6</v>
      </c>
      <c r="AV145" s="390">
        <v>1</v>
      </c>
      <c r="AW145" s="390">
        <v>0</v>
      </c>
      <c r="AX145" s="390">
        <v>1</v>
      </c>
      <c r="AY145" s="390">
        <v>2</v>
      </c>
      <c r="AZ145" s="390">
        <v>5</v>
      </c>
      <c r="BA145" s="390">
        <v>11</v>
      </c>
      <c r="BB145" s="519">
        <v>0.20699999999999999</v>
      </c>
      <c r="BC145" s="519">
        <v>0.32400000000000001</v>
      </c>
      <c r="BD145" s="519">
        <v>0.34499999999999997</v>
      </c>
      <c r="BE145" s="519">
        <v>0.66900000000000004</v>
      </c>
      <c r="BF145" s="370"/>
      <c r="BG145" s="390">
        <v>165</v>
      </c>
      <c r="BH145" s="390">
        <v>11</v>
      </c>
      <c r="BI145" s="390">
        <v>26</v>
      </c>
      <c r="BJ145" s="390">
        <v>5</v>
      </c>
      <c r="BK145" s="390">
        <v>0</v>
      </c>
      <c r="BL145" s="390">
        <v>6</v>
      </c>
      <c r="BM145" s="390">
        <v>18</v>
      </c>
      <c r="BN145" s="390">
        <v>32</v>
      </c>
      <c r="BO145" s="390">
        <v>79</v>
      </c>
      <c r="BP145" s="519">
        <v>0.158</v>
      </c>
      <c r="BQ145" s="519">
        <v>0.29499999999999998</v>
      </c>
      <c r="BR145" s="519">
        <v>0.29699999999999999</v>
      </c>
      <c r="BS145" s="519">
        <v>0.59199999999999997</v>
      </c>
      <c r="BT145" s="390"/>
      <c r="BU145" s="390"/>
      <c r="BV145" s="390"/>
      <c r="BW145" s="390"/>
      <c r="BX145" s="390"/>
      <c r="BY145" s="390"/>
      <c r="BZ145" s="390"/>
      <c r="CA145" s="390"/>
      <c r="CB145" s="390"/>
      <c r="CC145" s="390"/>
      <c r="CD145" s="390"/>
    </row>
    <row r="146" spans="1:82" s="388" customFormat="1">
      <c r="A146" s="388" t="s">
        <v>132</v>
      </c>
      <c r="B146" s="388" t="s">
        <v>7126</v>
      </c>
      <c r="C146" s="390">
        <v>30</v>
      </c>
      <c r="D146" s="390" t="s">
        <v>66</v>
      </c>
      <c r="E146" s="390" t="s">
        <v>43</v>
      </c>
      <c r="F146" s="390" t="s">
        <v>35</v>
      </c>
      <c r="G146" s="390">
        <v>112</v>
      </c>
      <c r="H146" s="390">
        <v>456</v>
      </c>
      <c r="I146" s="390">
        <v>399</v>
      </c>
      <c r="J146" s="390">
        <v>50</v>
      </c>
      <c r="K146" s="390">
        <v>101</v>
      </c>
      <c r="L146" s="390">
        <v>18</v>
      </c>
      <c r="M146" s="390">
        <v>2</v>
      </c>
      <c r="N146" s="390">
        <v>14</v>
      </c>
      <c r="O146" s="390">
        <v>46</v>
      </c>
      <c r="P146" s="390">
        <v>4</v>
      </c>
      <c r="Q146" s="390">
        <v>0</v>
      </c>
      <c r="R146" s="390">
        <v>49</v>
      </c>
      <c r="S146" s="390">
        <v>107</v>
      </c>
      <c r="T146" s="519">
        <v>0.253</v>
      </c>
      <c r="U146" s="519">
        <v>0.34200000000000003</v>
      </c>
      <c r="V146" s="519">
        <v>0.41399999999999998</v>
      </c>
      <c r="W146" s="519">
        <v>0.75600000000000001</v>
      </c>
      <c r="X146" s="390">
        <v>108</v>
      </c>
      <c r="Y146" s="390">
        <v>165</v>
      </c>
      <c r="Z146" s="390">
        <v>2</v>
      </c>
      <c r="AA146" s="390">
        <v>6</v>
      </c>
      <c r="AB146" s="390">
        <v>0</v>
      </c>
      <c r="AC146" s="390">
        <v>2</v>
      </c>
      <c r="AD146" s="390">
        <v>6</v>
      </c>
      <c r="AE146" s="390" t="s">
        <v>10088</v>
      </c>
      <c r="AF146" s="390"/>
      <c r="AG146" s="576">
        <v>0</v>
      </c>
      <c r="AH146" s="390">
        <v>0</v>
      </c>
      <c r="AI146" s="390">
        <v>104</v>
      </c>
      <c r="AJ146" s="390">
        <v>0</v>
      </c>
      <c r="AK146" s="390">
        <v>0</v>
      </c>
      <c r="AL146" s="390">
        <v>0</v>
      </c>
      <c r="AM146" s="390">
        <v>8</v>
      </c>
      <c r="AN146" s="390">
        <v>0</v>
      </c>
      <c r="AO146" s="389">
        <v>0</v>
      </c>
      <c r="AP146" s="390">
        <v>8</v>
      </c>
      <c r="AQ146" s="584">
        <v>0</v>
      </c>
      <c r="AR146" s="601"/>
      <c r="AS146" s="390">
        <v>136</v>
      </c>
      <c r="AT146" s="390">
        <v>9</v>
      </c>
      <c r="AU146" s="389">
        <v>30</v>
      </c>
      <c r="AV146" s="390">
        <v>5</v>
      </c>
      <c r="AW146" s="390">
        <v>1</v>
      </c>
      <c r="AX146" s="390">
        <v>2</v>
      </c>
      <c r="AY146" s="390">
        <v>14</v>
      </c>
      <c r="AZ146" s="390">
        <v>15</v>
      </c>
      <c r="BA146" s="390">
        <v>37</v>
      </c>
      <c r="BB146" s="519">
        <v>0.221</v>
      </c>
      <c r="BC146" s="519">
        <v>0.312</v>
      </c>
      <c r="BD146" s="519">
        <v>0.316</v>
      </c>
      <c r="BE146" s="519">
        <v>0.628</v>
      </c>
      <c r="BF146" s="370"/>
      <c r="BG146" s="390">
        <v>263</v>
      </c>
      <c r="BH146" s="390">
        <v>41</v>
      </c>
      <c r="BI146" s="390">
        <v>71</v>
      </c>
      <c r="BJ146" s="390">
        <v>13</v>
      </c>
      <c r="BK146" s="390">
        <v>1</v>
      </c>
      <c r="BL146" s="390">
        <v>12</v>
      </c>
      <c r="BM146" s="390">
        <v>32</v>
      </c>
      <c r="BN146" s="390">
        <v>34</v>
      </c>
      <c r="BO146" s="390">
        <v>70</v>
      </c>
      <c r="BP146" s="519">
        <v>0.27</v>
      </c>
      <c r="BQ146" s="519">
        <v>0.35799999999999998</v>
      </c>
      <c r="BR146" s="519">
        <v>0.46400000000000002</v>
      </c>
      <c r="BS146" s="519">
        <v>0.82199999999999995</v>
      </c>
      <c r="BT146" s="390"/>
      <c r="BU146" s="390"/>
      <c r="BV146" s="390"/>
      <c r="BW146" s="390"/>
      <c r="BX146" s="390"/>
      <c r="BY146" s="390"/>
      <c r="BZ146" s="390"/>
      <c r="CA146" s="390"/>
      <c r="CB146" s="390"/>
      <c r="CC146" s="390"/>
      <c r="CD146" s="390"/>
    </row>
    <row r="147" spans="1:82" s="73" customFormat="1" ht="15.75" thickBot="1">
      <c r="A147" s="550" t="s">
        <v>168</v>
      </c>
      <c r="B147" s="73" t="s">
        <v>7169</v>
      </c>
      <c r="C147" s="71"/>
      <c r="D147" s="71"/>
      <c r="E147" s="71"/>
      <c r="F147" s="71"/>
      <c r="G147" s="71"/>
      <c r="H147" s="71"/>
      <c r="I147" s="71"/>
      <c r="J147" s="503"/>
      <c r="K147" s="503"/>
      <c r="L147" s="503"/>
      <c r="M147" s="503"/>
      <c r="N147" s="71"/>
      <c r="O147" s="71"/>
      <c r="P147" s="71"/>
      <c r="Q147" s="71"/>
      <c r="R147" s="71"/>
      <c r="S147" s="71"/>
      <c r="T147" s="71"/>
      <c r="U147" s="71"/>
      <c r="V147" s="71"/>
      <c r="W147" s="71"/>
      <c r="X147" s="71"/>
      <c r="Y147" s="71"/>
      <c r="Z147" s="71"/>
      <c r="AA147" s="71"/>
      <c r="AB147" s="71"/>
      <c r="AC147" s="71"/>
      <c r="AD147" s="71"/>
      <c r="AE147" s="504"/>
      <c r="AF147" s="505"/>
      <c r="AG147" s="581"/>
      <c r="AH147" s="71"/>
      <c r="AI147" s="71"/>
      <c r="AJ147" s="71"/>
      <c r="AK147" s="71"/>
      <c r="AL147" s="71"/>
      <c r="AM147" s="71"/>
      <c r="AN147" s="71"/>
      <c r="AO147" s="573"/>
      <c r="AP147" s="506"/>
      <c r="AQ147" s="589"/>
      <c r="AR147" s="605"/>
      <c r="AS147" s="507"/>
      <c r="AT147" s="507"/>
      <c r="AU147" s="573"/>
      <c r="AV147" s="508"/>
      <c r="AW147" s="507"/>
      <c r="AX147" s="507"/>
      <c r="AY147" s="507"/>
      <c r="AZ147" s="507"/>
      <c r="BA147" s="202"/>
      <c r="BB147" s="202"/>
      <c r="BC147" s="202"/>
      <c r="BD147" s="202"/>
      <c r="BE147" s="202"/>
      <c r="BF147" s="613"/>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row>
    <row r="148" spans="1:82" s="388" customFormat="1">
      <c r="A148" s="388" t="s">
        <v>6652</v>
      </c>
      <c r="B148" s="388" t="s">
        <v>7127</v>
      </c>
      <c r="C148" s="390">
        <v>24</v>
      </c>
      <c r="D148" s="390" t="s">
        <v>115</v>
      </c>
      <c r="E148" s="390" t="s">
        <v>34</v>
      </c>
      <c r="F148" s="390" t="s">
        <v>10</v>
      </c>
      <c r="G148" s="390">
        <v>157</v>
      </c>
      <c r="H148" s="390">
        <v>705</v>
      </c>
      <c r="I148" s="390">
        <v>594</v>
      </c>
      <c r="J148" s="390">
        <v>105</v>
      </c>
      <c r="K148" s="390">
        <v>170</v>
      </c>
      <c r="L148" s="390">
        <v>51</v>
      </c>
      <c r="M148" s="390">
        <v>1</v>
      </c>
      <c r="N148" s="390">
        <v>31</v>
      </c>
      <c r="O148" s="390">
        <v>103</v>
      </c>
      <c r="P148" s="390">
        <v>10</v>
      </c>
      <c r="Q148" s="390">
        <v>4</v>
      </c>
      <c r="R148" s="390">
        <v>96</v>
      </c>
      <c r="S148" s="390">
        <v>85</v>
      </c>
      <c r="T148" s="519">
        <v>0.28599999999999998</v>
      </c>
      <c r="U148" s="519">
        <v>0.39400000000000002</v>
      </c>
      <c r="V148" s="519">
        <v>0.53200000000000003</v>
      </c>
      <c r="W148" s="519">
        <v>0.92600000000000005</v>
      </c>
      <c r="X148" s="390">
        <v>156</v>
      </c>
      <c r="Y148" s="390">
        <v>316</v>
      </c>
      <c r="Z148" s="390">
        <v>15</v>
      </c>
      <c r="AA148" s="390">
        <v>12</v>
      </c>
      <c r="AB148" s="390">
        <v>0</v>
      </c>
      <c r="AC148" s="390">
        <v>3</v>
      </c>
      <c r="AD148" s="390">
        <v>2</v>
      </c>
      <c r="AE148" s="570" t="s">
        <v>10089</v>
      </c>
      <c r="AF148" s="570"/>
      <c r="AG148" s="576">
        <v>0</v>
      </c>
      <c r="AH148" s="390">
        <v>0</v>
      </c>
      <c r="AI148" s="390">
        <v>0</v>
      </c>
      <c r="AJ148" s="390">
        <v>2</v>
      </c>
      <c r="AK148" s="390">
        <v>136</v>
      </c>
      <c r="AL148" s="390">
        <v>28</v>
      </c>
      <c r="AM148" s="390">
        <v>1</v>
      </c>
      <c r="AN148" s="390">
        <v>0</v>
      </c>
      <c r="AO148" s="389">
        <v>0</v>
      </c>
      <c r="AP148" s="390">
        <v>1</v>
      </c>
      <c r="AQ148" s="584">
        <v>0</v>
      </c>
      <c r="AR148" s="601"/>
      <c r="AS148" s="390">
        <v>178</v>
      </c>
      <c r="AT148" s="390">
        <v>38</v>
      </c>
      <c r="AU148" s="389">
        <v>56</v>
      </c>
      <c r="AV148" s="390">
        <v>16</v>
      </c>
      <c r="AW148" s="390">
        <v>1</v>
      </c>
      <c r="AX148" s="390">
        <v>9</v>
      </c>
      <c r="AY148" s="390">
        <v>31</v>
      </c>
      <c r="AZ148" s="390">
        <v>26</v>
      </c>
      <c r="BA148" s="390">
        <v>21</v>
      </c>
      <c r="BB148" s="519">
        <v>0.315</v>
      </c>
      <c r="BC148" s="519">
        <v>0.40200000000000002</v>
      </c>
      <c r="BD148" s="519">
        <v>0.56699999999999995</v>
      </c>
      <c r="BE148" s="519">
        <v>0.96899999999999997</v>
      </c>
      <c r="BF148" s="370"/>
      <c r="BG148" s="390">
        <v>416</v>
      </c>
      <c r="BH148" s="390">
        <v>67</v>
      </c>
      <c r="BI148" s="390">
        <v>114</v>
      </c>
      <c r="BJ148" s="390">
        <v>35</v>
      </c>
      <c r="BK148" s="390">
        <v>0</v>
      </c>
      <c r="BL148" s="390">
        <v>22</v>
      </c>
      <c r="BM148" s="390">
        <v>72</v>
      </c>
      <c r="BN148" s="390">
        <v>70</v>
      </c>
      <c r="BO148" s="390">
        <v>64</v>
      </c>
      <c r="BP148" s="519">
        <v>0.27400000000000002</v>
      </c>
      <c r="BQ148" s="519">
        <v>0.39100000000000001</v>
      </c>
      <c r="BR148" s="519">
        <v>0.51700000000000002</v>
      </c>
      <c r="BS148" s="519">
        <v>0.90800000000000003</v>
      </c>
      <c r="BT148" s="390"/>
      <c r="BU148" s="390"/>
      <c r="BV148" s="390"/>
      <c r="BW148" s="390"/>
      <c r="BX148" s="390"/>
      <c r="BY148" s="390"/>
      <c r="BZ148" s="390"/>
      <c r="CA148" s="390"/>
      <c r="CB148" s="390"/>
      <c r="CC148" s="390"/>
      <c r="CD148" s="390"/>
    </row>
    <row r="149" spans="1:82" s="388" customFormat="1">
      <c r="A149" s="388" t="s">
        <v>133</v>
      </c>
      <c r="B149" s="388" t="s">
        <v>7128</v>
      </c>
      <c r="C149" s="390">
        <v>32</v>
      </c>
      <c r="D149" s="390" t="s">
        <v>77</v>
      </c>
      <c r="E149" s="390" t="s">
        <v>43</v>
      </c>
      <c r="F149" s="390" t="s">
        <v>10</v>
      </c>
      <c r="G149" s="390">
        <v>104</v>
      </c>
      <c r="H149" s="390">
        <v>404</v>
      </c>
      <c r="I149" s="390">
        <v>332</v>
      </c>
      <c r="J149" s="390">
        <v>39</v>
      </c>
      <c r="K149" s="390">
        <v>86</v>
      </c>
      <c r="L149" s="390">
        <v>15</v>
      </c>
      <c r="M149" s="390">
        <v>3</v>
      </c>
      <c r="N149" s="390">
        <v>12</v>
      </c>
      <c r="O149" s="390">
        <v>57</v>
      </c>
      <c r="P149" s="390">
        <v>2</v>
      </c>
      <c r="Q149" s="390">
        <v>3</v>
      </c>
      <c r="R149" s="390">
        <v>51</v>
      </c>
      <c r="S149" s="390">
        <v>84</v>
      </c>
      <c r="T149" s="519">
        <v>0.25900000000000001</v>
      </c>
      <c r="U149" s="519">
        <v>0.378</v>
      </c>
      <c r="V149" s="519">
        <v>0.43099999999999999</v>
      </c>
      <c r="W149" s="519">
        <v>0.80900000000000005</v>
      </c>
      <c r="X149" s="390">
        <v>123</v>
      </c>
      <c r="Y149" s="390">
        <v>143</v>
      </c>
      <c r="Z149" s="390">
        <v>7</v>
      </c>
      <c r="AA149" s="390">
        <v>15</v>
      </c>
      <c r="AB149" s="390">
        <v>2</v>
      </c>
      <c r="AC149" s="390">
        <v>4</v>
      </c>
      <c r="AD149" s="390">
        <v>1</v>
      </c>
      <c r="AE149" s="390" t="s">
        <v>10090</v>
      </c>
      <c r="AF149" s="390"/>
      <c r="AG149" s="576">
        <v>0</v>
      </c>
      <c r="AH149" s="390">
        <v>94</v>
      </c>
      <c r="AI149" s="390">
        <v>5</v>
      </c>
      <c r="AJ149" s="390">
        <v>0</v>
      </c>
      <c r="AK149" s="390">
        <v>0</v>
      </c>
      <c r="AL149" s="390">
        <v>0</v>
      </c>
      <c r="AM149" s="390">
        <v>0</v>
      </c>
      <c r="AN149" s="390">
        <v>0</v>
      </c>
      <c r="AO149" s="389">
        <v>0</v>
      </c>
      <c r="AP149" s="390">
        <v>0</v>
      </c>
      <c r="AQ149" s="584">
        <v>1</v>
      </c>
      <c r="AR149" s="601"/>
      <c r="AS149" s="390">
        <v>82</v>
      </c>
      <c r="AT149" s="390">
        <v>11</v>
      </c>
      <c r="AU149" s="389">
        <v>20</v>
      </c>
      <c r="AV149" s="390">
        <v>2</v>
      </c>
      <c r="AW149" s="390">
        <v>0</v>
      </c>
      <c r="AX149" s="390">
        <v>4</v>
      </c>
      <c r="AY149" s="390">
        <v>16</v>
      </c>
      <c r="AZ149" s="390">
        <v>18</v>
      </c>
      <c r="BA149" s="390">
        <v>22</v>
      </c>
      <c r="BB149" s="519">
        <v>0.24399999999999999</v>
      </c>
      <c r="BC149" s="519">
        <v>0.38800000000000001</v>
      </c>
      <c r="BD149" s="519">
        <v>0.41499999999999998</v>
      </c>
      <c r="BE149" s="519">
        <v>0.80300000000000005</v>
      </c>
      <c r="BF149" s="370"/>
      <c r="BG149" s="390">
        <v>250</v>
      </c>
      <c r="BH149" s="390">
        <v>28</v>
      </c>
      <c r="BI149" s="390">
        <v>66</v>
      </c>
      <c r="BJ149" s="390">
        <v>13</v>
      </c>
      <c r="BK149" s="390">
        <v>3</v>
      </c>
      <c r="BL149" s="390">
        <v>8</v>
      </c>
      <c r="BM149" s="390">
        <v>41</v>
      </c>
      <c r="BN149" s="390">
        <v>33</v>
      </c>
      <c r="BO149" s="390">
        <v>62</v>
      </c>
      <c r="BP149" s="519">
        <v>0.26400000000000001</v>
      </c>
      <c r="BQ149" s="519">
        <v>0.375</v>
      </c>
      <c r="BR149" s="519">
        <v>0.436</v>
      </c>
      <c r="BS149" s="519">
        <v>0.81100000000000005</v>
      </c>
      <c r="BT149" s="390"/>
      <c r="BU149" s="390"/>
      <c r="BV149" s="390"/>
      <c r="BW149" s="390"/>
      <c r="BX149" s="390"/>
      <c r="BY149" s="390"/>
      <c r="BZ149" s="390"/>
      <c r="CA149" s="390"/>
      <c r="CB149" s="390"/>
      <c r="CC149" s="390"/>
      <c r="CD149" s="390"/>
    </row>
    <row r="150" spans="1:82" s="388" customFormat="1">
      <c r="A150" s="388" t="s">
        <v>7744</v>
      </c>
      <c r="B150" s="388" t="s">
        <v>7745</v>
      </c>
      <c r="C150" s="390">
        <v>26</v>
      </c>
      <c r="D150" s="390" t="s">
        <v>82</v>
      </c>
      <c r="E150" s="390" t="s">
        <v>34</v>
      </c>
      <c r="F150" s="390" t="s">
        <v>10</v>
      </c>
      <c r="G150" s="390">
        <v>39</v>
      </c>
      <c r="H150" s="390">
        <v>120</v>
      </c>
      <c r="I150" s="390">
        <v>109</v>
      </c>
      <c r="J150" s="390">
        <v>15</v>
      </c>
      <c r="K150" s="390">
        <v>34</v>
      </c>
      <c r="L150" s="390">
        <v>5</v>
      </c>
      <c r="M150" s="390">
        <v>2</v>
      </c>
      <c r="N150" s="390">
        <v>1</v>
      </c>
      <c r="O150" s="390">
        <v>15</v>
      </c>
      <c r="P150" s="390">
        <v>0</v>
      </c>
      <c r="Q150" s="390">
        <v>0</v>
      </c>
      <c r="R150" s="390">
        <v>11</v>
      </c>
      <c r="S150" s="390">
        <v>19</v>
      </c>
      <c r="T150" s="519">
        <v>0.312</v>
      </c>
      <c r="U150" s="519">
        <v>0.375</v>
      </c>
      <c r="V150" s="519">
        <v>0.42199999999999999</v>
      </c>
      <c r="W150" s="519">
        <v>0.79700000000000004</v>
      </c>
      <c r="X150" s="390">
        <v>115</v>
      </c>
      <c r="Y150" s="390">
        <v>46</v>
      </c>
      <c r="Z150" s="390">
        <v>6</v>
      </c>
      <c r="AA150" s="390">
        <v>0</v>
      </c>
      <c r="AB150" s="390">
        <v>0</v>
      </c>
      <c r="AC150" s="390">
        <v>0</v>
      </c>
      <c r="AD150" s="390">
        <v>1</v>
      </c>
      <c r="AE150" s="390" t="s">
        <v>10091</v>
      </c>
      <c r="AF150" s="390"/>
      <c r="AG150" s="576">
        <v>0</v>
      </c>
      <c r="AH150" s="390">
        <v>0</v>
      </c>
      <c r="AI150" s="390">
        <v>9</v>
      </c>
      <c r="AJ150" s="390">
        <v>0</v>
      </c>
      <c r="AK150" s="390">
        <v>9</v>
      </c>
      <c r="AL150" s="390">
        <v>0</v>
      </c>
      <c r="AM150" s="390">
        <v>0</v>
      </c>
      <c r="AN150" s="390">
        <v>0</v>
      </c>
      <c r="AO150" s="389">
        <v>0</v>
      </c>
      <c r="AP150" s="390">
        <v>0</v>
      </c>
      <c r="AQ150" s="584">
        <v>16</v>
      </c>
      <c r="AR150" s="601"/>
      <c r="AS150" s="390">
        <v>45</v>
      </c>
      <c r="AT150" s="390">
        <v>7</v>
      </c>
      <c r="AU150" s="389">
        <v>13</v>
      </c>
      <c r="AV150" s="390">
        <v>2</v>
      </c>
      <c r="AW150" s="390">
        <v>1</v>
      </c>
      <c r="AX150" s="390">
        <v>0</v>
      </c>
      <c r="AY150" s="390">
        <v>6</v>
      </c>
      <c r="AZ150" s="390">
        <v>4</v>
      </c>
      <c r="BA150" s="390">
        <v>7</v>
      </c>
      <c r="BB150" s="519">
        <v>0.28899999999999998</v>
      </c>
      <c r="BC150" s="519">
        <v>0.34699999999999998</v>
      </c>
      <c r="BD150" s="519">
        <v>0.378</v>
      </c>
      <c r="BE150" s="519">
        <v>0.72499999999999998</v>
      </c>
      <c r="BF150" s="370"/>
      <c r="BG150" s="390">
        <v>64</v>
      </c>
      <c r="BH150" s="390">
        <v>8</v>
      </c>
      <c r="BI150" s="390">
        <v>21</v>
      </c>
      <c r="BJ150" s="390">
        <v>3</v>
      </c>
      <c r="BK150" s="390">
        <v>1</v>
      </c>
      <c r="BL150" s="390">
        <v>1</v>
      </c>
      <c r="BM150" s="390">
        <v>9</v>
      </c>
      <c r="BN150" s="390">
        <v>7</v>
      </c>
      <c r="BO150" s="390">
        <v>12</v>
      </c>
      <c r="BP150" s="519">
        <v>0.32800000000000001</v>
      </c>
      <c r="BQ150" s="519">
        <v>0.39400000000000002</v>
      </c>
      <c r="BR150" s="519">
        <v>0.45300000000000001</v>
      </c>
      <c r="BS150" s="519">
        <v>0.84699999999999998</v>
      </c>
      <c r="BT150" s="390"/>
      <c r="BU150" s="390"/>
      <c r="BV150" s="390"/>
      <c r="BW150" s="390"/>
      <c r="BX150" s="390"/>
      <c r="BY150" s="390"/>
      <c r="BZ150" s="390"/>
      <c r="CA150" s="390"/>
      <c r="CB150" s="390"/>
      <c r="CC150" s="390"/>
      <c r="CD150" s="390"/>
    </row>
    <row r="151" spans="1:82" s="388" customFormat="1">
      <c r="A151" s="388" t="s">
        <v>6677</v>
      </c>
      <c r="B151" s="388" t="s">
        <v>7130</v>
      </c>
      <c r="C151" s="390">
        <v>25</v>
      </c>
      <c r="D151" s="390" t="s">
        <v>44</v>
      </c>
      <c r="E151" s="390" t="s">
        <v>34</v>
      </c>
      <c r="F151" s="390" t="s">
        <v>10</v>
      </c>
      <c r="G151" s="390">
        <v>134</v>
      </c>
      <c r="H151" s="390">
        <v>523</v>
      </c>
      <c r="I151" s="390">
        <v>476</v>
      </c>
      <c r="J151" s="390">
        <v>67</v>
      </c>
      <c r="K151" s="390">
        <v>114</v>
      </c>
      <c r="L151" s="390">
        <v>29</v>
      </c>
      <c r="M151" s="390">
        <v>7</v>
      </c>
      <c r="N151" s="390">
        <v>22</v>
      </c>
      <c r="O151" s="390">
        <v>57</v>
      </c>
      <c r="P151" s="390">
        <v>5</v>
      </c>
      <c r="Q151" s="390">
        <v>5</v>
      </c>
      <c r="R151" s="390">
        <v>41</v>
      </c>
      <c r="S151" s="390">
        <v>163</v>
      </c>
      <c r="T151" s="519">
        <v>0.23899999999999999</v>
      </c>
      <c r="U151" s="519">
        <v>0.30199999999999999</v>
      </c>
      <c r="V151" s="519">
        <v>0.46800000000000003</v>
      </c>
      <c r="W151" s="519">
        <v>0.77100000000000002</v>
      </c>
      <c r="X151" s="390">
        <v>110</v>
      </c>
      <c r="Y151" s="390">
        <v>223</v>
      </c>
      <c r="Z151" s="390">
        <v>14</v>
      </c>
      <c r="AA151" s="390">
        <v>3</v>
      </c>
      <c r="AB151" s="390">
        <v>0</v>
      </c>
      <c r="AC151" s="390">
        <v>3</v>
      </c>
      <c r="AD151" s="390">
        <v>0</v>
      </c>
      <c r="AE151" s="570" t="s">
        <v>10063</v>
      </c>
      <c r="AF151" s="570"/>
      <c r="AG151" s="576">
        <v>0</v>
      </c>
      <c r="AH151" s="390">
        <v>0</v>
      </c>
      <c r="AI151" s="390">
        <v>0</v>
      </c>
      <c r="AJ151" s="390">
        <v>0</v>
      </c>
      <c r="AK151" s="390">
        <v>0</v>
      </c>
      <c r="AL151" s="390">
        <v>0</v>
      </c>
      <c r="AM151" s="390">
        <v>87</v>
      </c>
      <c r="AN151" s="390">
        <v>0</v>
      </c>
      <c r="AO151" s="389">
        <v>35</v>
      </c>
      <c r="AP151" s="390">
        <v>119</v>
      </c>
      <c r="AQ151" s="584">
        <v>9</v>
      </c>
      <c r="AR151" s="601"/>
      <c r="AS151" s="390">
        <v>152</v>
      </c>
      <c r="AT151" s="390">
        <v>22</v>
      </c>
      <c r="AU151" s="389">
        <v>33</v>
      </c>
      <c r="AV151" s="390">
        <v>6</v>
      </c>
      <c r="AW151" s="390">
        <v>2</v>
      </c>
      <c r="AX151" s="390">
        <v>9</v>
      </c>
      <c r="AY151" s="390">
        <v>17</v>
      </c>
      <c r="AZ151" s="390">
        <v>14</v>
      </c>
      <c r="BA151" s="390">
        <v>53</v>
      </c>
      <c r="BB151" s="519">
        <v>0.217</v>
      </c>
      <c r="BC151" s="519">
        <v>0.28299999999999997</v>
      </c>
      <c r="BD151" s="519">
        <v>0.46100000000000002</v>
      </c>
      <c r="BE151" s="519">
        <v>0.74399999999999999</v>
      </c>
      <c r="BF151" s="370"/>
      <c r="BG151" s="390">
        <v>324</v>
      </c>
      <c r="BH151" s="390">
        <v>44</v>
      </c>
      <c r="BI151" s="390">
        <v>81</v>
      </c>
      <c r="BJ151" s="390">
        <v>23</v>
      </c>
      <c r="BK151" s="390">
        <v>5</v>
      </c>
      <c r="BL151" s="390">
        <v>13</v>
      </c>
      <c r="BM151" s="390">
        <v>40</v>
      </c>
      <c r="BN151" s="390">
        <v>27</v>
      </c>
      <c r="BO151" s="390">
        <v>110</v>
      </c>
      <c r="BP151" s="519">
        <v>0.25</v>
      </c>
      <c r="BQ151" s="519">
        <v>0.311</v>
      </c>
      <c r="BR151" s="519">
        <v>0.47199999999999998</v>
      </c>
      <c r="BS151" s="519">
        <v>0.78300000000000003</v>
      </c>
      <c r="BT151" s="390"/>
      <c r="BU151" s="390"/>
      <c r="BV151" s="390"/>
      <c r="BW151" s="390"/>
      <c r="BX151" s="390"/>
      <c r="BY151" s="390"/>
      <c r="BZ151" s="390"/>
      <c r="CA151" s="390"/>
      <c r="CB151" s="390"/>
      <c r="CC151" s="390"/>
      <c r="CD151" s="390"/>
    </row>
    <row r="152" spans="1:82" s="388" customFormat="1">
      <c r="A152" s="388" t="s">
        <v>7705</v>
      </c>
      <c r="B152" s="388" t="s">
        <v>7706</v>
      </c>
      <c r="C152" s="390">
        <v>24</v>
      </c>
      <c r="D152" s="390" t="s">
        <v>36</v>
      </c>
      <c r="E152" s="390" t="s">
        <v>34</v>
      </c>
      <c r="F152" s="390" t="s">
        <v>35</v>
      </c>
      <c r="G152" s="390">
        <v>162</v>
      </c>
      <c r="H152" s="390">
        <v>660</v>
      </c>
      <c r="I152" s="390">
        <v>580</v>
      </c>
      <c r="J152" s="390">
        <v>85</v>
      </c>
      <c r="K152" s="390">
        <v>143</v>
      </c>
      <c r="L152" s="390">
        <v>33</v>
      </c>
      <c r="M152" s="390">
        <v>0</v>
      </c>
      <c r="N152" s="390">
        <v>29</v>
      </c>
      <c r="O152" s="390">
        <v>84</v>
      </c>
      <c r="P152" s="390">
        <v>2</v>
      </c>
      <c r="Q152" s="390">
        <v>1</v>
      </c>
      <c r="R152" s="390">
        <v>70</v>
      </c>
      <c r="S152" s="390">
        <v>163</v>
      </c>
      <c r="T152" s="519">
        <v>0.247</v>
      </c>
      <c r="U152" s="519">
        <v>0.33500000000000002</v>
      </c>
      <c r="V152" s="519">
        <v>0.45300000000000001</v>
      </c>
      <c r="W152" s="519">
        <v>0.78800000000000003</v>
      </c>
      <c r="X152" s="390">
        <v>116</v>
      </c>
      <c r="Y152" s="390">
        <v>263</v>
      </c>
      <c r="Z152" s="390">
        <v>13</v>
      </c>
      <c r="AA152" s="390">
        <v>8</v>
      </c>
      <c r="AB152" s="390">
        <v>0</v>
      </c>
      <c r="AC152" s="390">
        <v>2</v>
      </c>
      <c r="AD152" s="390">
        <v>3</v>
      </c>
      <c r="AE152" s="390" t="s">
        <v>6527</v>
      </c>
      <c r="AF152" s="390"/>
      <c r="AG152" s="576">
        <v>0</v>
      </c>
      <c r="AH152" s="390">
        <v>0</v>
      </c>
      <c r="AI152" s="390">
        <v>162</v>
      </c>
      <c r="AJ152" s="390">
        <v>0</v>
      </c>
      <c r="AK152" s="390">
        <v>0</v>
      </c>
      <c r="AL152" s="390">
        <v>0</v>
      </c>
      <c r="AM152" s="390">
        <v>0</v>
      </c>
      <c r="AN152" s="390">
        <v>0</v>
      </c>
      <c r="AO152" s="389">
        <v>0</v>
      </c>
      <c r="AP152" s="390">
        <v>0</v>
      </c>
      <c r="AQ152" s="584">
        <v>0</v>
      </c>
      <c r="AR152" s="601"/>
      <c r="AS152" s="390">
        <v>187</v>
      </c>
      <c r="AT152" s="390">
        <v>18</v>
      </c>
      <c r="AU152" s="389">
        <v>47</v>
      </c>
      <c r="AV152" s="390">
        <v>10</v>
      </c>
      <c r="AW152" s="390">
        <v>0</v>
      </c>
      <c r="AX152" s="390">
        <v>4</v>
      </c>
      <c r="AY152" s="390">
        <v>22</v>
      </c>
      <c r="AZ152" s="390">
        <v>19</v>
      </c>
      <c r="BA152" s="390">
        <v>47</v>
      </c>
      <c r="BB152" s="519">
        <v>0.251</v>
      </c>
      <c r="BC152" s="519">
        <v>0.33200000000000002</v>
      </c>
      <c r="BD152" s="519">
        <v>0.36899999999999999</v>
      </c>
      <c r="BE152" s="519">
        <v>0.70099999999999996</v>
      </c>
      <c r="BF152" s="370"/>
      <c r="BG152" s="390">
        <v>393</v>
      </c>
      <c r="BH152" s="390">
        <v>67</v>
      </c>
      <c r="BI152" s="390">
        <v>96</v>
      </c>
      <c r="BJ152" s="390">
        <v>23</v>
      </c>
      <c r="BK152" s="390">
        <v>0</v>
      </c>
      <c r="BL152" s="390">
        <v>25</v>
      </c>
      <c r="BM152" s="390">
        <v>62</v>
      </c>
      <c r="BN152" s="390">
        <v>51</v>
      </c>
      <c r="BO152" s="390">
        <v>116</v>
      </c>
      <c r="BP152" s="519">
        <v>0.24399999999999999</v>
      </c>
      <c r="BQ152" s="519">
        <v>0.33600000000000002</v>
      </c>
      <c r="BR152" s="519">
        <v>0.49399999999999999</v>
      </c>
      <c r="BS152" s="519">
        <v>0.83</v>
      </c>
      <c r="BT152" s="390"/>
      <c r="BU152" s="390"/>
      <c r="BV152" s="390"/>
      <c r="BW152" s="390"/>
      <c r="BX152" s="390"/>
      <c r="BY152" s="390"/>
      <c r="BZ152" s="390"/>
      <c r="CA152" s="390"/>
      <c r="CB152" s="390"/>
      <c r="CC152" s="390"/>
      <c r="CD152" s="390"/>
    </row>
    <row r="153" spans="1:82" s="388" customFormat="1">
      <c r="A153" s="388" t="s">
        <v>136</v>
      </c>
      <c r="B153" s="388" t="s">
        <v>7131</v>
      </c>
      <c r="C153" s="390">
        <v>35</v>
      </c>
      <c r="D153" s="390" t="s">
        <v>51</v>
      </c>
      <c r="E153" s="390" t="s">
        <v>34</v>
      </c>
      <c r="F153" s="390" t="s">
        <v>10</v>
      </c>
      <c r="G153" s="390">
        <v>76</v>
      </c>
      <c r="H153" s="390">
        <v>251</v>
      </c>
      <c r="I153" s="390">
        <v>215</v>
      </c>
      <c r="J153" s="390">
        <v>35</v>
      </c>
      <c r="K153" s="390">
        <v>61</v>
      </c>
      <c r="L153" s="390">
        <v>14</v>
      </c>
      <c r="M153" s="390">
        <v>1</v>
      </c>
      <c r="N153" s="390">
        <v>11</v>
      </c>
      <c r="O153" s="390">
        <v>42</v>
      </c>
      <c r="P153" s="390">
        <v>0</v>
      </c>
      <c r="Q153" s="390">
        <v>0</v>
      </c>
      <c r="R153" s="390">
        <v>29</v>
      </c>
      <c r="S153" s="390">
        <v>41</v>
      </c>
      <c r="T153" s="519">
        <v>0.28399999999999997</v>
      </c>
      <c r="U153" s="519">
        <v>0.378</v>
      </c>
      <c r="V153" s="519">
        <v>0.51200000000000001</v>
      </c>
      <c r="W153" s="519">
        <v>0.89</v>
      </c>
      <c r="X153" s="390">
        <v>140</v>
      </c>
      <c r="Y153" s="390">
        <v>110</v>
      </c>
      <c r="Z153" s="390">
        <v>2</v>
      </c>
      <c r="AA153" s="390">
        <v>5</v>
      </c>
      <c r="AB153" s="390">
        <v>0</v>
      </c>
      <c r="AC153" s="390">
        <v>2</v>
      </c>
      <c r="AD153" s="390">
        <v>0</v>
      </c>
      <c r="AE153" s="390" t="s">
        <v>10093</v>
      </c>
      <c r="AF153" s="390"/>
      <c r="AG153" s="576">
        <v>0</v>
      </c>
      <c r="AH153" s="390">
        <v>0</v>
      </c>
      <c r="AI153" s="390">
        <v>34</v>
      </c>
      <c r="AJ153" s="390">
        <v>0</v>
      </c>
      <c r="AK153" s="390">
        <v>0</v>
      </c>
      <c r="AL153" s="390">
        <v>0</v>
      </c>
      <c r="AM153" s="390">
        <v>11</v>
      </c>
      <c r="AN153" s="390">
        <v>0</v>
      </c>
      <c r="AO153" s="389">
        <v>4</v>
      </c>
      <c r="AP153" s="390">
        <v>15</v>
      </c>
      <c r="AQ153" s="584">
        <v>21</v>
      </c>
      <c r="AR153" s="601"/>
      <c r="AS153" s="390">
        <v>102</v>
      </c>
      <c r="AT153" s="390">
        <v>16</v>
      </c>
      <c r="AU153" s="389">
        <v>31</v>
      </c>
      <c r="AV153" s="390">
        <v>9</v>
      </c>
      <c r="AW153" s="390">
        <v>1</v>
      </c>
      <c r="AX153" s="390">
        <v>5</v>
      </c>
      <c r="AY153" s="390">
        <v>20</v>
      </c>
      <c r="AZ153" s="390">
        <v>14</v>
      </c>
      <c r="BA153" s="390">
        <v>18</v>
      </c>
      <c r="BB153" s="519">
        <v>0.30399999999999999</v>
      </c>
      <c r="BC153" s="519">
        <v>0.4</v>
      </c>
      <c r="BD153" s="519">
        <v>0.55900000000000005</v>
      </c>
      <c r="BE153" s="519">
        <v>0.95899999999999996</v>
      </c>
      <c r="BF153" s="370"/>
      <c r="BG153" s="390">
        <v>113</v>
      </c>
      <c r="BH153" s="390">
        <v>19</v>
      </c>
      <c r="BI153" s="390">
        <v>30</v>
      </c>
      <c r="BJ153" s="390">
        <v>5</v>
      </c>
      <c r="BK153" s="390">
        <v>0</v>
      </c>
      <c r="BL153" s="390">
        <v>6</v>
      </c>
      <c r="BM153" s="390">
        <v>22</v>
      </c>
      <c r="BN153" s="390">
        <v>15</v>
      </c>
      <c r="BO153" s="390">
        <v>23</v>
      </c>
      <c r="BP153" s="519">
        <v>0.26500000000000001</v>
      </c>
      <c r="BQ153" s="519">
        <v>0.35899999999999999</v>
      </c>
      <c r="BR153" s="519">
        <v>0.46899999999999997</v>
      </c>
      <c r="BS153" s="519">
        <v>0.82799999999999996</v>
      </c>
      <c r="BT153" s="390"/>
      <c r="BU153" s="390"/>
      <c r="BV153" s="390"/>
      <c r="BW153" s="390"/>
      <c r="BX153" s="390"/>
      <c r="BY153" s="390"/>
      <c r="BZ153" s="390"/>
      <c r="CA153" s="390"/>
      <c r="CB153" s="390"/>
      <c r="CC153" s="390"/>
      <c r="CD153" s="390"/>
    </row>
    <row r="154" spans="1:82" s="388" customFormat="1">
      <c r="A154" s="388" t="s">
        <v>6105</v>
      </c>
      <c r="B154" s="388" t="s">
        <v>7188</v>
      </c>
      <c r="C154" s="390">
        <v>26</v>
      </c>
      <c r="D154" s="390" t="s">
        <v>69</v>
      </c>
      <c r="E154" s="390" t="s">
        <v>43</v>
      </c>
      <c r="F154" s="390" t="s">
        <v>35</v>
      </c>
      <c r="G154" s="390">
        <v>148</v>
      </c>
      <c r="H154" s="390">
        <v>443</v>
      </c>
      <c r="I154" s="390">
        <v>395</v>
      </c>
      <c r="J154" s="390">
        <v>65</v>
      </c>
      <c r="K154" s="390">
        <v>98</v>
      </c>
      <c r="L154" s="390">
        <v>27</v>
      </c>
      <c r="M154" s="390">
        <v>3</v>
      </c>
      <c r="N154" s="390">
        <v>25</v>
      </c>
      <c r="O154" s="390">
        <v>56</v>
      </c>
      <c r="P154" s="390">
        <v>1</v>
      </c>
      <c r="Q154" s="390">
        <v>5</v>
      </c>
      <c r="R154" s="390">
        <v>40</v>
      </c>
      <c r="S154" s="390">
        <v>85</v>
      </c>
      <c r="T154" s="519">
        <v>0.248</v>
      </c>
      <c r="U154" s="519">
        <v>0.32100000000000001</v>
      </c>
      <c r="V154" s="519">
        <v>0.52200000000000002</v>
      </c>
      <c r="W154" s="519">
        <v>0.84299999999999997</v>
      </c>
      <c r="X154" s="390">
        <v>125</v>
      </c>
      <c r="Y154" s="390">
        <v>206</v>
      </c>
      <c r="Z154" s="390">
        <v>6</v>
      </c>
      <c r="AA154" s="390">
        <v>4</v>
      </c>
      <c r="AB154" s="390">
        <v>1</v>
      </c>
      <c r="AC154" s="390">
        <v>3</v>
      </c>
      <c r="AD154" s="390">
        <v>3</v>
      </c>
      <c r="AE154" s="390" t="s">
        <v>6656</v>
      </c>
      <c r="AF154" s="390"/>
      <c r="AG154" s="576">
        <v>0</v>
      </c>
      <c r="AH154" s="390">
        <v>0</v>
      </c>
      <c r="AI154" s="390">
        <v>0</v>
      </c>
      <c r="AJ154" s="390">
        <v>0</v>
      </c>
      <c r="AK154" s="390">
        <v>0</v>
      </c>
      <c r="AL154" s="390">
        <v>0</v>
      </c>
      <c r="AM154" s="390">
        <v>116</v>
      </c>
      <c r="AN154" s="390">
        <v>32</v>
      </c>
      <c r="AO154" s="389">
        <v>2</v>
      </c>
      <c r="AP154" s="390">
        <v>132</v>
      </c>
      <c r="AQ154" s="584">
        <v>0</v>
      </c>
      <c r="AR154" s="601"/>
      <c r="AS154" s="390">
        <v>53</v>
      </c>
      <c r="AT154" s="390">
        <v>3</v>
      </c>
      <c r="AU154" s="389">
        <v>9</v>
      </c>
      <c r="AV154" s="390">
        <v>4</v>
      </c>
      <c r="AW154" s="390">
        <v>0</v>
      </c>
      <c r="AX154" s="390">
        <v>1</v>
      </c>
      <c r="AY154" s="390">
        <v>4</v>
      </c>
      <c r="AZ154" s="390">
        <v>3</v>
      </c>
      <c r="BA154" s="390">
        <v>7</v>
      </c>
      <c r="BB154" s="519">
        <v>0.17</v>
      </c>
      <c r="BC154" s="519">
        <v>0.21099999999999999</v>
      </c>
      <c r="BD154" s="519">
        <v>0.30199999999999999</v>
      </c>
      <c r="BE154" s="519">
        <v>0.51300000000000001</v>
      </c>
      <c r="BF154" s="370"/>
      <c r="BG154" s="390">
        <v>342</v>
      </c>
      <c r="BH154" s="390">
        <v>62</v>
      </c>
      <c r="BI154" s="390">
        <v>89</v>
      </c>
      <c r="BJ154" s="390">
        <v>23</v>
      </c>
      <c r="BK154" s="390">
        <v>3</v>
      </c>
      <c r="BL154" s="390">
        <v>24</v>
      </c>
      <c r="BM154" s="390">
        <v>52</v>
      </c>
      <c r="BN154" s="390">
        <v>37</v>
      </c>
      <c r="BO154" s="390">
        <v>78</v>
      </c>
      <c r="BP154" s="519">
        <v>0.26</v>
      </c>
      <c r="BQ154" s="519">
        <v>0.33800000000000002</v>
      </c>
      <c r="BR154" s="519">
        <v>0.55600000000000005</v>
      </c>
      <c r="BS154" s="519">
        <v>0.89400000000000002</v>
      </c>
      <c r="BT154" s="390"/>
      <c r="BU154" s="390"/>
      <c r="BV154" s="390"/>
      <c r="BW154" s="390"/>
      <c r="BX154" s="390"/>
      <c r="BY154" s="390"/>
      <c r="BZ154" s="390"/>
      <c r="CA154" s="390"/>
      <c r="CB154" s="390"/>
      <c r="CC154" s="390"/>
      <c r="CD154" s="390"/>
    </row>
    <row r="155" spans="1:82" s="388" customFormat="1">
      <c r="A155" s="388" t="s">
        <v>3885</v>
      </c>
      <c r="B155" s="388" t="s">
        <v>7132</v>
      </c>
      <c r="C155" s="390">
        <v>30</v>
      </c>
      <c r="D155" s="390" t="s">
        <v>48</v>
      </c>
      <c r="E155" s="390" t="s">
        <v>43</v>
      </c>
      <c r="F155" s="390" t="s">
        <v>35</v>
      </c>
      <c r="G155" s="390">
        <v>146</v>
      </c>
      <c r="H155" s="390">
        <v>614</v>
      </c>
      <c r="I155" s="390">
        <v>560</v>
      </c>
      <c r="J155" s="390">
        <v>75</v>
      </c>
      <c r="K155" s="390">
        <v>164</v>
      </c>
      <c r="L155" s="390">
        <v>25</v>
      </c>
      <c r="M155" s="390">
        <v>5</v>
      </c>
      <c r="N155" s="390">
        <v>30</v>
      </c>
      <c r="O155" s="390">
        <v>87</v>
      </c>
      <c r="P155" s="390">
        <v>4</v>
      </c>
      <c r="Q155" s="390">
        <v>0</v>
      </c>
      <c r="R155" s="390">
        <v>48</v>
      </c>
      <c r="S155" s="390">
        <v>124</v>
      </c>
      <c r="T155" s="519">
        <v>0.29299999999999998</v>
      </c>
      <c r="U155" s="519">
        <v>0.35199999999999998</v>
      </c>
      <c r="V155" s="519">
        <v>0.51600000000000001</v>
      </c>
      <c r="W155" s="519">
        <v>0.86799999999999999</v>
      </c>
      <c r="X155" s="390">
        <v>124</v>
      </c>
      <c r="Y155" s="390">
        <v>289</v>
      </c>
      <c r="Z155" s="390">
        <v>14</v>
      </c>
      <c r="AA155" s="390">
        <v>4</v>
      </c>
      <c r="AB155" s="390">
        <v>0</v>
      </c>
      <c r="AC155" s="390">
        <v>2</v>
      </c>
      <c r="AD155" s="390">
        <v>4</v>
      </c>
      <c r="AE155" s="390" t="s">
        <v>10094</v>
      </c>
      <c r="AF155" s="390"/>
      <c r="AG155" s="576">
        <v>0</v>
      </c>
      <c r="AH155" s="390">
        <v>0</v>
      </c>
      <c r="AI155" s="390">
        <v>0</v>
      </c>
      <c r="AJ155" s="390">
        <v>0</v>
      </c>
      <c r="AK155" s="390">
        <v>0</v>
      </c>
      <c r="AL155" s="390">
        <v>0</v>
      </c>
      <c r="AM155" s="390">
        <v>138</v>
      </c>
      <c r="AN155" s="390">
        <v>0</v>
      </c>
      <c r="AO155" s="389">
        <v>5</v>
      </c>
      <c r="AP155" s="390">
        <v>140</v>
      </c>
      <c r="AQ155" s="584">
        <v>0</v>
      </c>
      <c r="AR155" s="601"/>
      <c r="AS155" s="390">
        <v>173</v>
      </c>
      <c r="AT155" s="390">
        <v>15</v>
      </c>
      <c r="AU155" s="389">
        <v>41</v>
      </c>
      <c r="AV155" s="390">
        <v>4</v>
      </c>
      <c r="AW155" s="390">
        <v>0</v>
      </c>
      <c r="AX155" s="390">
        <v>8</v>
      </c>
      <c r="AY155" s="390">
        <v>22</v>
      </c>
      <c r="AZ155" s="390">
        <v>10</v>
      </c>
      <c r="BA155" s="390">
        <v>47</v>
      </c>
      <c r="BB155" s="519">
        <v>0.23699999999999999</v>
      </c>
      <c r="BC155" s="519">
        <v>0.29399999999999998</v>
      </c>
      <c r="BD155" s="519">
        <v>0.39900000000000002</v>
      </c>
      <c r="BE155" s="519">
        <v>0.69299999999999995</v>
      </c>
      <c r="BF155" s="370"/>
      <c r="BG155" s="390">
        <v>387</v>
      </c>
      <c r="BH155" s="390">
        <v>60</v>
      </c>
      <c r="BI155" s="390">
        <v>123</v>
      </c>
      <c r="BJ155" s="390">
        <v>21</v>
      </c>
      <c r="BK155" s="390">
        <v>5</v>
      </c>
      <c r="BL155" s="390">
        <v>22</v>
      </c>
      <c r="BM155" s="390">
        <v>65</v>
      </c>
      <c r="BN155" s="390">
        <v>38</v>
      </c>
      <c r="BO155" s="390">
        <v>77</v>
      </c>
      <c r="BP155" s="519">
        <v>0.318</v>
      </c>
      <c r="BQ155" s="519">
        <v>0.377</v>
      </c>
      <c r="BR155" s="519">
        <v>0.56799999999999995</v>
      </c>
      <c r="BS155" s="519">
        <v>0.94499999999999995</v>
      </c>
      <c r="BT155" s="390"/>
      <c r="BU155" s="390"/>
      <c r="BV155" s="390"/>
      <c r="BW155" s="390"/>
      <c r="BX155" s="390"/>
      <c r="BY155" s="390"/>
      <c r="BZ155" s="390"/>
      <c r="CA155" s="390"/>
      <c r="CB155" s="390"/>
      <c r="CC155" s="390"/>
      <c r="CD155" s="390"/>
    </row>
    <row r="156" spans="1:82" s="388" customFormat="1">
      <c r="A156" s="388" t="s">
        <v>137</v>
      </c>
      <c r="B156" s="388" t="s">
        <v>7133</v>
      </c>
      <c r="C156" s="390">
        <v>37</v>
      </c>
      <c r="D156" s="390" t="s">
        <v>53</v>
      </c>
      <c r="E156" s="390" t="s">
        <v>34</v>
      </c>
      <c r="F156" s="390" t="s">
        <v>10</v>
      </c>
      <c r="G156" s="390">
        <v>9</v>
      </c>
      <c r="H156" s="390">
        <v>27</v>
      </c>
      <c r="I156" s="390">
        <v>23</v>
      </c>
      <c r="J156" s="390">
        <v>4</v>
      </c>
      <c r="K156" s="390">
        <v>3</v>
      </c>
      <c r="L156" s="390">
        <v>0</v>
      </c>
      <c r="M156" s="390">
        <v>0</v>
      </c>
      <c r="N156" s="390">
        <v>1</v>
      </c>
      <c r="O156" s="390">
        <v>2</v>
      </c>
      <c r="P156" s="390">
        <v>0</v>
      </c>
      <c r="Q156" s="390">
        <v>0</v>
      </c>
      <c r="R156" s="390">
        <v>4</v>
      </c>
      <c r="S156" s="390">
        <v>7</v>
      </c>
      <c r="T156" s="519">
        <v>0.13</v>
      </c>
      <c r="U156" s="519">
        <v>0.25900000000000001</v>
      </c>
      <c r="V156" s="519">
        <v>0.26100000000000001</v>
      </c>
      <c r="W156" s="519">
        <v>0.52</v>
      </c>
      <c r="X156" s="390">
        <v>42</v>
      </c>
      <c r="Y156" s="390">
        <v>6</v>
      </c>
      <c r="Z156" s="390">
        <v>1</v>
      </c>
      <c r="AA156" s="390">
        <v>0</v>
      </c>
      <c r="AB156" s="390">
        <v>0</v>
      </c>
      <c r="AC156" s="390">
        <v>0</v>
      </c>
      <c r="AD156" s="390">
        <v>0</v>
      </c>
      <c r="AE156" s="390" t="s">
        <v>10096</v>
      </c>
      <c r="AF156" s="390"/>
      <c r="AG156" s="576">
        <v>0</v>
      </c>
      <c r="AH156" s="390">
        <v>0</v>
      </c>
      <c r="AI156" s="390">
        <v>0</v>
      </c>
      <c r="AJ156" s="390">
        <v>5</v>
      </c>
      <c r="AK156" s="390">
        <v>4</v>
      </c>
      <c r="AL156" s="390">
        <v>0</v>
      </c>
      <c r="AM156" s="390">
        <v>0</v>
      </c>
      <c r="AN156" s="390">
        <v>0</v>
      </c>
      <c r="AO156" s="389">
        <v>0</v>
      </c>
      <c r="AP156" s="390">
        <v>0</v>
      </c>
      <c r="AQ156" s="584">
        <v>2</v>
      </c>
      <c r="AR156" s="601"/>
      <c r="AS156" s="390">
        <v>12</v>
      </c>
      <c r="AT156" s="390">
        <v>1</v>
      </c>
      <c r="AU156" s="389">
        <v>1</v>
      </c>
      <c r="AV156" s="390">
        <v>0</v>
      </c>
      <c r="AW156" s="390">
        <v>0</v>
      </c>
      <c r="AX156" s="390">
        <v>1</v>
      </c>
      <c r="AY156" s="390">
        <v>2</v>
      </c>
      <c r="AZ156" s="390">
        <v>1</v>
      </c>
      <c r="BA156" s="390">
        <v>5</v>
      </c>
      <c r="BB156" s="519">
        <v>8.3000000000000004E-2</v>
      </c>
      <c r="BC156" s="519">
        <v>0.154</v>
      </c>
      <c r="BD156" s="519">
        <v>0.33300000000000002</v>
      </c>
      <c r="BE156" s="519">
        <v>0.48699999999999999</v>
      </c>
      <c r="BF156" s="370"/>
      <c r="BG156" s="390">
        <v>11</v>
      </c>
      <c r="BH156" s="390">
        <v>3</v>
      </c>
      <c r="BI156" s="390">
        <v>2</v>
      </c>
      <c r="BJ156" s="390">
        <v>0</v>
      </c>
      <c r="BK156" s="390">
        <v>0</v>
      </c>
      <c r="BL156" s="390">
        <v>0</v>
      </c>
      <c r="BM156" s="390">
        <v>0</v>
      </c>
      <c r="BN156" s="390">
        <v>3</v>
      </c>
      <c r="BO156" s="390">
        <v>2</v>
      </c>
      <c r="BP156" s="519">
        <v>0.182</v>
      </c>
      <c r="BQ156" s="519">
        <v>0.35699999999999998</v>
      </c>
      <c r="BR156" s="519">
        <v>0.182</v>
      </c>
      <c r="BS156" s="519">
        <v>0.53900000000000003</v>
      </c>
      <c r="BT156" s="390"/>
      <c r="BU156" s="390"/>
      <c r="BV156" s="390"/>
      <c r="BW156" s="390"/>
      <c r="BX156" s="390"/>
      <c r="BY156" s="390"/>
      <c r="BZ156" s="390"/>
      <c r="CA156" s="390"/>
      <c r="CB156" s="390"/>
      <c r="CC156" s="390"/>
      <c r="CD156" s="390"/>
    </row>
    <row r="157" spans="1:82" s="388" customFormat="1">
      <c r="A157" s="388" t="s">
        <v>7650</v>
      </c>
      <c r="B157" s="388" t="s">
        <v>7651</v>
      </c>
      <c r="C157" s="390">
        <v>28</v>
      </c>
      <c r="D157" s="390" t="s">
        <v>128</v>
      </c>
      <c r="E157" s="390" t="s">
        <v>43</v>
      </c>
      <c r="F157" s="390" t="s">
        <v>10</v>
      </c>
      <c r="G157" s="390">
        <v>146</v>
      </c>
      <c r="H157" s="390">
        <v>473</v>
      </c>
      <c r="I157" s="390">
        <v>438</v>
      </c>
      <c r="J157" s="390">
        <v>54</v>
      </c>
      <c r="K157" s="390">
        <v>109</v>
      </c>
      <c r="L157" s="390">
        <v>23</v>
      </c>
      <c r="M157" s="390">
        <v>2</v>
      </c>
      <c r="N157" s="390">
        <v>5</v>
      </c>
      <c r="O157" s="390">
        <v>32</v>
      </c>
      <c r="P157" s="390">
        <v>6</v>
      </c>
      <c r="Q157" s="390">
        <v>3</v>
      </c>
      <c r="R157" s="390">
        <v>30</v>
      </c>
      <c r="S157" s="390">
        <v>89</v>
      </c>
      <c r="T157" s="519">
        <v>0.249</v>
      </c>
      <c r="U157" s="519">
        <v>0.3</v>
      </c>
      <c r="V157" s="519">
        <v>0.34499999999999997</v>
      </c>
      <c r="W157" s="519">
        <v>0.64500000000000002</v>
      </c>
      <c r="X157" s="390">
        <v>79</v>
      </c>
      <c r="Y157" s="390">
        <v>151</v>
      </c>
      <c r="Z157" s="390">
        <v>10</v>
      </c>
      <c r="AA157" s="390">
        <v>3</v>
      </c>
      <c r="AB157" s="390">
        <v>0</v>
      </c>
      <c r="AC157" s="390">
        <v>2</v>
      </c>
      <c r="AD157" s="390">
        <v>1</v>
      </c>
      <c r="AE157" s="390" t="s">
        <v>10095</v>
      </c>
      <c r="AF157" s="390"/>
      <c r="AG157" s="576">
        <v>0</v>
      </c>
      <c r="AH157" s="390">
        <v>0</v>
      </c>
      <c r="AI157" s="390">
        <v>9</v>
      </c>
      <c r="AJ157" s="390">
        <v>77</v>
      </c>
      <c r="AK157" s="390">
        <v>0</v>
      </c>
      <c r="AL157" s="390">
        <v>0</v>
      </c>
      <c r="AM157" s="390">
        <v>31</v>
      </c>
      <c r="AN157" s="390">
        <v>0</v>
      </c>
      <c r="AO157" s="389">
        <v>5</v>
      </c>
      <c r="AP157" s="390">
        <v>34</v>
      </c>
      <c r="AQ157" s="584">
        <v>2</v>
      </c>
      <c r="AR157" s="601"/>
      <c r="AS157" s="390">
        <v>146</v>
      </c>
      <c r="AT157" s="390">
        <v>22</v>
      </c>
      <c r="AU157" s="389">
        <v>38</v>
      </c>
      <c r="AV157" s="390">
        <v>9</v>
      </c>
      <c r="AW157" s="390">
        <v>1</v>
      </c>
      <c r="AX157" s="390">
        <v>3</v>
      </c>
      <c r="AY157" s="390">
        <v>12</v>
      </c>
      <c r="AZ157" s="390">
        <v>15</v>
      </c>
      <c r="BA157" s="390">
        <v>20</v>
      </c>
      <c r="BB157" s="519">
        <v>0.26</v>
      </c>
      <c r="BC157" s="519">
        <v>0.32700000000000001</v>
      </c>
      <c r="BD157" s="519">
        <v>0.39700000000000002</v>
      </c>
      <c r="BE157" s="519">
        <v>0.72399999999999998</v>
      </c>
      <c r="BF157" s="370"/>
      <c r="BG157" s="390">
        <v>292</v>
      </c>
      <c r="BH157" s="390">
        <v>31</v>
      </c>
      <c r="BI157" s="390">
        <v>71</v>
      </c>
      <c r="BJ157" s="390">
        <v>14</v>
      </c>
      <c r="BK157" s="390">
        <v>1</v>
      </c>
      <c r="BL157" s="390">
        <v>2</v>
      </c>
      <c r="BM157" s="390">
        <v>20</v>
      </c>
      <c r="BN157" s="390">
        <v>15</v>
      </c>
      <c r="BO157" s="390">
        <v>69</v>
      </c>
      <c r="BP157" s="519">
        <v>0.24299999999999999</v>
      </c>
      <c r="BQ157" s="519">
        <v>0.28599999999999998</v>
      </c>
      <c r="BR157" s="519">
        <v>0.318</v>
      </c>
      <c r="BS157" s="519">
        <v>0.60399999999999998</v>
      </c>
      <c r="BT157" s="390"/>
      <c r="BU157" s="390"/>
      <c r="BV157" s="390"/>
      <c r="BW157" s="390"/>
      <c r="BX157" s="390"/>
      <c r="BY157" s="390"/>
      <c r="BZ157" s="390"/>
      <c r="CA157" s="390"/>
      <c r="CB157" s="390"/>
      <c r="CC157" s="390"/>
      <c r="CD157" s="390"/>
    </row>
    <row r="158" spans="1:82" s="388" customFormat="1">
      <c r="A158" s="388" t="s">
        <v>7735</v>
      </c>
      <c r="B158" s="388" t="s">
        <v>7736</v>
      </c>
      <c r="C158" s="390">
        <v>22</v>
      </c>
      <c r="D158" s="390" t="s">
        <v>42</v>
      </c>
      <c r="E158" s="390" t="s">
        <v>43</v>
      </c>
      <c r="F158" s="390" t="s">
        <v>10</v>
      </c>
      <c r="G158" s="390">
        <v>154</v>
      </c>
      <c r="H158" s="390">
        <v>592</v>
      </c>
      <c r="I158" s="390">
        <v>554</v>
      </c>
      <c r="J158" s="390">
        <v>76</v>
      </c>
      <c r="K158" s="390">
        <v>142</v>
      </c>
      <c r="L158" s="390">
        <v>26</v>
      </c>
      <c r="M158" s="390">
        <v>8</v>
      </c>
      <c r="N158" s="390">
        <v>9</v>
      </c>
      <c r="O158" s="390">
        <v>51</v>
      </c>
      <c r="P158" s="390">
        <v>24</v>
      </c>
      <c r="Q158" s="390">
        <v>11</v>
      </c>
      <c r="R158" s="390">
        <v>29</v>
      </c>
      <c r="S158" s="390">
        <v>119</v>
      </c>
      <c r="T158" s="519">
        <v>0.25600000000000001</v>
      </c>
      <c r="U158" s="519">
        <v>0.29499999999999998</v>
      </c>
      <c r="V158" s="519">
        <v>0.38100000000000001</v>
      </c>
      <c r="W158" s="519">
        <v>0.67600000000000005</v>
      </c>
      <c r="X158" s="390">
        <v>90</v>
      </c>
      <c r="Y158" s="390">
        <v>211</v>
      </c>
      <c r="Z158" s="390">
        <v>9</v>
      </c>
      <c r="AA158" s="390">
        <v>3</v>
      </c>
      <c r="AB158" s="390">
        <v>3</v>
      </c>
      <c r="AC158" s="390">
        <v>3</v>
      </c>
      <c r="AD158" s="390">
        <v>4</v>
      </c>
      <c r="AE158" s="570" t="s">
        <v>6535</v>
      </c>
      <c r="AF158" s="570"/>
      <c r="AG158" s="576">
        <v>0</v>
      </c>
      <c r="AH158" s="390">
        <v>0</v>
      </c>
      <c r="AI158" s="390">
        <v>0</v>
      </c>
      <c r="AJ158" s="390">
        <v>0</v>
      </c>
      <c r="AK158" s="390">
        <v>0</v>
      </c>
      <c r="AL158" s="390">
        <v>146</v>
      </c>
      <c r="AM158" s="390">
        <v>0</v>
      </c>
      <c r="AN158" s="390">
        <v>0</v>
      </c>
      <c r="AO158" s="389">
        <v>0</v>
      </c>
      <c r="AP158" s="390">
        <v>0</v>
      </c>
      <c r="AQ158" s="584">
        <v>0</v>
      </c>
      <c r="AR158" s="601"/>
      <c r="AS158" s="390">
        <v>141</v>
      </c>
      <c r="AT158" s="390">
        <v>22</v>
      </c>
      <c r="AU158" s="389">
        <v>40</v>
      </c>
      <c r="AV158" s="390">
        <v>10</v>
      </c>
      <c r="AW158" s="390">
        <v>2</v>
      </c>
      <c r="AX158" s="390">
        <v>2</v>
      </c>
      <c r="AY158" s="390">
        <v>11</v>
      </c>
      <c r="AZ158" s="390">
        <v>7</v>
      </c>
      <c r="BA158" s="390">
        <v>33</v>
      </c>
      <c r="BB158" s="519">
        <v>0.28399999999999997</v>
      </c>
      <c r="BC158" s="519">
        <v>0.318</v>
      </c>
      <c r="BD158" s="519">
        <v>0.42599999999999999</v>
      </c>
      <c r="BE158" s="519">
        <v>0.74399999999999999</v>
      </c>
      <c r="BF158" s="370"/>
      <c r="BG158" s="390">
        <v>413</v>
      </c>
      <c r="BH158" s="390">
        <v>54</v>
      </c>
      <c r="BI158" s="390">
        <v>102</v>
      </c>
      <c r="BJ158" s="390">
        <v>16</v>
      </c>
      <c r="BK158" s="390">
        <v>6</v>
      </c>
      <c r="BL158" s="390">
        <v>7</v>
      </c>
      <c r="BM158" s="390">
        <v>40</v>
      </c>
      <c r="BN158" s="390">
        <v>22</v>
      </c>
      <c r="BO158" s="390">
        <v>86</v>
      </c>
      <c r="BP158" s="519">
        <v>0.247</v>
      </c>
      <c r="BQ158" s="519">
        <v>0.28799999999999998</v>
      </c>
      <c r="BR158" s="519">
        <v>0.36599999999999999</v>
      </c>
      <c r="BS158" s="519">
        <v>0.65400000000000003</v>
      </c>
      <c r="BT158" s="390"/>
      <c r="BU158" s="390"/>
      <c r="BV158" s="390"/>
      <c r="BW158" s="390"/>
      <c r="BX158" s="390"/>
      <c r="BY158" s="390"/>
      <c r="BZ158" s="390"/>
      <c r="CA158" s="390"/>
      <c r="CB158" s="390"/>
      <c r="CC158" s="390"/>
      <c r="CD158" s="390"/>
    </row>
    <row r="159" spans="1:82" s="388" customFormat="1">
      <c r="A159" s="388" t="s">
        <v>6654</v>
      </c>
      <c r="B159" s="388" t="s">
        <v>7135</v>
      </c>
      <c r="C159" s="390">
        <v>25</v>
      </c>
      <c r="D159" s="390" t="s">
        <v>64</v>
      </c>
      <c r="E159" s="390" t="s">
        <v>34</v>
      </c>
      <c r="F159" s="390" t="s">
        <v>35</v>
      </c>
      <c r="G159" s="390">
        <v>141</v>
      </c>
      <c r="H159" s="390">
        <v>544</v>
      </c>
      <c r="I159" s="390">
        <v>480</v>
      </c>
      <c r="J159" s="390">
        <v>65</v>
      </c>
      <c r="K159" s="390">
        <v>142</v>
      </c>
      <c r="L159" s="390">
        <v>27</v>
      </c>
      <c r="M159" s="390">
        <v>10</v>
      </c>
      <c r="N159" s="390">
        <v>2</v>
      </c>
      <c r="O159" s="390">
        <v>40</v>
      </c>
      <c r="P159" s="390">
        <v>40</v>
      </c>
      <c r="Q159" s="390">
        <v>12</v>
      </c>
      <c r="R159" s="390">
        <v>47</v>
      </c>
      <c r="S159" s="390">
        <v>98</v>
      </c>
      <c r="T159" s="519">
        <v>0.29599999999999999</v>
      </c>
      <c r="U159" s="519">
        <v>0.36699999999999999</v>
      </c>
      <c r="V159" s="519">
        <v>0.40600000000000003</v>
      </c>
      <c r="W159" s="519">
        <v>0.77300000000000002</v>
      </c>
      <c r="X159" s="390">
        <v>115</v>
      </c>
      <c r="Y159" s="390">
        <v>195</v>
      </c>
      <c r="Z159" s="390">
        <v>11</v>
      </c>
      <c r="AA159" s="390">
        <v>8</v>
      </c>
      <c r="AB159" s="390">
        <v>7</v>
      </c>
      <c r="AC159" s="390">
        <v>2</v>
      </c>
      <c r="AD159" s="390">
        <v>0</v>
      </c>
      <c r="AE159" s="390" t="s">
        <v>10042</v>
      </c>
      <c r="AF159" s="390"/>
      <c r="AG159" s="576">
        <v>0</v>
      </c>
      <c r="AH159" s="390">
        <v>0</v>
      </c>
      <c r="AI159" s="390">
        <v>0</v>
      </c>
      <c r="AJ159" s="390">
        <v>0</v>
      </c>
      <c r="AK159" s="390">
        <v>0</v>
      </c>
      <c r="AL159" s="390">
        <v>0</v>
      </c>
      <c r="AM159" s="390">
        <v>38</v>
      </c>
      <c r="AN159" s="390">
        <v>71</v>
      </c>
      <c r="AO159" s="389">
        <v>47</v>
      </c>
      <c r="AP159" s="390">
        <v>138</v>
      </c>
      <c r="AQ159" s="584">
        <v>1</v>
      </c>
      <c r="AR159" s="601"/>
      <c r="AS159" s="390">
        <v>104</v>
      </c>
      <c r="AT159" s="390">
        <v>12</v>
      </c>
      <c r="AU159" s="389">
        <v>35</v>
      </c>
      <c r="AV159" s="390">
        <v>8</v>
      </c>
      <c r="AW159" s="390">
        <v>1</v>
      </c>
      <c r="AX159" s="390">
        <v>0</v>
      </c>
      <c r="AY159" s="390">
        <v>5</v>
      </c>
      <c r="AZ159" s="390">
        <v>7</v>
      </c>
      <c r="BA159" s="390">
        <v>26</v>
      </c>
      <c r="BB159" s="519">
        <v>0.33700000000000002</v>
      </c>
      <c r="BC159" s="519">
        <v>0.38400000000000001</v>
      </c>
      <c r="BD159" s="519">
        <v>0.433</v>
      </c>
      <c r="BE159" s="519">
        <v>0.81699999999999995</v>
      </c>
      <c r="BF159" s="370"/>
      <c r="BG159" s="390">
        <v>376</v>
      </c>
      <c r="BH159" s="390">
        <v>53</v>
      </c>
      <c r="BI159" s="390">
        <v>107</v>
      </c>
      <c r="BJ159" s="390">
        <v>19</v>
      </c>
      <c r="BK159" s="390">
        <v>9</v>
      </c>
      <c r="BL159" s="390">
        <v>2</v>
      </c>
      <c r="BM159" s="390">
        <v>35</v>
      </c>
      <c r="BN159" s="390">
        <v>40</v>
      </c>
      <c r="BO159" s="390">
        <v>72</v>
      </c>
      <c r="BP159" s="519">
        <v>0.28499999999999998</v>
      </c>
      <c r="BQ159" s="519">
        <v>0.36199999999999999</v>
      </c>
      <c r="BR159" s="519">
        <v>0.39900000000000002</v>
      </c>
      <c r="BS159" s="519">
        <v>0.76100000000000001</v>
      </c>
      <c r="BT159" s="390"/>
      <c r="BU159" s="390"/>
      <c r="BV159" s="390"/>
      <c r="BW159" s="390"/>
      <c r="BX159" s="390"/>
      <c r="BY159" s="390"/>
      <c r="BZ159" s="390"/>
      <c r="CA159" s="390"/>
      <c r="CB159" s="390"/>
      <c r="CC159" s="390"/>
      <c r="CD159" s="390"/>
    </row>
    <row r="160" spans="1:82" s="388" customFormat="1">
      <c r="A160" s="388" t="s">
        <v>211</v>
      </c>
      <c r="B160" s="388" t="s">
        <v>7137</v>
      </c>
      <c r="C160" s="390">
        <v>27</v>
      </c>
      <c r="D160" s="390" t="s">
        <v>49</v>
      </c>
      <c r="E160" s="390" t="s">
        <v>43</v>
      </c>
      <c r="F160" s="390" t="s">
        <v>35</v>
      </c>
      <c r="G160" s="390">
        <v>127</v>
      </c>
      <c r="H160" s="390">
        <v>407</v>
      </c>
      <c r="I160" s="390">
        <v>353</v>
      </c>
      <c r="J160" s="390">
        <v>41</v>
      </c>
      <c r="K160" s="390">
        <v>88</v>
      </c>
      <c r="L160" s="390">
        <v>18</v>
      </c>
      <c r="M160" s="390">
        <v>2</v>
      </c>
      <c r="N160" s="390">
        <v>9</v>
      </c>
      <c r="O160" s="390">
        <v>38</v>
      </c>
      <c r="P160" s="390">
        <v>6</v>
      </c>
      <c r="Q160" s="390">
        <v>5</v>
      </c>
      <c r="R160" s="390">
        <v>31</v>
      </c>
      <c r="S160" s="390">
        <v>60</v>
      </c>
      <c r="T160" s="519">
        <v>0.249</v>
      </c>
      <c r="U160" s="519">
        <v>0.33200000000000002</v>
      </c>
      <c r="V160" s="519">
        <v>0.38800000000000001</v>
      </c>
      <c r="W160" s="519">
        <v>0.72</v>
      </c>
      <c r="X160" s="390">
        <v>97</v>
      </c>
      <c r="Y160" s="390">
        <v>137</v>
      </c>
      <c r="Z160" s="390">
        <v>6</v>
      </c>
      <c r="AA160" s="390">
        <v>14</v>
      </c>
      <c r="AB160" s="390">
        <v>6</v>
      </c>
      <c r="AC160" s="390">
        <v>3</v>
      </c>
      <c r="AD160" s="390">
        <v>3</v>
      </c>
      <c r="AE160" s="390" t="s">
        <v>6530</v>
      </c>
      <c r="AF160" s="390"/>
      <c r="AG160" s="576">
        <v>0</v>
      </c>
      <c r="AH160" s="390">
        <v>0</v>
      </c>
      <c r="AI160" s="390">
        <v>0</v>
      </c>
      <c r="AJ160" s="390">
        <v>119</v>
      </c>
      <c r="AK160" s="390">
        <v>0</v>
      </c>
      <c r="AL160" s="390">
        <v>0</v>
      </c>
      <c r="AM160" s="390">
        <v>0</v>
      </c>
      <c r="AN160" s="390">
        <v>0</v>
      </c>
      <c r="AO160" s="389">
        <v>0</v>
      </c>
      <c r="AP160" s="390">
        <v>0</v>
      </c>
      <c r="AQ160" s="584">
        <v>0</v>
      </c>
      <c r="AR160" s="601"/>
      <c r="AS160" s="390">
        <v>83</v>
      </c>
      <c r="AT160" s="390">
        <v>9</v>
      </c>
      <c r="AU160" s="389">
        <v>20</v>
      </c>
      <c r="AV160" s="390">
        <v>3</v>
      </c>
      <c r="AW160" s="390">
        <v>0</v>
      </c>
      <c r="AX160" s="390">
        <v>1</v>
      </c>
      <c r="AY160" s="390">
        <v>9</v>
      </c>
      <c r="AZ160" s="390">
        <v>8</v>
      </c>
      <c r="BA160" s="390">
        <v>12</v>
      </c>
      <c r="BB160" s="519">
        <v>0.24099999999999999</v>
      </c>
      <c r="BC160" s="519">
        <v>0.30099999999999999</v>
      </c>
      <c r="BD160" s="519">
        <v>0.313</v>
      </c>
      <c r="BE160" s="519">
        <v>0.61399999999999999</v>
      </c>
      <c r="BF160" s="370"/>
      <c r="BG160" s="390">
        <v>270</v>
      </c>
      <c r="BH160" s="390">
        <v>32</v>
      </c>
      <c r="BI160" s="390">
        <v>68</v>
      </c>
      <c r="BJ160" s="390">
        <v>15</v>
      </c>
      <c r="BK160" s="390">
        <v>2</v>
      </c>
      <c r="BL160" s="390">
        <v>8</v>
      </c>
      <c r="BM160" s="390">
        <v>29</v>
      </c>
      <c r="BN160" s="390">
        <v>23</v>
      </c>
      <c r="BO160" s="390">
        <v>48</v>
      </c>
      <c r="BP160" s="519">
        <v>0.252</v>
      </c>
      <c r="BQ160" s="519">
        <v>0.34100000000000003</v>
      </c>
      <c r="BR160" s="519">
        <v>0.41099999999999998</v>
      </c>
      <c r="BS160" s="519">
        <v>0.752</v>
      </c>
      <c r="BT160" s="390"/>
      <c r="BU160" s="390"/>
      <c r="BV160" s="390"/>
      <c r="BW160" s="390"/>
      <c r="BX160" s="390"/>
      <c r="BY160" s="390"/>
      <c r="BZ160" s="390"/>
      <c r="CA160" s="390"/>
      <c r="CB160" s="390"/>
      <c r="CC160" s="390"/>
      <c r="CD160" s="390"/>
    </row>
    <row r="161" spans="1:82" ht="15" customHeight="1">
      <c r="A161" s="276"/>
      <c r="B161" s="319"/>
      <c r="C161" s="319"/>
      <c r="D161" s="319"/>
      <c r="E161" s="319"/>
      <c r="F161" s="319"/>
      <c r="G161" s="319"/>
      <c r="H161" s="319"/>
      <c r="I161" s="287"/>
      <c r="J161" s="287"/>
      <c r="K161" s="287"/>
      <c r="L161" s="287"/>
      <c r="M161" s="319"/>
      <c r="N161" s="319"/>
      <c r="O161" s="319"/>
      <c r="P161" s="319"/>
      <c r="Q161" s="319"/>
      <c r="R161" s="319"/>
      <c r="S161" s="319"/>
      <c r="T161" s="319"/>
      <c r="U161" s="319"/>
      <c r="V161" s="319"/>
      <c r="W161" s="319"/>
      <c r="X161" s="319"/>
      <c r="Y161" s="319"/>
      <c r="Z161" s="319"/>
      <c r="AA161" s="319"/>
      <c r="AB161" s="319"/>
      <c r="AC161" s="319"/>
      <c r="AD161" s="319"/>
      <c r="AE161" s="319"/>
      <c r="AF161" s="319"/>
      <c r="AG161" s="577"/>
      <c r="AH161" s="319"/>
      <c r="AI161" s="319"/>
      <c r="AJ161" s="319"/>
      <c r="AK161" s="319"/>
      <c r="AL161" s="319"/>
      <c r="AM161" s="319"/>
      <c r="AN161" s="319"/>
      <c r="AO161" s="319"/>
      <c r="AP161" s="319"/>
      <c r="AQ161" s="590"/>
      <c r="AR161" s="606"/>
      <c r="AS161" s="319"/>
      <c r="AT161" s="287"/>
      <c r="AU161" s="287"/>
      <c r="AV161" s="287"/>
      <c r="AW161" s="287"/>
      <c r="AX161" s="319"/>
      <c r="AY161" s="287"/>
      <c r="AZ161" s="287"/>
      <c r="BA161" s="287"/>
      <c r="BB161" s="287"/>
    </row>
    <row r="162" spans="1:82" s="289" customFormat="1" ht="15" customHeight="1">
      <c r="A162" s="334" t="s">
        <v>476</v>
      </c>
      <c r="B162" s="335"/>
      <c r="C162" s="335"/>
      <c r="D162" s="335"/>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580"/>
      <c r="AH162" s="323"/>
      <c r="AI162" s="323"/>
      <c r="AJ162" s="323"/>
      <c r="AK162" s="323"/>
      <c r="AL162" s="323"/>
      <c r="AM162" s="323"/>
      <c r="AN162" s="323"/>
      <c r="AO162" s="323"/>
      <c r="AP162" s="323"/>
      <c r="AQ162" s="588"/>
      <c r="AR162" s="599"/>
      <c r="AS162" s="323"/>
      <c r="AT162" s="323"/>
      <c r="AU162" s="323"/>
      <c r="AV162" s="323"/>
      <c r="AW162" s="323"/>
      <c r="AX162" s="323"/>
      <c r="AY162" s="323"/>
      <c r="AZ162" s="323"/>
      <c r="BA162" s="323"/>
      <c r="BB162" s="335"/>
      <c r="BC162" s="323"/>
      <c r="BD162" s="323"/>
      <c r="BE162" s="323"/>
      <c r="BF162" s="323"/>
      <c r="BG162" s="323"/>
      <c r="BH162" s="323"/>
      <c r="BI162" s="323"/>
      <c r="BJ162" s="323"/>
      <c r="BK162" s="323"/>
      <c r="BL162" s="323"/>
      <c r="BM162" s="335"/>
      <c r="BN162" s="335"/>
      <c r="BO162" s="335"/>
      <c r="BP162" s="335"/>
      <c r="BQ162" s="335"/>
      <c r="BR162" s="335"/>
      <c r="BS162" s="335"/>
      <c r="BT162" s="335"/>
      <c r="BU162" s="335"/>
      <c r="BV162" s="335"/>
      <c r="BW162" s="335"/>
      <c r="BX162" s="335"/>
      <c r="BY162" s="335"/>
      <c r="BZ162" s="335"/>
      <c r="CA162" s="335"/>
      <c r="CB162" s="335"/>
      <c r="CC162" s="335"/>
      <c r="CD162" s="335"/>
    </row>
    <row r="163" spans="1:82" ht="15" customHeight="1">
      <c r="A163" s="304"/>
      <c r="B163" s="332"/>
      <c r="C163" s="332"/>
      <c r="D163" s="332"/>
      <c r="E163" s="390"/>
      <c r="F163" s="390"/>
      <c r="G163" s="390"/>
      <c r="H163" s="390"/>
      <c r="I163" s="390"/>
      <c r="J163" s="390"/>
      <c r="K163" s="390"/>
      <c r="L163" s="390"/>
      <c r="M163" s="390"/>
      <c r="N163" s="390"/>
      <c r="O163" s="390"/>
      <c r="P163" s="390"/>
      <c r="Q163" s="390"/>
      <c r="R163" s="390"/>
      <c r="S163" s="390"/>
      <c r="T163" s="390"/>
      <c r="U163" s="390"/>
      <c r="V163" s="390"/>
      <c r="W163" s="390"/>
      <c r="X163" s="390"/>
      <c r="Y163" s="390"/>
      <c r="Z163" s="390"/>
      <c r="AA163" s="390"/>
      <c r="AB163" s="390"/>
      <c r="AC163" s="390"/>
      <c r="AD163" s="389"/>
      <c r="AE163" s="389"/>
      <c r="AF163" s="390"/>
      <c r="AG163" s="576"/>
      <c r="AH163" s="390"/>
      <c r="AI163" s="390"/>
      <c r="AJ163" s="389"/>
      <c r="AK163" s="390"/>
      <c r="AL163" s="390"/>
      <c r="AM163" s="390"/>
      <c r="AN163" s="390"/>
      <c r="AO163" s="389"/>
      <c r="AP163" s="390"/>
      <c r="AQ163" s="584"/>
      <c r="AR163" s="601"/>
      <c r="AS163" s="389"/>
      <c r="AT163" s="389"/>
      <c r="AU163" s="389"/>
      <c r="AV163" s="390"/>
      <c r="AW163" s="389"/>
      <c r="AX163" s="389"/>
      <c r="AY163" s="390"/>
      <c r="AZ163" s="390"/>
      <c r="BA163" s="389"/>
      <c r="BC163" s="389"/>
      <c r="BD163" s="389"/>
      <c r="BE163" s="389"/>
      <c r="BF163" s="370"/>
      <c r="BG163" s="390"/>
      <c r="BH163" s="389"/>
      <c r="BI163" s="390"/>
      <c r="BJ163" s="390"/>
      <c r="BK163" s="390"/>
      <c r="BL163" s="390"/>
    </row>
    <row r="164" spans="1:82" ht="15" customHeight="1">
      <c r="A164" s="307" t="s">
        <v>460</v>
      </c>
      <c r="B164" s="376"/>
      <c r="C164" s="376"/>
      <c r="D164" s="376"/>
      <c r="E164" s="390"/>
      <c r="F164" s="390"/>
      <c r="G164" s="390"/>
      <c r="H164" s="390"/>
      <c r="I164" s="390"/>
      <c r="J164" s="390"/>
      <c r="K164" s="390"/>
      <c r="L164" s="390"/>
      <c r="M164" s="390"/>
      <c r="N164" s="390"/>
      <c r="O164" s="390"/>
      <c r="P164" s="390"/>
      <c r="Q164" s="390"/>
      <c r="R164" s="390"/>
      <c r="S164" s="390"/>
      <c r="T164" s="390"/>
      <c r="U164" s="390"/>
      <c r="V164" s="390"/>
      <c r="W164" s="390"/>
      <c r="X164" s="390"/>
      <c r="Y164" s="390"/>
      <c r="Z164" s="390"/>
      <c r="AA164" s="390"/>
      <c r="AB164" s="390"/>
      <c r="AC164" s="390"/>
      <c r="AD164" s="389"/>
      <c r="AE164" s="389"/>
      <c r="AF164" s="390"/>
      <c r="AG164" s="576"/>
      <c r="AH164" s="390"/>
      <c r="AI164" s="390"/>
      <c r="AJ164" s="389"/>
      <c r="AK164" s="390"/>
      <c r="AL164" s="390"/>
      <c r="AM164" s="390"/>
      <c r="AN164" s="390"/>
      <c r="AO164" s="389"/>
      <c r="AP164" s="390"/>
      <c r="AQ164" s="584"/>
      <c r="AR164" s="601"/>
      <c r="AS164" s="390"/>
      <c r="AT164" s="389"/>
      <c r="AU164" s="389"/>
      <c r="AV164" s="390"/>
      <c r="AW164" s="389"/>
      <c r="AX164" s="389"/>
      <c r="AY164" s="390"/>
      <c r="AZ164" s="390"/>
      <c r="BA164" s="389"/>
      <c r="BC164" s="389"/>
      <c r="BD164" s="389"/>
      <c r="BE164" s="389"/>
      <c r="BF164" s="370"/>
      <c r="BG164" s="390"/>
      <c r="BH164" s="389"/>
      <c r="BI164" s="390"/>
      <c r="BJ164" s="390"/>
      <c r="BK164" s="390"/>
      <c r="BL164" s="390"/>
    </row>
    <row r="165" spans="1:82" s="388" customFormat="1">
      <c r="A165" s="388" t="s">
        <v>7786</v>
      </c>
      <c r="B165" s="388" t="s">
        <v>7787</v>
      </c>
      <c r="C165" s="390">
        <v>28</v>
      </c>
      <c r="D165" s="390" t="s">
        <v>56</v>
      </c>
      <c r="E165" s="390" t="s">
        <v>43</v>
      </c>
      <c r="F165" s="390" t="s">
        <v>10</v>
      </c>
      <c r="G165" s="390">
        <v>26</v>
      </c>
      <c r="H165" s="390">
        <v>29</v>
      </c>
      <c r="I165" s="390">
        <v>25</v>
      </c>
      <c r="J165" s="390">
        <v>10</v>
      </c>
      <c r="K165" s="390">
        <v>6</v>
      </c>
      <c r="L165" s="390">
        <v>1</v>
      </c>
      <c r="M165" s="390">
        <v>0</v>
      </c>
      <c r="N165" s="390">
        <v>2</v>
      </c>
      <c r="O165" s="390">
        <v>6</v>
      </c>
      <c r="P165" s="390">
        <v>1</v>
      </c>
      <c r="Q165" s="390">
        <v>0</v>
      </c>
      <c r="R165" s="390">
        <v>4</v>
      </c>
      <c r="S165" s="390">
        <v>8</v>
      </c>
      <c r="T165" s="519">
        <v>0.24</v>
      </c>
      <c r="U165" s="519">
        <v>0.34499999999999997</v>
      </c>
      <c r="V165" s="519">
        <v>0.52</v>
      </c>
      <c r="W165" s="519">
        <v>0.86499999999999999</v>
      </c>
      <c r="X165" s="390">
        <v>130</v>
      </c>
      <c r="Y165" s="390">
        <v>13</v>
      </c>
      <c r="Z165" s="390">
        <v>1</v>
      </c>
      <c r="AA165" s="390">
        <v>0</v>
      </c>
      <c r="AB165" s="390">
        <v>0</v>
      </c>
      <c r="AC165" s="390">
        <v>0</v>
      </c>
      <c r="AD165" s="390">
        <v>0</v>
      </c>
      <c r="AE165" s="390" t="s">
        <v>10055</v>
      </c>
      <c r="AF165" s="390"/>
      <c r="AG165" s="576">
        <v>0</v>
      </c>
      <c r="AH165" s="390">
        <v>0</v>
      </c>
      <c r="AI165" s="390">
        <v>0</v>
      </c>
      <c r="AJ165" s="390">
        <v>0</v>
      </c>
      <c r="AK165" s="390">
        <v>0</v>
      </c>
      <c r="AL165" s="390">
        <v>0</v>
      </c>
      <c r="AM165" s="390">
        <v>2</v>
      </c>
      <c r="AN165" s="390">
        <v>2</v>
      </c>
      <c r="AO165" s="389">
        <v>5</v>
      </c>
      <c r="AP165" s="390">
        <v>8</v>
      </c>
      <c r="AQ165" s="584">
        <v>0</v>
      </c>
      <c r="AR165" s="601"/>
      <c r="AS165" s="390">
        <v>8</v>
      </c>
      <c r="AT165" s="390">
        <v>1</v>
      </c>
      <c r="AU165" s="389">
        <v>1</v>
      </c>
      <c r="AV165" s="390">
        <v>0</v>
      </c>
      <c r="AW165" s="390">
        <v>0</v>
      </c>
      <c r="AX165" s="390">
        <v>0</v>
      </c>
      <c r="AY165" s="390">
        <v>0</v>
      </c>
      <c r="AZ165" s="390">
        <v>1</v>
      </c>
      <c r="BA165" s="390">
        <v>3</v>
      </c>
      <c r="BB165" s="519">
        <v>0.125</v>
      </c>
      <c r="BC165" s="519">
        <v>0.222</v>
      </c>
      <c r="BD165" s="519">
        <v>0.125</v>
      </c>
      <c r="BE165" s="519">
        <v>0.34699999999999998</v>
      </c>
      <c r="BF165" s="370"/>
      <c r="BG165" s="390">
        <v>17</v>
      </c>
      <c r="BH165" s="390">
        <v>9</v>
      </c>
      <c r="BI165" s="390">
        <v>5</v>
      </c>
      <c r="BJ165" s="390">
        <v>1</v>
      </c>
      <c r="BK165" s="390">
        <v>0</v>
      </c>
      <c r="BL165" s="390">
        <v>2</v>
      </c>
      <c r="BM165" s="390">
        <v>6</v>
      </c>
      <c r="BN165" s="390">
        <v>3</v>
      </c>
      <c r="BO165" s="390">
        <v>5</v>
      </c>
      <c r="BP165" s="519">
        <v>0.29399999999999998</v>
      </c>
      <c r="BQ165" s="519">
        <v>0.4</v>
      </c>
      <c r="BR165" s="519">
        <v>0.70599999999999996</v>
      </c>
      <c r="BS165" s="519">
        <v>1.1060000000000001</v>
      </c>
      <c r="BT165" s="390"/>
      <c r="BU165" s="390"/>
      <c r="BV165" s="390"/>
      <c r="BW165" s="390"/>
      <c r="BX165" s="390"/>
      <c r="BY165" s="390"/>
      <c r="BZ165" s="390"/>
      <c r="CA165" s="390"/>
      <c r="CB165" s="390"/>
      <c r="CC165" s="390"/>
      <c r="CD165" s="390"/>
    </row>
    <row r="166" spans="1:82" s="388" customFormat="1">
      <c r="A166" s="388" t="s">
        <v>7763</v>
      </c>
      <c r="B166" s="388" t="s">
        <v>7764</v>
      </c>
      <c r="C166" s="390">
        <v>23</v>
      </c>
      <c r="D166" s="390" t="s">
        <v>64</v>
      </c>
      <c r="E166" s="390" t="s">
        <v>34</v>
      </c>
      <c r="F166" s="390" t="s">
        <v>10</v>
      </c>
      <c r="G166" s="390">
        <v>20</v>
      </c>
      <c r="H166" s="390">
        <v>59</v>
      </c>
      <c r="I166" s="390">
        <v>53</v>
      </c>
      <c r="J166" s="390">
        <v>5</v>
      </c>
      <c r="K166" s="390">
        <v>14</v>
      </c>
      <c r="L166" s="390">
        <v>2</v>
      </c>
      <c r="M166" s="390">
        <v>1</v>
      </c>
      <c r="N166" s="390">
        <v>1</v>
      </c>
      <c r="O166" s="390">
        <v>6</v>
      </c>
      <c r="P166" s="390">
        <v>0</v>
      </c>
      <c r="Q166" s="390">
        <v>0</v>
      </c>
      <c r="R166" s="390">
        <v>6</v>
      </c>
      <c r="S166" s="390">
        <v>16</v>
      </c>
      <c r="T166" s="519">
        <v>0.26400000000000001</v>
      </c>
      <c r="U166" s="519">
        <v>0.33900000000000002</v>
      </c>
      <c r="V166" s="519">
        <v>0.39600000000000002</v>
      </c>
      <c r="W166" s="519">
        <v>0.73499999999999999</v>
      </c>
      <c r="X166" s="390">
        <v>104</v>
      </c>
      <c r="Y166" s="390">
        <v>21</v>
      </c>
      <c r="Z166" s="390">
        <v>0</v>
      </c>
      <c r="AA166" s="390">
        <v>0</v>
      </c>
      <c r="AB166" s="390">
        <v>0</v>
      </c>
      <c r="AC166" s="390">
        <v>0</v>
      </c>
      <c r="AD166" s="390">
        <v>0</v>
      </c>
      <c r="AE166" s="390" t="s">
        <v>10096</v>
      </c>
      <c r="AF166" s="390"/>
      <c r="AG166" s="576">
        <v>0</v>
      </c>
      <c r="AH166" s="390">
        <v>0</v>
      </c>
      <c r="AI166" s="390">
        <v>0</v>
      </c>
      <c r="AJ166" s="390">
        <v>8</v>
      </c>
      <c r="AK166" s="390">
        <v>7</v>
      </c>
      <c r="AL166" s="390">
        <v>0</v>
      </c>
      <c r="AM166" s="390">
        <v>0</v>
      </c>
      <c r="AN166" s="390">
        <v>0</v>
      </c>
      <c r="AO166" s="389">
        <v>0</v>
      </c>
      <c r="AP166" s="390">
        <v>0</v>
      </c>
      <c r="AQ166" s="584">
        <v>2</v>
      </c>
      <c r="AR166" s="601"/>
      <c r="AS166" s="390">
        <v>28</v>
      </c>
      <c r="AT166" s="390">
        <v>2</v>
      </c>
      <c r="AU166" s="389">
        <v>7</v>
      </c>
      <c r="AV166" s="390">
        <v>0</v>
      </c>
      <c r="AW166" s="390">
        <v>1</v>
      </c>
      <c r="AX166" s="390">
        <v>1</v>
      </c>
      <c r="AY166" s="390">
        <v>1</v>
      </c>
      <c r="AZ166" s="390">
        <v>2</v>
      </c>
      <c r="BA166" s="390">
        <v>9</v>
      </c>
      <c r="BB166" s="519">
        <v>0.25</v>
      </c>
      <c r="BC166" s="519">
        <v>0.3</v>
      </c>
      <c r="BD166" s="519">
        <v>0.42899999999999999</v>
      </c>
      <c r="BE166" s="519">
        <v>0.72899999999999998</v>
      </c>
      <c r="BF166" s="370"/>
      <c r="BG166" s="390">
        <v>25</v>
      </c>
      <c r="BH166" s="390">
        <v>3</v>
      </c>
      <c r="BI166" s="390">
        <v>7</v>
      </c>
      <c r="BJ166" s="390">
        <v>2</v>
      </c>
      <c r="BK166" s="390">
        <v>0</v>
      </c>
      <c r="BL166" s="390">
        <v>0</v>
      </c>
      <c r="BM166" s="390">
        <v>5</v>
      </c>
      <c r="BN166" s="390">
        <v>4</v>
      </c>
      <c r="BO166" s="390">
        <v>7</v>
      </c>
      <c r="BP166" s="519">
        <v>0.28000000000000003</v>
      </c>
      <c r="BQ166" s="519">
        <v>0.379</v>
      </c>
      <c r="BR166" s="519">
        <v>0.36</v>
      </c>
      <c r="BS166" s="519">
        <v>0.73899999999999999</v>
      </c>
      <c r="BT166" s="390"/>
      <c r="BU166" s="390"/>
      <c r="BV166" s="390"/>
      <c r="BW166" s="390"/>
      <c r="BX166" s="390"/>
      <c r="BY166" s="390"/>
      <c r="BZ166" s="390"/>
      <c r="CA166" s="390"/>
      <c r="CB166" s="390"/>
      <c r="CC166" s="390"/>
      <c r="CD166" s="390"/>
    </row>
    <row r="167" spans="1:82" s="388" customFormat="1">
      <c r="A167" s="388" t="s">
        <v>7654</v>
      </c>
      <c r="B167" s="388" t="s">
        <v>7655</v>
      </c>
      <c r="C167" s="390">
        <v>26</v>
      </c>
      <c r="D167" s="390" t="s">
        <v>128</v>
      </c>
      <c r="E167" s="390" t="s">
        <v>43</v>
      </c>
      <c r="F167" s="390" t="s">
        <v>35</v>
      </c>
      <c r="G167" s="390">
        <v>79</v>
      </c>
      <c r="H167" s="390">
        <v>218</v>
      </c>
      <c r="I167" s="390">
        <v>189</v>
      </c>
      <c r="J167" s="390">
        <v>15</v>
      </c>
      <c r="K167" s="390">
        <v>37</v>
      </c>
      <c r="L167" s="390">
        <v>8</v>
      </c>
      <c r="M167" s="390">
        <v>1</v>
      </c>
      <c r="N167" s="390">
        <v>2</v>
      </c>
      <c r="O167" s="390">
        <v>19</v>
      </c>
      <c r="P167" s="390">
        <v>1</v>
      </c>
      <c r="Q167" s="390">
        <v>1</v>
      </c>
      <c r="R167" s="390">
        <v>24</v>
      </c>
      <c r="S167" s="390">
        <v>46</v>
      </c>
      <c r="T167" s="519">
        <v>0.19600000000000001</v>
      </c>
      <c r="U167" s="519">
        <v>0.28599999999999998</v>
      </c>
      <c r="V167" s="519">
        <v>0.28000000000000003</v>
      </c>
      <c r="W167" s="519">
        <v>0.56599999999999995</v>
      </c>
      <c r="X167" s="390">
        <v>59</v>
      </c>
      <c r="Y167" s="390">
        <v>53</v>
      </c>
      <c r="Z167" s="390">
        <v>5</v>
      </c>
      <c r="AA167" s="390">
        <v>1</v>
      </c>
      <c r="AB167" s="390">
        <v>1</v>
      </c>
      <c r="AC167" s="390">
        <v>3</v>
      </c>
      <c r="AD167" s="390">
        <v>1</v>
      </c>
      <c r="AE167" s="390" t="s">
        <v>7270</v>
      </c>
      <c r="AF167" s="390"/>
      <c r="AG167" s="576">
        <v>0</v>
      </c>
      <c r="AH167" s="390">
        <v>0</v>
      </c>
      <c r="AI167" s="390">
        <v>0</v>
      </c>
      <c r="AJ167" s="390">
        <v>61</v>
      </c>
      <c r="AK167" s="390">
        <v>5</v>
      </c>
      <c r="AL167" s="390">
        <v>0</v>
      </c>
      <c r="AM167" s="390">
        <v>0</v>
      </c>
      <c r="AN167" s="390">
        <v>0</v>
      </c>
      <c r="AO167" s="389">
        <v>0</v>
      </c>
      <c r="AP167" s="390">
        <v>0</v>
      </c>
      <c r="AQ167" s="584">
        <v>0</v>
      </c>
      <c r="AR167" s="601"/>
      <c r="AS167" s="390">
        <v>54</v>
      </c>
      <c r="AT167" s="390">
        <v>2</v>
      </c>
      <c r="AU167" s="389">
        <v>6</v>
      </c>
      <c r="AV167" s="390">
        <v>1</v>
      </c>
      <c r="AW167" s="390">
        <v>0</v>
      </c>
      <c r="AX167" s="390">
        <v>0</v>
      </c>
      <c r="AY167" s="390">
        <v>0</v>
      </c>
      <c r="AZ167" s="390">
        <v>6</v>
      </c>
      <c r="BA167" s="390">
        <v>12</v>
      </c>
      <c r="BB167" s="519">
        <v>0.111</v>
      </c>
      <c r="BC167" s="519">
        <v>0.2</v>
      </c>
      <c r="BD167" s="519">
        <v>0.13</v>
      </c>
      <c r="BE167" s="519">
        <v>0.33</v>
      </c>
      <c r="BF167" s="370"/>
      <c r="BG167" s="390">
        <v>135</v>
      </c>
      <c r="BH167" s="390">
        <v>13</v>
      </c>
      <c r="BI167" s="390">
        <v>31</v>
      </c>
      <c r="BJ167" s="390">
        <v>7</v>
      </c>
      <c r="BK167" s="390">
        <v>1</v>
      </c>
      <c r="BL167" s="390">
        <v>2</v>
      </c>
      <c r="BM167" s="390">
        <v>19</v>
      </c>
      <c r="BN167" s="390">
        <v>18</v>
      </c>
      <c r="BO167" s="390">
        <v>34</v>
      </c>
      <c r="BP167" s="519">
        <v>0.23</v>
      </c>
      <c r="BQ167" s="519">
        <v>0.318</v>
      </c>
      <c r="BR167" s="519">
        <v>0.34100000000000003</v>
      </c>
      <c r="BS167" s="519">
        <v>0.65900000000000003</v>
      </c>
      <c r="BT167" s="390"/>
      <c r="BU167" s="390"/>
      <c r="BV167" s="390"/>
      <c r="BW167" s="390"/>
      <c r="BX167" s="390"/>
      <c r="BY167" s="390"/>
      <c r="BZ167" s="390"/>
      <c r="CA167" s="390"/>
      <c r="CB167" s="390"/>
      <c r="CC167" s="390"/>
      <c r="CD167" s="390"/>
    </row>
    <row r="168" spans="1:82" s="388" customFormat="1">
      <c r="A168" s="388" t="s">
        <v>3859</v>
      </c>
      <c r="B168" s="388" t="s">
        <v>7138</v>
      </c>
      <c r="C168" s="390">
        <v>26</v>
      </c>
      <c r="D168" s="390" t="s">
        <v>88</v>
      </c>
      <c r="E168" s="390" t="s">
        <v>34</v>
      </c>
      <c r="F168" s="390" t="s">
        <v>10</v>
      </c>
      <c r="G168" s="390">
        <v>157</v>
      </c>
      <c r="H168" s="390">
        <v>678</v>
      </c>
      <c r="I168" s="390">
        <v>620</v>
      </c>
      <c r="J168" s="390">
        <v>88</v>
      </c>
      <c r="K168" s="390">
        <v>185</v>
      </c>
      <c r="L168" s="390">
        <v>46</v>
      </c>
      <c r="M168" s="390">
        <v>5</v>
      </c>
      <c r="N168" s="390">
        <v>23</v>
      </c>
      <c r="O168" s="390">
        <v>89</v>
      </c>
      <c r="P168" s="390">
        <v>2</v>
      </c>
      <c r="Q168" s="390">
        <v>1</v>
      </c>
      <c r="R168" s="390">
        <v>49</v>
      </c>
      <c r="S168" s="390">
        <v>151</v>
      </c>
      <c r="T168" s="519">
        <v>0.29799999999999999</v>
      </c>
      <c r="U168" s="519">
        <v>0.35399999999999998</v>
      </c>
      <c r="V168" s="519">
        <v>0.5</v>
      </c>
      <c r="W168" s="519">
        <v>0.85399999999999998</v>
      </c>
      <c r="X168" s="390">
        <v>130</v>
      </c>
      <c r="Y168" s="390">
        <v>310</v>
      </c>
      <c r="Z168" s="390">
        <v>8</v>
      </c>
      <c r="AA168" s="390">
        <v>6</v>
      </c>
      <c r="AB168" s="390">
        <v>0</v>
      </c>
      <c r="AC168" s="390">
        <v>3</v>
      </c>
      <c r="AD168" s="390">
        <v>5</v>
      </c>
      <c r="AE168" s="570" t="s">
        <v>7141</v>
      </c>
      <c r="AF168" s="570"/>
      <c r="AG168" s="576">
        <v>0</v>
      </c>
      <c r="AH168" s="390">
        <v>0</v>
      </c>
      <c r="AI168" s="390">
        <v>0</v>
      </c>
      <c r="AJ168" s="390">
        <v>0</v>
      </c>
      <c r="AK168" s="390">
        <v>0</v>
      </c>
      <c r="AL168" s="390">
        <v>0</v>
      </c>
      <c r="AM168" s="390">
        <v>0</v>
      </c>
      <c r="AN168" s="390">
        <v>0</v>
      </c>
      <c r="AO168" s="389">
        <v>142</v>
      </c>
      <c r="AP168" s="390">
        <v>142</v>
      </c>
      <c r="AQ168" s="584">
        <v>14</v>
      </c>
      <c r="AR168" s="601"/>
      <c r="AS168" s="390">
        <v>147</v>
      </c>
      <c r="AT168" s="390">
        <v>31</v>
      </c>
      <c r="AU168" s="389">
        <v>56</v>
      </c>
      <c r="AV168" s="390">
        <v>10</v>
      </c>
      <c r="AW168" s="390">
        <v>0</v>
      </c>
      <c r="AX168" s="390">
        <v>6</v>
      </c>
      <c r="AY168" s="390">
        <v>23</v>
      </c>
      <c r="AZ168" s="390">
        <v>13</v>
      </c>
      <c r="BA168" s="390">
        <v>31</v>
      </c>
      <c r="BB168" s="519">
        <v>0.38100000000000001</v>
      </c>
      <c r="BC168" s="519">
        <v>0.432</v>
      </c>
      <c r="BD168" s="519">
        <v>0.57099999999999995</v>
      </c>
      <c r="BE168" s="519">
        <v>1.0029999999999999</v>
      </c>
      <c r="BF168" s="370"/>
      <c r="BG168" s="390">
        <v>473</v>
      </c>
      <c r="BH168" s="390">
        <v>57</v>
      </c>
      <c r="BI168" s="390">
        <v>129</v>
      </c>
      <c r="BJ168" s="390">
        <v>36</v>
      </c>
      <c r="BK168" s="390">
        <v>5</v>
      </c>
      <c r="BL168" s="390">
        <v>17</v>
      </c>
      <c r="BM168" s="390">
        <v>66</v>
      </c>
      <c r="BN168" s="390">
        <v>36</v>
      </c>
      <c r="BO168" s="390">
        <v>120</v>
      </c>
      <c r="BP168" s="519">
        <v>0.27300000000000002</v>
      </c>
      <c r="BQ168" s="519">
        <v>0.32900000000000001</v>
      </c>
      <c r="BR168" s="519">
        <v>0.47799999999999998</v>
      </c>
      <c r="BS168" s="519">
        <v>0.80700000000000005</v>
      </c>
      <c r="BT168" s="390"/>
      <c r="BU168" s="390"/>
      <c r="BV168" s="390"/>
      <c r="BW168" s="390"/>
      <c r="BX168" s="390"/>
      <c r="BY168" s="390"/>
      <c r="BZ168" s="390"/>
      <c r="CA168" s="390"/>
      <c r="CB168" s="390"/>
      <c r="CC168" s="390"/>
      <c r="CD168" s="390"/>
    </row>
    <row r="169" spans="1:82" s="388" customFormat="1">
      <c r="A169" s="388" t="s">
        <v>186</v>
      </c>
      <c r="B169" s="388" t="s">
        <v>7139</v>
      </c>
      <c r="C169" s="390">
        <v>31</v>
      </c>
      <c r="D169" s="390" t="s">
        <v>33</v>
      </c>
      <c r="E169" s="390" t="s">
        <v>34</v>
      </c>
      <c r="F169" s="390" t="s">
        <v>35</v>
      </c>
      <c r="G169" s="390">
        <v>19</v>
      </c>
      <c r="H169" s="390">
        <v>74</v>
      </c>
      <c r="I169" s="390">
        <v>63</v>
      </c>
      <c r="J169" s="390">
        <v>4</v>
      </c>
      <c r="K169" s="390">
        <v>9</v>
      </c>
      <c r="L169" s="390">
        <v>3</v>
      </c>
      <c r="M169" s="390">
        <v>0</v>
      </c>
      <c r="N169" s="390">
        <v>1</v>
      </c>
      <c r="O169" s="390">
        <v>3</v>
      </c>
      <c r="P169" s="390">
        <v>0</v>
      </c>
      <c r="Q169" s="390">
        <v>0</v>
      </c>
      <c r="R169" s="390">
        <v>9</v>
      </c>
      <c r="S169" s="390">
        <v>26</v>
      </c>
      <c r="T169" s="519">
        <v>0.14299999999999999</v>
      </c>
      <c r="U169" s="519">
        <v>0.25700000000000001</v>
      </c>
      <c r="V169" s="519">
        <v>0.23799999999999999</v>
      </c>
      <c r="W169" s="519">
        <v>0.495</v>
      </c>
      <c r="X169" s="390">
        <v>37</v>
      </c>
      <c r="Y169" s="390">
        <v>15</v>
      </c>
      <c r="Z169" s="390">
        <v>2</v>
      </c>
      <c r="AA169" s="390">
        <v>1</v>
      </c>
      <c r="AB169" s="390">
        <v>0</v>
      </c>
      <c r="AC169" s="390">
        <v>1</v>
      </c>
      <c r="AD169" s="390">
        <v>0</v>
      </c>
      <c r="AE169" s="390" t="s">
        <v>6524</v>
      </c>
      <c r="AF169" s="390"/>
      <c r="AG169" s="576">
        <v>0</v>
      </c>
      <c r="AH169" s="390">
        <v>19</v>
      </c>
      <c r="AI169" s="390">
        <v>0</v>
      </c>
      <c r="AJ169" s="390">
        <v>0</v>
      </c>
      <c r="AK169" s="390">
        <v>0</v>
      </c>
      <c r="AL169" s="390">
        <v>0</v>
      </c>
      <c r="AM169" s="390">
        <v>0</v>
      </c>
      <c r="AN169" s="390">
        <v>0</v>
      </c>
      <c r="AO169" s="389">
        <v>0</v>
      </c>
      <c r="AP169" s="390">
        <v>0</v>
      </c>
      <c r="AQ169" s="584">
        <v>0</v>
      </c>
      <c r="AR169" s="601"/>
      <c r="AS169" s="390">
        <v>5</v>
      </c>
      <c r="AT169" s="390">
        <v>1</v>
      </c>
      <c r="AU169" s="389">
        <v>0</v>
      </c>
      <c r="AV169" s="390">
        <v>0</v>
      </c>
      <c r="AW169" s="390">
        <v>0</v>
      </c>
      <c r="AX169" s="390">
        <v>0</v>
      </c>
      <c r="AY169" s="390">
        <v>0</v>
      </c>
      <c r="AZ169" s="390">
        <v>2</v>
      </c>
      <c r="BA169" s="390">
        <v>3</v>
      </c>
      <c r="BB169" s="519">
        <v>0</v>
      </c>
      <c r="BC169" s="519">
        <v>0.375</v>
      </c>
      <c r="BD169" s="519">
        <v>0</v>
      </c>
      <c r="BE169" s="519">
        <v>0.375</v>
      </c>
      <c r="BF169" s="370"/>
      <c r="BG169" s="390">
        <v>58</v>
      </c>
      <c r="BH169" s="390">
        <v>3</v>
      </c>
      <c r="BI169" s="390">
        <v>9</v>
      </c>
      <c r="BJ169" s="390">
        <v>3</v>
      </c>
      <c r="BK169" s="390">
        <v>0</v>
      </c>
      <c r="BL169" s="390">
        <v>1</v>
      </c>
      <c r="BM169" s="390">
        <v>3</v>
      </c>
      <c r="BN169" s="390">
        <v>7</v>
      </c>
      <c r="BO169" s="390">
        <v>23</v>
      </c>
      <c r="BP169" s="519">
        <v>0.155</v>
      </c>
      <c r="BQ169" s="519">
        <v>0.24199999999999999</v>
      </c>
      <c r="BR169" s="519">
        <v>0.25900000000000001</v>
      </c>
      <c r="BS169" s="519">
        <v>0.501</v>
      </c>
      <c r="BT169" s="390"/>
      <c r="BU169" s="390"/>
      <c r="BV169" s="390"/>
      <c r="BW169" s="390"/>
      <c r="BX169" s="390"/>
      <c r="BY169" s="390"/>
      <c r="BZ169" s="390"/>
      <c r="CA169" s="390"/>
      <c r="CB169" s="390"/>
      <c r="CC169" s="390"/>
      <c r="CD169" s="390"/>
    </row>
    <row r="170" spans="1:82" s="388" customFormat="1">
      <c r="A170" s="388" t="s">
        <v>72</v>
      </c>
      <c r="B170" s="388" t="s">
        <v>7140</v>
      </c>
      <c r="C170" s="390">
        <v>35</v>
      </c>
      <c r="D170" s="390" t="s">
        <v>73</v>
      </c>
      <c r="E170" s="390" t="s">
        <v>34</v>
      </c>
      <c r="F170" s="390" t="s">
        <v>35</v>
      </c>
      <c r="G170" s="390">
        <v>146</v>
      </c>
      <c r="H170" s="390">
        <v>665</v>
      </c>
      <c r="I170" s="390">
        <v>560</v>
      </c>
      <c r="J170" s="390">
        <v>83</v>
      </c>
      <c r="K170" s="390">
        <v>148</v>
      </c>
      <c r="L170" s="390">
        <v>30</v>
      </c>
      <c r="M170" s="390">
        <v>1</v>
      </c>
      <c r="N170" s="390">
        <v>21</v>
      </c>
      <c r="O170" s="390">
        <v>62</v>
      </c>
      <c r="P170" s="390">
        <v>6</v>
      </c>
      <c r="Q170" s="390">
        <v>1</v>
      </c>
      <c r="R170" s="390">
        <v>92</v>
      </c>
      <c r="S170" s="390">
        <v>156</v>
      </c>
      <c r="T170" s="519">
        <v>0.26400000000000001</v>
      </c>
      <c r="U170" s="519">
        <v>0.377</v>
      </c>
      <c r="V170" s="519">
        <v>0.434</v>
      </c>
      <c r="W170" s="519">
        <v>0.81</v>
      </c>
      <c r="X170" s="390">
        <v>112</v>
      </c>
      <c r="Y170" s="390">
        <v>243</v>
      </c>
      <c r="Z170" s="390">
        <v>11</v>
      </c>
      <c r="AA170" s="390">
        <v>10</v>
      </c>
      <c r="AB170" s="390">
        <v>1</v>
      </c>
      <c r="AC170" s="390">
        <v>2</v>
      </c>
      <c r="AD170" s="390">
        <v>2</v>
      </c>
      <c r="AE170" s="390" t="s">
        <v>7317</v>
      </c>
      <c r="AF170" s="390"/>
      <c r="AG170" s="576">
        <v>0</v>
      </c>
      <c r="AH170" s="390">
        <v>0</v>
      </c>
      <c r="AI170" s="390">
        <v>0</v>
      </c>
      <c r="AJ170" s="390">
        <v>0</v>
      </c>
      <c r="AK170" s="390">
        <v>0</v>
      </c>
      <c r="AL170" s="390">
        <v>0</v>
      </c>
      <c r="AM170" s="390">
        <v>26</v>
      </c>
      <c r="AN170" s="390">
        <v>0</v>
      </c>
      <c r="AO170" s="389">
        <v>34</v>
      </c>
      <c r="AP170" s="390">
        <v>59</v>
      </c>
      <c r="AQ170" s="584">
        <v>85</v>
      </c>
      <c r="AR170" s="601"/>
      <c r="AS170" s="390">
        <v>181</v>
      </c>
      <c r="AT170" s="390">
        <v>22</v>
      </c>
      <c r="AU170" s="389">
        <v>40</v>
      </c>
      <c r="AV170" s="390">
        <v>10</v>
      </c>
      <c r="AW170" s="390">
        <v>0</v>
      </c>
      <c r="AX170" s="390">
        <v>2</v>
      </c>
      <c r="AY170" s="390">
        <v>15</v>
      </c>
      <c r="AZ170" s="390">
        <v>22</v>
      </c>
      <c r="BA170" s="390">
        <v>56</v>
      </c>
      <c r="BB170" s="519">
        <v>0.221</v>
      </c>
      <c r="BC170" s="519">
        <v>0.32900000000000001</v>
      </c>
      <c r="BD170" s="519">
        <v>0.309</v>
      </c>
      <c r="BE170" s="519">
        <v>0.63800000000000001</v>
      </c>
      <c r="BF170" s="370"/>
      <c r="BG170" s="390">
        <v>379</v>
      </c>
      <c r="BH170" s="390">
        <v>60</v>
      </c>
      <c r="BI170" s="390">
        <v>108</v>
      </c>
      <c r="BJ170" s="390">
        <v>20</v>
      </c>
      <c r="BK170" s="390">
        <v>1</v>
      </c>
      <c r="BL170" s="390">
        <v>19</v>
      </c>
      <c r="BM170" s="390">
        <v>47</v>
      </c>
      <c r="BN170" s="390">
        <v>70</v>
      </c>
      <c r="BO170" s="390">
        <v>100</v>
      </c>
      <c r="BP170" s="519">
        <v>0.28499999999999998</v>
      </c>
      <c r="BQ170" s="519">
        <v>0.39900000000000002</v>
      </c>
      <c r="BR170" s="519">
        <v>0.49299999999999999</v>
      </c>
      <c r="BS170" s="519">
        <v>0.89200000000000002</v>
      </c>
      <c r="BT170" s="390"/>
      <c r="BU170" s="390"/>
      <c r="BV170" s="390"/>
      <c r="BW170" s="390"/>
      <c r="BX170" s="390"/>
      <c r="BY170" s="390"/>
      <c r="BZ170" s="390"/>
      <c r="CA170" s="390"/>
      <c r="CB170" s="390"/>
      <c r="CC170" s="390"/>
      <c r="CD170" s="390"/>
    </row>
    <row r="171" spans="1:82" s="73" customFormat="1" ht="15.75" thickBot="1">
      <c r="A171" s="550" t="s">
        <v>135</v>
      </c>
      <c r="B171" s="73" t="s">
        <v>7129</v>
      </c>
      <c r="C171" s="71"/>
      <c r="D171" s="71"/>
      <c r="E171" s="71"/>
      <c r="F171" s="71"/>
      <c r="G171" s="71"/>
      <c r="H171" s="71"/>
      <c r="I171" s="71"/>
      <c r="J171" s="503"/>
      <c r="K171" s="503"/>
      <c r="L171" s="503"/>
      <c r="M171" s="503"/>
      <c r="N171" s="71"/>
      <c r="O171" s="71"/>
      <c r="P171" s="71"/>
      <c r="Q171" s="71"/>
      <c r="R171" s="71"/>
      <c r="S171" s="71"/>
      <c r="T171" s="71"/>
      <c r="U171" s="71"/>
      <c r="V171" s="71"/>
      <c r="W171" s="71"/>
      <c r="X171" s="71"/>
      <c r="Y171" s="71"/>
      <c r="Z171" s="71"/>
      <c r="AA171" s="71"/>
      <c r="AB171" s="71"/>
      <c r="AC171" s="71"/>
      <c r="AD171" s="71"/>
      <c r="AE171" s="504"/>
      <c r="AF171" s="505"/>
      <c r="AG171" s="581"/>
      <c r="AH171" s="71"/>
      <c r="AI171" s="71"/>
      <c r="AJ171" s="71"/>
      <c r="AK171" s="71"/>
      <c r="AL171" s="71"/>
      <c r="AM171" s="71"/>
      <c r="AN171" s="71"/>
      <c r="AO171" s="573"/>
      <c r="AP171" s="506"/>
      <c r="AQ171" s="589"/>
      <c r="AR171" s="605"/>
      <c r="AS171" s="507"/>
      <c r="AT171" s="507"/>
      <c r="AU171" s="573"/>
      <c r="AV171" s="508"/>
      <c r="AW171" s="507"/>
      <c r="AX171" s="507"/>
      <c r="AY171" s="507"/>
      <c r="AZ171" s="507"/>
      <c r="BA171" s="202"/>
      <c r="BB171" s="202"/>
      <c r="BC171" s="202"/>
      <c r="BD171" s="202"/>
      <c r="BE171" s="202"/>
      <c r="BF171" s="613"/>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row>
    <row r="172" spans="1:82" s="388" customFormat="1">
      <c r="A172" s="388" t="s">
        <v>6146</v>
      </c>
      <c r="B172" s="388" t="s">
        <v>7142</v>
      </c>
      <c r="C172" s="390">
        <v>24</v>
      </c>
      <c r="D172" s="390" t="s">
        <v>73</v>
      </c>
      <c r="E172" s="390" t="s">
        <v>34</v>
      </c>
      <c r="F172" s="390" t="s">
        <v>35</v>
      </c>
      <c r="G172" s="390">
        <v>148</v>
      </c>
      <c r="H172" s="390">
        <v>577</v>
      </c>
      <c r="I172" s="390">
        <v>500</v>
      </c>
      <c r="J172" s="390">
        <v>82</v>
      </c>
      <c r="K172" s="390">
        <v>103</v>
      </c>
      <c r="L172" s="390">
        <v>24</v>
      </c>
      <c r="M172" s="390">
        <v>1</v>
      </c>
      <c r="N172" s="390">
        <v>40</v>
      </c>
      <c r="O172" s="390">
        <v>92</v>
      </c>
      <c r="P172" s="390">
        <v>3</v>
      </c>
      <c r="Q172" s="390">
        <v>4</v>
      </c>
      <c r="R172" s="390">
        <v>74</v>
      </c>
      <c r="S172" s="390">
        <v>207</v>
      </c>
      <c r="T172" s="519">
        <v>0.20599999999999999</v>
      </c>
      <c r="U172" s="519">
        <v>0.312</v>
      </c>
      <c r="V172" s="519">
        <v>0.498</v>
      </c>
      <c r="W172" s="519">
        <v>0.81</v>
      </c>
      <c r="X172" s="390">
        <v>107</v>
      </c>
      <c r="Y172" s="390">
        <v>249</v>
      </c>
      <c r="Z172" s="390">
        <v>3</v>
      </c>
      <c r="AA172" s="390">
        <v>3</v>
      </c>
      <c r="AB172" s="390">
        <v>0</v>
      </c>
      <c r="AC172" s="390">
        <v>0</v>
      </c>
      <c r="AD172" s="390">
        <v>4</v>
      </c>
      <c r="AE172" s="390" t="s">
        <v>10097</v>
      </c>
      <c r="AF172" s="390"/>
      <c r="AG172" s="576">
        <v>0</v>
      </c>
      <c r="AH172" s="390">
        <v>0</v>
      </c>
      <c r="AI172" s="390">
        <v>35</v>
      </c>
      <c r="AJ172" s="390">
        <v>0</v>
      </c>
      <c r="AK172" s="390">
        <v>0</v>
      </c>
      <c r="AL172" s="390">
        <v>0</v>
      </c>
      <c r="AM172" s="390">
        <v>85</v>
      </c>
      <c r="AN172" s="390">
        <v>15</v>
      </c>
      <c r="AO172" s="389">
        <v>16</v>
      </c>
      <c r="AP172" s="390">
        <v>108</v>
      </c>
      <c r="AQ172" s="584">
        <v>4</v>
      </c>
      <c r="AR172" s="601"/>
      <c r="AS172" s="390">
        <v>157</v>
      </c>
      <c r="AT172" s="390">
        <v>27</v>
      </c>
      <c r="AU172" s="389">
        <v>33</v>
      </c>
      <c r="AV172" s="390">
        <v>5</v>
      </c>
      <c r="AW172" s="390">
        <v>1</v>
      </c>
      <c r="AX172" s="390">
        <v>15</v>
      </c>
      <c r="AY172" s="390">
        <v>28</v>
      </c>
      <c r="AZ172" s="390">
        <v>13</v>
      </c>
      <c r="BA172" s="390">
        <v>69</v>
      </c>
      <c r="BB172" s="519">
        <v>0.21</v>
      </c>
      <c r="BC172" s="519">
        <v>0.27900000000000003</v>
      </c>
      <c r="BD172" s="519">
        <v>0.54100000000000004</v>
      </c>
      <c r="BE172" s="519">
        <v>0.82</v>
      </c>
      <c r="BF172" s="370"/>
      <c r="BG172" s="390">
        <v>343</v>
      </c>
      <c r="BH172" s="390">
        <v>55</v>
      </c>
      <c r="BI172" s="390">
        <v>70</v>
      </c>
      <c r="BJ172" s="390">
        <v>19</v>
      </c>
      <c r="BK172" s="390">
        <v>0</v>
      </c>
      <c r="BL172" s="390">
        <v>25</v>
      </c>
      <c r="BM172" s="390">
        <v>64</v>
      </c>
      <c r="BN172" s="390">
        <v>61</v>
      </c>
      <c r="BO172" s="390">
        <v>138</v>
      </c>
      <c r="BP172" s="519">
        <v>0.20399999999999999</v>
      </c>
      <c r="BQ172" s="519">
        <v>0.32600000000000001</v>
      </c>
      <c r="BR172" s="519">
        <v>0.47799999999999998</v>
      </c>
      <c r="BS172" s="519">
        <v>0.80400000000000005</v>
      </c>
      <c r="BT172" s="390"/>
      <c r="BU172" s="390"/>
      <c r="BV172" s="390"/>
      <c r="BW172" s="390"/>
      <c r="BX172" s="390"/>
      <c r="BY172" s="390"/>
      <c r="BZ172" s="390"/>
      <c r="CA172" s="390"/>
      <c r="CB172" s="390"/>
      <c r="CC172" s="390"/>
      <c r="CD172" s="390"/>
    </row>
    <row r="173" spans="1:82" s="388" customFormat="1">
      <c r="A173" s="388" t="s">
        <v>6672</v>
      </c>
      <c r="B173" s="388" t="s">
        <v>7143</v>
      </c>
      <c r="C173" s="390">
        <v>27</v>
      </c>
      <c r="D173" s="390" t="s">
        <v>55</v>
      </c>
      <c r="E173" s="390" t="s">
        <v>34</v>
      </c>
      <c r="F173" s="390" t="s">
        <v>10</v>
      </c>
      <c r="G173" s="390">
        <v>157</v>
      </c>
      <c r="H173" s="390">
        <v>683</v>
      </c>
      <c r="I173" s="390">
        <v>596</v>
      </c>
      <c r="J173" s="390">
        <v>90</v>
      </c>
      <c r="K173" s="390">
        <v>170</v>
      </c>
      <c r="L173" s="390">
        <v>38</v>
      </c>
      <c r="M173" s="390">
        <v>4</v>
      </c>
      <c r="N173" s="390">
        <v>26</v>
      </c>
      <c r="O173" s="390">
        <v>93</v>
      </c>
      <c r="P173" s="390">
        <v>8</v>
      </c>
      <c r="Q173" s="390">
        <v>2</v>
      </c>
      <c r="R173" s="390">
        <v>70</v>
      </c>
      <c r="S173" s="390">
        <v>148</v>
      </c>
      <c r="T173" s="519">
        <v>0.28499999999999998</v>
      </c>
      <c r="U173" s="519">
        <v>0.36599999999999999</v>
      </c>
      <c r="V173" s="519">
        <v>0.49299999999999999</v>
      </c>
      <c r="W173" s="519">
        <v>0.85899999999999999</v>
      </c>
      <c r="X173" s="390">
        <v>139</v>
      </c>
      <c r="Y173" s="390">
        <v>294</v>
      </c>
      <c r="Z173" s="390">
        <v>8</v>
      </c>
      <c r="AA173" s="390">
        <v>10</v>
      </c>
      <c r="AB173" s="390">
        <v>0</v>
      </c>
      <c r="AC173" s="390">
        <v>7</v>
      </c>
      <c r="AD173" s="390">
        <v>4</v>
      </c>
      <c r="AE173" s="570" t="s">
        <v>10098</v>
      </c>
      <c r="AF173" s="570"/>
      <c r="AG173" s="576">
        <v>0</v>
      </c>
      <c r="AH173" s="390">
        <v>0</v>
      </c>
      <c r="AI173" s="390">
        <v>0</v>
      </c>
      <c r="AJ173" s="390">
        <v>0</v>
      </c>
      <c r="AK173" s="390">
        <v>0</v>
      </c>
      <c r="AL173" s="390">
        <v>0</v>
      </c>
      <c r="AM173" s="390">
        <v>2</v>
      </c>
      <c r="AN173" s="390">
        <v>35</v>
      </c>
      <c r="AO173" s="389">
        <v>144</v>
      </c>
      <c r="AP173" s="390">
        <v>156</v>
      </c>
      <c r="AQ173" s="584">
        <v>1</v>
      </c>
      <c r="AR173" s="601"/>
      <c r="AS173" s="390">
        <v>172</v>
      </c>
      <c r="AT173" s="390">
        <v>26</v>
      </c>
      <c r="AU173" s="389">
        <v>54</v>
      </c>
      <c r="AV173" s="390">
        <v>13</v>
      </c>
      <c r="AW173" s="390">
        <v>3</v>
      </c>
      <c r="AX173" s="390">
        <v>4</v>
      </c>
      <c r="AY173" s="390">
        <v>24</v>
      </c>
      <c r="AZ173" s="390">
        <v>22</v>
      </c>
      <c r="BA173" s="390">
        <v>45</v>
      </c>
      <c r="BB173" s="519">
        <v>0.314</v>
      </c>
      <c r="BC173" s="519">
        <v>0.39500000000000002</v>
      </c>
      <c r="BD173" s="519">
        <v>0.49399999999999999</v>
      </c>
      <c r="BE173" s="519">
        <v>0.88900000000000001</v>
      </c>
      <c r="BF173" s="370"/>
      <c r="BG173" s="390">
        <v>424</v>
      </c>
      <c r="BH173" s="390">
        <v>64</v>
      </c>
      <c r="BI173" s="390">
        <v>116</v>
      </c>
      <c r="BJ173" s="390">
        <v>25</v>
      </c>
      <c r="BK173" s="390">
        <v>1</v>
      </c>
      <c r="BL173" s="390">
        <v>22</v>
      </c>
      <c r="BM173" s="390">
        <v>69</v>
      </c>
      <c r="BN173" s="390">
        <v>48</v>
      </c>
      <c r="BO173" s="390">
        <v>103</v>
      </c>
      <c r="BP173" s="519">
        <v>0.27400000000000002</v>
      </c>
      <c r="BQ173" s="519">
        <v>0.35499999999999998</v>
      </c>
      <c r="BR173" s="519">
        <v>0.49299999999999999</v>
      </c>
      <c r="BS173" s="519">
        <v>0.84799999999999998</v>
      </c>
      <c r="BT173" s="390"/>
      <c r="BU173" s="390"/>
      <c r="BV173" s="390"/>
      <c r="BW173" s="390"/>
      <c r="BX173" s="390"/>
      <c r="BY173" s="390"/>
      <c r="BZ173" s="390"/>
      <c r="CA173" s="390"/>
      <c r="CB173" s="390"/>
      <c r="CC173" s="390"/>
      <c r="CD173" s="390"/>
    </row>
    <row r="174" spans="1:82" s="388" customFormat="1">
      <c r="A174" s="388" t="s">
        <v>141</v>
      </c>
      <c r="B174" s="388" t="s">
        <v>7144</v>
      </c>
      <c r="C174" s="390">
        <v>34</v>
      </c>
      <c r="D174" s="390" t="s">
        <v>128</v>
      </c>
      <c r="E174" s="390" t="s">
        <v>43</v>
      </c>
      <c r="F174" s="390" t="s">
        <v>37</v>
      </c>
      <c r="G174" s="390">
        <v>27</v>
      </c>
      <c r="H174" s="390">
        <v>60</v>
      </c>
      <c r="I174" s="390">
        <v>52</v>
      </c>
      <c r="J174" s="390">
        <v>2</v>
      </c>
      <c r="K174" s="390">
        <v>6</v>
      </c>
      <c r="L174" s="390">
        <v>1</v>
      </c>
      <c r="M174" s="390">
        <v>0</v>
      </c>
      <c r="N174" s="390">
        <v>0</v>
      </c>
      <c r="O174" s="390">
        <v>4</v>
      </c>
      <c r="P174" s="390">
        <v>0</v>
      </c>
      <c r="Q174" s="390">
        <v>0</v>
      </c>
      <c r="R174" s="390">
        <v>6</v>
      </c>
      <c r="S174" s="390">
        <v>20</v>
      </c>
      <c r="T174" s="519">
        <v>0.115</v>
      </c>
      <c r="U174" s="519">
        <v>0.23300000000000001</v>
      </c>
      <c r="V174" s="519">
        <v>0.13500000000000001</v>
      </c>
      <c r="W174" s="519">
        <v>0.36799999999999999</v>
      </c>
      <c r="X174" s="390">
        <v>6</v>
      </c>
      <c r="Y174" s="390">
        <v>7</v>
      </c>
      <c r="Z174" s="390">
        <v>3</v>
      </c>
      <c r="AA174" s="390">
        <v>2</v>
      </c>
      <c r="AB174" s="390">
        <v>0</v>
      </c>
      <c r="AC174" s="390">
        <v>0</v>
      </c>
      <c r="AD174" s="390">
        <v>0</v>
      </c>
      <c r="AE174" s="390" t="s">
        <v>10027</v>
      </c>
      <c r="AF174" s="390"/>
      <c r="AG174" s="576">
        <v>0</v>
      </c>
      <c r="AH174" s="390">
        <v>0</v>
      </c>
      <c r="AI174" s="390">
        <v>3</v>
      </c>
      <c r="AJ174" s="390">
        <v>0</v>
      </c>
      <c r="AK174" s="390">
        <v>11</v>
      </c>
      <c r="AL174" s="390">
        <v>0</v>
      </c>
      <c r="AM174" s="390">
        <v>0</v>
      </c>
      <c r="AN174" s="390">
        <v>0</v>
      </c>
      <c r="AO174" s="389">
        <v>0</v>
      </c>
      <c r="AP174" s="390">
        <v>0</v>
      </c>
      <c r="AQ174" s="584">
        <v>1</v>
      </c>
      <c r="AR174" s="601"/>
      <c r="AS174" s="390">
        <v>13</v>
      </c>
      <c r="AT174" s="390">
        <v>0</v>
      </c>
      <c r="AU174" s="389">
        <v>1</v>
      </c>
      <c r="AV174" s="390">
        <v>0</v>
      </c>
      <c r="AW174" s="390">
        <v>0</v>
      </c>
      <c r="AX174" s="390">
        <v>0</v>
      </c>
      <c r="AY174" s="390">
        <v>0</v>
      </c>
      <c r="AZ174" s="390">
        <v>0</v>
      </c>
      <c r="BA174" s="390">
        <v>4</v>
      </c>
      <c r="BB174" s="519">
        <v>7.6999999999999999E-2</v>
      </c>
      <c r="BC174" s="519">
        <v>0.14299999999999999</v>
      </c>
      <c r="BD174" s="519">
        <v>7.6999999999999999E-2</v>
      </c>
      <c r="BE174" s="519">
        <v>0.22</v>
      </c>
      <c r="BF174" s="370"/>
      <c r="BG174" s="390">
        <v>39</v>
      </c>
      <c r="BH174" s="390">
        <v>2</v>
      </c>
      <c r="BI174" s="390">
        <v>5</v>
      </c>
      <c r="BJ174" s="390">
        <v>1</v>
      </c>
      <c r="BK174" s="390">
        <v>0</v>
      </c>
      <c r="BL174" s="390">
        <v>0</v>
      </c>
      <c r="BM174" s="390">
        <v>4</v>
      </c>
      <c r="BN174" s="390">
        <v>6</v>
      </c>
      <c r="BO174" s="390">
        <v>16</v>
      </c>
      <c r="BP174" s="519">
        <v>0.128</v>
      </c>
      <c r="BQ174" s="519">
        <v>0.26100000000000001</v>
      </c>
      <c r="BR174" s="519">
        <v>0.154</v>
      </c>
      <c r="BS174" s="519">
        <v>0.41499999999999998</v>
      </c>
      <c r="BT174" s="390"/>
      <c r="BU174" s="390"/>
      <c r="BV174" s="390"/>
      <c r="BW174" s="390"/>
      <c r="BX174" s="390"/>
      <c r="BY174" s="390"/>
      <c r="BZ174" s="390"/>
      <c r="CA174" s="390"/>
      <c r="CB174" s="390"/>
      <c r="CC174" s="390"/>
      <c r="CD174" s="390"/>
    </row>
    <row r="175" spans="1:82" s="388" customFormat="1">
      <c r="A175" s="388" t="s">
        <v>6640</v>
      </c>
      <c r="B175" s="388" t="s">
        <v>7145</v>
      </c>
      <c r="C175" s="390">
        <v>29</v>
      </c>
      <c r="D175" s="390" t="s">
        <v>53</v>
      </c>
      <c r="E175" s="390" t="s">
        <v>34</v>
      </c>
      <c r="F175" s="390" t="s">
        <v>37</v>
      </c>
      <c r="G175" s="390">
        <v>89</v>
      </c>
      <c r="H175" s="390">
        <v>288</v>
      </c>
      <c r="I175" s="390">
        <v>265</v>
      </c>
      <c r="J175" s="390">
        <v>30</v>
      </c>
      <c r="K175" s="390">
        <v>47</v>
      </c>
      <c r="L175" s="390">
        <v>12</v>
      </c>
      <c r="M175" s="390">
        <v>0</v>
      </c>
      <c r="N175" s="390">
        <v>5</v>
      </c>
      <c r="O175" s="390">
        <v>22</v>
      </c>
      <c r="P175" s="390">
        <v>1</v>
      </c>
      <c r="Q175" s="390">
        <v>0</v>
      </c>
      <c r="R175" s="390">
        <v>15</v>
      </c>
      <c r="S175" s="390">
        <v>75</v>
      </c>
      <c r="T175" s="519">
        <v>0.17699999999999999</v>
      </c>
      <c r="U175" s="519">
        <v>0.23200000000000001</v>
      </c>
      <c r="V175" s="519">
        <v>0.27900000000000003</v>
      </c>
      <c r="W175" s="519">
        <v>0.51100000000000001</v>
      </c>
      <c r="X175" s="390">
        <v>37</v>
      </c>
      <c r="Y175" s="390">
        <v>74</v>
      </c>
      <c r="Z175" s="390">
        <v>6</v>
      </c>
      <c r="AA175" s="390">
        <v>4</v>
      </c>
      <c r="AB175" s="390">
        <v>3</v>
      </c>
      <c r="AC175" s="390">
        <v>1</v>
      </c>
      <c r="AD175" s="390">
        <v>0</v>
      </c>
      <c r="AE175" s="390" t="s">
        <v>6524</v>
      </c>
      <c r="AF175" s="390"/>
      <c r="AG175" s="576">
        <v>0</v>
      </c>
      <c r="AH175" s="390">
        <v>87</v>
      </c>
      <c r="AI175" s="390">
        <v>0</v>
      </c>
      <c r="AJ175" s="390">
        <v>0</v>
      </c>
      <c r="AK175" s="390">
        <v>0</v>
      </c>
      <c r="AL175" s="390">
        <v>0</v>
      </c>
      <c r="AM175" s="390">
        <v>0</v>
      </c>
      <c r="AN175" s="390">
        <v>0</v>
      </c>
      <c r="AO175" s="389">
        <v>0</v>
      </c>
      <c r="AP175" s="390">
        <v>0</v>
      </c>
      <c r="AQ175" s="584">
        <v>0</v>
      </c>
      <c r="AR175" s="601"/>
      <c r="AS175" s="390">
        <v>72</v>
      </c>
      <c r="AT175" s="390">
        <v>11</v>
      </c>
      <c r="AU175" s="389">
        <v>11</v>
      </c>
      <c r="AV175" s="390">
        <v>2</v>
      </c>
      <c r="AW175" s="390">
        <v>0</v>
      </c>
      <c r="AX175" s="390">
        <v>1</v>
      </c>
      <c r="AY175" s="390">
        <v>6</v>
      </c>
      <c r="AZ175" s="390">
        <v>9</v>
      </c>
      <c r="BA175" s="390">
        <v>19</v>
      </c>
      <c r="BB175" s="519">
        <v>0.153</v>
      </c>
      <c r="BC175" s="519">
        <v>0.24399999999999999</v>
      </c>
      <c r="BD175" s="519">
        <v>0.222</v>
      </c>
      <c r="BE175" s="519">
        <v>0.46600000000000003</v>
      </c>
      <c r="BF175" s="370"/>
      <c r="BG175" s="390">
        <v>193</v>
      </c>
      <c r="BH175" s="390">
        <v>19</v>
      </c>
      <c r="BI175" s="390">
        <v>36</v>
      </c>
      <c r="BJ175" s="390">
        <v>10</v>
      </c>
      <c r="BK175" s="390">
        <v>0</v>
      </c>
      <c r="BL175" s="390">
        <v>4</v>
      </c>
      <c r="BM175" s="390">
        <v>16</v>
      </c>
      <c r="BN175" s="390">
        <v>6</v>
      </c>
      <c r="BO175" s="390">
        <v>56</v>
      </c>
      <c r="BP175" s="519">
        <v>0.187</v>
      </c>
      <c r="BQ175" s="519">
        <v>0.22700000000000001</v>
      </c>
      <c r="BR175" s="519">
        <v>0.30099999999999999</v>
      </c>
      <c r="BS175" s="519">
        <v>0.52800000000000002</v>
      </c>
      <c r="BT175" s="390"/>
      <c r="BU175" s="390"/>
      <c r="BV175" s="390"/>
      <c r="BW175" s="390"/>
      <c r="BX175" s="390"/>
      <c r="BY175" s="390"/>
      <c r="BZ175" s="390"/>
      <c r="CA175" s="390"/>
      <c r="CB175" s="390"/>
      <c r="CC175" s="390"/>
      <c r="CD175" s="390"/>
    </row>
    <row r="176" spans="1:82" s="388" customFormat="1">
      <c r="A176" s="388" t="s">
        <v>142</v>
      </c>
      <c r="B176" s="388" t="s">
        <v>7146</v>
      </c>
      <c r="C176" s="390">
        <v>29</v>
      </c>
      <c r="D176" s="390" t="s">
        <v>77</v>
      </c>
      <c r="E176" s="390" t="s">
        <v>43</v>
      </c>
      <c r="F176" s="390" t="s">
        <v>10</v>
      </c>
      <c r="G176" s="390">
        <v>145</v>
      </c>
      <c r="H176" s="390">
        <v>606</v>
      </c>
      <c r="I176" s="390">
        <v>559</v>
      </c>
      <c r="J176" s="390">
        <v>81</v>
      </c>
      <c r="K176" s="390">
        <v>155</v>
      </c>
      <c r="L176" s="390">
        <v>32</v>
      </c>
      <c r="M176" s="390">
        <v>5</v>
      </c>
      <c r="N176" s="390">
        <v>20</v>
      </c>
      <c r="O176" s="390">
        <v>72</v>
      </c>
      <c r="P176" s="390">
        <v>33</v>
      </c>
      <c r="Q176" s="390">
        <v>14</v>
      </c>
      <c r="R176" s="390">
        <v>35</v>
      </c>
      <c r="S176" s="390">
        <v>109</v>
      </c>
      <c r="T176" s="519">
        <v>0.27700000000000002</v>
      </c>
      <c r="U176" s="519">
        <v>0.32700000000000001</v>
      </c>
      <c r="V176" s="519">
        <v>0.46</v>
      </c>
      <c r="W176" s="519">
        <v>0.78700000000000003</v>
      </c>
      <c r="X176" s="390">
        <v>114</v>
      </c>
      <c r="Y176" s="390">
        <v>257</v>
      </c>
      <c r="Z176" s="390">
        <v>11</v>
      </c>
      <c r="AA176" s="390">
        <v>8</v>
      </c>
      <c r="AB176" s="390">
        <v>1</v>
      </c>
      <c r="AC176" s="390">
        <v>3</v>
      </c>
      <c r="AD176" s="390">
        <v>2</v>
      </c>
      <c r="AE176" s="570" t="s">
        <v>6525</v>
      </c>
      <c r="AF176" s="570"/>
      <c r="AG176" s="576">
        <v>0</v>
      </c>
      <c r="AH176" s="390">
        <v>0</v>
      </c>
      <c r="AI176" s="390">
        <v>0</v>
      </c>
      <c r="AJ176" s="390">
        <v>0</v>
      </c>
      <c r="AK176" s="390">
        <v>0</v>
      </c>
      <c r="AL176" s="390">
        <v>0</v>
      </c>
      <c r="AM176" s="390">
        <v>0</v>
      </c>
      <c r="AN176" s="390">
        <v>140</v>
      </c>
      <c r="AO176" s="389">
        <v>0</v>
      </c>
      <c r="AP176" s="390">
        <v>140</v>
      </c>
      <c r="AQ176" s="584">
        <v>0</v>
      </c>
      <c r="AR176" s="601"/>
      <c r="AS176" s="390">
        <v>139</v>
      </c>
      <c r="AT176" s="390">
        <v>16</v>
      </c>
      <c r="AU176" s="389">
        <v>33</v>
      </c>
      <c r="AV176" s="390">
        <v>11</v>
      </c>
      <c r="AW176" s="390">
        <v>0</v>
      </c>
      <c r="AX176" s="390">
        <v>5</v>
      </c>
      <c r="AY176" s="390">
        <v>22</v>
      </c>
      <c r="AZ176" s="390">
        <v>11</v>
      </c>
      <c r="BA176" s="390">
        <v>32</v>
      </c>
      <c r="BB176" s="519">
        <v>0.23699999999999999</v>
      </c>
      <c r="BC176" s="519">
        <v>0.30099999999999999</v>
      </c>
      <c r="BD176" s="519">
        <v>0.42399999999999999</v>
      </c>
      <c r="BE176" s="519">
        <v>0.72499999999999998</v>
      </c>
      <c r="BF176" s="370"/>
      <c r="BG176" s="390">
        <v>420</v>
      </c>
      <c r="BH176" s="390">
        <v>65</v>
      </c>
      <c r="BI176" s="390">
        <v>122</v>
      </c>
      <c r="BJ176" s="390">
        <v>21</v>
      </c>
      <c r="BK176" s="390">
        <v>5</v>
      </c>
      <c r="BL176" s="390">
        <v>15</v>
      </c>
      <c r="BM176" s="390">
        <v>50</v>
      </c>
      <c r="BN176" s="390">
        <v>24</v>
      </c>
      <c r="BO176" s="390">
        <v>77</v>
      </c>
      <c r="BP176" s="519">
        <v>0.28999999999999998</v>
      </c>
      <c r="BQ176" s="519">
        <v>0.33600000000000002</v>
      </c>
      <c r="BR176" s="519">
        <v>0.47099999999999997</v>
      </c>
      <c r="BS176" s="519">
        <v>0.80700000000000005</v>
      </c>
      <c r="BT176" s="390"/>
      <c r="BU176" s="390"/>
      <c r="BV176" s="390"/>
      <c r="BW176" s="390"/>
      <c r="BX176" s="390"/>
      <c r="BY176" s="390"/>
      <c r="BZ176" s="390"/>
      <c r="CA176" s="390"/>
      <c r="CB176" s="390"/>
      <c r="CC176" s="390"/>
      <c r="CD176" s="390"/>
    </row>
    <row r="177" spans="1:82" s="388" customFormat="1">
      <c r="A177" s="388" t="s">
        <v>143</v>
      </c>
      <c r="B177" s="388" t="s">
        <v>7147</v>
      </c>
      <c r="C177" s="390">
        <v>35</v>
      </c>
      <c r="D177" s="390" t="s">
        <v>44</v>
      </c>
      <c r="E177" s="390" t="s">
        <v>34</v>
      </c>
      <c r="F177" s="390" t="s">
        <v>37</v>
      </c>
      <c r="G177" s="390">
        <v>130</v>
      </c>
      <c r="H177" s="390">
        <v>471</v>
      </c>
      <c r="I177" s="390">
        <v>413</v>
      </c>
      <c r="J177" s="390">
        <v>47</v>
      </c>
      <c r="K177" s="390">
        <v>103</v>
      </c>
      <c r="L177" s="390">
        <v>15</v>
      </c>
      <c r="M177" s="390">
        <v>0</v>
      </c>
      <c r="N177" s="390">
        <v>21</v>
      </c>
      <c r="O177" s="390">
        <v>57</v>
      </c>
      <c r="P177" s="390">
        <v>2</v>
      </c>
      <c r="Q177" s="390">
        <v>3</v>
      </c>
      <c r="R177" s="390">
        <v>50</v>
      </c>
      <c r="S177" s="390">
        <v>95</v>
      </c>
      <c r="T177" s="519">
        <v>0.249</v>
      </c>
      <c r="U177" s="519">
        <v>0.33100000000000002</v>
      </c>
      <c r="V177" s="519">
        <v>0.438</v>
      </c>
      <c r="W177" s="519">
        <v>0.76900000000000002</v>
      </c>
      <c r="X177" s="390">
        <v>112</v>
      </c>
      <c r="Y177" s="390">
        <v>181</v>
      </c>
      <c r="Z177" s="390">
        <v>15</v>
      </c>
      <c r="AA177" s="390">
        <v>3</v>
      </c>
      <c r="AB177" s="390">
        <v>0</v>
      </c>
      <c r="AC177" s="390">
        <v>5</v>
      </c>
      <c r="AD177" s="390">
        <v>5</v>
      </c>
      <c r="AE177" s="390" t="s">
        <v>10099</v>
      </c>
      <c r="AF177" s="390"/>
      <c r="AG177" s="576">
        <v>1</v>
      </c>
      <c r="AH177" s="390">
        <v>0</v>
      </c>
      <c r="AI177" s="390">
        <v>18</v>
      </c>
      <c r="AJ177" s="390">
        <v>0</v>
      </c>
      <c r="AK177" s="390">
        <v>1</v>
      </c>
      <c r="AL177" s="390">
        <v>0</v>
      </c>
      <c r="AM177" s="390">
        <v>0</v>
      </c>
      <c r="AN177" s="390">
        <v>0</v>
      </c>
      <c r="AO177" s="389">
        <v>0</v>
      </c>
      <c r="AP177" s="390">
        <v>0</v>
      </c>
      <c r="AQ177" s="584">
        <v>100</v>
      </c>
      <c r="AR177" s="601"/>
      <c r="AS177" s="390">
        <v>136</v>
      </c>
      <c r="AT177" s="390">
        <v>8</v>
      </c>
      <c r="AU177" s="389">
        <v>27</v>
      </c>
      <c r="AV177" s="390">
        <v>8</v>
      </c>
      <c r="AW177" s="390">
        <v>0</v>
      </c>
      <c r="AX177" s="390">
        <v>3</v>
      </c>
      <c r="AY177" s="390">
        <v>12</v>
      </c>
      <c r="AZ177" s="390">
        <v>10</v>
      </c>
      <c r="BA177" s="390">
        <v>30</v>
      </c>
      <c r="BB177" s="519">
        <v>0.19900000000000001</v>
      </c>
      <c r="BC177" s="519">
        <v>0.25800000000000001</v>
      </c>
      <c r="BD177" s="519">
        <v>0.32400000000000001</v>
      </c>
      <c r="BE177" s="519">
        <v>0.58199999999999996</v>
      </c>
      <c r="BF177" s="370"/>
      <c r="BG177" s="390">
        <v>277</v>
      </c>
      <c r="BH177" s="390">
        <v>39</v>
      </c>
      <c r="BI177" s="390">
        <v>76</v>
      </c>
      <c r="BJ177" s="390">
        <v>7</v>
      </c>
      <c r="BK177" s="390">
        <v>0</v>
      </c>
      <c r="BL177" s="390">
        <v>18</v>
      </c>
      <c r="BM177" s="390">
        <v>45</v>
      </c>
      <c r="BN177" s="390">
        <v>40</v>
      </c>
      <c r="BO177" s="390">
        <v>65</v>
      </c>
      <c r="BP177" s="519">
        <v>0.27400000000000002</v>
      </c>
      <c r="BQ177" s="519">
        <v>0.36599999999999999</v>
      </c>
      <c r="BR177" s="519">
        <v>0.495</v>
      </c>
      <c r="BS177" s="519">
        <v>0.86099999999999999</v>
      </c>
      <c r="BT177" s="390"/>
      <c r="BU177" s="390"/>
      <c r="BV177" s="390"/>
      <c r="BW177" s="390"/>
      <c r="BX177" s="390"/>
      <c r="BY177" s="390"/>
      <c r="BZ177" s="390"/>
      <c r="CA177" s="390"/>
      <c r="CB177" s="390"/>
      <c r="CC177" s="390"/>
      <c r="CD177" s="390"/>
    </row>
    <row r="178" spans="1:82" s="71" customFormat="1" ht="15.75" thickBot="1">
      <c r="A178" s="552" t="s">
        <v>7714</v>
      </c>
      <c r="B178" s="71" t="s">
        <v>7715</v>
      </c>
      <c r="J178" s="503"/>
      <c r="K178" s="503"/>
      <c r="L178" s="503"/>
      <c r="M178" s="503"/>
      <c r="AE178" s="504"/>
      <c r="AF178" s="505"/>
      <c r="AG178" s="581"/>
      <c r="AO178" s="573"/>
      <c r="AP178" s="506"/>
      <c r="AQ178" s="589"/>
      <c r="AR178" s="605"/>
      <c r="AS178" s="507"/>
      <c r="AT178" s="507"/>
      <c r="AU178" s="573"/>
      <c r="AV178" s="508"/>
      <c r="AW178" s="507"/>
      <c r="AX178" s="507"/>
      <c r="AY178" s="507"/>
      <c r="AZ178" s="507"/>
      <c r="BF178" s="613"/>
    </row>
    <row r="179" spans="1:82" s="388" customFormat="1">
      <c r="A179" s="388" t="s">
        <v>145</v>
      </c>
      <c r="B179" s="388" t="s">
        <v>7148</v>
      </c>
      <c r="C179" s="390">
        <v>34</v>
      </c>
      <c r="D179" s="390" t="s">
        <v>53</v>
      </c>
      <c r="E179" s="390" t="s">
        <v>34</v>
      </c>
      <c r="F179" s="390" t="s">
        <v>10</v>
      </c>
      <c r="G179" s="390">
        <v>3</v>
      </c>
      <c r="H179" s="390">
        <v>13</v>
      </c>
      <c r="I179" s="390">
        <v>11</v>
      </c>
      <c r="J179" s="390">
        <v>1</v>
      </c>
      <c r="K179" s="390">
        <v>1</v>
      </c>
      <c r="L179" s="390">
        <v>0</v>
      </c>
      <c r="M179" s="390">
        <v>0</v>
      </c>
      <c r="N179" s="390">
        <v>0</v>
      </c>
      <c r="O179" s="390">
        <v>0</v>
      </c>
      <c r="P179" s="390">
        <v>0</v>
      </c>
      <c r="Q179" s="390">
        <v>0</v>
      </c>
      <c r="R179" s="390">
        <v>2</v>
      </c>
      <c r="S179" s="390">
        <v>1</v>
      </c>
      <c r="T179" s="519">
        <v>9.0999999999999998E-2</v>
      </c>
      <c r="U179" s="519">
        <v>0.23100000000000001</v>
      </c>
      <c r="V179" s="519">
        <v>9.0999999999999998E-2</v>
      </c>
      <c r="W179" s="519">
        <v>0.32200000000000001</v>
      </c>
      <c r="X179" s="390">
        <v>-7</v>
      </c>
      <c r="Y179" s="390">
        <v>1</v>
      </c>
      <c r="Z179" s="390">
        <v>0</v>
      </c>
      <c r="AA179" s="390">
        <v>0</v>
      </c>
      <c r="AB179" s="390">
        <v>0</v>
      </c>
      <c r="AC179" s="390">
        <v>0</v>
      </c>
      <c r="AD179" s="390">
        <v>0</v>
      </c>
      <c r="AE179" s="390" t="s">
        <v>6530</v>
      </c>
      <c r="AF179" s="390"/>
      <c r="AG179" s="576">
        <v>0</v>
      </c>
      <c r="AH179" s="390">
        <v>0</v>
      </c>
      <c r="AI179" s="390">
        <v>0</v>
      </c>
      <c r="AJ179" s="390">
        <v>3</v>
      </c>
      <c r="AK179" s="390">
        <v>0</v>
      </c>
      <c r="AL179" s="390">
        <v>0</v>
      </c>
      <c r="AM179" s="390">
        <v>0</v>
      </c>
      <c r="AN179" s="390">
        <v>0</v>
      </c>
      <c r="AO179" s="389">
        <v>0</v>
      </c>
      <c r="AP179" s="390">
        <v>0</v>
      </c>
      <c r="AQ179" s="584">
        <v>0</v>
      </c>
      <c r="AR179" s="601"/>
      <c r="AS179" s="390">
        <v>3</v>
      </c>
      <c r="AT179" s="390">
        <v>1</v>
      </c>
      <c r="AU179" s="389">
        <v>0</v>
      </c>
      <c r="AV179" s="390">
        <v>0</v>
      </c>
      <c r="AW179" s="390">
        <v>0</v>
      </c>
      <c r="AX179" s="390">
        <v>0</v>
      </c>
      <c r="AY179" s="390">
        <v>0</v>
      </c>
      <c r="AZ179" s="390">
        <v>1</v>
      </c>
      <c r="BA179" s="390">
        <v>1</v>
      </c>
      <c r="BB179" s="519">
        <v>0</v>
      </c>
      <c r="BC179" s="519">
        <v>0.25</v>
      </c>
      <c r="BD179" s="519">
        <v>0</v>
      </c>
      <c r="BE179" s="519">
        <v>0.25</v>
      </c>
      <c r="BF179" s="370"/>
      <c r="BG179" s="390">
        <v>8</v>
      </c>
      <c r="BH179" s="390">
        <v>0</v>
      </c>
      <c r="BI179" s="390">
        <v>1</v>
      </c>
      <c r="BJ179" s="390">
        <v>0</v>
      </c>
      <c r="BK179" s="390">
        <v>0</v>
      </c>
      <c r="BL179" s="390">
        <v>0</v>
      </c>
      <c r="BM179" s="390">
        <v>0</v>
      </c>
      <c r="BN179" s="390">
        <v>1</v>
      </c>
      <c r="BO179" s="390">
        <v>0</v>
      </c>
      <c r="BP179" s="519">
        <v>0.125</v>
      </c>
      <c r="BQ179" s="519">
        <v>0.222</v>
      </c>
      <c r="BR179" s="519">
        <v>0.125</v>
      </c>
      <c r="BS179" s="519">
        <v>0.34699999999999998</v>
      </c>
      <c r="BT179" s="390"/>
      <c r="BU179" s="390"/>
      <c r="BV179" s="390"/>
      <c r="BW179" s="390"/>
      <c r="BX179" s="390"/>
      <c r="BY179" s="390"/>
      <c r="BZ179" s="390"/>
      <c r="CA179" s="390"/>
      <c r="CB179" s="390"/>
      <c r="CC179" s="390"/>
      <c r="CD179" s="390"/>
    </row>
    <row r="180" spans="1:82" s="388" customFormat="1">
      <c r="A180" s="388" t="s">
        <v>78</v>
      </c>
      <c r="B180" s="388" t="s">
        <v>7149</v>
      </c>
      <c r="C180" s="390">
        <v>35</v>
      </c>
      <c r="D180" s="390" t="s">
        <v>66</v>
      </c>
      <c r="E180" s="390" t="s">
        <v>43</v>
      </c>
      <c r="F180" s="390" t="s">
        <v>10</v>
      </c>
      <c r="G180" s="390">
        <v>97</v>
      </c>
      <c r="H180" s="390">
        <v>248</v>
      </c>
      <c r="I180" s="390">
        <v>235</v>
      </c>
      <c r="J180" s="390">
        <v>19</v>
      </c>
      <c r="K180" s="390">
        <v>53</v>
      </c>
      <c r="L180" s="390">
        <v>11</v>
      </c>
      <c r="M180" s="390">
        <v>1</v>
      </c>
      <c r="N180" s="390">
        <v>4</v>
      </c>
      <c r="O180" s="390">
        <v>24</v>
      </c>
      <c r="P180" s="390">
        <v>5</v>
      </c>
      <c r="Q180" s="390">
        <v>1</v>
      </c>
      <c r="R180" s="390">
        <v>11</v>
      </c>
      <c r="S180" s="390">
        <v>59</v>
      </c>
      <c r="T180" s="519">
        <v>0.22600000000000001</v>
      </c>
      <c r="U180" s="519">
        <v>0.25800000000000001</v>
      </c>
      <c r="V180" s="519">
        <v>0.33200000000000002</v>
      </c>
      <c r="W180" s="519">
        <v>0.59</v>
      </c>
      <c r="X180" s="390">
        <v>62</v>
      </c>
      <c r="Y180" s="390">
        <v>78</v>
      </c>
      <c r="Z180" s="390">
        <v>1</v>
      </c>
      <c r="AA180" s="390">
        <v>0</v>
      </c>
      <c r="AB180" s="390">
        <v>0</v>
      </c>
      <c r="AC180" s="390">
        <v>2</v>
      </c>
      <c r="AD180" s="390">
        <v>1</v>
      </c>
      <c r="AE180" s="390" t="s">
        <v>10063</v>
      </c>
      <c r="AF180" s="390"/>
      <c r="AG180" s="576">
        <v>0</v>
      </c>
      <c r="AH180" s="390">
        <v>0</v>
      </c>
      <c r="AI180" s="390">
        <v>0</v>
      </c>
      <c r="AJ180" s="390">
        <v>0</v>
      </c>
      <c r="AK180" s="390">
        <v>0</v>
      </c>
      <c r="AL180" s="390">
        <v>0</v>
      </c>
      <c r="AM180" s="390">
        <v>44</v>
      </c>
      <c r="AN180" s="390">
        <v>0</v>
      </c>
      <c r="AO180" s="389">
        <v>12</v>
      </c>
      <c r="AP180" s="390">
        <v>55</v>
      </c>
      <c r="AQ180" s="584">
        <v>2</v>
      </c>
      <c r="AR180" s="601"/>
      <c r="AS180" s="390">
        <v>104</v>
      </c>
      <c r="AT180" s="390">
        <v>8</v>
      </c>
      <c r="AU180" s="389">
        <v>20</v>
      </c>
      <c r="AV180" s="390">
        <v>6</v>
      </c>
      <c r="AW180" s="390">
        <v>0</v>
      </c>
      <c r="AX180" s="390">
        <v>3</v>
      </c>
      <c r="AY180" s="390">
        <v>9</v>
      </c>
      <c r="AZ180" s="390">
        <v>5</v>
      </c>
      <c r="BA180" s="390">
        <v>23</v>
      </c>
      <c r="BB180" s="519">
        <v>0.192</v>
      </c>
      <c r="BC180" s="519">
        <v>0.22900000000000001</v>
      </c>
      <c r="BD180" s="519">
        <v>0.33700000000000002</v>
      </c>
      <c r="BE180" s="519">
        <v>0.56599999999999995</v>
      </c>
      <c r="BF180" s="370"/>
      <c r="BG180" s="390">
        <v>131</v>
      </c>
      <c r="BH180" s="390">
        <v>11</v>
      </c>
      <c r="BI180" s="390">
        <v>33</v>
      </c>
      <c r="BJ180" s="390">
        <v>5</v>
      </c>
      <c r="BK180" s="390">
        <v>1</v>
      </c>
      <c r="BL180" s="390">
        <v>1</v>
      </c>
      <c r="BM180" s="390">
        <v>15</v>
      </c>
      <c r="BN180" s="390">
        <v>6</v>
      </c>
      <c r="BO180" s="390">
        <v>36</v>
      </c>
      <c r="BP180" s="519">
        <v>0.252</v>
      </c>
      <c r="BQ180" s="519">
        <v>0.28100000000000003</v>
      </c>
      <c r="BR180" s="519">
        <v>0.32800000000000001</v>
      </c>
      <c r="BS180" s="519">
        <v>0.60899999999999999</v>
      </c>
      <c r="BT180" s="390"/>
      <c r="BU180" s="390"/>
      <c r="BV180" s="390"/>
      <c r="BW180" s="390"/>
      <c r="BX180" s="390"/>
      <c r="BY180" s="390"/>
      <c r="BZ180" s="390"/>
      <c r="CA180" s="390"/>
      <c r="CB180" s="390"/>
      <c r="CC180" s="390"/>
      <c r="CD180" s="390"/>
    </row>
    <row r="181" spans="1:82" s="388" customFormat="1">
      <c r="A181" s="388" t="s">
        <v>146</v>
      </c>
      <c r="B181" s="388" t="s">
        <v>7150</v>
      </c>
      <c r="C181" s="390">
        <v>28</v>
      </c>
      <c r="D181" s="390" t="s">
        <v>55</v>
      </c>
      <c r="E181" s="390" t="s">
        <v>34</v>
      </c>
      <c r="F181" s="390" t="s">
        <v>10</v>
      </c>
      <c r="G181" s="390">
        <v>144</v>
      </c>
      <c r="H181" s="390">
        <v>632</v>
      </c>
      <c r="I181" s="390">
        <v>586</v>
      </c>
      <c r="J181" s="390">
        <v>91</v>
      </c>
      <c r="K181" s="390">
        <v>178</v>
      </c>
      <c r="L181" s="390">
        <v>29</v>
      </c>
      <c r="M181" s="390">
        <v>3</v>
      </c>
      <c r="N181" s="390">
        <v>10</v>
      </c>
      <c r="O181" s="390">
        <v>63</v>
      </c>
      <c r="P181" s="390">
        <v>20</v>
      </c>
      <c r="Q181" s="390">
        <v>11</v>
      </c>
      <c r="R181" s="390">
        <v>32</v>
      </c>
      <c r="S181" s="390">
        <v>69</v>
      </c>
      <c r="T181" s="519">
        <v>0.30399999999999999</v>
      </c>
      <c r="U181" s="519">
        <v>0.34100000000000003</v>
      </c>
      <c r="V181" s="519">
        <v>0.41499999999999998</v>
      </c>
      <c r="W181" s="519">
        <v>0.755</v>
      </c>
      <c r="X181" s="390">
        <v>112</v>
      </c>
      <c r="Y181" s="390">
        <v>243</v>
      </c>
      <c r="Z181" s="390">
        <v>17</v>
      </c>
      <c r="AA181" s="390">
        <v>4</v>
      </c>
      <c r="AB181" s="390">
        <v>4</v>
      </c>
      <c r="AC181" s="390">
        <v>6</v>
      </c>
      <c r="AD181" s="390">
        <v>2</v>
      </c>
      <c r="AE181" s="570" t="s">
        <v>6535</v>
      </c>
      <c r="AF181" s="570"/>
      <c r="AG181" s="576">
        <v>0</v>
      </c>
      <c r="AH181" s="390">
        <v>0</v>
      </c>
      <c r="AI181" s="390">
        <v>0</v>
      </c>
      <c r="AJ181" s="390">
        <v>0</v>
      </c>
      <c r="AK181" s="390">
        <v>0</v>
      </c>
      <c r="AL181" s="390">
        <v>144</v>
      </c>
      <c r="AM181" s="390">
        <v>0</v>
      </c>
      <c r="AN181" s="390">
        <v>0</v>
      </c>
      <c r="AO181" s="389">
        <v>0</v>
      </c>
      <c r="AP181" s="390">
        <v>0</v>
      </c>
      <c r="AQ181" s="584">
        <v>0</v>
      </c>
      <c r="AR181" s="601"/>
      <c r="AS181" s="390">
        <v>163</v>
      </c>
      <c r="AT181" s="390">
        <v>34</v>
      </c>
      <c r="AU181" s="389">
        <v>51</v>
      </c>
      <c r="AV181" s="390">
        <v>10</v>
      </c>
      <c r="AW181" s="390">
        <v>1</v>
      </c>
      <c r="AX181" s="390">
        <v>3</v>
      </c>
      <c r="AY181" s="390">
        <v>15</v>
      </c>
      <c r="AZ181" s="390">
        <v>13</v>
      </c>
      <c r="BA181" s="390">
        <v>17</v>
      </c>
      <c r="BB181" s="519">
        <v>0.313</v>
      </c>
      <c r="BC181" s="519">
        <v>0.36099999999999999</v>
      </c>
      <c r="BD181" s="519">
        <v>0.442</v>
      </c>
      <c r="BE181" s="519">
        <v>0.80300000000000005</v>
      </c>
      <c r="BF181" s="370"/>
      <c r="BG181" s="390">
        <v>423</v>
      </c>
      <c r="BH181" s="390">
        <v>57</v>
      </c>
      <c r="BI181" s="390">
        <v>127</v>
      </c>
      <c r="BJ181" s="390">
        <v>19</v>
      </c>
      <c r="BK181" s="390">
        <v>2</v>
      </c>
      <c r="BL181" s="390">
        <v>7</v>
      </c>
      <c r="BM181" s="390">
        <v>48</v>
      </c>
      <c r="BN181" s="390">
        <v>19</v>
      </c>
      <c r="BO181" s="390">
        <v>52</v>
      </c>
      <c r="BP181" s="519">
        <v>0.3</v>
      </c>
      <c r="BQ181" s="519">
        <v>0.33300000000000002</v>
      </c>
      <c r="BR181" s="519">
        <v>0.40400000000000003</v>
      </c>
      <c r="BS181" s="519">
        <v>0.73699999999999999</v>
      </c>
      <c r="BT181" s="390"/>
      <c r="BU181" s="390"/>
      <c r="BV181" s="390"/>
      <c r="BW181" s="390"/>
      <c r="BX181" s="390"/>
      <c r="BY181" s="390"/>
      <c r="BZ181" s="390"/>
      <c r="CA181" s="390"/>
      <c r="CB181" s="390"/>
      <c r="CC181" s="390"/>
      <c r="CD181" s="390"/>
    </row>
    <row r="182" spans="1:82" s="388" customFormat="1">
      <c r="A182" s="388" t="s">
        <v>7682</v>
      </c>
      <c r="B182" s="388" t="s">
        <v>7683</v>
      </c>
      <c r="C182" s="390">
        <v>32</v>
      </c>
      <c r="D182" s="390" t="s">
        <v>70</v>
      </c>
      <c r="E182" s="390" t="s">
        <v>43</v>
      </c>
      <c r="F182" s="390" t="s">
        <v>35</v>
      </c>
      <c r="G182" s="390">
        <v>55</v>
      </c>
      <c r="H182" s="390">
        <v>113</v>
      </c>
      <c r="I182" s="390">
        <v>97</v>
      </c>
      <c r="J182" s="390">
        <v>7</v>
      </c>
      <c r="K182" s="390">
        <v>13</v>
      </c>
      <c r="L182" s="390">
        <v>3</v>
      </c>
      <c r="M182" s="390">
        <v>0</v>
      </c>
      <c r="N182" s="390">
        <v>0</v>
      </c>
      <c r="O182" s="390">
        <v>2</v>
      </c>
      <c r="P182" s="390">
        <v>3</v>
      </c>
      <c r="Q182" s="390">
        <v>0</v>
      </c>
      <c r="R182" s="390">
        <v>12</v>
      </c>
      <c r="S182" s="390">
        <v>23</v>
      </c>
      <c r="T182" s="519">
        <v>0.13400000000000001</v>
      </c>
      <c r="U182" s="519">
        <v>0.24099999999999999</v>
      </c>
      <c r="V182" s="519">
        <v>0.16500000000000001</v>
      </c>
      <c r="W182" s="519">
        <v>0.40600000000000003</v>
      </c>
      <c r="X182" s="390">
        <v>12</v>
      </c>
      <c r="Y182" s="390">
        <v>16</v>
      </c>
      <c r="Z182" s="390">
        <v>3</v>
      </c>
      <c r="AA182" s="390">
        <v>2</v>
      </c>
      <c r="AB182" s="390">
        <v>1</v>
      </c>
      <c r="AC182" s="390">
        <v>1</v>
      </c>
      <c r="AD182" s="390">
        <v>1</v>
      </c>
      <c r="AE182" s="390" t="s">
        <v>10100</v>
      </c>
      <c r="AF182" s="390"/>
      <c r="AG182" s="576">
        <v>0</v>
      </c>
      <c r="AH182" s="390">
        <v>0</v>
      </c>
      <c r="AI182" s="390">
        <v>0</v>
      </c>
      <c r="AJ182" s="390">
        <v>22</v>
      </c>
      <c r="AK182" s="390">
        <v>0</v>
      </c>
      <c r="AL182" s="390">
        <v>24</v>
      </c>
      <c r="AM182" s="390">
        <v>1</v>
      </c>
      <c r="AN182" s="390">
        <v>0</v>
      </c>
      <c r="AO182" s="389">
        <v>0</v>
      </c>
      <c r="AP182" s="390">
        <v>1</v>
      </c>
      <c r="AQ182" s="584">
        <v>0</v>
      </c>
      <c r="AR182" s="601"/>
      <c r="AS182" s="390">
        <v>12</v>
      </c>
      <c r="AT182" s="390">
        <v>2</v>
      </c>
      <c r="AU182" s="389">
        <v>2</v>
      </c>
      <c r="AV182" s="390">
        <v>0</v>
      </c>
      <c r="AW182" s="390">
        <v>0</v>
      </c>
      <c r="AX182" s="390">
        <v>0</v>
      </c>
      <c r="AY182" s="390">
        <v>0</v>
      </c>
      <c r="AZ182" s="390">
        <v>3</v>
      </c>
      <c r="BA182" s="390">
        <v>4</v>
      </c>
      <c r="BB182" s="519">
        <v>0.16700000000000001</v>
      </c>
      <c r="BC182" s="519">
        <v>0.33300000000000002</v>
      </c>
      <c r="BD182" s="519">
        <v>0.16700000000000001</v>
      </c>
      <c r="BE182" s="519">
        <v>0.5</v>
      </c>
      <c r="BF182" s="370"/>
      <c r="BG182" s="390">
        <v>85</v>
      </c>
      <c r="BH182" s="390">
        <v>5</v>
      </c>
      <c r="BI182" s="390">
        <v>11</v>
      </c>
      <c r="BJ182" s="390">
        <v>3</v>
      </c>
      <c r="BK182" s="390">
        <v>0</v>
      </c>
      <c r="BL182" s="390">
        <v>0</v>
      </c>
      <c r="BM182" s="390">
        <v>2</v>
      </c>
      <c r="BN182" s="390">
        <v>9</v>
      </c>
      <c r="BO182" s="390">
        <v>19</v>
      </c>
      <c r="BP182" s="519">
        <v>0.129</v>
      </c>
      <c r="BQ182" s="519">
        <v>0.22700000000000001</v>
      </c>
      <c r="BR182" s="519">
        <v>0.16500000000000001</v>
      </c>
      <c r="BS182" s="519">
        <v>0.39200000000000002</v>
      </c>
      <c r="BT182" s="390"/>
      <c r="BU182" s="390"/>
      <c r="BV182" s="390"/>
      <c r="BW182" s="390"/>
      <c r="BX182" s="390"/>
      <c r="BY182" s="390"/>
      <c r="BZ182" s="390"/>
      <c r="CA182" s="390"/>
      <c r="CB182" s="390"/>
      <c r="CC182" s="390"/>
      <c r="CD182" s="390"/>
    </row>
    <row r="183" spans="1:82" ht="15" customHeight="1">
      <c r="A183" s="276"/>
      <c r="B183" s="319"/>
      <c r="C183" s="319"/>
      <c r="D183" s="319"/>
      <c r="E183" s="319"/>
      <c r="F183" s="319"/>
      <c r="G183" s="319"/>
      <c r="H183" s="319"/>
      <c r="I183" s="287"/>
      <c r="J183" s="287"/>
      <c r="K183" s="287"/>
      <c r="L183" s="287"/>
      <c r="M183" s="319"/>
      <c r="N183" s="319"/>
      <c r="O183" s="319"/>
      <c r="P183" s="319"/>
      <c r="Q183" s="319"/>
      <c r="R183" s="319"/>
      <c r="S183" s="319"/>
      <c r="T183" s="319"/>
      <c r="U183" s="319"/>
      <c r="V183" s="319"/>
      <c r="W183" s="319"/>
      <c r="X183" s="319"/>
      <c r="Y183" s="319"/>
      <c r="Z183" s="319"/>
      <c r="AA183" s="319"/>
      <c r="AB183" s="319"/>
      <c r="AC183" s="319"/>
      <c r="AD183" s="319"/>
      <c r="AE183" s="319"/>
      <c r="AF183" s="319"/>
      <c r="AG183" s="577"/>
      <c r="AH183" s="319"/>
      <c r="AI183" s="319"/>
      <c r="AJ183" s="319"/>
      <c r="AK183" s="319"/>
      <c r="AL183" s="319"/>
      <c r="AM183" s="319"/>
      <c r="AN183" s="319"/>
      <c r="AO183" s="319"/>
      <c r="AP183" s="319"/>
      <c r="AQ183" s="590"/>
      <c r="AR183" s="606"/>
      <c r="AS183" s="319"/>
      <c r="AT183" s="287"/>
      <c r="AU183" s="287"/>
      <c r="AV183" s="287"/>
      <c r="AW183" s="287"/>
      <c r="AX183" s="319"/>
      <c r="AY183" s="287"/>
      <c r="AZ183" s="287"/>
      <c r="BA183" s="287"/>
      <c r="BB183" s="287"/>
    </row>
    <row r="184" spans="1:82" ht="15" customHeight="1">
      <c r="A184" s="298" t="s">
        <v>461</v>
      </c>
      <c r="B184" s="327"/>
      <c r="C184" s="327"/>
      <c r="D184" s="327"/>
      <c r="E184" s="390"/>
      <c r="F184" s="390"/>
      <c r="G184" s="390"/>
      <c r="H184" s="390"/>
      <c r="I184" s="390"/>
      <c r="J184" s="390"/>
      <c r="K184" s="390"/>
      <c r="L184" s="390"/>
      <c r="M184" s="390"/>
      <c r="N184" s="390"/>
      <c r="O184" s="390"/>
      <c r="P184" s="390"/>
      <c r="Q184" s="390"/>
      <c r="R184" s="390"/>
      <c r="S184" s="390"/>
      <c r="T184" s="390"/>
      <c r="U184" s="390"/>
      <c r="V184" s="390"/>
      <c r="W184" s="390"/>
      <c r="X184" s="390"/>
      <c r="Y184" s="390"/>
      <c r="Z184" s="390"/>
      <c r="AA184" s="390"/>
      <c r="AB184" s="390"/>
      <c r="AC184" s="390"/>
      <c r="AD184" s="389"/>
      <c r="AE184" s="389"/>
      <c r="AF184" s="390"/>
      <c r="AG184" s="576"/>
      <c r="AH184" s="390"/>
      <c r="AI184" s="390"/>
      <c r="AJ184" s="389"/>
      <c r="AK184" s="390"/>
      <c r="AL184" s="390"/>
      <c r="AM184" s="390"/>
      <c r="AN184" s="390"/>
      <c r="AO184" s="389"/>
      <c r="AP184" s="390"/>
      <c r="AQ184" s="584"/>
      <c r="AR184" s="601"/>
      <c r="AS184" s="390"/>
      <c r="AT184" s="389"/>
      <c r="AU184" s="389"/>
      <c r="AV184" s="390"/>
      <c r="AW184" s="389"/>
      <c r="AX184" s="389"/>
      <c r="AY184" s="390"/>
      <c r="AZ184" s="390"/>
      <c r="BA184" s="389"/>
      <c r="BC184" s="389"/>
      <c r="BD184" s="389"/>
      <c r="BE184" s="389"/>
      <c r="BF184" s="370"/>
      <c r="BG184" s="390"/>
      <c r="BH184" s="389"/>
      <c r="BI184" s="390"/>
      <c r="BJ184" s="390"/>
      <c r="BK184" s="390"/>
      <c r="BL184" s="390"/>
    </row>
    <row r="185" spans="1:82" s="388" customFormat="1">
      <c r="A185" s="388" t="s">
        <v>3846</v>
      </c>
      <c r="B185" s="388" t="s">
        <v>7151</v>
      </c>
      <c r="C185" s="390">
        <v>31</v>
      </c>
      <c r="D185" s="390" t="s">
        <v>58</v>
      </c>
      <c r="E185" s="390" t="s">
        <v>34</v>
      </c>
      <c r="F185" s="390" t="s">
        <v>10</v>
      </c>
      <c r="G185" s="390">
        <v>128</v>
      </c>
      <c r="H185" s="390">
        <v>553</v>
      </c>
      <c r="I185" s="390">
        <v>499</v>
      </c>
      <c r="J185" s="390">
        <v>68</v>
      </c>
      <c r="K185" s="390">
        <v>132</v>
      </c>
      <c r="L185" s="390">
        <v>36</v>
      </c>
      <c r="M185" s="390">
        <v>1</v>
      </c>
      <c r="N185" s="390">
        <v>22</v>
      </c>
      <c r="O185" s="390">
        <v>78</v>
      </c>
      <c r="P185" s="390">
        <v>2</v>
      </c>
      <c r="Q185" s="390">
        <v>0</v>
      </c>
      <c r="R185" s="390">
        <v>37</v>
      </c>
      <c r="S185" s="390">
        <v>109</v>
      </c>
      <c r="T185" s="519">
        <v>0.26500000000000001</v>
      </c>
      <c r="U185" s="519">
        <v>0.32500000000000001</v>
      </c>
      <c r="V185" s="519">
        <v>0.47299999999999998</v>
      </c>
      <c r="W185" s="519">
        <v>0.79800000000000004</v>
      </c>
      <c r="X185" s="390">
        <v>118</v>
      </c>
      <c r="Y185" s="390">
        <v>236</v>
      </c>
      <c r="Z185" s="390">
        <v>14</v>
      </c>
      <c r="AA185" s="390">
        <v>11</v>
      </c>
      <c r="AB185" s="390">
        <v>0</v>
      </c>
      <c r="AC185" s="390">
        <v>6</v>
      </c>
      <c r="AD185" s="390">
        <v>7</v>
      </c>
      <c r="AE185" s="570" t="s">
        <v>6526</v>
      </c>
      <c r="AF185" s="570"/>
      <c r="AG185" s="576">
        <v>0</v>
      </c>
      <c r="AH185" s="390">
        <v>0</v>
      </c>
      <c r="AI185" s="390">
        <v>114</v>
      </c>
      <c r="AJ185" s="390">
        <v>0</v>
      </c>
      <c r="AK185" s="390">
        <v>0</v>
      </c>
      <c r="AL185" s="390">
        <v>0</v>
      </c>
      <c r="AM185" s="390">
        <v>0</v>
      </c>
      <c r="AN185" s="390">
        <v>0</v>
      </c>
      <c r="AO185" s="389">
        <v>0</v>
      </c>
      <c r="AP185" s="390">
        <v>0</v>
      </c>
      <c r="AQ185" s="584">
        <v>13</v>
      </c>
      <c r="AR185" s="601"/>
      <c r="AS185" s="390">
        <v>100</v>
      </c>
      <c r="AT185" s="390">
        <v>16</v>
      </c>
      <c r="AU185" s="389">
        <v>29</v>
      </c>
      <c r="AV185" s="390">
        <v>9</v>
      </c>
      <c r="AW185" s="390">
        <v>1</v>
      </c>
      <c r="AX185" s="390">
        <v>5</v>
      </c>
      <c r="AY185" s="390">
        <v>19</v>
      </c>
      <c r="AZ185" s="390">
        <v>11</v>
      </c>
      <c r="BA185" s="390">
        <v>29</v>
      </c>
      <c r="BB185" s="519">
        <v>0.28999999999999998</v>
      </c>
      <c r="BC185" s="519">
        <v>0.36499999999999999</v>
      </c>
      <c r="BD185" s="519">
        <v>0.55000000000000004</v>
      </c>
      <c r="BE185" s="519">
        <v>0.91500000000000004</v>
      </c>
      <c r="BF185" s="370"/>
      <c r="BG185" s="390">
        <v>399</v>
      </c>
      <c r="BH185" s="390">
        <v>52</v>
      </c>
      <c r="BI185" s="390">
        <v>103</v>
      </c>
      <c r="BJ185" s="390">
        <v>27</v>
      </c>
      <c r="BK185" s="390">
        <v>0</v>
      </c>
      <c r="BL185" s="390">
        <v>17</v>
      </c>
      <c r="BM185" s="390">
        <v>59</v>
      </c>
      <c r="BN185" s="390">
        <v>26</v>
      </c>
      <c r="BO185" s="390">
        <v>80</v>
      </c>
      <c r="BP185" s="519">
        <v>0.25800000000000001</v>
      </c>
      <c r="BQ185" s="519">
        <v>0.315</v>
      </c>
      <c r="BR185" s="519">
        <v>0.45400000000000001</v>
      </c>
      <c r="BS185" s="519">
        <v>0.76900000000000002</v>
      </c>
      <c r="BT185" s="390"/>
      <c r="BU185" s="390"/>
      <c r="BV185" s="390"/>
      <c r="BW185" s="390"/>
      <c r="BX185" s="390"/>
      <c r="BY185" s="390"/>
      <c r="BZ185" s="390"/>
      <c r="CA185" s="390"/>
      <c r="CB185" s="390"/>
      <c r="CC185" s="390"/>
      <c r="CD185" s="390"/>
    </row>
    <row r="186" spans="1:82" s="388" customFormat="1">
      <c r="A186" s="388" t="s">
        <v>6623</v>
      </c>
      <c r="B186" s="388" t="s">
        <v>7152</v>
      </c>
      <c r="C186" s="390">
        <v>25</v>
      </c>
      <c r="D186" s="390" t="s">
        <v>58</v>
      </c>
      <c r="E186" s="390" t="s">
        <v>34</v>
      </c>
      <c r="F186" s="390" t="s">
        <v>10</v>
      </c>
      <c r="G186" s="390">
        <v>153</v>
      </c>
      <c r="H186" s="390">
        <v>606</v>
      </c>
      <c r="I186" s="390">
        <v>567</v>
      </c>
      <c r="J186" s="390">
        <v>77</v>
      </c>
      <c r="K186" s="390">
        <v>136</v>
      </c>
      <c r="L186" s="390">
        <v>28</v>
      </c>
      <c r="M186" s="390">
        <v>3</v>
      </c>
      <c r="N186" s="390">
        <v>20</v>
      </c>
      <c r="O186" s="390">
        <v>64</v>
      </c>
      <c r="P186" s="390">
        <v>26</v>
      </c>
      <c r="Q186" s="390">
        <v>8</v>
      </c>
      <c r="R186" s="390">
        <v>30</v>
      </c>
      <c r="S186" s="390">
        <v>149</v>
      </c>
      <c r="T186" s="519">
        <v>0.24</v>
      </c>
      <c r="U186" s="519">
        <v>0.28100000000000003</v>
      </c>
      <c r="V186" s="519">
        <v>0.40600000000000003</v>
      </c>
      <c r="W186" s="519">
        <v>0.68700000000000006</v>
      </c>
      <c r="X186" s="390">
        <v>88</v>
      </c>
      <c r="Y186" s="390">
        <v>230</v>
      </c>
      <c r="Z186" s="390">
        <v>15</v>
      </c>
      <c r="AA186" s="390">
        <v>4</v>
      </c>
      <c r="AB186" s="390">
        <v>2</v>
      </c>
      <c r="AC186" s="390">
        <v>3</v>
      </c>
      <c r="AD186" s="390">
        <v>2</v>
      </c>
      <c r="AE186" s="570" t="s">
        <v>10081</v>
      </c>
      <c r="AF186" s="570"/>
      <c r="AG186" s="576">
        <v>0</v>
      </c>
      <c r="AH186" s="390">
        <v>0</v>
      </c>
      <c r="AI186" s="390">
        <v>0</v>
      </c>
      <c r="AJ186" s="390">
        <v>0</v>
      </c>
      <c r="AK186" s="390">
        <v>0</v>
      </c>
      <c r="AL186" s="390">
        <v>151</v>
      </c>
      <c r="AM186" s="390">
        <v>0</v>
      </c>
      <c r="AN186" s="390">
        <v>0</v>
      </c>
      <c r="AO186" s="389">
        <v>0</v>
      </c>
      <c r="AP186" s="390">
        <v>0</v>
      </c>
      <c r="AQ186" s="584">
        <v>1</v>
      </c>
      <c r="AR186" s="601"/>
      <c r="AS186" s="390">
        <v>156</v>
      </c>
      <c r="AT186" s="390">
        <v>23</v>
      </c>
      <c r="AU186" s="389">
        <v>44</v>
      </c>
      <c r="AV186" s="390">
        <v>9</v>
      </c>
      <c r="AW186" s="390">
        <v>0</v>
      </c>
      <c r="AX186" s="390">
        <v>7</v>
      </c>
      <c r="AY186" s="390">
        <v>17</v>
      </c>
      <c r="AZ186" s="390">
        <v>8</v>
      </c>
      <c r="BA186" s="390">
        <v>35</v>
      </c>
      <c r="BB186" s="519">
        <v>0.28199999999999997</v>
      </c>
      <c r="BC186" s="519">
        <v>0.313</v>
      </c>
      <c r="BD186" s="519">
        <v>0.47399999999999998</v>
      </c>
      <c r="BE186" s="519">
        <v>0.78700000000000003</v>
      </c>
      <c r="BF186" s="370"/>
      <c r="BG186" s="390">
        <v>411</v>
      </c>
      <c r="BH186" s="390">
        <v>54</v>
      </c>
      <c r="BI186" s="390">
        <v>92</v>
      </c>
      <c r="BJ186" s="390">
        <v>19</v>
      </c>
      <c r="BK186" s="390">
        <v>3</v>
      </c>
      <c r="BL186" s="390">
        <v>13</v>
      </c>
      <c r="BM186" s="390">
        <v>47</v>
      </c>
      <c r="BN186" s="390">
        <v>22</v>
      </c>
      <c r="BO186" s="390">
        <v>114</v>
      </c>
      <c r="BP186" s="519">
        <v>0.224</v>
      </c>
      <c r="BQ186" s="519">
        <v>0.26900000000000002</v>
      </c>
      <c r="BR186" s="519">
        <v>0.38</v>
      </c>
      <c r="BS186" s="519">
        <v>0.64900000000000002</v>
      </c>
      <c r="BT186" s="390"/>
      <c r="BU186" s="390"/>
      <c r="BV186" s="390"/>
      <c r="BW186" s="390"/>
      <c r="BX186" s="390"/>
      <c r="BY186" s="390"/>
      <c r="BZ186" s="390"/>
      <c r="CA186" s="390"/>
      <c r="CB186" s="390"/>
      <c r="CC186" s="390"/>
      <c r="CD186" s="390"/>
    </row>
    <row r="187" spans="1:82" s="388" customFormat="1">
      <c r="A187" s="388" t="s">
        <v>151</v>
      </c>
      <c r="B187" s="388" t="s">
        <v>7153</v>
      </c>
      <c r="C187" s="390">
        <v>32</v>
      </c>
      <c r="D187" s="390" t="s">
        <v>49</v>
      </c>
      <c r="E187" s="390" t="s">
        <v>43</v>
      </c>
      <c r="F187" s="390" t="s">
        <v>35</v>
      </c>
      <c r="G187" s="390">
        <v>156</v>
      </c>
      <c r="H187" s="390">
        <v>677</v>
      </c>
      <c r="I187" s="390">
        <v>564</v>
      </c>
      <c r="J187" s="390">
        <v>111</v>
      </c>
      <c r="K187" s="390">
        <v>145</v>
      </c>
      <c r="L187" s="390">
        <v>42</v>
      </c>
      <c r="M187" s="390">
        <v>0</v>
      </c>
      <c r="N187" s="390">
        <v>36</v>
      </c>
      <c r="O187" s="390">
        <v>81</v>
      </c>
      <c r="P187" s="390">
        <v>4</v>
      </c>
      <c r="Q187" s="390">
        <v>1</v>
      </c>
      <c r="R187" s="390">
        <v>102</v>
      </c>
      <c r="S187" s="390">
        <v>158</v>
      </c>
      <c r="T187" s="519">
        <v>0.25700000000000001</v>
      </c>
      <c r="U187" s="519">
        <v>0.374</v>
      </c>
      <c r="V187" s="519">
        <v>0.52300000000000002</v>
      </c>
      <c r="W187" s="519">
        <v>0.89700000000000002</v>
      </c>
      <c r="X187" s="390">
        <v>143</v>
      </c>
      <c r="Y187" s="390">
        <v>295</v>
      </c>
      <c r="Z187" s="390">
        <v>0</v>
      </c>
      <c r="AA187" s="390">
        <v>6</v>
      </c>
      <c r="AB187" s="390">
        <v>0</v>
      </c>
      <c r="AC187" s="390">
        <v>4</v>
      </c>
      <c r="AD187" s="390">
        <v>17</v>
      </c>
      <c r="AE187" s="390" t="s">
        <v>10101</v>
      </c>
      <c r="AF187" s="390"/>
      <c r="AG187" s="576">
        <v>0</v>
      </c>
      <c r="AH187" s="390">
        <v>0</v>
      </c>
      <c r="AI187" s="390">
        <v>95</v>
      </c>
      <c r="AJ187" s="390">
        <v>11</v>
      </c>
      <c r="AK187" s="390">
        <v>76</v>
      </c>
      <c r="AL187" s="390">
        <v>0</v>
      </c>
      <c r="AM187" s="390">
        <v>0</v>
      </c>
      <c r="AN187" s="390">
        <v>0</v>
      </c>
      <c r="AO187" s="389">
        <v>0</v>
      </c>
      <c r="AP187" s="390">
        <v>0</v>
      </c>
      <c r="AQ187" s="584">
        <v>2</v>
      </c>
      <c r="AR187" s="601"/>
      <c r="AS187" s="390">
        <v>164</v>
      </c>
      <c r="AT187" s="390">
        <v>28</v>
      </c>
      <c r="AU187" s="389">
        <v>38</v>
      </c>
      <c r="AV187" s="390">
        <v>11</v>
      </c>
      <c r="AW187" s="390">
        <v>0</v>
      </c>
      <c r="AX187" s="390">
        <v>9</v>
      </c>
      <c r="AY187" s="390">
        <v>21</v>
      </c>
      <c r="AZ187" s="390">
        <v>30</v>
      </c>
      <c r="BA187" s="390">
        <v>46</v>
      </c>
      <c r="BB187" s="519">
        <v>0.23200000000000001</v>
      </c>
      <c r="BC187" s="519">
        <v>0.35399999999999998</v>
      </c>
      <c r="BD187" s="519">
        <v>0.46300000000000002</v>
      </c>
      <c r="BE187" s="519">
        <v>0.81699999999999995</v>
      </c>
      <c r="BF187" s="370"/>
      <c r="BG187" s="390">
        <v>400</v>
      </c>
      <c r="BH187" s="390">
        <v>83</v>
      </c>
      <c r="BI187" s="390">
        <v>107</v>
      </c>
      <c r="BJ187" s="390">
        <v>31</v>
      </c>
      <c r="BK187" s="390">
        <v>0</v>
      </c>
      <c r="BL187" s="390">
        <v>27</v>
      </c>
      <c r="BM187" s="390">
        <v>60</v>
      </c>
      <c r="BN187" s="390">
        <v>72</v>
      </c>
      <c r="BO187" s="390">
        <v>112</v>
      </c>
      <c r="BP187" s="519">
        <v>0.26800000000000002</v>
      </c>
      <c r="BQ187" s="519">
        <v>0.38300000000000001</v>
      </c>
      <c r="BR187" s="519">
        <v>0.54800000000000004</v>
      </c>
      <c r="BS187" s="519">
        <v>0.93100000000000005</v>
      </c>
      <c r="BT187" s="390"/>
      <c r="BU187" s="390"/>
      <c r="BV187" s="390"/>
      <c r="BW187" s="390"/>
      <c r="BX187" s="390"/>
      <c r="BY187" s="390"/>
      <c r="BZ187" s="390"/>
      <c r="CA187" s="390"/>
      <c r="CB187" s="390"/>
      <c r="CC187" s="390"/>
      <c r="CD187" s="390"/>
    </row>
    <row r="188" spans="1:82" s="388" customFormat="1">
      <c r="A188" s="388" t="s">
        <v>9962</v>
      </c>
      <c r="B188" s="388" t="s">
        <v>9963</v>
      </c>
      <c r="C188" s="390">
        <v>37</v>
      </c>
      <c r="D188" s="390" t="s">
        <v>82</v>
      </c>
      <c r="E188" s="390" t="s">
        <v>34</v>
      </c>
      <c r="F188" s="390" t="s">
        <v>10</v>
      </c>
      <c r="G188" s="390">
        <v>101</v>
      </c>
      <c r="H188" s="390">
        <v>216</v>
      </c>
      <c r="I188" s="390">
        <v>196</v>
      </c>
      <c r="J188" s="390">
        <v>33</v>
      </c>
      <c r="K188" s="390">
        <v>44</v>
      </c>
      <c r="L188" s="390">
        <v>6</v>
      </c>
      <c r="M188" s="390">
        <v>1</v>
      </c>
      <c r="N188" s="390">
        <v>1</v>
      </c>
      <c r="O188" s="390">
        <v>6</v>
      </c>
      <c r="P188" s="390">
        <v>21</v>
      </c>
      <c r="Q188" s="390">
        <v>7</v>
      </c>
      <c r="R188" s="390">
        <v>11</v>
      </c>
      <c r="S188" s="390">
        <v>48</v>
      </c>
      <c r="T188" s="519">
        <v>0.224</v>
      </c>
      <c r="U188" s="519">
        <v>0.27800000000000002</v>
      </c>
      <c r="V188" s="519">
        <v>0.28100000000000003</v>
      </c>
      <c r="W188" s="519">
        <v>0.55900000000000005</v>
      </c>
      <c r="X188" s="390">
        <v>52</v>
      </c>
      <c r="Y188" s="390">
        <v>55</v>
      </c>
      <c r="Z188" s="390">
        <v>2</v>
      </c>
      <c r="AA188" s="390">
        <v>4</v>
      </c>
      <c r="AB188" s="390">
        <v>4</v>
      </c>
      <c r="AC188" s="390">
        <v>1</v>
      </c>
      <c r="AD188" s="390">
        <v>0</v>
      </c>
      <c r="AE188" s="390" t="s">
        <v>10102</v>
      </c>
      <c r="AF188" s="390"/>
      <c r="AG188" s="576">
        <v>0</v>
      </c>
      <c r="AH188" s="390">
        <v>0</v>
      </c>
      <c r="AI188" s="390">
        <v>0</v>
      </c>
      <c r="AJ188" s="390">
        <v>0</v>
      </c>
      <c r="AK188" s="390">
        <v>0</v>
      </c>
      <c r="AL188" s="390">
        <v>0</v>
      </c>
      <c r="AM188" s="390">
        <v>30</v>
      </c>
      <c r="AN188" s="390">
        <v>47</v>
      </c>
      <c r="AO188" s="389">
        <v>2</v>
      </c>
      <c r="AP188" s="390">
        <v>75</v>
      </c>
      <c r="AQ188" s="584">
        <v>14</v>
      </c>
      <c r="AR188" s="601"/>
      <c r="AS188" s="390">
        <v>95</v>
      </c>
      <c r="AT188" s="390">
        <v>13</v>
      </c>
      <c r="AU188" s="389">
        <v>21</v>
      </c>
      <c r="AV188" s="390">
        <v>0</v>
      </c>
      <c r="AW188" s="390">
        <v>1</v>
      </c>
      <c r="AX188" s="390">
        <v>0</v>
      </c>
      <c r="AY188" s="390">
        <v>2</v>
      </c>
      <c r="AZ188" s="390">
        <v>6</v>
      </c>
      <c r="BA188" s="390">
        <v>22</v>
      </c>
      <c r="BB188" s="519">
        <v>0.221</v>
      </c>
      <c r="BC188" s="519">
        <v>0.26500000000000001</v>
      </c>
      <c r="BD188" s="519">
        <v>0.24199999999999999</v>
      </c>
      <c r="BE188" s="519">
        <v>0.50700000000000001</v>
      </c>
      <c r="BF188" s="370"/>
      <c r="BG188" s="390">
        <v>101</v>
      </c>
      <c r="BH188" s="390">
        <v>20</v>
      </c>
      <c r="BI188" s="390">
        <v>23</v>
      </c>
      <c r="BJ188" s="390">
        <v>6</v>
      </c>
      <c r="BK188" s="390">
        <v>0</v>
      </c>
      <c r="BL188" s="390">
        <v>1</v>
      </c>
      <c r="BM188" s="390">
        <v>4</v>
      </c>
      <c r="BN188" s="390">
        <v>5</v>
      </c>
      <c r="BO188" s="390">
        <v>26</v>
      </c>
      <c r="BP188" s="519">
        <v>0.22800000000000001</v>
      </c>
      <c r="BQ188" s="519">
        <v>0.29099999999999998</v>
      </c>
      <c r="BR188" s="519">
        <v>0.317</v>
      </c>
      <c r="BS188" s="519">
        <v>0.60799999999999998</v>
      </c>
      <c r="BT188" s="390"/>
      <c r="BU188" s="390"/>
      <c r="BV188" s="390"/>
      <c r="BW188" s="390"/>
      <c r="BX188" s="390"/>
      <c r="BY188" s="390"/>
      <c r="BZ188" s="390"/>
      <c r="CA188" s="390"/>
      <c r="CB188" s="390"/>
      <c r="CC188" s="390"/>
      <c r="CD188" s="390"/>
    </row>
    <row r="189" spans="1:82" s="388" customFormat="1">
      <c r="A189" s="388" t="s">
        <v>120</v>
      </c>
      <c r="B189" s="388" t="s">
        <v>7154</v>
      </c>
      <c r="C189" s="390">
        <v>37</v>
      </c>
      <c r="D189" s="390" t="s">
        <v>128</v>
      </c>
      <c r="E189" s="390" t="s">
        <v>43</v>
      </c>
      <c r="F189" s="390" t="s">
        <v>10</v>
      </c>
      <c r="G189" s="390">
        <v>66</v>
      </c>
      <c r="H189" s="390">
        <v>183</v>
      </c>
      <c r="I189" s="390">
        <v>151</v>
      </c>
      <c r="J189" s="390">
        <v>19</v>
      </c>
      <c r="K189" s="390">
        <v>41</v>
      </c>
      <c r="L189" s="390">
        <v>8</v>
      </c>
      <c r="M189" s="390">
        <v>0</v>
      </c>
      <c r="N189" s="390">
        <v>1</v>
      </c>
      <c r="O189" s="390">
        <v>15</v>
      </c>
      <c r="P189" s="390">
        <v>0</v>
      </c>
      <c r="Q189" s="390">
        <v>0</v>
      </c>
      <c r="R189" s="390">
        <v>26</v>
      </c>
      <c r="S189" s="390">
        <v>37</v>
      </c>
      <c r="T189" s="519">
        <v>0.27200000000000002</v>
      </c>
      <c r="U189" s="519">
        <v>0.378</v>
      </c>
      <c r="V189" s="519">
        <v>0.34399999999999997</v>
      </c>
      <c r="W189" s="519">
        <v>0.72199999999999998</v>
      </c>
      <c r="X189" s="390">
        <v>103</v>
      </c>
      <c r="Y189" s="390">
        <v>52</v>
      </c>
      <c r="Z189" s="390">
        <v>2</v>
      </c>
      <c r="AA189" s="390">
        <v>1</v>
      </c>
      <c r="AB189" s="390">
        <v>3</v>
      </c>
      <c r="AC189" s="390">
        <v>2</v>
      </c>
      <c r="AD189" s="390">
        <v>1</v>
      </c>
      <c r="AE189" s="390" t="s">
        <v>10103</v>
      </c>
      <c r="AF189" s="390"/>
      <c r="AG189" s="576">
        <v>0</v>
      </c>
      <c r="AH189" s="390">
        <v>44</v>
      </c>
      <c r="AI189" s="390">
        <v>0</v>
      </c>
      <c r="AJ189" s="390">
        <v>0</v>
      </c>
      <c r="AK189" s="390">
        <v>0</v>
      </c>
      <c r="AL189" s="390">
        <v>0</v>
      </c>
      <c r="AM189" s="390">
        <v>1</v>
      </c>
      <c r="AN189" s="390">
        <v>0</v>
      </c>
      <c r="AO189" s="389">
        <v>0</v>
      </c>
      <c r="AP189" s="390">
        <v>1</v>
      </c>
      <c r="AQ189" s="584">
        <v>1</v>
      </c>
      <c r="AR189" s="601"/>
      <c r="AS189" s="390">
        <v>68</v>
      </c>
      <c r="AT189" s="390">
        <v>11</v>
      </c>
      <c r="AU189" s="389">
        <v>20</v>
      </c>
      <c r="AV189" s="390">
        <v>2</v>
      </c>
      <c r="AW189" s="390">
        <v>0</v>
      </c>
      <c r="AX189" s="390">
        <v>1</v>
      </c>
      <c r="AY189" s="390">
        <v>6</v>
      </c>
      <c r="AZ189" s="390">
        <v>12</v>
      </c>
      <c r="BA189" s="390">
        <v>16</v>
      </c>
      <c r="BB189" s="519">
        <v>0.29399999999999998</v>
      </c>
      <c r="BC189" s="519">
        <v>0.39500000000000002</v>
      </c>
      <c r="BD189" s="519">
        <v>0.36799999999999999</v>
      </c>
      <c r="BE189" s="519">
        <v>0.76300000000000001</v>
      </c>
      <c r="BF189" s="370"/>
      <c r="BG189" s="390">
        <v>83</v>
      </c>
      <c r="BH189" s="390">
        <v>8</v>
      </c>
      <c r="BI189" s="390">
        <v>21</v>
      </c>
      <c r="BJ189" s="390">
        <v>6</v>
      </c>
      <c r="BK189" s="390">
        <v>0</v>
      </c>
      <c r="BL189" s="390">
        <v>0</v>
      </c>
      <c r="BM189" s="390">
        <v>9</v>
      </c>
      <c r="BN189" s="390">
        <v>14</v>
      </c>
      <c r="BO189" s="390">
        <v>21</v>
      </c>
      <c r="BP189" s="519">
        <v>0.253</v>
      </c>
      <c r="BQ189" s="519">
        <v>0.36399999999999999</v>
      </c>
      <c r="BR189" s="519">
        <v>0.32500000000000001</v>
      </c>
      <c r="BS189" s="519">
        <v>0.68899999999999995</v>
      </c>
      <c r="BT189" s="390"/>
      <c r="BU189" s="390"/>
      <c r="BV189" s="390"/>
      <c r="BW189" s="390"/>
      <c r="BX189" s="390"/>
      <c r="BY189" s="390"/>
      <c r="BZ189" s="390"/>
      <c r="CA189" s="390"/>
      <c r="CB189" s="390"/>
      <c r="CC189" s="390"/>
      <c r="CD189" s="390"/>
    </row>
    <row r="190" spans="1:82" s="388" customFormat="1">
      <c r="A190" s="388" t="s">
        <v>9974</v>
      </c>
      <c r="B190" s="388" t="s">
        <v>9975</v>
      </c>
      <c r="C190" s="390">
        <v>31</v>
      </c>
      <c r="D190" s="390" t="s">
        <v>56</v>
      </c>
      <c r="E190" s="390" t="s">
        <v>43</v>
      </c>
      <c r="F190" s="390" t="s">
        <v>35</v>
      </c>
      <c r="G190" s="390">
        <v>81</v>
      </c>
      <c r="H190" s="390">
        <v>182</v>
      </c>
      <c r="I190" s="390">
        <v>161</v>
      </c>
      <c r="J190" s="390">
        <v>17</v>
      </c>
      <c r="K190" s="390">
        <v>35</v>
      </c>
      <c r="L190" s="390">
        <v>6</v>
      </c>
      <c r="M190" s="390">
        <v>0</v>
      </c>
      <c r="N190" s="390">
        <v>2</v>
      </c>
      <c r="O190" s="390">
        <v>13</v>
      </c>
      <c r="P190" s="390">
        <v>4</v>
      </c>
      <c r="Q190" s="390">
        <v>2</v>
      </c>
      <c r="R190" s="389">
        <v>18</v>
      </c>
      <c r="S190" s="390">
        <v>41</v>
      </c>
      <c r="T190" s="519">
        <v>0.217</v>
      </c>
      <c r="U190" s="519">
        <v>0.29799999999999999</v>
      </c>
      <c r="V190" s="519">
        <v>0.29199999999999998</v>
      </c>
      <c r="W190" s="519">
        <v>0.59</v>
      </c>
      <c r="X190" s="390">
        <v>61</v>
      </c>
      <c r="Y190" s="390">
        <v>47</v>
      </c>
      <c r="Z190" s="390">
        <v>5</v>
      </c>
      <c r="AA190" s="390">
        <v>1</v>
      </c>
      <c r="AB190" s="390">
        <v>1</v>
      </c>
      <c r="AC190" s="390">
        <v>1</v>
      </c>
      <c r="AD190" s="390">
        <v>4</v>
      </c>
      <c r="AE190" s="390" t="s">
        <v>10104</v>
      </c>
      <c r="AF190" s="390"/>
      <c r="AG190" s="576">
        <v>0</v>
      </c>
      <c r="AH190" s="390">
        <v>0</v>
      </c>
      <c r="AI190" s="390">
        <v>7</v>
      </c>
      <c r="AJ190" s="390">
        <v>1</v>
      </c>
      <c r="AK190" s="390">
        <v>40</v>
      </c>
      <c r="AL190" s="390">
        <v>0</v>
      </c>
      <c r="AM190" s="390">
        <v>0</v>
      </c>
      <c r="AN190" s="390">
        <v>0</v>
      </c>
      <c r="AO190" s="389">
        <v>0</v>
      </c>
      <c r="AP190" s="390">
        <v>0</v>
      </c>
      <c r="AQ190" s="584">
        <v>0</v>
      </c>
      <c r="AR190" s="601"/>
      <c r="AS190" s="390">
        <v>14</v>
      </c>
      <c r="AT190" s="390">
        <v>2</v>
      </c>
      <c r="AU190" s="389">
        <v>3</v>
      </c>
      <c r="AV190" s="390">
        <v>0</v>
      </c>
      <c r="AW190" s="390">
        <v>0</v>
      </c>
      <c r="AX190" s="390">
        <v>0</v>
      </c>
      <c r="AY190" s="390">
        <v>1</v>
      </c>
      <c r="AZ190" s="390">
        <v>0</v>
      </c>
      <c r="BA190" s="390">
        <v>3</v>
      </c>
      <c r="BB190" s="519">
        <v>0.214</v>
      </c>
      <c r="BC190" s="519">
        <v>0.26700000000000002</v>
      </c>
      <c r="BD190" s="519">
        <v>0.214</v>
      </c>
      <c r="BE190" s="519">
        <v>0.48099999999999998</v>
      </c>
      <c r="BF190" s="370"/>
      <c r="BG190" s="390">
        <v>147</v>
      </c>
      <c r="BH190" s="390">
        <v>15</v>
      </c>
      <c r="BI190" s="390">
        <v>32</v>
      </c>
      <c r="BJ190" s="390">
        <v>6</v>
      </c>
      <c r="BK190" s="390">
        <v>0</v>
      </c>
      <c r="BL190" s="390">
        <v>2</v>
      </c>
      <c r="BM190" s="390">
        <v>12</v>
      </c>
      <c r="BN190" s="390">
        <v>18</v>
      </c>
      <c r="BO190" s="390">
        <v>38</v>
      </c>
      <c r="BP190" s="519">
        <v>0.218</v>
      </c>
      <c r="BQ190" s="519">
        <v>0.30099999999999999</v>
      </c>
      <c r="BR190" s="519">
        <v>0.29899999999999999</v>
      </c>
      <c r="BS190" s="519">
        <v>0.6</v>
      </c>
      <c r="BT190" s="390"/>
      <c r="BU190" s="390"/>
      <c r="BV190" s="390"/>
      <c r="BW190" s="390"/>
      <c r="BX190" s="390"/>
      <c r="BY190" s="390"/>
      <c r="BZ190" s="390"/>
      <c r="CA190" s="390"/>
      <c r="CB190" s="390"/>
      <c r="CC190" s="390"/>
      <c r="CD190" s="390"/>
    </row>
    <row r="191" spans="1:82" s="388" customFormat="1">
      <c r="A191" s="388" t="s">
        <v>7658</v>
      </c>
      <c r="B191" s="388" t="s">
        <v>7659</v>
      </c>
      <c r="C191" s="390">
        <v>27</v>
      </c>
      <c r="D191" s="390" t="s">
        <v>58</v>
      </c>
      <c r="E191" s="390" t="s">
        <v>34</v>
      </c>
      <c r="F191" s="390" t="s">
        <v>37</v>
      </c>
      <c r="G191" s="390">
        <v>82</v>
      </c>
      <c r="H191" s="390">
        <v>275</v>
      </c>
      <c r="I191" s="390">
        <v>258</v>
      </c>
      <c r="J191" s="390">
        <v>23</v>
      </c>
      <c r="K191" s="390">
        <v>70</v>
      </c>
      <c r="L191" s="390">
        <v>7</v>
      </c>
      <c r="M191" s="390">
        <v>4</v>
      </c>
      <c r="N191" s="390">
        <v>4</v>
      </c>
      <c r="O191" s="390">
        <v>32</v>
      </c>
      <c r="P191" s="390">
        <v>12</v>
      </c>
      <c r="Q191" s="390">
        <v>1</v>
      </c>
      <c r="R191" s="390">
        <v>9</v>
      </c>
      <c r="S191" s="390">
        <v>69</v>
      </c>
      <c r="T191" s="519">
        <v>0.27100000000000002</v>
      </c>
      <c r="U191" s="519">
        <v>0.30299999999999999</v>
      </c>
      <c r="V191" s="519">
        <v>0.376</v>
      </c>
      <c r="W191" s="519">
        <v>0.67900000000000005</v>
      </c>
      <c r="X191" s="390">
        <v>88</v>
      </c>
      <c r="Y191" s="390">
        <v>97</v>
      </c>
      <c r="Z191" s="390">
        <v>2</v>
      </c>
      <c r="AA191" s="390">
        <v>3</v>
      </c>
      <c r="AB191" s="390">
        <v>4</v>
      </c>
      <c r="AC191" s="390">
        <v>1</v>
      </c>
      <c r="AD191" s="390">
        <v>0</v>
      </c>
      <c r="AE191" s="390" t="s">
        <v>10105</v>
      </c>
      <c r="AF191" s="390"/>
      <c r="AG191" s="576">
        <v>0</v>
      </c>
      <c r="AH191" s="390">
        <v>0</v>
      </c>
      <c r="AI191" s="390">
        <v>0</v>
      </c>
      <c r="AJ191" s="390">
        <v>7</v>
      </c>
      <c r="AK191" s="390">
        <v>1</v>
      </c>
      <c r="AL191" s="390">
        <v>5</v>
      </c>
      <c r="AM191" s="390">
        <v>40</v>
      </c>
      <c r="AN191" s="390">
        <v>26</v>
      </c>
      <c r="AO191" s="389">
        <v>16</v>
      </c>
      <c r="AP191" s="390">
        <v>68</v>
      </c>
      <c r="AQ191" s="584">
        <v>0</v>
      </c>
      <c r="AR191" s="601"/>
      <c r="AS191" s="390">
        <v>81</v>
      </c>
      <c r="AT191" s="390">
        <v>7</v>
      </c>
      <c r="AU191" s="389">
        <v>27</v>
      </c>
      <c r="AV191" s="390">
        <v>2</v>
      </c>
      <c r="AW191" s="390">
        <v>2</v>
      </c>
      <c r="AX191" s="390">
        <v>1</v>
      </c>
      <c r="AY191" s="390">
        <v>12</v>
      </c>
      <c r="AZ191" s="390">
        <v>1</v>
      </c>
      <c r="BA191" s="390">
        <v>20</v>
      </c>
      <c r="BB191" s="519">
        <v>0.33300000000000002</v>
      </c>
      <c r="BC191" s="519">
        <v>0.34899999999999998</v>
      </c>
      <c r="BD191" s="519">
        <v>0.44400000000000001</v>
      </c>
      <c r="BE191" s="519">
        <v>0.79300000000000004</v>
      </c>
      <c r="BF191" s="370"/>
      <c r="BG191" s="390">
        <v>177</v>
      </c>
      <c r="BH191" s="390">
        <v>16</v>
      </c>
      <c r="BI191" s="390">
        <v>43</v>
      </c>
      <c r="BJ191" s="390">
        <v>5</v>
      </c>
      <c r="BK191" s="390">
        <v>2</v>
      </c>
      <c r="BL191" s="390">
        <v>3</v>
      </c>
      <c r="BM191" s="390">
        <v>20</v>
      </c>
      <c r="BN191" s="390">
        <v>8</v>
      </c>
      <c r="BO191" s="390">
        <v>49</v>
      </c>
      <c r="BP191" s="519">
        <v>0.24299999999999999</v>
      </c>
      <c r="BQ191" s="519">
        <v>0.28199999999999997</v>
      </c>
      <c r="BR191" s="519">
        <v>0.34499999999999997</v>
      </c>
      <c r="BS191" s="519">
        <v>0.627</v>
      </c>
      <c r="BT191" s="390"/>
      <c r="BU191" s="390"/>
      <c r="BV191" s="390"/>
      <c r="BW191" s="390"/>
      <c r="BX191" s="390"/>
      <c r="BY191" s="390"/>
      <c r="BZ191" s="390"/>
      <c r="CA191" s="390"/>
      <c r="CB191" s="390"/>
      <c r="CC191" s="390"/>
      <c r="CD191" s="390"/>
    </row>
    <row r="192" spans="1:82" s="388" customFormat="1">
      <c r="A192" s="388" t="s">
        <v>59</v>
      </c>
      <c r="B192" s="388" t="s">
        <v>7071</v>
      </c>
      <c r="C192" s="390">
        <v>34</v>
      </c>
      <c r="D192" s="390" t="s">
        <v>40</v>
      </c>
      <c r="E192" s="390" t="s">
        <v>34</v>
      </c>
      <c r="F192" s="390" t="s">
        <v>35</v>
      </c>
      <c r="G192" s="390">
        <v>141</v>
      </c>
      <c r="H192" s="390">
        <v>568</v>
      </c>
      <c r="I192" s="390">
        <v>506</v>
      </c>
      <c r="J192" s="390">
        <v>56</v>
      </c>
      <c r="K192" s="390">
        <v>124</v>
      </c>
      <c r="L192" s="390">
        <v>24</v>
      </c>
      <c r="M192" s="390">
        <v>0</v>
      </c>
      <c r="N192" s="390">
        <v>13</v>
      </c>
      <c r="O192" s="390">
        <v>54</v>
      </c>
      <c r="P192" s="390">
        <v>12</v>
      </c>
      <c r="Q192" s="390">
        <v>2</v>
      </c>
      <c r="R192" s="390">
        <v>50</v>
      </c>
      <c r="S192" s="390">
        <v>124</v>
      </c>
      <c r="T192" s="519">
        <v>0.245</v>
      </c>
      <c r="U192" s="519">
        <v>0.32400000000000001</v>
      </c>
      <c r="V192" s="519">
        <v>0.37</v>
      </c>
      <c r="W192" s="519">
        <v>0.69399999999999995</v>
      </c>
      <c r="X192" s="390">
        <v>91</v>
      </c>
      <c r="Y192" s="390">
        <v>187</v>
      </c>
      <c r="Z192" s="390">
        <v>7</v>
      </c>
      <c r="AA192" s="390">
        <v>10</v>
      </c>
      <c r="AB192" s="390">
        <v>0</v>
      </c>
      <c r="AC192" s="390">
        <v>2</v>
      </c>
      <c r="AD192" s="390">
        <v>4</v>
      </c>
      <c r="AE192" s="390" t="s">
        <v>10106</v>
      </c>
      <c r="AF192" s="390"/>
      <c r="AG192" s="576">
        <v>0</v>
      </c>
      <c r="AH192" s="390">
        <v>0</v>
      </c>
      <c r="AI192" s="390">
        <v>0</v>
      </c>
      <c r="AJ192" s="390">
        <v>0</v>
      </c>
      <c r="AK192" s="390">
        <v>0</v>
      </c>
      <c r="AL192" s="390">
        <v>0</v>
      </c>
      <c r="AM192" s="390">
        <v>125</v>
      </c>
      <c r="AN192" s="390">
        <v>11</v>
      </c>
      <c r="AO192" s="389">
        <v>1</v>
      </c>
      <c r="AP192" s="390">
        <v>136</v>
      </c>
      <c r="AQ192" s="584">
        <v>5</v>
      </c>
      <c r="AR192" s="601"/>
      <c r="AS192" s="390">
        <v>147</v>
      </c>
      <c r="AT192" s="390">
        <v>13</v>
      </c>
      <c r="AU192" s="389">
        <v>31</v>
      </c>
      <c r="AV192" s="390">
        <v>4</v>
      </c>
      <c r="AW192" s="390">
        <v>0</v>
      </c>
      <c r="AX192" s="390">
        <v>1</v>
      </c>
      <c r="AY192" s="390">
        <v>13</v>
      </c>
      <c r="AZ192" s="390">
        <v>15</v>
      </c>
      <c r="BA192" s="390">
        <v>37</v>
      </c>
      <c r="BB192" s="519">
        <v>0.21099999999999999</v>
      </c>
      <c r="BC192" s="519">
        <v>0.29699999999999999</v>
      </c>
      <c r="BD192" s="519">
        <v>0.25900000000000001</v>
      </c>
      <c r="BE192" s="519">
        <v>0.55600000000000005</v>
      </c>
      <c r="BF192" s="370"/>
      <c r="BG192" s="390">
        <v>359</v>
      </c>
      <c r="BH192" s="390">
        <v>43</v>
      </c>
      <c r="BI192" s="390">
        <v>93</v>
      </c>
      <c r="BJ192" s="390">
        <v>20</v>
      </c>
      <c r="BK192" s="390">
        <v>0</v>
      </c>
      <c r="BL192" s="390">
        <v>12</v>
      </c>
      <c r="BM192" s="390">
        <v>41</v>
      </c>
      <c r="BN192" s="390">
        <v>35</v>
      </c>
      <c r="BO192" s="390">
        <v>87</v>
      </c>
      <c r="BP192" s="519">
        <v>0.25900000000000001</v>
      </c>
      <c r="BQ192" s="519">
        <v>0.33500000000000002</v>
      </c>
      <c r="BR192" s="519">
        <v>0.41499999999999998</v>
      </c>
      <c r="BS192" s="519">
        <v>0.75</v>
      </c>
      <c r="BT192" s="390"/>
      <c r="BU192" s="390"/>
      <c r="BV192" s="390"/>
      <c r="BW192" s="390"/>
      <c r="BX192" s="390"/>
      <c r="BY192" s="390"/>
      <c r="BZ192" s="390"/>
      <c r="CA192" s="390"/>
      <c r="CB192" s="390"/>
      <c r="CC192" s="390"/>
      <c r="CD192" s="390"/>
    </row>
    <row r="193" spans="1:82" s="388" customFormat="1">
      <c r="A193" s="388" t="s">
        <v>7674</v>
      </c>
      <c r="B193" s="388" t="s">
        <v>7675</v>
      </c>
      <c r="C193" s="390">
        <v>35</v>
      </c>
      <c r="D193" s="390" t="s">
        <v>113</v>
      </c>
      <c r="E193" s="390" t="s">
        <v>43</v>
      </c>
      <c r="F193" s="390" t="s">
        <v>10</v>
      </c>
      <c r="G193" s="390">
        <v>110</v>
      </c>
      <c r="H193" s="390">
        <v>360</v>
      </c>
      <c r="I193" s="390">
        <v>299</v>
      </c>
      <c r="J193" s="390">
        <v>36</v>
      </c>
      <c r="K193" s="390">
        <v>67</v>
      </c>
      <c r="L193" s="390">
        <v>13</v>
      </c>
      <c r="M193" s="390">
        <v>1</v>
      </c>
      <c r="N193" s="390">
        <v>11</v>
      </c>
      <c r="O193" s="390">
        <v>36</v>
      </c>
      <c r="P193" s="390">
        <v>0</v>
      </c>
      <c r="Q193" s="390">
        <v>0</v>
      </c>
      <c r="R193" s="390">
        <v>50</v>
      </c>
      <c r="S193" s="390">
        <v>87</v>
      </c>
      <c r="T193" s="519">
        <v>0.224</v>
      </c>
      <c r="U193" s="519">
        <v>0.34499999999999997</v>
      </c>
      <c r="V193" s="519">
        <v>0.38500000000000001</v>
      </c>
      <c r="W193" s="519">
        <v>0.73</v>
      </c>
      <c r="X193" s="390">
        <v>85</v>
      </c>
      <c r="Y193" s="390">
        <v>115</v>
      </c>
      <c r="Z193" s="390">
        <v>13</v>
      </c>
      <c r="AA193" s="390">
        <v>7</v>
      </c>
      <c r="AB193" s="390">
        <v>1</v>
      </c>
      <c r="AC193" s="390">
        <v>3</v>
      </c>
      <c r="AD193" s="390">
        <v>5</v>
      </c>
      <c r="AE193" s="390" t="s">
        <v>10022</v>
      </c>
      <c r="AF193" s="390"/>
      <c r="AG193" s="576">
        <v>0</v>
      </c>
      <c r="AH193" s="390">
        <v>99</v>
      </c>
      <c r="AI193" s="390">
        <v>0</v>
      </c>
      <c r="AJ193" s="390">
        <v>0</v>
      </c>
      <c r="AK193" s="390">
        <v>0</v>
      </c>
      <c r="AL193" s="390">
        <v>0</v>
      </c>
      <c r="AM193" s="390">
        <v>0</v>
      </c>
      <c r="AN193" s="390">
        <v>0</v>
      </c>
      <c r="AO193" s="389">
        <v>0</v>
      </c>
      <c r="AP193" s="390">
        <v>0</v>
      </c>
      <c r="AQ193" s="584">
        <v>1</v>
      </c>
      <c r="AR193" s="601"/>
      <c r="AS193" s="390">
        <v>112</v>
      </c>
      <c r="AT193" s="390">
        <v>13</v>
      </c>
      <c r="AU193" s="389">
        <v>26</v>
      </c>
      <c r="AV193" s="390">
        <v>3</v>
      </c>
      <c r="AW193" s="390">
        <v>0</v>
      </c>
      <c r="AX193" s="390">
        <v>3</v>
      </c>
      <c r="AY193" s="390">
        <v>12</v>
      </c>
      <c r="AZ193" s="390">
        <v>21</v>
      </c>
      <c r="BA193" s="390">
        <v>28</v>
      </c>
      <c r="BB193" s="519">
        <v>0.23200000000000001</v>
      </c>
      <c r="BC193" s="519">
        <v>0.36</v>
      </c>
      <c r="BD193" s="519">
        <v>0.33900000000000002</v>
      </c>
      <c r="BE193" s="519">
        <v>0.69899999999999995</v>
      </c>
      <c r="BF193" s="370"/>
      <c r="BG193" s="390">
        <v>187</v>
      </c>
      <c r="BH193" s="390">
        <v>23</v>
      </c>
      <c r="BI193" s="390">
        <v>41</v>
      </c>
      <c r="BJ193" s="390">
        <v>10</v>
      </c>
      <c r="BK193" s="390">
        <v>1</v>
      </c>
      <c r="BL193" s="390">
        <v>8</v>
      </c>
      <c r="BM193" s="390">
        <v>24</v>
      </c>
      <c r="BN193" s="390">
        <v>29</v>
      </c>
      <c r="BO193" s="390">
        <v>59</v>
      </c>
      <c r="BP193" s="519">
        <v>0.219</v>
      </c>
      <c r="BQ193" s="519">
        <v>0.33600000000000002</v>
      </c>
      <c r="BR193" s="519">
        <v>0.41199999999999998</v>
      </c>
      <c r="BS193" s="519">
        <v>0.748</v>
      </c>
      <c r="BT193" s="390"/>
      <c r="BU193" s="390"/>
      <c r="BV193" s="390"/>
      <c r="BW193" s="390"/>
      <c r="BX193" s="390"/>
      <c r="BY193" s="390"/>
      <c r="BZ193" s="390"/>
      <c r="CA193" s="390"/>
      <c r="CB193" s="390"/>
      <c r="CC193" s="390"/>
      <c r="CD193" s="390"/>
    </row>
    <row r="194" spans="1:82" s="388" customFormat="1">
      <c r="A194" s="388" t="s">
        <v>126</v>
      </c>
      <c r="B194" s="388" t="s">
        <v>7641</v>
      </c>
      <c r="C194" s="390">
        <v>39</v>
      </c>
      <c r="D194" s="390" t="s">
        <v>88</v>
      </c>
      <c r="E194" s="390" t="s">
        <v>34</v>
      </c>
      <c r="F194" s="390" t="s">
        <v>37</v>
      </c>
      <c r="G194" s="390">
        <v>133</v>
      </c>
      <c r="H194" s="390">
        <v>508</v>
      </c>
      <c r="I194" s="390">
        <v>467</v>
      </c>
      <c r="J194" s="390">
        <v>32</v>
      </c>
      <c r="K194" s="390">
        <v>117</v>
      </c>
      <c r="L194" s="390">
        <v>21</v>
      </c>
      <c r="M194" s="390">
        <v>0</v>
      </c>
      <c r="N194" s="390">
        <v>9</v>
      </c>
      <c r="O194" s="390">
        <v>54</v>
      </c>
      <c r="P194" s="390">
        <v>0</v>
      </c>
      <c r="Q194" s="390">
        <v>0</v>
      </c>
      <c r="R194" s="390">
        <v>32</v>
      </c>
      <c r="S194" s="390">
        <v>49</v>
      </c>
      <c r="T194" s="519">
        <v>0.251</v>
      </c>
      <c r="U194" s="519">
        <v>0.29699999999999999</v>
      </c>
      <c r="V194" s="519">
        <v>0.35299999999999998</v>
      </c>
      <c r="W194" s="519">
        <v>0.65100000000000002</v>
      </c>
      <c r="X194" s="390">
        <v>77</v>
      </c>
      <c r="Y194" s="390">
        <v>165</v>
      </c>
      <c r="Z194" s="390">
        <v>19</v>
      </c>
      <c r="AA194" s="390">
        <v>2</v>
      </c>
      <c r="AB194" s="390">
        <v>0</v>
      </c>
      <c r="AC194" s="390">
        <v>7</v>
      </c>
      <c r="AD194" s="390">
        <v>4</v>
      </c>
      <c r="AE194" s="390" t="s">
        <v>6529</v>
      </c>
      <c r="AF194" s="390"/>
      <c r="AG194" s="576">
        <v>0</v>
      </c>
      <c r="AH194" s="390">
        <v>0</v>
      </c>
      <c r="AI194" s="390">
        <v>1</v>
      </c>
      <c r="AJ194" s="390">
        <v>0</v>
      </c>
      <c r="AK194" s="390">
        <v>0</v>
      </c>
      <c r="AL194" s="390">
        <v>0</v>
      </c>
      <c r="AM194" s="390">
        <v>0</v>
      </c>
      <c r="AN194" s="390">
        <v>0</v>
      </c>
      <c r="AO194" s="389">
        <v>0</v>
      </c>
      <c r="AP194" s="390">
        <v>0</v>
      </c>
      <c r="AQ194" s="584">
        <v>123</v>
      </c>
      <c r="AR194" s="601"/>
      <c r="AS194" s="390">
        <v>125</v>
      </c>
      <c r="AT194" s="390">
        <v>11</v>
      </c>
      <c r="AU194" s="389">
        <v>32</v>
      </c>
      <c r="AV194" s="390">
        <v>3</v>
      </c>
      <c r="AW194" s="390">
        <v>0</v>
      </c>
      <c r="AX194" s="390">
        <v>5</v>
      </c>
      <c r="AY194" s="390">
        <v>22</v>
      </c>
      <c r="AZ194" s="390">
        <v>6</v>
      </c>
      <c r="BA194" s="390">
        <v>12</v>
      </c>
      <c r="BB194" s="519">
        <v>0.25600000000000001</v>
      </c>
      <c r="BC194" s="519">
        <v>0.28599999999999998</v>
      </c>
      <c r="BD194" s="519">
        <v>0.4</v>
      </c>
      <c r="BE194" s="519">
        <v>0.68600000000000005</v>
      </c>
      <c r="BF194" s="370"/>
      <c r="BG194" s="390">
        <v>342</v>
      </c>
      <c r="BH194" s="390">
        <v>21</v>
      </c>
      <c r="BI194" s="390">
        <v>85</v>
      </c>
      <c r="BJ194" s="390">
        <v>18</v>
      </c>
      <c r="BK194" s="390">
        <v>0</v>
      </c>
      <c r="BL194" s="390">
        <v>4</v>
      </c>
      <c r="BM194" s="390">
        <v>32</v>
      </c>
      <c r="BN194" s="390">
        <v>26</v>
      </c>
      <c r="BO194" s="390">
        <v>37</v>
      </c>
      <c r="BP194" s="519">
        <v>0.249</v>
      </c>
      <c r="BQ194" s="519">
        <v>0.30099999999999999</v>
      </c>
      <c r="BR194" s="519">
        <v>0.33600000000000002</v>
      </c>
      <c r="BS194" s="519">
        <v>0.63700000000000001</v>
      </c>
      <c r="BT194" s="390"/>
      <c r="BU194" s="390"/>
      <c r="BV194" s="390"/>
      <c r="BW194" s="390"/>
      <c r="BX194" s="390"/>
      <c r="BY194" s="390"/>
      <c r="BZ194" s="390"/>
      <c r="CA194" s="390"/>
      <c r="CB194" s="390"/>
      <c r="CC194" s="390"/>
      <c r="CD194" s="390"/>
    </row>
    <row r="195" spans="1:82" s="73" customFormat="1" ht="15.75" thickBot="1">
      <c r="A195" s="550" t="s">
        <v>152</v>
      </c>
      <c r="B195" s="73" t="s">
        <v>7155</v>
      </c>
      <c r="C195" s="71"/>
      <c r="D195" s="71"/>
      <c r="E195" s="71"/>
      <c r="F195" s="71"/>
      <c r="G195" s="71"/>
      <c r="H195" s="71"/>
      <c r="I195" s="71"/>
      <c r="J195" s="503"/>
      <c r="K195" s="503"/>
      <c r="L195" s="503"/>
      <c r="M195" s="503"/>
      <c r="N195" s="71"/>
      <c r="O195" s="71"/>
      <c r="P195" s="71"/>
      <c r="Q195" s="71"/>
      <c r="R195" s="71"/>
      <c r="S195" s="71"/>
      <c r="T195" s="71"/>
      <c r="U195" s="71"/>
      <c r="V195" s="71"/>
      <c r="W195" s="71"/>
      <c r="X195" s="71"/>
      <c r="Y195" s="71"/>
      <c r="Z195" s="71"/>
      <c r="AA195" s="71"/>
      <c r="AB195" s="71"/>
      <c r="AC195" s="71"/>
      <c r="AD195" s="71"/>
      <c r="AE195" s="504"/>
      <c r="AF195" s="505"/>
      <c r="AG195" s="581"/>
      <c r="AH195" s="71"/>
      <c r="AI195" s="71"/>
      <c r="AJ195" s="71"/>
      <c r="AK195" s="71"/>
      <c r="AL195" s="71"/>
      <c r="AM195" s="71"/>
      <c r="AN195" s="71"/>
      <c r="AO195" s="573"/>
      <c r="AP195" s="506"/>
      <c r="AQ195" s="589"/>
      <c r="AR195" s="605"/>
      <c r="AS195" s="507"/>
      <c r="AT195" s="507"/>
      <c r="AU195" s="573"/>
      <c r="AV195" s="508"/>
      <c r="AW195" s="507"/>
      <c r="AX195" s="507"/>
      <c r="AY195" s="507"/>
      <c r="AZ195" s="507"/>
      <c r="BA195" s="202"/>
      <c r="BB195" s="202"/>
      <c r="BC195" s="202"/>
      <c r="BD195" s="202"/>
      <c r="BE195" s="202"/>
      <c r="BF195" s="613"/>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row>
    <row r="196" spans="1:82" s="388" customFormat="1">
      <c r="A196" s="388" t="s">
        <v>153</v>
      </c>
      <c r="B196" s="388" t="s">
        <v>7156</v>
      </c>
      <c r="C196" s="390">
        <v>33</v>
      </c>
      <c r="D196" s="390" t="s">
        <v>51</v>
      </c>
      <c r="E196" s="390" t="s">
        <v>43</v>
      </c>
      <c r="F196" s="390" t="s">
        <v>35</v>
      </c>
      <c r="G196" s="390">
        <v>91</v>
      </c>
      <c r="H196" s="390">
        <v>351</v>
      </c>
      <c r="I196" s="390">
        <v>328</v>
      </c>
      <c r="J196" s="390">
        <v>40</v>
      </c>
      <c r="K196" s="390">
        <v>98</v>
      </c>
      <c r="L196" s="390">
        <v>15</v>
      </c>
      <c r="M196" s="390">
        <v>0</v>
      </c>
      <c r="N196" s="390">
        <v>12</v>
      </c>
      <c r="O196" s="390">
        <v>42</v>
      </c>
      <c r="P196" s="390">
        <v>3</v>
      </c>
      <c r="Q196" s="390">
        <v>0</v>
      </c>
      <c r="R196" s="390">
        <v>20</v>
      </c>
      <c r="S196" s="390">
        <v>40</v>
      </c>
      <c r="T196" s="519">
        <v>0.29899999999999999</v>
      </c>
      <c r="U196" s="519">
        <v>0.33600000000000002</v>
      </c>
      <c r="V196" s="519">
        <v>0.45400000000000001</v>
      </c>
      <c r="W196" s="519">
        <v>0.79</v>
      </c>
      <c r="X196" s="390">
        <v>106</v>
      </c>
      <c r="Y196" s="390">
        <v>149</v>
      </c>
      <c r="Z196" s="390">
        <v>5</v>
      </c>
      <c r="AA196" s="390">
        <v>0</v>
      </c>
      <c r="AB196" s="390">
        <v>0</v>
      </c>
      <c r="AC196" s="390">
        <v>3</v>
      </c>
      <c r="AD196" s="390">
        <v>2</v>
      </c>
      <c r="AE196" s="390" t="s">
        <v>10107</v>
      </c>
      <c r="AF196" s="390"/>
      <c r="AG196" s="576">
        <v>0</v>
      </c>
      <c r="AH196" s="390">
        <v>0</v>
      </c>
      <c r="AI196" s="390">
        <v>14</v>
      </c>
      <c r="AJ196" s="390">
        <v>71</v>
      </c>
      <c r="AK196" s="390">
        <v>0</v>
      </c>
      <c r="AL196" s="390">
        <v>0</v>
      </c>
      <c r="AM196" s="390">
        <v>0</v>
      </c>
      <c r="AN196" s="390">
        <v>0</v>
      </c>
      <c r="AO196" s="389">
        <v>0</v>
      </c>
      <c r="AP196" s="390">
        <v>0</v>
      </c>
      <c r="AQ196" s="584">
        <v>4</v>
      </c>
      <c r="AR196" s="601"/>
      <c r="AS196" s="390">
        <v>80</v>
      </c>
      <c r="AT196" s="390">
        <v>7</v>
      </c>
      <c r="AU196" s="389">
        <v>19</v>
      </c>
      <c r="AV196" s="390">
        <v>1</v>
      </c>
      <c r="AW196" s="390">
        <v>0</v>
      </c>
      <c r="AX196" s="390">
        <v>1</v>
      </c>
      <c r="AY196" s="390">
        <v>7</v>
      </c>
      <c r="AZ196" s="390">
        <v>5</v>
      </c>
      <c r="BA196" s="390">
        <v>15</v>
      </c>
      <c r="BB196" s="519">
        <v>0.23799999999999999</v>
      </c>
      <c r="BC196" s="519">
        <v>0.27600000000000002</v>
      </c>
      <c r="BD196" s="519">
        <v>0.28799999999999998</v>
      </c>
      <c r="BE196" s="519">
        <v>0.56399999999999995</v>
      </c>
      <c r="BF196" s="370"/>
      <c r="BG196" s="390">
        <v>248</v>
      </c>
      <c r="BH196" s="390">
        <v>33</v>
      </c>
      <c r="BI196" s="390">
        <v>79</v>
      </c>
      <c r="BJ196" s="390">
        <v>14</v>
      </c>
      <c r="BK196" s="390">
        <v>0</v>
      </c>
      <c r="BL196" s="390">
        <v>11</v>
      </c>
      <c r="BM196" s="390">
        <v>35</v>
      </c>
      <c r="BN196" s="390">
        <v>15</v>
      </c>
      <c r="BO196" s="390">
        <v>25</v>
      </c>
      <c r="BP196" s="519">
        <v>0.31900000000000001</v>
      </c>
      <c r="BQ196" s="519">
        <v>0.35599999999999998</v>
      </c>
      <c r="BR196" s="519">
        <v>0.50800000000000001</v>
      </c>
      <c r="BS196" s="519">
        <v>0.86399999999999999</v>
      </c>
      <c r="BT196" s="390"/>
      <c r="BU196" s="390"/>
      <c r="BV196" s="390"/>
      <c r="BW196" s="390"/>
      <c r="BX196" s="390"/>
      <c r="BY196" s="390"/>
      <c r="BZ196" s="390"/>
      <c r="CA196" s="390"/>
      <c r="CB196" s="390"/>
      <c r="CC196" s="390"/>
      <c r="CD196" s="390"/>
    </row>
    <row r="197" spans="1:82" customFormat="1" ht="15.75" thickBot="1">
      <c r="A197" s="550" t="s">
        <v>9972</v>
      </c>
      <c r="B197" s="73" t="s">
        <v>9973</v>
      </c>
      <c r="C197" s="71"/>
      <c r="D197" s="71"/>
      <c r="E197" s="71"/>
      <c r="F197" s="71"/>
      <c r="G197" s="71"/>
      <c r="H197" s="71"/>
      <c r="I197" s="71"/>
      <c r="J197" s="503"/>
      <c r="K197" s="503"/>
      <c r="L197" s="503"/>
      <c r="M197" s="503"/>
      <c r="N197" s="71"/>
      <c r="O197" s="71"/>
      <c r="P197" s="71"/>
      <c r="Q197" s="71"/>
      <c r="R197" s="71"/>
      <c r="S197" s="71"/>
      <c r="T197" s="71"/>
      <c r="U197" s="71"/>
      <c r="V197" s="71"/>
      <c r="W197" s="71"/>
      <c r="X197" s="71"/>
      <c r="Y197" s="71"/>
      <c r="Z197" s="71"/>
      <c r="AA197" s="71"/>
      <c r="AB197" s="71"/>
      <c r="AC197" s="71"/>
      <c r="AD197" s="71"/>
      <c r="AE197" s="504"/>
      <c r="AF197" s="505"/>
      <c r="AG197" s="581"/>
      <c r="AH197" s="71"/>
      <c r="AI197" s="71"/>
      <c r="AJ197" s="71"/>
      <c r="AK197" s="71"/>
      <c r="AL197" s="71"/>
      <c r="AM197" s="71"/>
      <c r="AN197" s="71"/>
      <c r="AO197" s="573"/>
      <c r="AP197" s="506"/>
      <c r="AQ197" s="589"/>
      <c r="AR197" s="605"/>
      <c r="AS197" s="507"/>
      <c r="AT197" s="507"/>
      <c r="AU197" s="573"/>
      <c r="AV197" s="508"/>
      <c r="AW197" s="507"/>
      <c r="AX197" s="507"/>
      <c r="AY197" s="507"/>
      <c r="AZ197" s="507"/>
      <c r="BA197" s="202"/>
      <c r="BB197" s="202"/>
      <c r="BC197" s="202"/>
      <c r="BD197" s="202"/>
      <c r="BE197" s="202"/>
      <c r="BF197" s="370"/>
      <c r="BG197" s="389"/>
      <c r="BH197" s="390"/>
      <c r="BI197" s="390"/>
      <c r="BJ197" s="390"/>
      <c r="BK197" s="390"/>
      <c r="BL197" s="390"/>
      <c r="BM197" s="390"/>
      <c r="BN197" s="390"/>
      <c r="BO197" s="390"/>
      <c r="BP197" s="390"/>
      <c r="BQ197" s="390"/>
      <c r="BR197" s="390"/>
      <c r="BS197" s="390"/>
      <c r="BT197" s="390"/>
      <c r="BU197" s="390"/>
      <c r="BV197" s="390"/>
      <c r="BW197" s="390"/>
      <c r="BX197" s="390"/>
      <c r="BY197" s="390"/>
      <c r="BZ197" s="390"/>
      <c r="CA197" s="390"/>
      <c r="CB197" s="390"/>
      <c r="CC197" s="390"/>
      <c r="CD197" s="390"/>
    </row>
    <row r="198" spans="1:82" s="388" customFormat="1">
      <c r="A198" s="388" t="s">
        <v>7672</v>
      </c>
      <c r="B198" s="388" t="s">
        <v>7673</v>
      </c>
      <c r="C198" s="390">
        <v>30</v>
      </c>
      <c r="D198" s="390" t="s">
        <v>58</v>
      </c>
      <c r="E198" s="390" t="s">
        <v>34</v>
      </c>
      <c r="F198" s="390" t="s">
        <v>10</v>
      </c>
      <c r="G198" s="390">
        <v>52</v>
      </c>
      <c r="H198" s="390">
        <v>187</v>
      </c>
      <c r="I198" s="390">
        <v>171</v>
      </c>
      <c r="J198" s="390">
        <v>21</v>
      </c>
      <c r="K198" s="390">
        <v>50</v>
      </c>
      <c r="L198" s="390">
        <v>6</v>
      </c>
      <c r="M198" s="390">
        <v>0</v>
      </c>
      <c r="N198" s="390">
        <v>3</v>
      </c>
      <c r="O198" s="390">
        <v>21</v>
      </c>
      <c r="P198" s="390">
        <v>1</v>
      </c>
      <c r="Q198" s="390">
        <v>0</v>
      </c>
      <c r="R198" s="390">
        <v>10</v>
      </c>
      <c r="S198" s="390">
        <v>18</v>
      </c>
      <c r="T198" s="519">
        <v>0.29199999999999998</v>
      </c>
      <c r="U198" s="519">
        <v>0.34799999999999998</v>
      </c>
      <c r="V198" s="519">
        <v>0.38</v>
      </c>
      <c r="W198" s="519">
        <v>0.72799999999999998</v>
      </c>
      <c r="X198" s="390">
        <v>103</v>
      </c>
      <c r="Y198" s="390">
        <v>65</v>
      </c>
      <c r="Z198" s="390">
        <v>5</v>
      </c>
      <c r="AA198" s="390">
        <v>5</v>
      </c>
      <c r="AB198" s="390">
        <v>0</v>
      </c>
      <c r="AC198" s="390">
        <v>1</v>
      </c>
      <c r="AD198" s="390">
        <v>0</v>
      </c>
      <c r="AE198" s="390" t="s">
        <v>10022</v>
      </c>
      <c r="AF198" s="390"/>
      <c r="AG198" s="576">
        <v>0</v>
      </c>
      <c r="AH198" s="390">
        <v>47</v>
      </c>
      <c r="AI198" s="390">
        <v>0</v>
      </c>
      <c r="AJ198" s="390">
        <v>0</v>
      </c>
      <c r="AK198" s="390">
        <v>0</v>
      </c>
      <c r="AL198" s="390">
        <v>0</v>
      </c>
      <c r="AM198" s="390">
        <v>0</v>
      </c>
      <c r="AN198" s="390">
        <v>0</v>
      </c>
      <c r="AO198" s="389">
        <v>0</v>
      </c>
      <c r="AP198" s="390">
        <v>0</v>
      </c>
      <c r="AQ198" s="584">
        <v>3</v>
      </c>
      <c r="AR198" s="601"/>
      <c r="AS198" s="390">
        <v>48</v>
      </c>
      <c r="AT198" s="390">
        <v>8</v>
      </c>
      <c r="AU198" s="389">
        <v>21</v>
      </c>
      <c r="AV198" s="390">
        <v>3</v>
      </c>
      <c r="AW198" s="390">
        <v>0</v>
      </c>
      <c r="AX198" s="390">
        <v>2</v>
      </c>
      <c r="AY198" s="390">
        <v>13</v>
      </c>
      <c r="AZ198" s="390">
        <v>3</v>
      </c>
      <c r="BA198" s="390">
        <v>4</v>
      </c>
      <c r="BB198" s="519">
        <v>0.438</v>
      </c>
      <c r="BC198" s="519">
        <v>0.47199999999999998</v>
      </c>
      <c r="BD198" s="519">
        <v>0.625</v>
      </c>
      <c r="BE198" s="519">
        <v>1.097</v>
      </c>
      <c r="BF198" s="370"/>
      <c r="BG198" s="390">
        <v>123</v>
      </c>
      <c r="BH198" s="390">
        <v>13</v>
      </c>
      <c r="BI198" s="390">
        <v>29</v>
      </c>
      <c r="BJ198" s="390">
        <v>3</v>
      </c>
      <c r="BK198" s="390">
        <v>0</v>
      </c>
      <c r="BL198" s="390">
        <v>1</v>
      </c>
      <c r="BM198" s="390">
        <v>8</v>
      </c>
      <c r="BN198" s="390">
        <v>7</v>
      </c>
      <c r="BO198" s="390">
        <v>14</v>
      </c>
      <c r="BP198" s="519">
        <v>0.23599999999999999</v>
      </c>
      <c r="BQ198" s="519">
        <v>0.29899999999999999</v>
      </c>
      <c r="BR198" s="519">
        <v>0.28499999999999998</v>
      </c>
      <c r="BS198" s="519">
        <v>0.58399999999999996</v>
      </c>
      <c r="BT198" s="390"/>
      <c r="BU198" s="390"/>
      <c r="BV198" s="390"/>
      <c r="BW198" s="390"/>
      <c r="BX198" s="390"/>
      <c r="BY198" s="390"/>
      <c r="BZ198" s="390"/>
      <c r="CA198" s="390"/>
      <c r="CB198" s="390"/>
      <c r="CC198" s="390"/>
      <c r="CD198" s="390"/>
    </row>
    <row r="199" spans="1:82" s="388" customFormat="1">
      <c r="A199" s="388" t="s">
        <v>156</v>
      </c>
      <c r="B199" s="388" t="s">
        <v>7157</v>
      </c>
      <c r="C199" s="390">
        <v>26</v>
      </c>
      <c r="D199" s="390" t="s">
        <v>38</v>
      </c>
      <c r="E199" s="390" t="s">
        <v>34</v>
      </c>
      <c r="F199" s="390" t="s">
        <v>10</v>
      </c>
      <c r="G199" s="390">
        <v>140</v>
      </c>
      <c r="H199" s="390">
        <v>608</v>
      </c>
      <c r="I199" s="390">
        <v>471</v>
      </c>
      <c r="J199" s="390">
        <v>101</v>
      </c>
      <c r="K199" s="390">
        <v>147</v>
      </c>
      <c r="L199" s="390">
        <v>24</v>
      </c>
      <c r="M199" s="390">
        <v>4</v>
      </c>
      <c r="N199" s="390">
        <v>39</v>
      </c>
      <c r="O199" s="390">
        <v>79</v>
      </c>
      <c r="P199" s="390">
        <v>24</v>
      </c>
      <c r="Q199" s="390">
        <v>2</v>
      </c>
      <c r="R199" s="390">
        <v>122</v>
      </c>
      <c r="S199" s="390">
        <v>124</v>
      </c>
      <c r="T199" s="519">
        <v>0.312</v>
      </c>
      <c r="U199" s="519">
        <v>0.46</v>
      </c>
      <c r="V199" s="519">
        <v>0.628</v>
      </c>
      <c r="W199" s="519">
        <v>1.0880000000000001</v>
      </c>
      <c r="X199" s="390">
        <v>199</v>
      </c>
      <c r="Y199" s="390">
        <v>296</v>
      </c>
      <c r="Z199" s="390">
        <v>5</v>
      </c>
      <c r="AA199" s="390">
        <v>10</v>
      </c>
      <c r="AB199" s="390">
        <v>0</v>
      </c>
      <c r="AC199" s="390">
        <v>4</v>
      </c>
      <c r="AD199" s="390">
        <v>25</v>
      </c>
      <c r="AE199" s="570" t="s">
        <v>10048</v>
      </c>
      <c r="AF199" s="570"/>
      <c r="AG199" s="576">
        <v>0</v>
      </c>
      <c r="AH199" s="390">
        <v>0</v>
      </c>
      <c r="AI199" s="390">
        <v>0</v>
      </c>
      <c r="AJ199" s="390">
        <v>0</v>
      </c>
      <c r="AK199" s="390">
        <v>0</v>
      </c>
      <c r="AL199" s="390">
        <v>0</v>
      </c>
      <c r="AM199" s="390">
        <v>0</v>
      </c>
      <c r="AN199" s="390">
        <v>125</v>
      </c>
      <c r="AO199" s="389">
        <v>0</v>
      </c>
      <c r="AP199" s="390">
        <v>125</v>
      </c>
      <c r="AQ199" s="584">
        <v>15</v>
      </c>
      <c r="AR199" s="601"/>
      <c r="AS199" s="390">
        <v>113</v>
      </c>
      <c r="AT199" s="390">
        <v>20</v>
      </c>
      <c r="AU199" s="389">
        <v>33</v>
      </c>
      <c r="AV199" s="390">
        <v>6</v>
      </c>
      <c r="AW199" s="390">
        <v>2</v>
      </c>
      <c r="AX199" s="390">
        <v>6</v>
      </c>
      <c r="AY199" s="390">
        <v>9</v>
      </c>
      <c r="AZ199" s="390">
        <v>31</v>
      </c>
      <c r="BA199" s="390">
        <v>35</v>
      </c>
      <c r="BB199" s="519">
        <v>0.29199999999999998</v>
      </c>
      <c r="BC199" s="519">
        <v>0.45200000000000001</v>
      </c>
      <c r="BD199" s="519">
        <v>0.54</v>
      </c>
      <c r="BE199" s="519">
        <v>0.99199999999999999</v>
      </c>
      <c r="BF199" s="370"/>
      <c r="BG199" s="390">
        <v>358</v>
      </c>
      <c r="BH199" s="390">
        <v>81</v>
      </c>
      <c r="BI199" s="390">
        <v>114</v>
      </c>
      <c r="BJ199" s="390">
        <v>18</v>
      </c>
      <c r="BK199" s="390">
        <v>2</v>
      </c>
      <c r="BL199" s="390">
        <v>33</v>
      </c>
      <c r="BM199" s="390">
        <v>70</v>
      </c>
      <c r="BN199" s="390">
        <v>91</v>
      </c>
      <c r="BO199" s="390">
        <v>89</v>
      </c>
      <c r="BP199" s="519">
        <v>0.318</v>
      </c>
      <c r="BQ199" s="519">
        <v>0.46200000000000002</v>
      </c>
      <c r="BR199" s="519">
        <v>0.65600000000000003</v>
      </c>
      <c r="BS199" s="519">
        <v>1.1180000000000001</v>
      </c>
      <c r="BT199" s="390"/>
      <c r="BU199" s="390"/>
      <c r="BV199" s="390"/>
      <c r="BW199" s="390"/>
      <c r="BX199" s="390"/>
      <c r="BY199" s="390"/>
      <c r="BZ199" s="390"/>
      <c r="CA199" s="390"/>
      <c r="CB199" s="390"/>
      <c r="CC199" s="390"/>
      <c r="CD199" s="390"/>
    </row>
    <row r="200" spans="1:82" s="388" customFormat="1">
      <c r="A200" s="388" t="s">
        <v>7716</v>
      </c>
      <c r="B200" s="388" t="s">
        <v>7717</v>
      </c>
      <c r="C200" s="390">
        <v>25</v>
      </c>
      <c r="D200" s="390" t="s">
        <v>113</v>
      </c>
      <c r="E200" s="390" t="s">
        <v>43</v>
      </c>
      <c r="F200" s="390" t="s">
        <v>10</v>
      </c>
      <c r="G200" s="390">
        <v>68</v>
      </c>
      <c r="H200" s="390">
        <v>133</v>
      </c>
      <c r="I200" s="390">
        <v>122</v>
      </c>
      <c r="J200" s="390">
        <v>8</v>
      </c>
      <c r="K200" s="390">
        <v>19</v>
      </c>
      <c r="L200" s="390">
        <v>5</v>
      </c>
      <c r="M200" s="390">
        <v>0</v>
      </c>
      <c r="N200" s="390">
        <v>2</v>
      </c>
      <c r="O200" s="390">
        <v>5</v>
      </c>
      <c r="P200" s="390">
        <v>0</v>
      </c>
      <c r="Q200" s="390">
        <v>0</v>
      </c>
      <c r="R200" s="390">
        <v>9</v>
      </c>
      <c r="S200" s="390">
        <v>30</v>
      </c>
      <c r="T200" s="519">
        <v>0.156</v>
      </c>
      <c r="U200" s="519">
        <v>0.214</v>
      </c>
      <c r="V200" s="519">
        <v>0.246</v>
      </c>
      <c r="W200" s="519">
        <v>0.46</v>
      </c>
      <c r="X200" s="390">
        <v>16</v>
      </c>
      <c r="Y200" s="390">
        <v>30</v>
      </c>
      <c r="Z200" s="390">
        <v>4</v>
      </c>
      <c r="AA200" s="390">
        <v>0</v>
      </c>
      <c r="AB200" s="390">
        <v>2</v>
      </c>
      <c r="AC200" s="390">
        <v>0</v>
      </c>
      <c r="AD200" s="390">
        <v>0</v>
      </c>
      <c r="AE200" s="390" t="s">
        <v>10108</v>
      </c>
      <c r="AF200" s="390"/>
      <c r="AG200" s="576">
        <v>0</v>
      </c>
      <c r="AH200" s="390">
        <v>0</v>
      </c>
      <c r="AI200" s="390">
        <v>15</v>
      </c>
      <c r="AJ200" s="390">
        <v>17</v>
      </c>
      <c r="AK200" s="390">
        <v>8</v>
      </c>
      <c r="AL200" s="390">
        <v>7</v>
      </c>
      <c r="AM200" s="390">
        <v>0</v>
      </c>
      <c r="AN200" s="390">
        <v>0</v>
      </c>
      <c r="AO200" s="389">
        <v>0</v>
      </c>
      <c r="AP200" s="390">
        <v>0</v>
      </c>
      <c r="AQ200" s="584">
        <v>0</v>
      </c>
      <c r="AR200" s="601"/>
      <c r="AS200" s="390">
        <v>66</v>
      </c>
      <c r="AT200" s="390">
        <v>4</v>
      </c>
      <c r="AU200" s="389">
        <v>11</v>
      </c>
      <c r="AV200" s="390">
        <v>3</v>
      </c>
      <c r="AW200" s="390">
        <v>0</v>
      </c>
      <c r="AX200" s="390">
        <v>2</v>
      </c>
      <c r="AY200" s="390">
        <v>3</v>
      </c>
      <c r="AZ200" s="390">
        <v>6</v>
      </c>
      <c r="BA200" s="390">
        <v>14</v>
      </c>
      <c r="BB200" s="519">
        <v>0.16700000000000001</v>
      </c>
      <c r="BC200" s="519">
        <v>0.23599999999999999</v>
      </c>
      <c r="BD200" s="519">
        <v>0.30299999999999999</v>
      </c>
      <c r="BE200" s="519">
        <v>0.53900000000000003</v>
      </c>
      <c r="BF200" s="370"/>
      <c r="BG200" s="390">
        <v>56</v>
      </c>
      <c r="BH200" s="390">
        <v>4</v>
      </c>
      <c r="BI200" s="390">
        <v>8</v>
      </c>
      <c r="BJ200" s="390">
        <v>2</v>
      </c>
      <c r="BK200" s="390">
        <v>0</v>
      </c>
      <c r="BL200" s="390">
        <v>0</v>
      </c>
      <c r="BM200" s="390">
        <v>2</v>
      </c>
      <c r="BN200" s="390">
        <v>3</v>
      </c>
      <c r="BO200" s="390">
        <v>16</v>
      </c>
      <c r="BP200" s="519">
        <v>0.14299999999999999</v>
      </c>
      <c r="BQ200" s="519">
        <v>0.186</v>
      </c>
      <c r="BR200" s="519">
        <v>0.17899999999999999</v>
      </c>
      <c r="BS200" s="519">
        <v>0.36499999999999999</v>
      </c>
      <c r="BT200" s="390"/>
      <c r="BU200" s="390"/>
      <c r="BV200" s="390"/>
      <c r="BW200" s="390"/>
      <c r="BX200" s="390"/>
      <c r="BY200" s="390"/>
      <c r="BZ200" s="390"/>
      <c r="CA200" s="390"/>
      <c r="CB200" s="390"/>
      <c r="CC200" s="390"/>
      <c r="CD200" s="390"/>
    </row>
    <row r="201" spans="1:82" s="388" customFormat="1">
      <c r="A201" s="388" t="s">
        <v>138</v>
      </c>
      <c r="B201" s="388" t="s">
        <v>7136</v>
      </c>
      <c r="C201" s="390">
        <v>33</v>
      </c>
      <c r="D201" s="390" t="s">
        <v>60</v>
      </c>
      <c r="E201" s="390" t="s">
        <v>34</v>
      </c>
      <c r="F201" s="390" t="s">
        <v>10</v>
      </c>
      <c r="G201" s="390">
        <v>78</v>
      </c>
      <c r="H201" s="390">
        <v>282</v>
      </c>
      <c r="I201" s="390">
        <v>255</v>
      </c>
      <c r="J201" s="390">
        <v>28</v>
      </c>
      <c r="K201" s="390">
        <v>67</v>
      </c>
      <c r="L201" s="390">
        <v>8</v>
      </c>
      <c r="M201" s="390">
        <v>1</v>
      </c>
      <c r="N201" s="390">
        <v>9</v>
      </c>
      <c r="O201" s="390">
        <v>28</v>
      </c>
      <c r="P201" s="390">
        <v>1</v>
      </c>
      <c r="Q201" s="390">
        <v>1</v>
      </c>
      <c r="R201" s="390">
        <v>22</v>
      </c>
      <c r="S201" s="390">
        <v>53</v>
      </c>
      <c r="T201" s="519">
        <v>0.26300000000000001</v>
      </c>
      <c r="U201" s="519">
        <v>0.316</v>
      </c>
      <c r="V201" s="519">
        <v>0.40799999999999997</v>
      </c>
      <c r="W201" s="519">
        <v>0.72299999999999998</v>
      </c>
      <c r="X201" s="390">
        <v>100</v>
      </c>
      <c r="Y201" s="390">
        <v>104</v>
      </c>
      <c r="Z201" s="390">
        <v>8</v>
      </c>
      <c r="AA201" s="390">
        <v>0</v>
      </c>
      <c r="AB201" s="390">
        <v>0</v>
      </c>
      <c r="AC201" s="390">
        <v>5</v>
      </c>
      <c r="AD201" s="390">
        <v>2</v>
      </c>
      <c r="AE201" s="390" t="s">
        <v>10109</v>
      </c>
      <c r="AF201" s="390"/>
      <c r="AG201" s="576">
        <v>1</v>
      </c>
      <c r="AH201" s="390">
        <v>0</v>
      </c>
      <c r="AI201" s="390">
        <v>2</v>
      </c>
      <c r="AJ201" s="390">
        <v>0</v>
      </c>
      <c r="AK201" s="390">
        <v>39</v>
      </c>
      <c r="AL201" s="390">
        <v>0</v>
      </c>
      <c r="AM201" s="390">
        <v>0</v>
      </c>
      <c r="AN201" s="390">
        <v>0</v>
      </c>
      <c r="AO201" s="389">
        <v>19</v>
      </c>
      <c r="AP201" s="390">
        <v>19</v>
      </c>
      <c r="AQ201" s="584">
        <v>15</v>
      </c>
      <c r="AR201" s="601"/>
      <c r="AS201" s="390">
        <v>109</v>
      </c>
      <c r="AT201" s="390">
        <v>12</v>
      </c>
      <c r="AU201" s="389">
        <v>33</v>
      </c>
      <c r="AV201" s="390">
        <v>2</v>
      </c>
      <c r="AW201" s="390">
        <v>1</v>
      </c>
      <c r="AX201" s="390">
        <v>6</v>
      </c>
      <c r="AY201" s="390">
        <v>15</v>
      </c>
      <c r="AZ201" s="390">
        <v>13</v>
      </c>
      <c r="BA201" s="390">
        <v>17</v>
      </c>
      <c r="BB201" s="519">
        <v>0.30299999999999999</v>
      </c>
      <c r="BC201" s="519">
        <v>0.36799999999999999</v>
      </c>
      <c r="BD201" s="519">
        <v>0.505</v>
      </c>
      <c r="BE201" s="519">
        <v>0.873</v>
      </c>
      <c r="BF201" s="370"/>
      <c r="BG201" s="390">
        <v>146</v>
      </c>
      <c r="BH201" s="390">
        <v>16</v>
      </c>
      <c r="BI201" s="390">
        <v>34</v>
      </c>
      <c r="BJ201" s="390">
        <v>6</v>
      </c>
      <c r="BK201" s="390">
        <v>0</v>
      </c>
      <c r="BL201" s="390">
        <v>3</v>
      </c>
      <c r="BM201" s="390">
        <v>13</v>
      </c>
      <c r="BN201" s="390">
        <v>9</v>
      </c>
      <c r="BO201" s="390">
        <v>36</v>
      </c>
      <c r="BP201" s="519">
        <v>0.23300000000000001</v>
      </c>
      <c r="BQ201" s="519">
        <v>0.27400000000000002</v>
      </c>
      <c r="BR201" s="519">
        <v>0.33600000000000002</v>
      </c>
      <c r="BS201" s="519">
        <v>0.61</v>
      </c>
      <c r="BT201" s="390"/>
      <c r="BU201" s="390"/>
      <c r="BV201" s="390"/>
      <c r="BW201" s="390"/>
      <c r="BX201" s="390"/>
      <c r="BY201" s="390"/>
      <c r="BZ201" s="390"/>
      <c r="CA201" s="390"/>
      <c r="CB201" s="390"/>
      <c r="CC201" s="390"/>
      <c r="CD201" s="390"/>
    </row>
    <row r="202" spans="1:82" ht="15" customHeight="1">
      <c r="A202" s="276"/>
      <c r="B202" s="319"/>
      <c r="C202" s="319"/>
      <c r="D202" s="319"/>
      <c r="E202" s="319"/>
      <c r="F202" s="319"/>
      <c r="G202" s="319"/>
      <c r="H202" s="319"/>
      <c r="I202" s="287"/>
      <c r="J202" s="287"/>
      <c r="K202" s="287"/>
      <c r="L202" s="287"/>
      <c r="M202" s="319"/>
      <c r="N202" s="319"/>
      <c r="O202" s="319"/>
      <c r="P202" s="319"/>
      <c r="Q202" s="319"/>
      <c r="R202" s="319"/>
      <c r="S202" s="319"/>
      <c r="T202" s="319"/>
      <c r="U202" s="319"/>
      <c r="V202" s="319"/>
      <c r="W202" s="319"/>
      <c r="X202" s="319"/>
      <c r="Y202" s="319"/>
      <c r="Z202" s="319"/>
      <c r="AA202" s="319"/>
      <c r="AB202" s="319"/>
      <c r="AC202" s="319"/>
      <c r="AD202" s="319"/>
      <c r="AE202" s="319"/>
      <c r="AF202" s="319"/>
      <c r="AG202" s="577"/>
      <c r="AH202" s="319"/>
      <c r="AI202" s="319"/>
      <c r="AJ202" s="319"/>
      <c r="AK202" s="319"/>
      <c r="AL202" s="319"/>
      <c r="AM202" s="319"/>
      <c r="AN202" s="319"/>
      <c r="AO202" s="319"/>
      <c r="AP202" s="319"/>
      <c r="AQ202" s="590"/>
      <c r="AR202" s="606"/>
      <c r="AS202" s="319"/>
      <c r="AT202" s="287"/>
      <c r="AU202" s="287"/>
      <c r="AV202" s="287"/>
      <c r="AW202" s="287"/>
      <c r="AX202" s="319"/>
      <c r="AY202" s="287"/>
      <c r="AZ202" s="287"/>
      <c r="BA202" s="287"/>
      <c r="BB202" s="287"/>
    </row>
    <row r="203" spans="1:82" ht="15" customHeight="1">
      <c r="A203" s="308" t="s">
        <v>462</v>
      </c>
      <c r="B203" s="328"/>
      <c r="C203" s="328"/>
      <c r="D203" s="328"/>
      <c r="E203" s="390"/>
      <c r="F203" s="390"/>
      <c r="G203" s="390"/>
      <c r="H203" s="390"/>
      <c r="I203" s="390"/>
      <c r="J203" s="390"/>
      <c r="K203" s="390"/>
      <c r="L203" s="390"/>
      <c r="M203" s="390"/>
      <c r="N203" s="390"/>
      <c r="O203" s="390"/>
      <c r="P203" s="390"/>
      <c r="Q203" s="390"/>
      <c r="R203" s="390"/>
      <c r="S203" s="390"/>
      <c r="T203" s="390"/>
      <c r="U203" s="390"/>
      <c r="V203" s="390"/>
      <c r="W203" s="390"/>
      <c r="X203" s="390"/>
      <c r="Y203" s="390"/>
      <c r="Z203" s="390"/>
      <c r="AA203" s="390"/>
      <c r="AB203" s="390"/>
      <c r="AC203" s="390"/>
      <c r="AD203" s="389"/>
      <c r="AE203" s="389"/>
      <c r="AF203" s="390"/>
      <c r="AG203" s="576"/>
      <c r="AH203" s="390"/>
      <c r="AI203" s="390"/>
      <c r="AJ203" s="389"/>
      <c r="AK203" s="390"/>
      <c r="AL203" s="390"/>
      <c r="AM203" s="390"/>
      <c r="AN203" s="390"/>
      <c r="AO203" s="389"/>
      <c r="AP203" s="390"/>
      <c r="AQ203" s="584"/>
      <c r="AR203" s="601"/>
      <c r="AS203" s="390"/>
      <c r="AT203" s="389"/>
      <c r="AU203" s="389"/>
      <c r="AV203" s="390"/>
      <c r="AW203" s="389"/>
      <c r="AX203" s="389"/>
      <c r="AY203" s="390"/>
      <c r="AZ203" s="390"/>
      <c r="BA203" s="389"/>
      <c r="BC203" s="389"/>
      <c r="BD203" s="389"/>
      <c r="BE203" s="389"/>
      <c r="BF203" s="370"/>
      <c r="BG203" s="390"/>
      <c r="BH203" s="389"/>
      <c r="BI203" s="390"/>
      <c r="BJ203" s="390"/>
      <c r="BK203" s="390"/>
      <c r="BL203" s="390"/>
    </row>
    <row r="204" spans="1:82" s="388" customFormat="1">
      <c r="A204" s="388" t="s">
        <v>9970</v>
      </c>
      <c r="B204" s="388" t="s">
        <v>9971</v>
      </c>
      <c r="C204" s="390">
        <v>28</v>
      </c>
      <c r="D204" s="390" t="s">
        <v>70</v>
      </c>
      <c r="E204" s="390" t="s">
        <v>43</v>
      </c>
      <c r="F204" s="390" t="s">
        <v>10</v>
      </c>
      <c r="G204" s="390">
        <v>24</v>
      </c>
      <c r="H204" s="390">
        <v>71</v>
      </c>
      <c r="I204" s="390">
        <v>64</v>
      </c>
      <c r="J204" s="390">
        <v>5</v>
      </c>
      <c r="K204" s="390">
        <v>12</v>
      </c>
      <c r="L204" s="390">
        <v>2</v>
      </c>
      <c r="M204" s="390">
        <v>0</v>
      </c>
      <c r="N204" s="390">
        <v>1</v>
      </c>
      <c r="O204" s="390">
        <v>1</v>
      </c>
      <c r="P204" s="390">
        <v>0</v>
      </c>
      <c r="Q204" s="390">
        <v>0</v>
      </c>
      <c r="R204" s="390">
        <v>3</v>
      </c>
      <c r="S204" s="390">
        <v>23</v>
      </c>
      <c r="T204" s="519">
        <v>0.188</v>
      </c>
      <c r="U204" s="519">
        <v>0.26800000000000002</v>
      </c>
      <c r="V204" s="519">
        <v>0.26600000000000001</v>
      </c>
      <c r="W204" s="519">
        <v>0.53300000000000003</v>
      </c>
      <c r="X204" s="390">
        <v>44</v>
      </c>
      <c r="Y204" s="390">
        <v>17</v>
      </c>
      <c r="Z204" s="390">
        <v>0</v>
      </c>
      <c r="AA204" s="390">
        <v>4</v>
      </c>
      <c r="AB204" s="390">
        <v>0</v>
      </c>
      <c r="AC204" s="390">
        <v>0</v>
      </c>
      <c r="AD204" s="390">
        <v>0</v>
      </c>
      <c r="AE204" s="390" t="s">
        <v>6524</v>
      </c>
      <c r="AF204" s="390"/>
      <c r="AG204" s="576">
        <v>0</v>
      </c>
      <c r="AH204" s="390">
        <v>22</v>
      </c>
      <c r="AI204" s="390">
        <v>0</v>
      </c>
      <c r="AJ204" s="390">
        <v>0</v>
      </c>
      <c r="AK204" s="390">
        <v>0</v>
      </c>
      <c r="AL204" s="390">
        <v>0</v>
      </c>
      <c r="AM204" s="390">
        <v>0</v>
      </c>
      <c r="AN204" s="390">
        <v>0</v>
      </c>
      <c r="AO204" s="389">
        <v>0</v>
      </c>
      <c r="AP204" s="390">
        <v>0</v>
      </c>
      <c r="AQ204" s="584">
        <v>0</v>
      </c>
      <c r="AR204" s="601"/>
      <c r="AS204" s="390">
        <v>11</v>
      </c>
      <c r="AT204" s="390">
        <v>0</v>
      </c>
      <c r="AU204" s="389">
        <v>2</v>
      </c>
      <c r="AV204" s="390">
        <v>0</v>
      </c>
      <c r="AW204" s="390">
        <v>0</v>
      </c>
      <c r="AX204" s="390">
        <v>0</v>
      </c>
      <c r="AY204" s="390">
        <v>0</v>
      </c>
      <c r="AZ204" s="390">
        <v>1</v>
      </c>
      <c r="BA204" s="390">
        <v>3</v>
      </c>
      <c r="BB204" s="519">
        <v>0.182</v>
      </c>
      <c r="BC204" s="519">
        <v>0.35699999999999998</v>
      </c>
      <c r="BD204" s="519">
        <v>0.182</v>
      </c>
      <c r="BE204" s="519">
        <v>0.53900000000000003</v>
      </c>
      <c r="BF204" s="370"/>
      <c r="BG204" s="390">
        <v>53</v>
      </c>
      <c r="BH204" s="390">
        <v>5</v>
      </c>
      <c r="BI204" s="390">
        <v>10</v>
      </c>
      <c r="BJ204" s="390">
        <v>2</v>
      </c>
      <c r="BK204" s="390">
        <v>0</v>
      </c>
      <c r="BL204" s="390">
        <v>1</v>
      </c>
      <c r="BM204" s="390">
        <v>1</v>
      </c>
      <c r="BN204" s="390">
        <v>2</v>
      </c>
      <c r="BO204" s="390">
        <v>20</v>
      </c>
      <c r="BP204" s="519">
        <v>0.189</v>
      </c>
      <c r="BQ204" s="519">
        <v>0.246</v>
      </c>
      <c r="BR204" s="519">
        <v>0.28299999999999997</v>
      </c>
      <c r="BS204" s="519">
        <v>0.52900000000000003</v>
      </c>
      <c r="BT204" s="390"/>
      <c r="BU204" s="390"/>
      <c r="BV204" s="390"/>
      <c r="BW204" s="390"/>
      <c r="BX204" s="390"/>
      <c r="BY204" s="390"/>
      <c r="BZ204" s="390"/>
      <c r="CA204" s="390"/>
      <c r="CB204" s="390"/>
      <c r="CC204" s="390"/>
      <c r="CD204" s="390"/>
    </row>
    <row r="205" spans="1:82" s="388" customFormat="1">
      <c r="A205" s="388" t="s">
        <v>7642</v>
      </c>
      <c r="B205" s="388" t="s">
        <v>7643</v>
      </c>
      <c r="C205" s="390">
        <v>25</v>
      </c>
      <c r="D205" s="390" t="s">
        <v>40</v>
      </c>
      <c r="E205" s="390" t="s">
        <v>34</v>
      </c>
      <c r="F205" s="390" t="s">
        <v>10</v>
      </c>
      <c r="G205" s="390">
        <v>69</v>
      </c>
      <c r="H205" s="390">
        <v>270</v>
      </c>
      <c r="I205" s="390">
        <v>236</v>
      </c>
      <c r="J205" s="390">
        <v>31</v>
      </c>
      <c r="K205" s="390">
        <v>53</v>
      </c>
      <c r="L205" s="390">
        <v>16</v>
      </c>
      <c r="M205" s="390">
        <v>2</v>
      </c>
      <c r="N205" s="390">
        <v>4</v>
      </c>
      <c r="O205" s="390">
        <v>23</v>
      </c>
      <c r="P205" s="390">
        <v>0</v>
      </c>
      <c r="Q205" s="390">
        <v>1</v>
      </c>
      <c r="R205" s="390">
        <v>29</v>
      </c>
      <c r="S205" s="390">
        <v>71</v>
      </c>
      <c r="T205" s="519">
        <v>0.22500000000000001</v>
      </c>
      <c r="U205" s="519">
        <v>0.312</v>
      </c>
      <c r="V205" s="519">
        <v>0.36</v>
      </c>
      <c r="W205" s="519">
        <v>0.67200000000000004</v>
      </c>
      <c r="X205" s="390">
        <v>85</v>
      </c>
      <c r="Y205" s="390">
        <v>85</v>
      </c>
      <c r="Z205" s="390">
        <v>3</v>
      </c>
      <c r="AA205" s="390">
        <v>2</v>
      </c>
      <c r="AB205" s="390">
        <v>1</v>
      </c>
      <c r="AC205" s="390">
        <v>2</v>
      </c>
      <c r="AD205" s="390">
        <v>1</v>
      </c>
      <c r="AE205" s="390" t="s">
        <v>10066</v>
      </c>
      <c r="AF205" s="390"/>
      <c r="AG205" s="576">
        <v>0</v>
      </c>
      <c r="AH205" s="390">
        <v>0</v>
      </c>
      <c r="AI205" s="390">
        <v>0</v>
      </c>
      <c r="AJ205" s="390">
        <v>0</v>
      </c>
      <c r="AK205" s="390">
        <v>0</v>
      </c>
      <c r="AL205" s="390">
        <v>0</v>
      </c>
      <c r="AM205" s="390">
        <v>7</v>
      </c>
      <c r="AN205" s="390">
        <v>0</v>
      </c>
      <c r="AO205" s="389">
        <v>55</v>
      </c>
      <c r="AP205" s="390">
        <v>60</v>
      </c>
      <c r="AQ205" s="584">
        <v>6</v>
      </c>
      <c r="AR205" s="601"/>
      <c r="AS205" s="390">
        <v>61</v>
      </c>
      <c r="AT205" s="390">
        <v>7</v>
      </c>
      <c r="AU205" s="389">
        <v>14</v>
      </c>
      <c r="AV205" s="390">
        <v>6</v>
      </c>
      <c r="AW205" s="390">
        <v>0</v>
      </c>
      <c r="AX205" s="390">
        <v>1</v>
      </c>
      <c r="AY205" s="390">
        <v>5</v>
      </c>
      <c r="AZ205" s="390">
        <v>17</v>
      </c>
      <c r="BA205" s="390">
        <v>23</v>
      </c>
      <c r="BB205" s="519">
        <v>0.23</v>
      </c>
      <c r="BC205" s="519">
        <v>0.4</v>
      </c>
      <c r="BD205" s="519">
        <v>0.377</v>
      </c>
      <c r="BE205" s="519">
        <v>0.77700000000000002</v>
      </c>
      <c r="BF205" s="370"/>
      <c r="BG205" s="390">
        <v>175</v>
      </c>
      <c r="BH205" s="390">
        <v>24</v>
      </c>
      <c r="BI205" s="390">
        <v>39</v>
      </c>
      <c r="BJ205" s="390">
        <v>10</v>
      </c>
      <c r="BK205" s="390">
        <v>2</v>
      </c>
      <c r="BL205" s="390">
        <v>3</v>
      </c>
      <c r="BM205" s="390">
        <v>18</v>
      </c>
      <c r="BN205" s="390">
        <v>12</v>
      </c>
      <c r="BO205" s="390">
        <v>48</v>
      </c>
      <c r="BP205" s="519">
        <v>0.223</v>
      </c>
      <c r="BQ205" s="519">
        <v>0.27500000000000002</v>
      </c>
      <c r="BR205" s="519">
        <v>0.35399999999999998</v>
      </c>
      <c r="BS205" s="519">
        <v>0.629</v>
      </c>
      <c r="BT205" s="390"/>
      <c r="BU205" s="390"/>
      <c r="BV205" s="390"/>
      <c r="BW205" s="390"/>
      <c r="BX205" s="390"/>
      <c r="BY205" s="390"/>
      <c r="BZ205" s="390"/>
      <c r="CA205" s="390"/>
      <c r="CB205" s="390"/>
      <c r="CC205" s="390"/>
      <c r="CD205" s="390"/>
    </row>
    <row r="206" spans="1:82" s="388" customFormat="1">
      <c r="A206" s="388" t="s">
        <v>87</v>
      </c>
      <c r="B206" s="388" t="s">
        <v>7606</v>
      </c>
      <c r="C206" s="390">
        <v>35</v>
      </c>
      <c r="D206" s="390" t="s">
        <v>88</v>
      </c>
      <c r="E206" s="390" t="s">
        <v>34</v>
      </c>
      <c r="F206" s="390" t="s">
        <v>10</v>
      </c>
      <c r="G206" s="390">
        <v>38</v>
      </c>
      <c r="H206" s="390">
        <v>157</v>
      </c>
      <c r="I206" s="390">
        <v>134</v>
      </c>
      <c r="J206" s="390">
        <v>17</v>
      </c>
      <c r="K206" s="390">
        <v>40</v>
      </c>
      <c r="L206" s="390">
        <v>11</v>
      </c>
      <c r="M206" s="390">
        <v>0</v>
      </c>
      <c r="N206" s="390">
        <v>3</v>
      </c>
      <c r="O206" s="390">
        <v>22</v>
      </c>
      <c r="P206" s="390">
        <v>0</v>
      </c>
      <c r="Q206" s="390">
        <v>0</v>
      </c>
      <c r="R206" s="390">
        <v>22</v>
      </c>
      <c r="S206" s="390">
        <v>27</v>
      </c>
      <c r="T206" s="519">
        <v>0.29899999999999999</v>
      </c>
      <c r="U206" s="519">
        <v>0.39500000000000002</v>
      </c>
      <c r="V206" s="519">
        <v>0.44800000000000001</v>
      </c>
      <c r="W206" s="519">
        <v>0.84299999999999997</v>
      </c>
      <c r="X206" s="390">
        <v>130</v>
      </c>
      <c r="Y206" s="390">
        <v>60</v>
      </c>
      <c r="Z206" s="390">
        <v>6</v>
      </c>
      <c r="AA206" s="390">
        <v>0</v>
      </c>
      <c r="AB206" s="390">
        <v>0</v>
      </c>
      <c r="AC206" s="390">
        <v>1</v>
      </c>
      <c r="AD206" s="390">
        <v>4</v>
      </c>
      <c r="AE206" s="390" t="s">
        <v>6526</v>
      </c>
      <c r="AF206" s="390"/>
      <c r="AG206" s="576">
        <v>0</v>
      </c>
      <c r="AH206" s="390">
        <v>0</v>
      </c>
      <c r="AI206" s="390">
        <v>32</v>
      </c>
      <c r="AJ206" s="390">
        <v>0</v>
      </c>
      <c r="AK206" s="390">
        <v>0</v>
      </c>
      <c r="AL206" s="390">
        <v>0</v>
      </c>
      <c r="AM206" s="390">
        <v>0</v>
      </c>
      <c r="AN206" s="390">
        <v>0</v>
      </c>
      <c r="AO206" s="389">
        <v>0</v>
      </c>
      <c r="AP206" s="390">
        <v>0</v>
      </c>
      <c r="AQ206" s="584">
        <v>5</v>
      </c>
      <c r="AR206" s="601"/>
      <c r="AS206" s="390">
        <v>30</v>
      </c>
      <c r="AT206" s="390">
        <v>5</v>
      </c>
      <c r="AU206" s="389">
        <v>8</v>
      </c>
      <c r="AV206" s="390">
        <v>3</v>
      </c>
      <c r="AW206" s="390">
        <v>0</v>
      </c>
      <c r="AX206" s="390">
        <v>0</v>
      </c>
      <c r="AY206" s="390">
        <v>3</v>
      </c>
      <c r="AZ206" s="390">
        <v>6</v>
      </c>
      <c r="BA206" s="390">
        <v>8</v>
      </c>
      <c r="BB206" s="519">
        <v>0.26700000000000002</v>
      </c>
      <c r="BC206" s="519">
        <v>0.38900000000000001</v>
      </c>
      <c r="BD206" s="519">
        <v>0.36699999999999999</v>
      </c>
      <c r="BE206" s="519">
        <v>0.75600000000000001</v>
      </c>
      <c r="BF206" s="370"/>
      <c r="BG206" s="390">
        <v>104</v>
      </c>
      <c r="BH206" s="390">
        <v>12</v>
      </c>
      <c r="BI206" s="390">
        <v>32</v>
      </c>
      <c r="BJ206" s="390">
        <v>8</v>
      </c>
      <c r="BK206" s="390">
        <v>0</v>
      </c>
      <c r="BL206" s="390">
        <v>3</v>
      </c>
      <c r="BM206" s="390">
        <v>19</v>
      </c>
      <c r="BN206" s="390">
        <v>16</v>
      </c>
      <c r="BO206" s="390">
        <v>19</v>
      </c>
      <c r="BP206" s="519">
        <v>0.308</v>
      </c>
      <c r="BQ206" s="519">
        <v>0.39700000000000002</v>
      </c>
      <c r="BR206" s="519">
        <v>0.47099999999999997</v>
      </c>
      <c r="BS206" s="519">
        <v>0.86799999999999999</v>
      </c>
      <c r="BT206" s="390"/>
      <c r="BU206" s="390"/>
      <c r="BV206" s="390"/>
      <c r="BW206" s="390"/>
      <c r="BX206" s="390"/>
      <c r="BY206" s="390"/>
      <c r="BZ206" s="390"/>
      <c r="CA206" s="390"/>
      <c r="CB206" s="390"/>
      <c r="CC206" s="390"/>
      <c r="CD206" s="390"/>
    </row>
    <row r="207" spans="1:82" s="388" customFormat="1">
      <c r="A207" s="388" t="s">
        <v>159</v>
      </c>
      <c r="B207" s="388" t="s">
        <v>7158</v>
      </c>
      <c r="C207" s="390">
        <v>30</v>
      </c>
      <c r="D207" s="390" t="s">
        <v>38</v>
      </c>
      <c r="E207" s="390" t="s">
        <v>34</v>
      </c>
      <c r="F207" s="390" t="s">
        <v>35</v>
      </c>
      <c r="G207" s="390">
        <v>137</v>
      </c>
      <c r="H207" s="390">
        <v>552</v>
      </c>
      <c r="I207" s="390">
        <v>491</v>
      </c>
      <c r="J207" s="390">
        <v>71</v>
      </c>
      <c r="K207" s="390">
        <v>102</v>
      </c>
      <c r="L207" s="390">
        <v>18</v>
      </c>
      <c r="M207" s="390">
        <v>2</v>
      </c>
      <c r="N207" s="390">
        <v>19</v>
      </c>
      <c r="O207" s="390">
        <v>57</v>
      </c>
      <c r="P207" s="390">
        <v>6</v>
      </c>
      <c r="Q207" s="390">
        <v>2</v>
      </c>
      <c r="R207" s="390">
        <v>53</v>
      </c>
      <c r="S207" s="390">
        <v>133</v>
      </c>
      <c r="T207" s="519">
        <v>0.20799999999999999</v>
      </c>
      <c r="U207" s="519">
        <v>0.28299999999999997</v>
      </c>
      <c r="V207" s="519">
        <v>0.36899999999999999</v>
      </c>
      <c r="W207" s="519">
        <v>0.65200000000000002</v>
      </c>
      <c r="X207" s="390">
        <v>80</v>
      </c>
      <c r="Y207" s="390">
        <v>181</v>
      </c>
      <c r="Z207" s="390">
        <v>9</v>
      </c>
      <c r="AA207" s="390">
        <v>1</v>
      </c>
      <c r="AB207" s="390">
        <v>0</v>
      </c>
      <c r="AC207" s="390">
        <v>6</v>
      </c>
      <c r="AD207" s="390">
        <v>2</v>
      </c>
      <c r="AE207" s="390" t="s">
        <v>10047</v>
      </c>
      <c r="AF207" s="390"/>
      <c r="AG207" s="576">
        <v>0</v>
      </c>
      <c r="AH207" s="390">
        <v>0</v>
      </c>
      <c r="AI207" s="390">
        <v>0</v>
      </c>
      <c r="AJ207" s="390">
        <v>0</v>
      </c>
      <c r="AK207" s="390">
        <v>0</v>
      </c>
      <c r="AL207" s="390">
        <v>0</v>
      </c>
      <c r="AM207" s="390">
        <v>0</v>
      </c>
      <c r="AN207" s="390">
        <v>4</v>
      </c>
      <c r="AO207" s="389">
        <v>136</v>
      </c>
      <c r="AP207" s="390">
        <v>136</v>
      </c>
      <c r="AQ207" s="584">
        <v>0</v>
      </c>
      <c r="AR207" s="601"/>
      <c r="AS207" s="390">
        <v>145</v>
      </c>
      <c r="AT207" s="390">
        <v>16</v>
      </c>
      <c r="AU207" s="389">
        <v>30</v>
      </c>
      <c r="AV207" s="390">
        <v>4</v>
      </c>
      <c r="AW207" s="390">
        <v>0</v>
      </c>
      <c r="AX207" s="390">
        <v>3</v>
      </c>
      <c r="AY207" s="390">
        <v>14</v>
      </c>
      <c r="AZ207" s="390">
        <v>21</v>
      </c>
      <c r="BA207" s="390">
        <v>33</v>
      </c>
      <c r="BB207" s="519">
        <v>0.20699999999999999</v>
      </c>
      <c r="BC207" s="519">
        <v>0.31</v>
      </c>
      <c r="BD207" s="519">
        <v>0.29699999999999999</v>
      </c>
      <c r="BE207" s="519">
        <v>0.60699999999999998</v>
      </c>
      <c r="BF207" s="370"/>
      <c r="BG207" s="390">
        <v>346</v>
      </c>
      <c r="BH207" s="390">
        <v>55</v>
      </c>
      <c r="BI207" s="390">
        <v>72</v>
      </c>
      <c r="BJ207" s="390">
        <v>14</v>
      </c>
      <c r="BK207" s="390">
        <v>2</v>
      </c>
      <c r="BL207" s="390">
        <v>16</v>
      </c>
      <c r="BM207" s="390">
        <v>43</v>
      </c>
      <c r="BN207" s="390">
        <v>32</v>
      </c>
      <c r="BO207" s="390">
        <v>100</v>
      </c>
      <c r="BP207" s="519">
        <v>0.20799999999999999</v>
      </c>
      <c r="BQ207" s="519">
        <v>0.27200000000000002</v>
      </c>
      <c r="BR207" s="519">
        <v>0.39900000000000002</v>
      </c>
      <c r="BS207" s="519">
        <v>0.67100000000000004</v>
      </c>
      <c r="BT207" s="390"/>
      <c r="BU207" s="390"/>
      <c r="BV207" s="390"/>
      <c r="BW207" s="390"/>
      <c r="BX207" s="390"/>
      <c r="BY207" s="390"/>
      <c r="BZ207" s="390"/>
      <c r="CA207" s="390"/>
      <c r="CB207" s="390"/>
      <c r="CC207" s="390"/>
      <c r="CD207" s="390"/>
    </row>
    <row r="208" spans="1:82" s="388" customFormat="1">
      <c r="A208" s="388" t="s">
        <v>117</v>
      </c>
      <c r="B208" s="388" t="s">
        <v>7159</v>
      </c>
      <c r="C208" s="390">
        <v>37</v>
      </c>
      <c r="D208" s="390" t="s">
        <v>55</v>
      </c>
      <c r="E208" s="390" t="s">
        <v>34</v>
      </c>
      <c r="F208" s="390" t="s">
        <v>10</v>
      </c>
      <c r="G208" s="390">
        <v>144</v>
      </c>
      <c r="H208" s="390">
        <v>591</v>
      </c>
      <c r="I208" s="390">
        <v>519</v>
      </c>
      <c r="J208" s="390">
        <v>70</v>
      </c>
      <c r="K208" s="390">
        <v>133</v>
      </c>
      <c r="L208" s="390">
        <v>18</v>
      </c>
      <c r="M208" s="390">
        <v>1</v>
      </c>
      <c r="N208" s="390">
        <v>37</v>
      </c>
      <c r="O208" s="390">
        <v>97</v>
      </c>
      <c r="P208" s="390">
        <v>1</v>
      </c>
      <c r="Q208" s="390">
        <v>0</v>
      </c>
      <c r="R208" s="390">
        <v>55</v>
      </c>
      <c r="S208" s="390">
        <v>122</v>
      </c>
      <c r="T208" s="519">
        <v>0.25600000000000001</v>
      </c>
      <c r="U208" s="519">
        <v>0.34200000000000003</v>
      </c>
      <c r="V208" s="519">
        <v>0.50900000000000001</v>
      </c>
      <c r="W208" s="519">
        <v>0.85</v>
      </c>
      <c r="X208" s="390">
        <v>135</v>
      </c>
      <c r="Y208" s="390">
        <v>264</v>
      </c>
      <c r="Z208" s="390">
        <v>15</v>
      </c>
      <c r="AA208" s="390">
        <v>14</v>
      </c>
      <c r="AB208" s="390">
        <v>0</v>
      </c>
      <c r="AC208" s="390">
        <v>3</v>
      </c>
      <c r="AD208" s="390">
        <v>5</v>
      </c>
      <c r="AE208" s="570" t="s">
        <v>10110</v>
      </c>
      <c r="AF208" s="570"/>
      <c r="AG208" s="576">
        <v>0</v>
      </c>
      <c r="AH208" s="390">
        <v>0</v>
      </c>
      <c r="AI208" s="390">
        <v>0</v>
      </c>
      <c r="AJ208" s="390">
        <v>0</v>
      </c>
      <c r="AK208" s="390">
        <v>0</v>
      </c>
      <c r="AL208" s="390">
        <v>0</v>
      </c>
      <c r="AM208" s="390">
        <v>0</v>
      </c>
      <c r="AN208" s="390">
        <v>0</v>
      </c>
      <c r="AO208" s="389">
        <v>4</v>
      </c>
      <c r="AP208" s="390">
        <v>4</v>
      </c>
      <c r="AQ208" s="584">
        <v>136</v>
      </c>
      <c r="AR208" s="601"/>
      <c r="AS208" s="390">
        <v>143</v>
      </c>
      <c r="AT208" s="390">
        <v>23</v>
      </c>
      <c r="AU208" s="389">
        <v>38</v>
      </c>
      <c r="AV208" s="390">
        <v>7</v>
      </c>
      <c r="AW208" s="390">
        <v>1</v>
      </c>
      <c r="AX208" s="390">
        <v>11</v>
      </c>
      <c r="AY208" s="390">
        <v>22</v>
      </c>
      <c r="AZ208" s="390">
        <v>22</v>
      </c>
      <c r="BA208" s="390">
        <v>34</v>
      </c>
      <c r="BB208" s="519">
        <v>0.26600000000000001</v>
      </c>
      <c r="BC208" s="519">
        <v>0.373</v>
      </c>
      <c r="BD208" s="519">
        <v>0.55900000000000005</v>
      </c>
      <c r="BE208" s="519">
        <v>0.93200000000000005</v>
      </c>
      <c r="BF208" s="370"/>
      <c r="BG208" s="390">
        <v>376</v>
      </c>
      <c r="BH208" s="390">
        <v>47</v>
      </c>
      <c r="BI208" s="390">
        <v>95</v>
      </c>
      <c r="BJ208" s="390">
        <v>11</v>
      </c>
      <c r="BK208" s="390">
        <v>0</v>
      </c>
      <c r="BL208" s="390">
        <v>26</v>
      </c>
      <c r="BM208" s="390">
        <v>75</v>
      </c>
      <c r="BN208" s="390">
        <v>33</v>
      </c>
      <c r="BO208" s="390">
        <v>88</v>
      </c>
      <c r="BP208" s="519">
        <v>0.253</v>
      </c>
      <c r="BQ208" s="519">
        <v>0.32900000000000001</v>
      </c>
      <c r="BR208" s="519">
        <v>0.48899999999999999</v>
      </c>
      <c r="BS208" s="519">
        <v>0.81799999999999995</v>
      </c>
      <c r="BT208" s="390"/>
      <c r="BU208" s="390"/>
      <c r="BV208" s="390"/>
      <c r="BW208" s="390"/>
      <c r="BX208" s="390"/>
      <c r="BY208" s="390"/>
      <c r="BZ208" s="390"/>
      <c r="CA208" s="390"/>
      <c r="CB208" s="390"/>
      <c r="CC208" s="390"/>
      <c r="CD208" s="390"/>
    </row>
    <row r="209" spans="1:82" s="388" customFormat="1">
      <c r="A209" s="388" t="s">
        <v>370</v>
      </c>
      <c r="B209" s="388" t="s">
        <v>7160</v>
      </c>
      <c r="C209" s="390">
        <v>33</v>
      </c>
      <c r="D209" s="390" t="s">
        <v>48</v>
      </c>
      <c r="E209" s="390" t="s">
        <v>43</v>
      </c>
      <c r="F209" s="390" t="s">
        <v>35</v>
      </c>
      <c r="G209" s="390">
        <v>67</v>
      </c>
      <c r="H209" s="390">
        <v>237</v>
      </c>
      <c r="I209" s="390">
        <v>206</v>
      </c>
      <c r="J209" s="390">
        <v>29</v>
      </c>
      <c r="K209" s="390">
        <v>39</v>
      </c>
      <c r="L209" s="390">
        <v>4</v>
      </c>
      <c r="M209" s="390">
        <v>2</v>
      </c>
      <c r="N209" s="390">
        <v>2</v>
      </c>
      <c r="O209" s="390">
        <v>12</v>
      </c>
      <c r="P209" s="390">
        <v>16</v>
      </c>
      <c r="Q209" s="390">
        <v>3</v>
      </c>
      <c r="R209" s="390">
        <v>27</v>
      </c>
      <c r="S209" s="390">
        <v>34</v>
      </c>
      <c r="T209" s="519">
        <v>0.189</v>
      </c>
      <c r="U209" s="519">
        <v>0.28199999999999997</v>
      </c>
      <c r="V209" s="519">
        <v>0.25700000000000001</v>
      </c>
      <c r="W209" s="519">
        <v>0.53900000000000003</v>
      </c>
      <c r="X209" s="390">
        <v>43</v>
      </c>
      <c r="Y209" s="390">
        <v>53</v>
      </c>
      <c r="Z209" s="390">
        <v>3</v>
      </c>
      <c r="AA209" s="390">
        <v>0</v>
      </c>
      <c r="AB209" s="390">
        <v>3</v>
      </c>
      <c r="AC209" s="390">
        <v>1</v>
      </c>
      <c r="AD209" s="390">
        <v>2</v>
      </c>
      <c r="AE209" s="390" t="s">
        <v>10064</v>
      </c>
      <c r="AF209" s="390"/>
      <c r="AG209" s="576">
        <v>0</v>
      </c>
      <c r="AH209" s="390">
        <v>0</v>
      </c>
      <c r="AI209" s="390">
        <v>0</v>
      </c>
      <c r="AJ209" s="390">
        <v>0</v>
      </c>
      <c r="AK209" s="390">
        <v>0</v>
      </c>
      <c r="AL209" s="390">
        <v>0</v>
      </c>
      <c r="AM209" s="390">
        <v>6</v>
      </c>
      <c r="AN209" s="390">
        <v>41</v>
      </c>
      <c r="AO209" s="389">
        <v>18</v>
      </c>
      <c r="AP209" s="390">
        <v>62</v>
      </c>
      <c r="AQ209" s="584">
        <v>0</v>
      </c>
      <c r="AR209" s="601"/>
      <c r="AS209" s="390">
        <v>44</v>
      </c>
      <c r="AT209" s="390">
        <v>8</v>
      </c>
      <c r="AU209" s="389">
        <v>11</v>
      </c>
      <c r="AV209" s="390">
        <v>2</v>
      </c>
      <c r="AW209" s="390">
        <v>1</v>
      </c>
      <c r="AX209" s="390">
        <v>0</v>
      </c>
      <c r="AY209" s="390">
        <v>4</v>
      </c>
      <c r="AZ209" s="390">
        <v>8</v>
      </c>
      <c r="BA209" s="390">
        <v>11</v>
      </c>
      <c r="BB209" s="519">
        <v>0.25</v>
      </c>
      <c r="BC209" s="519">
        <v>0.35799999999999998</v>
      </c>
      <c r="BD209" s="519">
        <v>0.34100000000000003</v>
      </c>
      <c r="BE209" s="519">
        <v>0.69899999999999995</v>
      </c>
      <c r="BF209" s="370"/>
      <c r="BG209" s="390">
        <v>162</v>
      </c>
      <c r="BH209" s="390">
        <v>20</v>
      </c>
      <c r="BI209" s="390">
        <v>28</v>
      </c>
      <c r="BJ209" s="390">
        <v>2</v>
      </c>
      <c r="BK209" s="390">
        <v>1</v>
      </c>
      <c r="BL209" s="390">
        <v>2</v>
      </c>
      <c r="BM209" s="390">
        <v>8</v>
      </c>
      <c r="BN209" s="390">
        <v>19</v>
      </c>
      <c r="BO209" s="390">
        <v>23</v>
      </c>
      <c r="BP209" s="519">
        <v>0.17299999999999999</v>
      </c>
      <c r="BQ209" s="519">
        <v>0.26</v>
      </c>
      <c r="BR209" s="519">
        <v>0.23499999999999999</v>
      </c>
      <c r="BS209" s="519">
        <v>0.495</v>
      </c>
      <c r="BT209" s="390"/>
      <c r="BU209" s="390"/>
      <c r="BV209" s="390"/>
      <c r="BW209" s="390"/>
      <c r="BX209" s="390"/>
      <c r="BY209" s="390"/>
      <c r="BZ209" s="390"/>
      <c r="CA209" s="390"/>
      <c r="CB209" s="390"/>
      <c r="CC209" s="390"/>
      <c r="CD209" s="390"/>
    </row>
    <row r="210" spans="1:82" s="388" customFormat="1">
      <c r="A210" s="388" t="s">
        <v>9966</v>
      </c>
      <c r="B210" s="388" t="s">
        <v>9967</v>
      </c>
      <c r="C210" s="390">
        <v>28</v>
      </c>
      <c r="D210" s="390" t="s">
        <v>49</v>
      </c>
      <c r="E210" s="390" t="s">
        <v>43</v>
      </c>
      <c r="F210" s="390" t="s">
        <v>35</v>
      </c>
      <c r="G210" s="390">
        <v>114</v>
      </c>
      <c r="H210" s="390">
        <v>208</v>
      </c>
      <c r="I210" s="390">
        <v>181</v>
      </c>
      <c r="J210" s="390">
        <v>15</v>
      </c>
      <c r="K210" s="390">
        <v>40</v>
      </c>
      <c r="L210" s="390">
        <v>6</v>
      </c>
      <c r="M210" s="390">
        <v>0</v>
      </c>
      <c r="N210" s="390">
        <v>3</v>
      </c>
      <c r="O210" s="390">
        <v>15</v>
      </c>
      <c r="P210" s="390">
        <v>3</v>
      </c>
      <c r="Q210" s="390">
        <v>1</v>
      </c>
      <c r="R210" s="390">
        <v>20</v>
      </c>
      <c r="S210" s="390">
        <v>37</v>
      </c>
      <c r="T210" s="519">
        <v>0.221</v>
      </c>
      <c r="U210" s="519">
        <v>0.309</v>
      </c>
      <c r="V210" s="519">
        <v>0.30399999999999999</v>
      </c>
      <c r="W210" s="519">
        <v>0.61299999999999999</v>
      </c>
      <c r="X210" s="390">
        <v>70</v>
      </c>
      <c r="Y210" s="390">
        <v>55</v>
      </c>
      <c r="Z210" s="390">
        <v>3</v>
      </c>
      <c r="AA210" s="390">
        <v>4</v>
      </c>
      <c r="AB210" s="390">
        <v>1</v>
      </c>
      <c r="AC210" s="390">
        <v>2</v>
      </c>
      <c r="AD210" s="390">
        <v>1</v>
      </c>
      <c r="AE210" s="390" t="s">
        <v>10111</v>
      </c>
      <c r="AF210" s="390"/>
      <c r="AG210" s="576">
        <v>1</v>
      </c>
      <c r="AH210" s="390">
        <v>0</v>
      </c>
      <c r="AI210" s="390">
        <v>0</v>
      </c>
      <c r="AJ210" s="390">
        <v>31</v>
      </c>
      <c r="AK210" s="390">
        <v>15</v>
      </c>
      <c r="AL210" s="390">
        <v>17</v>
      </c>
      <c r="AM210" s="390">
        <v>0</v>
      </c>
      <c r="AN210" s="390">
        <v>0</v>
      </c>
      <c r="AO210" s="389">
        <v>0</v>
      </c>
      <c r="AP210" s="390">
        <v>0</v>
      </c>
      <c r="AQ210" s="584">
        <v>0</v>
      </c>
      <c r="AR210" s="601"/>
      <c r="AS210" s="390">
        <v>24</v>
      </c>
      <c r="AT210" s="390">
        <v>4</v>
      </c>
      <c r="AU210" s="389">
        <v>4</v>
      </c>
      <c r="AV210" s="390">
        <v>0</v>
      </c>
      <c r="AW210" s="390">
        <v>0</v>
      </c>
      <c r="AX210" s="390">
        <v>2</v>
      </c>
      <c r="AY210" s="390">
        <v>3</v>
      </c>
      <c r="AZ210" s="390">
        <v>1</v>
      </c>
      <c r="BA210" s="390">
        <v>9</v>
      </c>
      <c r="BB210" s="519">
        <v>0.16700000000000001</v>
      </c>
      <c r="BC210" s="519">
        <v>0.2</v>
      </c>
      <c r="BD210" s="519">
        <v>0.41699999999999998</v>
      </c>
      <c r="BE210" s="519">
        <v>0.61699999999999999</v>
      </c>
      <c r="BF210" s="370"/>
      <c r="BG210" s="390">
        <v>157</v>
      </c>
      <c r="BH210" s="390">
        <v>11</v>
      </c>
      <c r="BI210" s="390">
        <v>36</v>
      </c>
      <c r="BJ210" s="390">
        <v>6</v>
      </c>
      <c r="BK210" s="390">
        <v>0</v>
      </c>
      <c r="BL210" s="390">
        <v>1</v>
      </c>
      <c r="BM210" s="390">
        <v>12</v>
      </c>
      <c r="BN210" s="390">
        <v>19</v>
      </c>
      <c r="BO210" s="390">
        <v>28</v>
      </c>
      <c r="BP210" s="519">
        <v>0.22900000000000001</v>
      </c>
      <c r="BQ210" s="519">
        <v>0.32400000000000001</v>
      </c>
      <c r="BR210" s="519">
        <v>0.28699999999999998</v>
      </c>
      <c r="BS210" s="519">
        <v>0.61099999999999999</v>
      </c>
      <c r="BT210" s="390"/>
      <c r="BU210" s="390"/>
      <c r="BV210" s="390"/>
      <c r="BW210" s="390"/>
      <c r="BX210" s="390"/>
      <c r="BY210" s="390"/>
      <c r="BZ210" s="390"/>
      <c r="CA210" s="390"/>
      <c r="CB210" s="390"/>
      <c r="CC210" s="390"/>
      <c r="CD210" s="390"/>
    </row>
    <row r="211" spans="1:82" s="388" customFormat="1">
      <c r="A211" s="388" t="s">
        <v>161</v>
      </c>
      <c r="B211" s="388" t="s">
        <v>7161</v>
      </c>
      <c r="C211" s="390">
        <v>28</v>
      </c>
      <c r="D211" s="390" t="s">
        <v>100</v>
      </c>
      <c r="E211" s="390" t="s">
        <v>43</v>
      </c>
      <c r="F211" s="390" t="s">
        <v>35</v>
      </c>
      <c r="G211" s="390">
        <v>154</v>
      </c>
      <c r="H211" s="390">
        <v>638</v>
      </c>
      <c r="I211" s="390">
        <v>584</v>
      </c>
      <c r="J211" s="390">
        <v>86</v>
      </c>
      <c r="K211" s="390">
        <v>181</v>
      </c>
      <c r="L211" s="390">
        <v>30</v>
      </c>
      <c r="M211" s="390">
        <v>3</v>
      </c>
      <c r="N211" s="390">
        <v>23</v>
      </c>
      <c r="O211" s="390">
        <v>92</v>
      </c>
      <c r="P211" s="390">
        <v>4</v>
      </c>
      <c r="Q211" s="390">
        <v>2</v>
      </c>
      <c r="R211" s="390">
        <v>42</v>
      </c>
      <c r="S211" s="390">
        <v>125</v>
      </c>
      <c r="T211" s="519">
        <v>0.31</v>
      </c>
      <c r="U211" s="519">
        <v>0.35699999999999998</v>
      </c>
      <c r="V211" s="519">
        <v>0.49</v>
      </c>
      <c r="W211" s="519">
        <v>0.84699999999999998</v>
      </c>
      <c r="X211" s="390">
        <v>124</v>
      </c>
      <c r="Y211" s="390">
        <v>286</v>
      </c>
      <c r="Z211" s="390">
        <v>14</v>
      </c>
      <c r="AA211" s="390">
        <v>4</v>
      </c>
      <c r="AB211" s="390">
        <v>3</v>
      </c>
      <c r="AC211" s="390">
        <v>5</v>
      </c>
      <c r="AD211" s="390">
        <v>3</v>
      </c>
      <c r="AE211" s="390" t="s">
        <v>7219</v>
      </c>
      <c r="AF211" s="390"/>
      <c r="AG211" s="576">
        <v>0</v>
      </c>
      <c r="AH211" s="390">
        <v>0</v>
      </c>
      <c r="AI211" s="390">
        <v>0</v>
      </c>
      <c r="AJ211" s="390">
        <v>142</v>
      </c>
      <c r="AK211" s="390">
        <v>0</v>
      </c>
      <c r="AL211" s="390">
        <v>0</v>
      </c>
      <c r="AM211" s="390">
        <v>0</v>
      </c>
      <c r="AN211" s="390">
        <v>0</v>
      </c>
      <c r="AO211" s="389">
        <v>0</v>
      </c>
      <c r="AP211" s="390">
        <v>0</v>
      </c>
      <c r="AQ211" s="584">
        <v>3</v>
      </c>
      <c r="AR211" s="601"/>
      <c r="AS211" s="390">
        <v>187</v>
      </c>
      <c r="AT211" s="390">
        <v>21</v>
      </c>
      <c r="AU211" s="389">
        <v>55</v>
      </c>
      <c r="AV211" s="390">
        <v>10</v>
      </c>
      <c r="AW211" s="390">
        <v>1</v>
      </c>
      <c r="AX211" s="390">
        <v>5</v>
      </c>
      <c r="AY211" s="390">
        <v>26</v>
      </c>
      <c r="AZ211" s="390">
        <v>12</v>
      </c>
      <c r="BA211" s="390">
        <v>43</v>
      </c>
      <c r="BB211" s="519">
        <v>0.29399999999999998</v>
      </c>
      <c r="BC211" s="519">
        <v>0.33500000000000002</v>
      </c>
      <c r="BD211" s="519">
        <v>0.439</v>
      </c>
      <c r="BE211" s="519">
        <v>0.77400000000000002</v>
      </c>
      <c r="BF211" s="370"/>
      <c r="BG211" s="390">
        <v>397</v>
      </c>
      <c r="BH211" s="390">
        <v>65</v>
      </c>
      <c r="BI211" s="390">
        <v>126</v>
      </c>
      <c r="BJ211" s="390">
        <v>20</v>
      </c>
      <c r="BK211" s="390">
        <v>2</v>
      </c>
      <c r="BL211" s="390">
        <v>18</v>
      </c>
      <c r="BM211" s="390">
        <v>66</v>
      </c>
      <c r="BN211" s="390">
        <v>30</v>
      </c>
      <c r="BO211" s="390">
        <v>82</v>
      </c>
      <c r="BP211" s="519">
        <v>0.317</v>
      </c>
      <c r="BQ211" s="519">
        <v>0.36799999999999999</v>
      </c>
      <c r="BR211" s="519">
        <v>0.51400000000000001</v>
      </c>
      <c r="BS211" s="519">
        <v>0.88200000000000001</v>
      </c>
      <c r="BT211" s="390"/>
      <c r="BU211" s="390"/>
      <c r="BV211" s="390"/>
      <c r="BW211" s="390"/>
      <c r="BX211" s="390"/>
      <c r="BY211" s="390"/>
      <c r="BZ211" s="390"/>
      <c r="CA211" s="390"/>
      <c r="CB211" s="390"/>
      <c r="CC211" s="390"/>
      <c r="CD211" s="390"/>
    </row>
    <row r="212" spans="1:82" s="388" customFormat="1">
      <c r="A212" s="388" t="s">
        <v>7710</v>
      </c>
      <c r="B212" s="388" t="s">
        <v>7711</v>
      </c>
      <c r="C212" s="390">
        <v>35</v>
      </c>
      <c r="D212" s="390" t="s">
        <v>51</v>
      </c>
      <c r="E212" s="390" t="s">
        <v>52</v>
      </c>
      <c r="F212" s="390" t="s">
        <v>10</v>
      </c>
      <c r="G212" s="390">
        <v>25</v>
      </c>
      <c r="H212" s="390">
        <v>66</v>
      </c>
      <c r="I212" s="390">
        <v>57</v>
      </c>
      <c r="J212" s="390">
        <v>7</v>
      </c>
      <c r="K212" s="390">
        <v>12</v>
      </c>
      <c r="L212" s="390">
        <v>1</v>
      </c>
      <c r="M212" s="390">
        <v>0</v>
      </c>
      <c r="N212" s="390">
        <v>2</v>
      </c>
      <c r="O212" s="390">
        <v>7</v>
      </c>
      <c r="P212" s="390">
        <v>1</v>
      </c>
      <c r="Q212" s="390">
        <v>0</v>
      </c>
      <c r="R212" s="390">
        <v>6</v>
      </c>
      <c r="S212" s="390">
        <v>16</v>
      </c>
      <c r="T212" s="519">
        <v>0.21099999999999999</v>
      </c>
      <c r="U212" s="519">
        <v>0.28799999999999998</v>
      </c>
      <c r="V212" s="519">
        <v>0.33300000000000002</v>
      </c>
      <c r="W212" s="519">
        <v>0.621</v>
      </c>
      <c r="X212" s="390">
        <v>66</v>
      </c>
      <c r="Y212" s="390">
        <v>19</v>
      </c>
      <c r="Z212" s="390">
        <v>2</v>
      </c>
      <c r="AA212" s="390">
        <v>1</v>
      </c>
      <c r="AB212" s="390">
        <v>0</v>
      </c>
      <c r="AC212" s="390">
        <v>2</v>
      </c>
      <c r="AD212" s="390">
        <v>0</v>
      </c>
      <c r="AE212" s="390" t="s">
        <v>10112</v>
      </c>
      <c r="AF212" s="390"/>
      <c r="AG212" s="576">
        <v>2</v>
      </c>
      <c r="AH212" s="390">
        <v>18</v>
      </c>
      <c r="AI212" s="390">
        <v>3</v>
      </c>
      <c r="AJ212" s="390">
        <v>0</v>
      </c>
      <c r="AK212" s="390">
        <v>1</v>
      </c>
      <c r="AL212" s="390">
        <v>0</v>
      </c>
      <c r="AM212" s="390">
        <v>0</v>
      </c>
      <c r="AN212" s="390">
        <v>0</v>
      </c>
      <c r="AO212" s="389">
        <v>0</v>
      </c>
      <c r="AP212" s="390">
        <v>0</v>
      </c>
      <c r="AQ212" s="584">
        <v>1</v>
      </c>
      <c r="AR212" s="601"/>
      <c r="AS212" s="390">
        <v>8</v>
      </c>
      <c r="AT212" s="390">
        <v>3</v>
      </c>
      <c r="AU212" s="389">
        <v>1</v>
      </c>
      <c r="AV212" s="390">
        <v>0</v>
      </c>
      <c r="AW212" s="390">
        <v>0</v>
      </c>
      <c r="AX212" s="390">
        <v>0</v>
      </c>
      <c r="AY212" s="390">
        <v>0</v>
      </c>
      <c r="AZ212" s="390">
        <v>3</v>
      </c>
      <c r="BA212" s="390">
        <v>1</v>
      </c>
      <c r="BB212" s="519">
        <v>0.125</v>
      </c>
      <c r="BC212" s="519">
        <v>0.36399999999999999</v>
      </c>
      <c r="BD212" s="519">
        <v>0.125</v>
      </c>
      <c r="BE212" s="519">
        <v>0.48899999999999999</v>
      </c>
      <c r="BF212" s="370"/>
      <c r="BG212" s="390">
        <v>49</v>
      </c>
      <c r="BH212" s="390">
        <v>4</v>
      </c>
      <c r="BI212" s="390">
        <v>11</v>
      </c>
      <c r="BJ212" s="390">
        <v>1</v>
      </c>
      <c r="BK212" s="390">
        <v>0</v>
      </c>
      <c r="BL212" s="390">
        <v>2</v>
      </c>
      <c r="BM212" s="390">
        <v>7</v>
      </c>
      <c r="BN212" s="390">
        <v>3</v>
      </c>
      <c r="BO212" s="390">
        <v>15</v>
      </c>
      <c r="BP212" s="519">
        <v>0.224</v>
      </c>
      <c r="BQ212" s="519">
        <v>0.27300000000000002</v>
      </c>
      <c r="BR212" s="519">
        <v>0.36699999999999999</v>
      </c>
      <c r="BS212" s="519">
        <v>0.64</v>
      </c>
      <c r="BT212" s="390"/>
      <c r="BU212" s="390"/>
      <c r="BV212" s="390"/>
      <c r="BW212" s="390"/>
      <c r="BX212" s="390"/>
      <c r="BY212" s="390"/>
      <c r="BZ212" s="390"/>
      <c r="CA212" s="390"/>
      <c r="CB212" s="390"/>
      <c r="CC212" s="390"/>
      <c r="CD212" s="390"/>
    </row>
    <row r="213" spans="1:82" s="388" customFormat="1">
      <c r="A213" s="388" t="s">
        <v>162</v>
      </c>
      <c r="B213" s="388" t="s">
        <v>7162</v>
      </c>
      <c r="C213" s="390">
        <v>28</v>
      </c>
      <c r="D213" s="390" t="s">
        <v>134</v>
      </c>
      <c r="E213" s="390" t="s">
        <v>34</v>
      </c>
      <c r="F213" s="390" t="s">
        <v>35</v>
      </c>
      <c r="G213" s="390">
        <v>134</v>
      </c>
      <c r="H213" s="390">
        <v>569</v>
      </c>
      <c r="I213" s="390">
        <v>504</v>
      </c>
      <c r="J213" s="390">
        <v>89</v>
      </c>
      <c r="K213" s="390">
        <v>135</v>
      </c>
      <c r="L213" s="390">
        <v>23</v>
      </c>
      <c r="M213" s="390">
        <v>5</v>
      </c>
      <c r="N213" s="390">
        <v>27</v>
      </c>
      <c r="O213" s="390">
        <v>86</v>
      </c>
      <c r="P213" s="390">
        <v>10</v>
      </c>
      <c r="Q213" s="390">
        <v>6</v>
      </c>
      <c r="R213" s="390">
        <v>48</v>
      </c>
      <c r="S213" s="390">
        <v>69</v>
      </c>
      <c r="T213" s="519">
        <v>0.26800000000000002</v>
      </c>
      <c r="U213" s="519">
        <v>0.33500000000000002</v>
      </c>
      <c r="V213" s="519">
        <v>0.49399999999999999</v>
      </c>
      <c r="W213" s="519">
        <v>0.82899999999999996</v>
      </c>
      <c r="X213" s="390">
        <v>120</v>
      </c>
      <c r="Y213" s="390">
        <v>249</v>
      </c>
      <c r="Z213" s="390">
        <v>8</v>
      </c>
      <c r="AA213" s="390">
        <v>7</v>
      </c>
      <c r="AB213" s="390">
        <v>1</v>
      </c>
      <c r="AC213" s="390">
        <v>9</v>
      </c>
      <c r="AD213" s="390">
        <v>3</v>
      </c>
      <c r="AE213" s="390" t="s">
        <v>6535</v>
      </c>
      <c r="AF213" s="390"/>
      <c r="AG213" s="576">
        <v>0</v>
      </c>
      <c r="AH213" s="390">
        <v>0</v>
      </c>
      <c r="AI213" s="390">
        <v>0</v>
      </c>
      <c r="AJ213" s="390">
        <v>0</v>
      </c>
      <c r="AK213" s="390">
        <v>0</v>
      </c>
      <c r="AL213" s="390">
        <v>132</v>
      </c>
      <c r="AM213" s="390">
        <v>0</v>
      </c>
      <c r="AN213" s="390">
        <v>0</v>
      </c>
      <c r="AO213" s="389">
        <v>0</v>
      </c>
      <c r="AP213" s="390">
        <v>0</v>
      </c>
      <c r="AQ213" s="584">
        <v>0</v>
      </c>
      <c r="AR213" s="601"/>
      <c r="AS213" s="390">
        <v>144</v>
      </c>
      <c r="AT213" s="390">
        <v>23</v>
      </c>
      <c r="AU213" s="389">
        <v>40</v>
      </c>
      <c r="AV213" s="390">
        <v>5</v>
      </c>
      <c r="AW213" s="390">
        <v>1</v>
      </c>
      <c r="AX213" s="390">
        <v>5</v>
      </c>
      <c r="AY213" s="390">
        <v>16</v>
      </c>
      <c r="AZ213" s="390">
        <v>11</v>
      </c>
      <c r="BA213" s="390">
        <v>19</v>
      </c>
      <c r="BB213" s="519">
        <v>0.27800000000000002</v>
      </c>
      <c r="BC213" s="519">
        <v>0.33300000000000002</v>
      </c>
      <c r="BD213" s="519">
        <v>0.43099999999999999</v>
      </c>
      <c r="BE213" s="519">
        <v>0.76400000000000001</v>
      </c>
      <c r="BF213" s="370"/>
      <c r="BG213" s="390">
        <v>360</v>
      </c>
      <c r="BH213" s="390">
        <v>66</v>
      </c>
      <c r="BI213" s="390">
        <v>95</v>
      </c>
      <c r="BJ213" s="390">
        <v>18</v>
      </c>
      <c r="BK213" s="390">
        <v>4</v>
      </c>
      <c r="BL213" s="390">
        <v>22</v>
      </c>
      <c r="BM213" s="390">
        <v>70</v>
      </c>
      <c r="BN213" s="390">
        <v>37</v>
      </c>
      <c r="BO213" s="390">
        <v>50</v>
      </c>
      <c r="BP213" s="519">
        <v>0.26400000000000001</v>
      </c>
      <c r="BQ213" s="519">
        <v>0.33500000000000002</v>
      </c>
      <c r="BR213" s="519">
        <v>0.51900000000000002</v>
      </c>
      <c r="BS213" s="519">
        <v>0.85399999999999998</v>
      </c>
      <c r="BT213" s="390"/>
      <c r="BU213" s="390"/>
      <c r="BV213" s="390"/>
      <c r="BW213" s="390"/>
      <c r="BX213" s="390"/>
      <c r="BY213" s="390"/>
      <c r="BZ213" s="390"/>
      <c r="CA213" s="390"/>
      <c r="CB213" s="390"/>
      <c r="CC213" s="390"/>
      <c r="CD213" s="390"/>
    </row>
    <row r="214" spans="1:82" s="388" customFormat="1">
      <c r="A214" s="388" t="s">
        <v>3850</v>
      </c>
      <c r="B214" s="388" t="s">
        <v>7106</v>
      </c>
      <c r="C214" s="390">
        <v>30</v>
      </c>
      <c r="D214" s="390" t="s">
        <v>77</v>
      </c>
      <c r="E214" s="390" t="s">
        <v>43</v>
      </c>
      <c r="F214" s="390" t="s">
        <v>10</v>
      </c>
      <c r="G214" s="390">
        <v>97</v>
      </c>
      <c r="H214" s="390">
        <v>374</v>
      </c>
      <c r="I214" s="390">
        <v>344</v>
      </c>
      <c r="J214" s="390">
        <v>41</v>
      </c>
      <c r="K214" s="390">
        <v>86</v>
      </c>
      <c r="L214" s="390">
        <v>13</v>
      </c>
      <c r="M214" s="390">
        <v>1</v>
      </c>
      <c r="N214" s="390">
        <v>8</v>
      </c>
      <c r="O214" s="390">
        <v>37</v>
      </c>
      <c r="P214" s="390">
        <v>3</v>
      </c>
      <c r="Q214" s="390">
        <v>0</v>
      </c>
      <c r="R214" s="390">
        <v>18</v>
      </c>
      <c r="S214" s="390">
        <v>68</v>
      </c>
      <c r="T214" s="519">
        <v>0.25</v>
      </c>
      <c r="U214" s="519">
        <v>0.29299999999999998</v>
      </c>
      <c r="V214" s="519">
        <v>0.36299999999999999</v>
      </c>
      <c r="W214" s="519">
        <v>0.65600000000000003</v>
      </c>
      <c r="X214" s="390">
        <v>80</v>
      </c>
      <c r="Y214" s="390">
        <v>125</v>
      </c>
      <c r="Z214" s="390">
        <v>8</v>
      </c>
      <c r="AA214" s="390">
        <v>5</v>
      </c>
      <c r="AB214" s="390">
        <v>2</v>
      </c>
      <c r="AC214" s="390">
        <v>5</v>
      </c>
      <c r="AD214" s="390">
        <v>1</v>
      </c>
      <c r="AE214" s="390" t="s">
        <v>7270</v>
      </c>
      <c r="AF214" s="390"/>
      <c r="AG214" s="576">
        <v>0</v>
      </c>
      <c r="AH214" s="390">
        <v>0</v>
      </c>
      <c r="AI214" s="390">
        <v>0</v>
      </c>
      <c r="AJ214" s="390">
        <v>87</v>
      </c>
      <c r="AK214" s="390">
        <v>2</v>
      </c>
      <c r="AL214" s="390">
        <v>0</v>
      </c>
      <c r="AM214" s="390">
        <v>0</v>
      </c>
      <c r="AN214" s="390">
        <v>0</v>
      </c>
      <c r="AO214" s="389">
        <v>0</v>
      </c>
      <c r="AP214" s="390">
        <v>0</v>
      </c>
      <c r="AQ214" s="584">
        <v>0</v>
      </c>
      <c r="AR214" s="601"/>
      <c r="AS214" s="390">
        <v>96</v>
      </c>
      <c r="AT214" s="390">
        <v>12</v>
      </c>
      <c r="AU214" s="389">
        <v>21</v>
      </c>
      <c r="AV214" s="390">
        <v>6</v>
      </c>
      <c r="AW214" s="390">
        <v>0</v>
      </c>
      <c r="AX214" s="390">
        <v>4</v>
      </c>
      <c r="AY214" s="390">
        <v>13</v>
      </c>
      <c r="AZ214" s="390">
        <v>6</v>
      </c>
      <c r="BA214" s="390">
        <v>19</v>
      </c>
      <c r="BB214" s="519">
        <v>0.219</v>
      </c>
      <c r="BC214" s="519">
        <v>0.27200000000000002</v>
      </c>
      <c r="BD214" s="519">
        <v>0.40600000000000003</v>
      </c>
      <c r="BE214" s="519">
        <v>0.67800000000000005</v>
      </c>
      <c r="BF214" s="370"/>
      <c r="BG214" s="390">
        <v>248</v>
      </c>
      <c r="BH214" s="390">
        <v>29</v>
      </c>
      <c r="BI214" s="390">
        <v>65</v>
      </c>
      <c r="BJ214" s="390">
        <v>7</v>
      </c>
      <c r="BK214" s="390">
        <v>1</v>
      </c>
      <c r="BL214" s="390">
        <v>4</v>
      </c>
      <c r="BM214" s="390">
        <v>24</v>
      </c>
      <c r="BN214" s="390">
        <v>12</v>
      </c>
      <c r="BO214" s="390">
        <v>49</v>
      </c>
      <c r="BP214" s="519">
        <v>0.26200000000000001</v>
      </c>
      <c r="BQ214" s="519">
        <v>0.30099999999999999</v>
      </c>
      <c r="BR214" s="519">
        <v>0.34699999999999998</v>
      </c>
      <c r="BS214" s="519">
        <v>0.64800000000000002</v>
      </c>
      <c r="BT214" s="390"/>
      <c r="BU214" s="390"/>
      <c r="BV214" s="390"/>
      <c r="BW214" s="390"/>
      <c r="BX214" s="390"/>
      <c r="BY214" s="390"/>
      <c r="BZ214" s="390"/>
      <c r="CA214" s="390"/>
      <c r="CB214" s="390"/>
      <c r="CC214" s="390"/>
      <c r="CD214" s="390"/>
    </row>
    <row r="215" spans="1:82" s="388" customFormat="1">
      <c r="A215" s="388" t="s">
        <v>164</v>
      </c>
      <c r="B215" s="388" t="s">
        <v>7164</v>
      </c>
      <c r="C215" s="390">
        <v>32</v>
      </c>
      <c r="D215" s="390" t="s">
        <v>36</v>
      </c>
      <c r="E215" s="390" t="s">
        <v>34</v>
      </c>
      <c r="F215" s="390" t="s">
        <v>10</v>
      </c>
      <c r="G215" s="390">
        <v>126</v>
      </c>
      <c r="H215" s="390">
        <v>454</v>
      </c>
      <c r="I215" s="390">
        <v>415</v>
      </c>
      <c r="J215" s="390">
        <v>41</v>
      </c>
      <c r="K215" s="390">
        <v>100</v>
      </c>
      <c r="L215" s="390">
        <v>21</v>
      </c>
      <c r="M215" s="390">
        <v>1</v>
      </c>
      <c r="N215" s="390">
        <v>4</v>
      </c>
      <c r="O215" s="390">
        <v>51</v>
      </c>
      <c r="P215" s="390">
        <v>0</v>
      </c>
      <c r="Q215" s="390">
        <v>0</v>
      </c>
      <c r="R215" s="390">
        <v>29</v>
      </c>
      <c r="S215" s="390">
        <v>65</v>
      </c>
      <c r="T215" s="519">
        <v>0.24099999999999999</v>
      </c>
      <c r="U215" s="519">
        <v>0.29099999999999998</v>
      </c>
      <c r="V215" s="519">
        <v>0.32500000000000001</v>
      </c>
      <c r="W215" s="519">
        <v>0.61699999999999999</v>
      </c>
      <c r="X215" s="390">
        <v>71</v>
      </c>
      <c r="Y215" s="390">
        <v>135</v>
      </c>
      <c r="Z215" s="390">
        <v>12</v>
      </c>
      <c r="AA215" s="390">
        <v>3</v>
      </c>
      <c r="AB215" s="390">
        <v>1</v>
      </c>
      <c r="AC215" s="390">
        <v>6</v>
      </c>
      <c r="AD215" s="390">
        <v>1</v>
      </c>
      <c r="AE215" s="570" t="s">
        <v>10022</v>
      </c>
      <c r="AF215" s="570"/>
      <c r="AG215" s="576">
        <v>0</v>
      </c>
      <c r="AH215" s="390">
        <v>125</v>
      </c>
      <c r="AI215" s="390">
        <v>0</v>
      </c>
      <c r="AJ215" s="390">
        <v>0</v>
      </c>
      <c r="AK215" s="390">
        <v>0</v>
      </c>
      <c r="AL215" s="390">
        <v>0</v>
      </c>
      <c r="AM215" s="390">
        <v>0</v>
      </c>
      <c r="AN215" s="390">
        <v>0</v>
      </c>
      <c r="AO215" s="389">
        <v>0</v>
      </c>
      <c r="AP215" s="390">
        <v>0</v>
      </c>
      <c r="AQ215" s="584">
        <v>1</v>
      </c>
      <c r="AR215" s="601"/>
      <c r="AS215" s="390">
        <v>123</v>
      </c>
      <c r="AT215" s="390">
        <v>14</v>
      </c>
      <c r="AU215" s="389">
        <v>29</v>
      </c>
      <c r="AV215" s="390">
        <v>7</v>
      </c>
      <c r="AW215" s="390">
        <v>0</v>
      </c>
      <c r="AX215" s="390">
        <v>3</v>
      </c>
      <c r="AY215" s="390">
        <v>18</v>
      </c>
      <c r="AZ215" s="390">
        <v>11</v>
      </c>
      <c r="BA215" s="390">
        <v>24</v>
      </c>
      <c r="BB215" s="519">
        <v>0.23599999999999999</v>
      </c>
      <c r="BC215" s="519">
        <v>0.29399999999999998</v>
      </c>
      <c r="BD215" s="519">
        <v>0.36599999999999999</v>
      </c>
      <c r="BE215" s="519">
        <v>0.66</v>
      </c>
      <c r="BF215" s="370"/>
      <c r="BG215" s="390">
        <v>292</v>
      </c>
      <c r="BH215" s="390">
        <v>27</v>
      </c>
      <c r="BI215" s="390">
        <v>71</v>
      </c>
      <c r="BJ215" s="390">
        <v>14</v>
      </c>
      <c r="BK215" s="390">
        <v>1</v>
      </c>
      <c r="BL215" s="390">
        <v>1</v>
      </c>
      <c r="BM215" s="390">
        <v>33</v>
      </c>
      <c r="BN215" s="390">
        <v>18</v>
      </c>
      <c r="BO215" s="390">
        <v>41</v>
      </c>
      <c r="BP215" s="519">
        <v>0.24299999999999999</v>
      </c>
      <c r="BQ215" s="519">
        <v>0.28999999999999998</v>
      </c>
      <c r="BR215" s="519">
        <v>0.308</v>
      </c>
      <c r="BS215" s="519">
        <v>0.59799999999999998</v>
      </c>
      <c r="BT215" s="390"/>
      <c r="BU215" s="390"/>
      <c r="BV215" s="390"/>
      <c r="BW215" s="390"/>
      <c r="BX215" s="390"/>
      <c r="BY215" s="390"/>
      <c r="BZ215" s="390"/>
      <c r="CA215" s="390"/>
      <c r="CB215" s="390"/>
      <c r="CC215" s="390"/>
      <c r="CD215" s="390"/>
    </row>
    <row r="216" spans="1:82" s="388" customFormat="1">
      <c r="A216" s="388" t="s">
        <v>165</v>
      </c>
      <c r="B216" s="388" t="s">
        <v>7165</v>
      </c>
      <c r="C216" s="390">
        <v>34</v>
      </c>
      <c r="D216" s="390" t="s">
        <v>56</v>
      </c>
      <c r="E216" s="390" t="s">
        <v>43</v>
      </c>
      <c r="F216" s="390" t="s">
        <v>35</v>
      </c>
      <c r="G216" s="390">
        <v>162</v>
      </c>
      <c r="H216" s="390">
        <v>705</v>
      </c>
      <c r="I216" s="390">
        <v>623</v>
      </c>
      <c r="J216" s="390">
        <v>78</v>
      </c>
      <c r="K216" s="390">
        <v>185</v>
      </c>
      <c r="L216" s="390">
        <v>43</v>
      </c>
      <c r="M216" s="390">
        <v>2</v>
      </c>
      <c r="N216" s="390">
        <v>14</v>
      </c>
      <c r="O216" s="390">
        <v>93</v>
      </c>
      <c r="P216" s="390">
        <v>1</v>
      </c>
      <c r="Q216" s="390">
        <v>1</v>
      </c>
      <c r="R216" s="390">
        <v>72</v>
      </c>
      <c r="S216" s="390">
        <v>80</v>
      </c>
      <c r="T216" s="519">
        <v>0.29699999999999999</v>
      </c>
      <c r="U216" s="519">
        <v>0.36599999999999999</v>
      </c>
      <c r="V216" s="519">
        <v>0.44</v>
      </c>
      <c r="W216" s="519">
        <v>0.80600000000000005</v>
      </c>
      <c r="X216" s="390">
        <v>117</v>
      </c>
      <c r="Y216" s="390">
        <v>274</v>
      </c>
      <c r="Z216" s="390">
        <v>18</v>
      </c>
      <c r="AA216" s="390">
        <v>1</v>
      </c>
      <c r="AB216" s="390">
        <v>0</v>
      </c>
      <c r="AC216" s="390">
        <v>9</v>
      </c>
      <c r="AD216" s="390">
        <v>10</v>
      </c>
      <c r="AE216" s="390" t="s">
        <v>10066</v>
      </c>
      <c r="AF216" s="390"/>
      <c r="AG216" s="576">
        <v>0</v>
      </c>
      <c r="AH216" s="390">
        <v>0</v>
      </c>
      <c r="AI216" s="390">
        <v>0</v>
      </c>
      <c r="AJ216" s="390">
        <v>0</v>
      </c>
      <c r="AK216" s="390">
        <v>0</v>
      </c>
      <c r="AL216" s="390">
        <v>0</v>
      </c>
      <c r="AM216" s="390">
        <v>3</v>
      </c>
      <c r="AN216" s="390">
        <v>0</v>
      </c>
      <c r="AO216" s="389">
        <v>158</v>
      </c>
      <c r="AP216" s="390">
        <v>160</v>
      </c>
      <c r="AQ216" s="584">
        <v>2</v>
      </c>
      <c r="AR216" s="601"/>
      <c r="AS216" s="390">
        <v>225</v>
      </c>
      <c r="AT216" s="390">
        <v>21</v>
      </c>
      <c r="AU216" s="389">
        <v>64</v>
      </c>
      <c r="AV216" s="390">
        <v>17</v>
      </c>
      <c r="AW216" s="390">
        <v>1</v>
      </c>
      <c r="AX216" s="390">
        <v>4</v>
      </c>
      <c r="AY216" s="390">
        <v>32</v>
      </c>
      <c r="AZ216" s="390">
        <v>20</v>
      </c>
      <c r="BA216" s="390">
        <v>37</v>
      </c>
      <c r="BB216" s="519">
        <v>0.28399999999999997</v>
      </c>
      <c r="BC216" s="519">
        <v>0.34300000000000003</v>
      </c>
      <c r="BD216" s="519">
        <v>0.42199999999999999</v>
      </c>
      <c r="BE216" s="519">
        <v>0.76500000000000001</v>
      </c>
      <c r="BF216" s="370"/>
      <c r="BG216" s="390">
        <v>398</v>
      </c>
      <c r="BH216" s="390">
        <v>56</v>
      </c>
      <c r="BI216" s="390">
        <v>121</v>
      </c>
      <c r="BJ216" s="390">
        <v>26</v>
      </c>
      <c r="BK216" s="390">
        <v>1</v>
      </c>
      <c r="BL216" s="390">
        <v>10</v>
      </c>
      <c r="BM216" s="390">
        <v>61</v>
      </c>
      <c r="BN216" s="390">
        <v>52</v>
      </c>
      <c r="BO216" s="390">
        <v>43</v>
      </c>
      <c r="BP216" s="519">
        <v>0.30399999999999999</v>
      </c>
      <c r="BQ216" s="519">
        <v>0.379</v>
      </c>
      <c r="BR216" s="519">
        <v>0.45</v>
      </c>
      <c r="BS216" s="519">
        <v>0.82899999999999996</v>
      </c>
      <c r="BT216" s="390"/>
      <c r="BU216" s="390"/>
      <c r="BV216" s="390"/>
      <c r="BW216" s="390"/>
      <c r="BX216" s="390"/>
      <c r="BY216" s="390"/>
      <c r="BZ216" s="390"/>
      <c r="CA216" s="390"/>
      <c r="CB216" s="390"/>
      <c r="CC216" s="390"/>
      <c r="CD216" s="390"/>
    </row>
    <row r="217" spans="1:82" s="388" customFormat="1">
      <c r="A217" s="388" t="s">
        <v>166</v>
      </c>
      <c r="B217" s="388" t="s">
        <v>7166</v>
      </c>
      <c r="C217" s="390">
        <v>31</v>
      </c>
      <c r="D217" s="390" t="s">
        <v>51</v>
      </c>
      <c r="E217" s="390" t="s">
        <v>52</v>
      </c>
      <c r="F217" s="390" t="s">
        <v>10</v>
      </c>
      <c r="G217" s="390">
        <v>129</v>
      </c>
      <c r="H217" s="390">
        <v>384</v>
      </c>
      <c r="I217" s="390">
        <v>342</v>
      </c>
      <c r="J217" s="390">
        <v>32</v>
      </c>
      <c r="K217" s="390">
        <v>85</v>
      </c>
      <c r="L217" s="390">
        <v>14</v>
      </c>
      <c r="M217" s="390">
        <v>2</v>
      </c>
      <c r="N217" s="390">
        <v>4</v>
      </c>
      <c r="O217" s="390">
        <v>28</v>
      </c>
      <c r="P217" s="390">
        <v>10</v>
      </c>
      <c r="Q217" s="390">
        <v>5</v>
      </c>
      <c r="R217" s="390">
        <v>38</v>
      </c>
      <c r="S217" s="390">
        <v>75</v>
      </c>
      <c r="T217" s="519">
        <v>0.249</v>
      </c>
      <c r="U217" s="519">
        <v>0.32600000000000001</v>
      </c>
      <c r="V217" s="519">
        <v>0.33600000000000002</v>
      </c>
      <c r="W217" s="519">
        <v>0.66200000000000003</v>
      </c>
      <c r="X217" s="390">
        <v>89</v>
      </c>
      <c r="Y217" s="390">
        <v>115</v>
      </c>
      <c r="Z217" s="390">
        <v>7</v>
      </c>
      <c r="AA217" s="390">
        <v>2</v>
      </c>
      <c r="AB217" s="390">
        <v>0</v>
      </c>
      <c r="AC217" s="390">
        <v>2</v>
      </c>
      <c r="AD217" s="390">
        <v>1</v>
      </c>
      <c r="AE217" s="570" t="s">
        <v>6656</v>
      </c>
      <c r="AF217" s="570"/>
      <c r="AG217" s="576">
        <v>0</v>
      </c>
      <c r="AH217" s="390">
        <v>0</v>
      </c>
      <c r="AI217" s="390">
        <v>0</v>
      </c>
      <c r="AJ217" s="390">
        <v>0</v>
      </c>
      <c r="AK217" s="390">
        <v>0</v>
      </c>
      <c r="AL217" s="390">
        <v>0</v>
      </c>
      <c r="AM217" s="390">
        <v>56</v>
      </c>
      <c r="AN217" s="390">
        <v>50</v>
      </c>
      <c r="AO217" s="389">
        <v>24</v>
      </c>
      <c r="AP217" s="390">
        <v>112</v>
      </c>
      <c r="AQ217" s="584">
        <v>0</v>
      </c>
      <c r="AR217" s="601"/>
      <c r="AS217" s="390">
        <v>151</v>
      </c>
      <c r="AT217" s="390">
        <v>15</v>
      </c>
      <c r="AU217" s="389">
        <v>38</v>
      </c>
      <c r="AV217" s="390">
        <v>9</v>
      </c>
      <c r="AW217" s="390">
        <v>1</v>
      </c>
      <c r="AX217" s="390">
        <v>0</v>
      </c>
      <c r="AY217" s="390">
        <v>14</v>
      </c>
      <c r="AZ217" s="390">
        <v>16</v>
      </c>
      <c r="BA217" s="390">
        <v>24</v>
      </c>
      <c r="BB217" s="519">
        <v>0.252</v>
      </c>
      <c r="BC217" s="519">
        <v>0.32100000000000001</v>
      </c>
      <c r="BD217" s="519">
        <v>0.32500000000000001</v>
      </c>
      <c r="BE217" s="519">
        <v>0.64600000000000002</v>
      </c>
      <c r="BF217" s="370"/>
      <c r="BG217" s="390">
        <v>191</v>
      </c>
      <c r="BH217" s="390">
        <v>16</v>
      </c>
      <c r="BI217" s="390">
        <v>47</v>
      </c>
      <c r="BJ217" s="390">
        <v>5</v>
      </c>
      <c r="BK217" s="390">
        <v>1</v>
      </c>
      <c r="BL217" s="390">
        <v>4</v>
      </c>
      <c r="BM217" s="390">
        <v>14</v>
      </c>
      <c r="BN217" s="390">
        <v>22</v>
      </c>
      <c r="BO217" s="390">
        <v>51</v>
      </c>
      <c r="BP217" s="519">
        <v>0.246</v>
      </c>
      <c r="BQ217" s="519">
        <v>0.32900000000000001</v>
      </c>
      <c r="BR217" s="519">
        <v>0.34599999999999997</v>
      </c>
      <c r="BS217" s="519">
        <v>0.67500000000000004</v>
      </c>
      <c r="BT217" s="390"/>
      <c r="BU217" s="390"/>
      <c r="BV217" s="390"/>
      <c r="BW217" s="390"/>
      <c r="BX217" s="390"/>
      <c r="BY217" s="390"/>
      <c r="BZ217" s="390"/>
      <c r="CA217" s="390"/>
      <c r="CB217" s="390"/>
      <c r="CC217" s="390"/>
      <c r="CD217" s="390"/>
    </row>
    <row r="218" spans="1:82" s="388" customFormat="1">
      <c r="A218" s="388" t="s">
        <v>6648</v>
      </c>
      <c r="B218" s="388" t="s">
        <v>7167</v>
      </c>
      <c r="C218" s="390">
        <v>35</v>
      </c>
      <c r="D218" s="390" t="s">
        <v>82</v>
      </c>
      <c r="E218" s="390" t="s">
        <v>34</v>
      </c>
      <c r="F218" s="390" t="s">
        <v>10</v>
      </c>
      <c r="G218" s="390">
        <v>13</v>
      </c>
      <c r="H218" s="390">
        <v>21</v>
      </c>
      <c r="I218" s="390">
        <v>19</v>
      </c>
      <c r="J218" s="390">
        <v>4</v>
      </c>
      <c r="K218" s="390">
        <v>4</v>
      </c>
      <c r="L218" s="390">
        <v>1</v>
      </c>
      <c r="M218" s="390">
        <v>0</v>
      </c>
      <c r="N218" s="390">
        <v>1</v>
      </c>
      <c r="O218" s="390">
        <v>2</v>
      </c>
      <c r="P218" s="390">
        <v>0</v>
      </c>
      <c r="Q218" s="390">
        <v>0</v>
      </c>
      <c r="R218" s="390">
        <v>1</v>
      </c>
      <c r="S218" s="390">
        <v>5</v>
      </c>
      <c r="T218" s="519">
        <v>0.21099999999999999</v>
      </c>
      <c r="U218" s="519">
        <v>0.25</v>
      </c>
      <c r="V218" s="519">
        <v>0.42099999999999999</v>
      </c>
      <c r="W218" s="519">
        <v>0.67100000000000004</v>
      </c>
      <c r="X218" s="390">
        <v>77</v>
      </c>
      <c r="Y218" s="390">
        <v>8</v>
      </c>
      <c r="Z218" s="390">
        <v>0</v>
      </c>
      <c r="AA218" s="390">
        <v>0</v>
      </c>
      <c r="AB218" s="390">
        <v>1</v>
      </c>
      <c r="AC218" s="390">
        <v>0</v>
      </c>
      <c r="AD218" s="390">
        <v>0</v>
      </c>
      <c r="AE218" s="390" t="s">
        <v>10176</v>
      </c>
      <c r="AF218" s="390"/>
      <c r="AG218" s="576">
        <v>0</v>
      </c>
      <c r="AH218" s="390">
        <v>0</v>
      </c>
      <c r="AI218" s="390">
        <v>5</v>
      </c>
      <c r="AJ218" s="390">
        <v>4</v>
      </c>
      <c r="AK218" s="390">
        <v>3</v>
      </c>
      <c r="AL218" s="390">
        <v>2</v>
      </c>
      <c r="AM218" s="390">
        <v>0</v>
      </c>
      <c r="AN218" s="390">
        <v>0</v>
      </c>
      <c r="AO218" s="389">
        <v>0</v>
      </c>
      <c r="AP218" s="390">
        <v>0</v>
      </c>
      <c r="AQ218" s="584">
        <v>0</v>
      </c>
      <c r="AR218" s="601"/>
      <c r="AS218" s="390">
        <v>2</v>
      </c>
      <c r="AT218" s="390">
        <v>1</v>
      </c>
      <c r="AU218" s="389">
        <v>0</v>
      </c>
      <c r="AV218" s="390">
        <v>0</v>
      </c>
      <c r="AW218" s="390">
        <v>0</v>
      </c>
      <c r="AX218" s="390">
        <v>0</v>
      </c>
      <c r="AY218" s="390">
        <v>0</v>
      </c>
      <c r="AZ218" s="390">
        <v>1</v>
      </c>
      <c r="BA218" s="390">
        <v>0</v>
      </c>
      <c r="BB218" s="519">
        <v>0</v>
      </c>
      <c r="BC218" s="519">
        <v>0.33300000000000002</v>
      </c>
      <c r="BD218" s="519">
        <v>0</v>
      </c>
      <c r="BE218" s="519">
        <v>0.33300000000000002</v>
      </c>
      <c r="BF218" s="370"/>
      <c r="BG218" s="390">
        <v>17</v>
      </c>
      <c r="BH218" s="390">
        <v>3</v>
      </c>
      <c r="BI218" s="390">
        <v>4</v>
      </c>
      <c r="BJ218" s="390">
        <v>1</v>
      </c>
      <c r="BK218" s="390">
        <v>0</v>
      </c>
      <c r="BL218" s="390">
        <v>1</v>
      </c>
      <c r="BM218" s="390">
        <v>2</v>
      </c>
      <c r="BN218" s="390">
        <v>0</v>
      </c>
      <c r="BO218" s="390">
        <v>5</v>
      </c>
      <c r="BP218" s="519">
        <v>0.23499999999999999</v>
      </c>
      <c r="BQ218" s="519">
        <v>0.23499999999999999</v>
      </c>
      <c r="BR218" s="519">
        <v>0.47099999999999997</v>
      </c>
      <c r="BS218" s="519">
        <v>0.70599999999999996</v>
      </c>
      <c r="BT218" s="390"/>
      <c r="BU218" s="390"/>
      <c r="BV218" s="390"/>
      <c r="BW218" s="390"/>
      <c r="BX218" s="390"/>
      <c r="BY218" s="390"/>
      <c r="BZ218" s="390"/>
      <c r="CA218" s="390"/>
      <c r="CB218" s="390"/>
      <c r="CC218" s="390"/>
      <c r="CD218" s="390"/>
    </row>
    <row r="219" spans="1:82" s="388" customFormat="1">
      <c r="A219" s="388" t="s">
        <v>6135</v>
      </c>
      <c r="B219" s="388" t="s">
        <v>7704</v>
      </c>
      <c r="C219" s="390">
        <v>28</v>
      </c>
      <c r="D219" s="390" t="s">
        <v>66</v>
      </c>
      <c r="E219" s="390" t="s">
        <v>43</v>
      </c>
      <c r="F219" s="390" t="s">
        <v>10</v>
      </c>
      <c r="G219" s="390">
        <v>63</v>
      </c>
      <c r="H219" s="390">
        <v>152</v>
      </c>
      <c r="I219" s="390">
        <v>140</v>
      </c>
      <c r="J219" s="390">
        <v>9</v>
      </c>
      <c r="K219" s="390">
        <v>29</v>
      </c>
      <c r="L219" s="390">
        <v>4</v>
      </c>
      <c r="M219" s="390">
        <v>2</v>
      </c>
      <c r="N219" s="390">
        <v>0</v>
      </c>
      <c r="O219" s="390">
        <v>10</v>
      </c>
      <c r="P219" s="390">
        <v>0</v>
      </c>
      <c r="Q219" s="390">
        <v>2</v>
      </c>
      <c r="R219" s="390">
        <v>9</v>
      </c>
      <c r="S219" s="390">
        <v>35</v>
      </c>
      <c r="T219" s="519">
        <v>0.20699999999999999</v>
      </c>
      <c r="U219" s="519">
        <v>0.26500000000000001</v>
      </c>
      <c r="V219" s="519">
        <v>0.26400000000000001</v>
      </c>
      <c r="W219" s="519">
        <v>0.52900000000000003</v>
      </c>
      <c r="X219" s="390">
        <v>48</v>
      </c>
      <c r="Y219" s="390">
        <v>37</v>
      </c>
      <c r="Z219" s="390">
        <v>3</v>
      </c>
      <c r="AA219" s="390">
        <v>2</v>
      </c>
      <c r="AB219" s="390">
        <v>1</v>
      </c>
      <c r="AC219" s="390">
        <v>0</v>
      </c>
      <c r="AD219" s="390">
        <v>0</v>
      </c>
      <c r="AE219" s="390" t="s">
        <v>10114</v>
      </c>
      <c r="AF219" s="390"/>
      <c r="AG219" s="576">
        <v>0</v>
      </c>
      <c r="AH219" s="390">
        <v>0</v>
      </c>
      <c r="AI219" s="390">
        <v>0</v>
      </c>
      <c r="AJ219" s="390">
        <v>35</v>
      </c>
      <c r="AK219" s="390">
        <v>3</v>
      </c>
      <c r="AL219" s="390">
        <v>13</v>
      </c>
      <c r="AM219" s="390">
        <v>0</v>
      </c>
      <c r="AN219" s="390">
        <v>0</v>
      </c>
      <c r="AO219" s="389">
        <v>0</v>
      </c>
      <c r="AP219" s="390">
        <v>0</v>
      </c>
      <c r="AQ219" s="584">
        <v>0</v>
      </c>
      <c r="AR219" s="601"/>
      <c r="AS219" s="390">
        <v>71</v>
      </c>
      <c r="AT219" s="390">
        <v>6</v>
      </c>
      <c r="AU219" s="389">
        <v>14</v>
      </c>
      <c r="AV219" s="390">
        <v>2</v>
      </c>
      <c r="AW219" s="390">
        <v>1</v>
      </c>
      <c r="AX219" s="390">
        <v>0</v>
      </c>
      <c r="AY219" s="390">
        <v>3</v>
      </c>
      <c r="AZ219" s="390">
        <v>6</v>
      </c>
      <c r="BA219" s="390">
        <v>18</v>
      </c>
      <c r="BB219" s="519">
        <v>0.19700000000000001</v>
      </c>
      <c r="BC219" s="519">
        <v>0.26900000000000002</v>
      </c>
      <c r="BD219" s="519">
        <v>0.254</v>
      </c>
      <c r="BE219" s="519">
        <v>0.52300000000000002</v>
      </c>
      <c r="BF219" s="370"/>
      <c r="BG219" s="390">
        <v>69</v>
      </c>
      <c r="BH219" s="390">
        <v>3</v>
      </c>
      <c r="BI219" s="390">
        <v>15</v>
      </c>
      <c r="BJ219" s="390">
        <v>2</v>
      </c>
      <c r="BK219" s="390">
        <v>1</v>
      </c>
      <c r="BL219" s="390">
        <v>0</v>
      </c>
      <c r="BM219" s="390">
        <v>7</v>
      </c>
      <c r="BN219" s="390">
        <v>3</v>
      </c>
      <c r="BO219" s="390">
        <v>17</v>
      </c>
      <c r="BP219" s="519">
        <v>0.217</v>
      </c>
      <c r="BQ219" s="519">
        <v>0.26</v>
      </c>
      <c r="BR219" s="519">
        <v>0.27500000000000002</v>
      </c>
      <c r="BS219" s="519">
        <v>0.53500000000000003</v>
      </c>
      <c r="BT219" s="390"/>
      <c r="BU219" s="390"/>
      <c r="BV219" s="390"/>
      <c r="BW219" s="390"/>
      <c r="BX219" s="390"/>
      <c r="BY219" s="390"/>
      <c r="BZ219" s="390"/>
      <c r="CA219" s="390"/>
      <c r="CB219" s="390"/>
      <c r="CC219" s="390"/>
      <c r="CD219" s="390"/>
    </row>
    <row r="220" spans="1:82" ht="15" customHeight="1">
      <c r="A220" s="276"/>
      <c r="B220" s="319"/>
      <c r="C220" s="319"/>
      <c r="D220" s="319"/>
      <c r="E220" s="319"/>
      <c r="F220" s="319"/>
      <c r="G220" s="319"/>
      <c r="H220" s="319"/>
      <c r="I220" s="287"/>
      <c r="J220" s="287"/>
      <c r="K220" s="287"/>
      <c r="L220" s="287"/>
      <c r="M220" s="319"/>
      <c r="N220" s="319"/>
      <c r="O220" s="319"/>
      <c r="P220" s="319"/>
      <c r="Q220" s="319"/>
      <c r="R220" s="319"/>
      <c r="S220" s="319"/>
      <c r="T220" s="319"/>
      <c r="U220" s="319"/>
      <c r="V220" s="319"/>
      <c r="W220" s="319"/>
      <c r="X220" s="319"/>
      <c r="Y220" s="319"/>
      <c r="Z220" s="319"/>
      <c r="AA220" s="319"/>
      <c r="AB220" s="319"/>
      <c r="AC220" s="319"/>
      <c r="AD220" s="319"/>
      <c r="AE220" s="319"/>
      <c r="AF220" s="319"/>
      <c r="AG220" s="577"/>
      <c r="AH220" s="319"/>
      <c r="AI220" s="319"/>
      <c r="AJ220" s="319"/>
      <c r="AK220" s="319"/>
      <c r="AL220" s="319"/>
      <c r="AM220" s="319"/>
      <c r="AN220" s="319"/>
      <c r="AO220" s="319"/>
      <c r="AP220" s="319"/>
      <c r="AQ220" s="590"/>
      <c r="AR220" s="606"/>
      <c r="AS220" s="319"/>
      <c r="AT220" s="287"/>
      <c r="AU220" s="287"/>
      <c r="AV220" s="287"/>
      <c r="AW220" s="287"/>
      <c r="AX220" s="319"/>
      <c r="AY220" s="287"/>
      <c r="AZ220" s="287"/>
      <c r="BA220" s="287"/>
      <c r="BB220" s="287"/>
    </row>
    <row r="221" spans="1:82" ht="15" customHeight="1">
      <c r="A221" s="309" t="s">
        <v>463</v>
      </c>
      <c r="B221" s="329"/>
      <c r="C221" s="329"/>
      <c r="D221" s="329"/>
      <c r="E221" s="390"/>
      <c r="F221" s="390"/>
      <c r="G221" s="390"/>
      <c r="H221" s="390"/>
      <c r="I221" s="390"/>
      <c r="J221" s="390"/>
      <c r="K221" s="390"/>
      <c r="L221" s="390"/>
      <c r="M221" s="390"/>
      <c r="N221" s="390"/>
      <c r="O221" s="390"/>
      <c r="P221" s="390"/>
      <c r="Q221" s="390"/>
      <c r="R221" s="390"/>
      <c r="S221" s="390"/>
      <c r="T221" s="390"/>
      <c r="U221" s="390"/>
      <c r="V221" s="390"/>
      <c r="W221" s="390"/>
      <c r="X221" s="390"/>
      <c r="Y221" s="390"/>
      <c r="Z221" s="390"/>
      <c r="AA221" s="390"/>
      <c r="AB221" s="390"/>
      <c r="AC221" s="390"/>
      <c r="AD221" s="389"/>
      <c r="AE221" s="389"/>
      <c r="AF221" s="390"/>
      <c r="AG221" s="576"/>
      <c r="AH221" s="390"/>
      <c r="AI221" s="390"/>
      <c r="AJ221" s="389"/>
      <c r="AK221" s="390"/>
      <c r="AL221" s="390"/>
      <c r="AM221" s="390"/>
      <c r="AN221" s="390"/>
      <c r="AO221" s="389"/>
      <c r="AP221" s="390"/>
      <c r="AQ221" s="584"/>
      <c r="AR221" s="601"/>
      <c r="AS221" s="389"/>
      <c r="AT221" s="389"/>
      <c r="AU221" s="389"/>
      <c r="AV221" s="390"/>
      <c r="AW221" s="389"/>
      <c r="AX221" s="389"/>
      <c r="AY221" s="390"/>
      <c r="AZ221" s="390"/>
      <c r="BA221" s="389"/>
      <c r="BC221" s="389"/>
      <c r="BD221" s="389"/>
      <c r="BE221" s="389"/>
      <c r="BF221" s="370"/>
      <c r="BG221" s="390"/>
      <c r="BH221" s="389"/>
      <c r="BI221" s="390"/>
      <c r="BJ221" s="390"/>
      <c r="BK221" s="390"/>
      <c r="BL221" s="390"/>
    </row>
    <row r="222" spans="1:82" s="73" customFormat="1" ht="15.75" thickBot="1">
      <c r="A222" s="550" t="s">
        <v>131</v>
      </c>
      <c r="B222" s="73" t="s">
        <v>7125</v>
      </c>
      <c r="C222" s="71"/>
      <c r="D222" s="71"/>
      <c r="E222" s="71"/>
      <c r="F222" s="71"/>
      <c r="G222" s="71"/>
      <c r="H222" s="71"/>
      <c r="I222" s="71"/>
      <c r="J222" s="503"/>
      <c r="K222" s="503"/>
      <c r="L222" s="503"/>
      <c r="M222" s="503"/>
      <c r="N222" s="71"/>
      <c r="O222" s="71"/>
      <c r="P222" s="71"/>
      <c r="Q222" s="71"/>
      <c r="R222" s="71"/>
      <c r="S222" s="71"/>
      <c r="T222" s="71"/>
      <c r="U222" s="71"/>
      <c r="V222" s="71"/>
      <c r="W222" s="71"/>
      <c r="X222" s="71"/>
      <c r="Y222" s="71"/>
      <c r="Z222" s="71"/>
      <c r="AA222" s="71"/>
      <c r="AB222" s="71"/>
      <c r="AC222" s="71"/>
      <c r="AD222" s="71"/>
      <c r="AE222" s="504"/>
      <c r="AF222" s="505"/>
      <c r="AG222" s="581"/>
      <c r="AH222" s="71"/>
      <c r="AI222" s="71"/>
      <c r="AJ222" s="71"/>
      <c r="AK222" s="71"/>
      <c r="AL222" s="71"/>
      <c r="AM222" s="71"/>
      <c r="AN222" s="71"/>
      <c r="AO222" s="573"/>
      <c r="AP222" s="506"/>
      <c r="AQ222" s="589"/>
      <c r="AR222" s="605"/>
      <c r="AS222" s="507"/>
      <c r="AT222" s="507"/>
      <c r="AU222" s="573"/>
      <c r="AV222" s="508"/>
      <c r="AW222" s="507"/>
      <c r="AX222" s="507"/>
      <c r="AY222" s="507"/>
      <c r="AZ222" s="507"/>
      <c r="BA222" s="202"/>
      <c r="BB222" s="202"/>
      <c r="BC222" s="202"/>
      <c r="BD222" s="202"/>
      <c r="BE222" s="202"/>
      <c r="BF222" s="613"/>
      <c r="BG222" s="71"/>
      <c r="BH222" s="71"/>
      <c r="BI222" s="71"/>
      <c r="BJ222" s="71"/>
      <c r="BK222" s="71"/>
      <c r="BL222" s="71"/>
      <c r="BM222" s="71"/>
      <c r="BN222" s="71"/>
      <c r="BO222" s="71"/>
      <c r="BP222" s="71"/>
      <c r="BQ222" s="71"/>
      <c r="BR222" s="71"/>
      <c r="BS222" s="71"/>
      <c r="BT222" s="71"/>
      <c r="BU222" s="71"/>
      <c r="BV222" s="71"/>
      <c r="BW222" s="71"/>
      <c r="BX222" s="71"/>
      <c r="BY222" s="71"/>
      <c r="BZ222" s="71"/>
      <c r="CA222" s="71"/>
      <c r="CB222" s="71"/>
      <c r="CC222" s="71"/>
      <c r="CD222" s="71"/>
    </row>
    <row r="223" spans="1:82" s="388" customFormat="1">
      <c r="A223" s="388" t="s">
        <v>3925</v>
      </c>
      <c r="B223" s="388" t="s">
        <v>7170</v>
      </c>
      <c r="C223" s="390">
        <v>30</v>
      </c>
      <c r="D223" s="390" t="s">
        <v>51</v>
      </c>
      <c r="E223" s="390" t="s">
        <v>43</v>
      </c>
      <c r="F223" s="390" t="s">
        <v>35</v>
      </c>
      <c r="G223" s="390">
        <v>141</v>
      </c>
      <c r="H223" s="390">
        <v>501</v>
      </c>
      <c r="I223" s="390">
        <v>423</v>
      </c>
      <c r="J223" s="390">
        <v>49</v>
      </c>
      <c r="K223" s="390">
        <v>96</v>
      </c>
      <c r="L223" s="390">
        <v>13</v>
      </c>
      <c r="M223" s="390">
        <v>1</v>
      </c>
      <c r="N223" s="390">
        <v>20</v>
      </c>
      <c r="O223" s="390">
        <v>59</v>
      </c>
      <c r="P223" s="390">
        <v>2</v>
      </c>
      <c r="Q223" s="390">
        <v>0</v>
      </c>
      <c r="R223" s="390">
        <v>73</v>
      </c>
      <c r="S223" s="390">
        <v>124</v>
      </c>
      <c r="T223" s="519">
        <v>0.22700000000000001</v>
      </c>
      <c r="U223" s="519">
        <v>0.34100000000000003</v>
      </c>
      <c r="V223" s="519">
        <v>0.40400000000000003</v>
      </c>
      <c r="W223" s="519">
        <v>0.746</v>
      </c>
      <c r="X223" s="390">
        <v>110</v>
      </c>
      <c r="Y223" s="390">
        <v>171</v>
      </c>
      <c r="Z223" s="390">
        <v>10</v>
      </c>
      <c r="AA223" s="390">
        <v>2</v>
      </c>
      <c r="AB223" s="390">
        <v>0</v>
      </c>
      <c r="AC223" s="390">
        <v>3</v>
      </c>
      <c r="AD223" s="390">
        <v>6</v>
      </c>
      <c r="AE223" s="390" t="s">
        <v>6526</v>
      </c>
      <c r="AF223" s="390"/>
      <c r="AG223" s="576">
        <v>0</v>
      </c>
      <c r="AH223" s="390">
        <v>0</v>
      </c>
      <c r="AI223" s="390">
        <v>113</v>
      </c>
      <c r="AJ223" s="390">
        <v>0</v>
      </c>
      <c r="AK223" s="390">
        <v>0</v>
      </c>
      <c r="AL223" s="390">
        <v>0</v>
      </c>
      <c r="AM223" s="390">
        <v>0</v>
      </c>
      <c r="AN223" s="390">
        <v>0</v>
      </c>
      <c r="AO223" s="389">
        <v>0</v>
      </c>
      <c r="AP223" s="390">
        <v>0</v>
      </c>
      <c r="AQ223" s="584">
        <v>4</v>
      </c>
      <c r="AR223" s="601"/>
      <c r="AS223" s="390">
        <v>125</v>
      </c>
      <c r="AT223" s="390">
        <v>12</v>
      </c>
      <c r="AU223" s="389">
        <v>24</v>
      </c>
      <c r="AV223" s="390">
        <v>3</v>
      </c>
      <c r="AW223" s="390">
        <v>0</v>
      </c>
      <c r="AX223" s="390">
        <v>2</v>
      </c>
      <c r="AY223" s="390">
        <v>12</v>
      </c>
      <c r="AZ223" s="390">
        <v>20</v>
      </c>
      <c r="BA223" s="390">
        <v>39</v>
      </c>
      <c r="BB223" s="519">
        <v>0.192</v>
      </c>
      <c r="BC223" s="519">
        <v>0.30599999999999999</v>
      </c>
      <c r="BD223" s="519">
        <v>0.26400000000000001</v>
      </c>
      <c r="BE223" s="519">
        <v>0.56999999999999995</v>
      </c>
      <c r="BF223" s="370"/>
      <c r="BG223" s="390">
        <v>298</v>
      </c>
      <c r="BH223" s="390">
        <v>36</v>
      </c>
      <c r="BI223" s="390">
        <v>72</v>
      </c>
      <c r="BJ223" s="390">
        <v>10</v>
      </c>
      <c r="BK223" s="390">
        <v>1</v>
      </c>
      <c r="BL223" s="390">
        <v>18</v>
      </c>
      <c r="BM223" s="390">
        <v>47</v>
      </c>
      <c r="BN223" s="390">
        <v>53</v>
      </c>
      <c r="BO223" s="390">
        <v>85</v>
      </c>
      <c r="BP223" s="519">
        <v>0.24199999999999999</v>
      </c>
      <c r="BQ223" s="519">
        <v>0.35599999999999998</v>
      </c>
      <c r="BR223" s="519">
        <v>0.46300000000000002</v>
      </c>
      <c r="BS223" s="519">
        <v>0.81899999999999995</v>
      </c>
      <c r="BT223" s="390"/>
      <c r="BU223" s="390"/>
      <c r="BV223" s="390"/>
      <c r="BW223" s="390"/>
      <c r="BX223" s="390"/>
      <c r="BY223" s="390"/>
      <c r="BZ223" s="390"/>
      <c r="CA223" s="390"/>
      <c r="CB223" s="390"/>
      <c r="CC223" s="390"/>
      <c r="CD223" s="390"/>
    </row>
    <row r="224" spans="1:82" s="388" customFormat="1">
      <c r="A224" s="388" t="s">
        <v>254</v>
      </c>
      <c r="B224" s="388" t="s">
        <v>7171</v>
      </c>
      <c r="C224" s="390">
        <v>34</v>
      </c>
      <c r="D224" s="390" t="s">
        <v>70</v>
      </c>
      <c r="E224" s="390" t="s">
        <v>43</v>
      </c>
      <c r="F224" s="390" t="s">
        <v>10</v>
      </c>
      <c r="G224" s="390">
        <v>125</v>
      </c>
      <c r="H224" s="390">
        <v>447</v>
      </c>
      <c r="I224" s="390">
        <v>405</v>
      </c>
      <c r="J224" s="390">
        <v>59</v>
      </c>
      <c r="K224" s="390">
        <v>103</v>
      </c>
      <c r="L224" s="390">
        <v>25</v>
      </c>
      <c r="M224" s="390">
        <v>1</v>
      </c>
      <c r="N224" s="390">
        <v>20</v>
      </c>
      <c r="O224" s="390">
        <v>64</v>
      </c>
      <c r="P224" s="390">
        <v>11</v>
      </c>
      <c r="Q224" s="390">
        <v>5</v>
      </c>
      <c r="R224" s="390">
        <v>34</v>
      </c>
      <c r="S224" s="390">
        <v>85</v>
      </c>
      <c r="T224" s="519">
        <v>0.254</v>
      </c>
      <c r="U224" s="519">
        <v>0.313</v>
      </c>
      <c r="V224" s="519">
        <v>0.46899999999999997</v>
      </c>
      <c r="W224" s="519">
        <v>0.78200000000000003</v>
      </c>
      <c r="X224" s="390">
        <v>107</v>
      </c>
      <c r="Y224" s="390">
        <v>190</v>
      </c>
      <c r="Z224" s="390">
        <v>8</v>
      </c>
      <c r="AA224" s="390">
        <v>2</v>
      </c>
      <c r="AB224" s="390">
        <v>0</v>
      </c>
      <c r="AC224" s="390">
        <v>3</v>
      </c>
      <c r="AD224" s="390">
        <v>5</v>
      </c>
      <c r="AE224" s="390" t="s">
        <v>10116</v>
      </c>
      <c r="AF224" s="390"/>
      <c r="AG224" s="576">
        <v>0</v>
      </c>
      <c r="AH224" s="390">
        <v>0</v>
      </c>
      <c r="AI224" s="390">
        <v>18</v>
      </c>
      <c r="AJ224" s="390">
        <v>0</v>
      </c>
      <c r="AK224" s="390">
        <v>0</v>
      </c>
      <c r="AL224" s="390">
        <v>0</v>
      </c>
      <c r="AM224" s="390">
        <v>93</v>
      </c>
      <c r="AN224" s="390">
        <v>0</v>
      </c>
      <c r="AO224" s="389">
        <v>1</v>
      </c>
      <c r="AP224" s="390">
        <v>93</v>
      </c>
      <c r="AQ224" s="584">
        <v>3</v>
      </c>
      <c r="AR224" s="601"/>
      <c r="AS224" s="390">
        <v>130</v>
      </c>
      <c r="AT224" s="390">
        <v>22</v>
      </c>
      <c r="AU224" s="389">
        <v>32</v>
      </c>
      <c r="AV224" s="390">
        <v>9</v>
      </c>
      <c r="AW224" s="390">
        <v>0</v>
      </c>
      <c r="AX224" s="390">
        <v>9</v>
      </c>
      <c r="AY224" s="390">
        <v>24</v>
      </c>
      <c r="AZ224" s="390">
        <v>17</v>
      </c>
      <c r="BA224" s="390">
        <v>24</v>
      </c>
      <c r="BB224" s="519">
        <v>0.246</v>
      </c>
      <c r="BC224" s="519">
        <v>0.33600000000000002</v>
      </c>
      <c r="BD224" s="519">
        <v>0.52300000000000002</v>
      </c>
      <c r="BE224" s="519">
        <v>0.85899999999999999</v>
      </c>
      <c r="BF224" s="370"/>
      <c r="BG224" s="390">
        <v>275</v>
      </c>
      <c r="BH224" s="390">
        <v>37</v>
      </c>
      <c r="BI224" s="390">
        <v>71</v>
      </c>
      <c r="BJ224" s="390">
        <v>16</v>
      </c>
      <c r="BK224" s="390">
        <v>1</v>
      </c>
      <c r="BL224" s="390">
        <v>11</v>
      </c>
      <c r="BM224" s="390">
        <v>40</v>
      </c>
      <c r="BN224" s="390">
        <v>17</v>
      </c>
      <c r="BO224" s="390">
        <v>61</v>
      </c>
      <c r="BP224" s="519">
        <v>0.25800000000000001</v>
      </c>
      <c r="BQ224" s="519">
        <v>0.30199999999999999</v>
      </c>
      <c r="BR224" s="519">
        <v>0.44400000000000001</v>
      </c>
      <c r="BS224" s="519">
        <v>0.746</v>
      </c>
      <c r="BT224" s="390"/>
      <c r="BU224" s="390"/>
      <c r="BV224" s="390"/>
      <c r="BW224" s="390"/>
      <c r="BX224" s="390"/>
      <c r="BY224" s="390"/>
      <c r="BZ224" s="390"/>
      <c r="CA224" s="390"/>
      <c r="CB224" s="390"/>
      <c r="CC224" s="390"/>
      <c r="CD224" s="390"/>
    </row>
    <row r="225" spans="1:82" s="388" customFormat="1">
      <c r="A225" s="388" t="s">
        <v>7761</v>
      </c>
      <c r="B225" s="388" t="s">
        <v>7762</v>
      </c>
      <c r="C225" s="390">
        <v>24</v>
      </c>
      <c r="D225" s="390" t="s">
        <v>88</v>
      </c>
      <c r="E225" s="390" t="s">
        <v>34</v>
      </c>
      <c r="F225" s="390" t="s">
        <v>37</v>
      </c>
      <c r="G225" s="390">
        <v>144</v>
      </c>
      <c r="H225" s="390">
        <v>619</v>
      </c>
      <c r="I225" s="390">
        <v>539</v>
      </c>
      <c r="J225" s="390">
        <v>78</v>
      </c>
      <c r="K225" s="390">
        <v>121</v>
      </c>
      <c r="L225" s="390">
        <v>28</v>
      </c>
      <c r="M225" s="390">
        <v>3</v>
      </c>
      <c r="N225" s="390">
        <v>19</v>
      </c>
      <c r="O225" s="390">
        <v>54</v>
      </c>
      <c r="P225" s="390">
        <v>3</v>
      </c>
      <c r="Q225" s="390">
        <v>2</v>
      </c>
      <c r="R225" s="390">
        <v>66</v>
      </c>
      <c r="S225" s="390">
        <v>160</v>
      </c>
      <c r="T225" s="519">
        <v>0.224</v>
      </c>
      <c r="U225" s="519">
        <v>0.317</v>
      </c>
      <c r="V225" s="519">
        <v>0.39300000000000002</v>
      </c>
      <c r="W225" s="519">
        <v>0.71</v>
      </c>
      <c r="X225" s="390">
        <v>93</v>
      </c>
      <c r="Y225" s="390">
        <v>212</v>
      </c>
      <c r="Z225" s="390">
        <v>4</v>
      </c>
      <c r="AA225" s="390">
        <v>9</v>
      </c>
      <c r="AB225" s="390">
        <v>0</v>
      </c>
      <c r="AC225" s="390">
        <v>5</v>
      </c>
      <c r="AD225" s="390">
        <v>1</v>
      </c>
      <c r="AE225" s="390" t="s">
        <v>6533</v>
      </c>
      <c r="AF225" s="390"/>
      <c r="AG225" s="576">
        <v>0</v>
      </c>
      <c r="AH225" s="390">
        <v>0</v>
      </c>
      <c r="AI225" s="390">
        <v>0</v>
      </c>
      <c r="AJ225" s="390">
        <v>0</v>
      </c>
      <c r="AK225" s="390">
        <v>140</v>
      </c>
      <c r="AL225" s="390">
        <v>0</v>
      </c>
      <c r="AM225" s="390">
        <v>0</v>
      </c>
      <c r="AN225" s="390">
        <v>0</v>
      </c>
      <c r="AO225" s="389">
        <v>0</v>
      </c>
      <c r="AP225" s="390">
        <v>0</v>
      </c>
      <c r="AQ225" s="584">
        <v>0</v>
      </c>
      <c r="AR225" s="601"/>
      <c r="AS225" s="390">
        <v>148</v>
      </c>
      <c r="AT225" s="390">
        <v>25</v>
      </c>
      <c r="AU225" s="389">
        <v>43</v>
      </c>
      <c r="AV225" s="390">
        <v>11</v>
      </c>
      <c r="AW225" s="390">
        <v>0</v>
      </c>
      <c r="AX225" s="390">
        <v>6</v>
      </c>
      <c r="AY225" s="390">
        <v>21</v>
      </c>
      <c r="AZ225" s="390">
        <v>11</v>
      </c>
      <c r="BA225" s="390">
        <v>41</v>
      </c>
      <c r="BB225" s="519">
        <v>0.29099999999999998</v>
      </c>
      <c r="BC225" s="519">
        <v>0.35599999999999998</v>
      </c>
      <c r="BD225" s="519">
        <v>0.48599999999999999</v>
      </c>
      <c r="BE225" s="519">
        <v>0.84199999999999997</v>
      </c>
      <c r="BF225" s="370"/>
      <c r="BG225" s="390">
        <v>391</v>
      </c>
      <c r="BH225" s="390">
        <v>53</v>
      </c>
      <c r="BI225" s="390">
        <v>78</v>
      </c>
      <c r="BJ225" s="390">
        <v>17</v>
      </c>
      <c r="BK225" s="390">
        <v>3</v>
      </c>
      <c r="BL225" s="390">
        <v>13</v>
      </c>
      <c r="BM225" s="390">
        <v>33</v>
      </c>
      <c r="BN225" s="390">
        <v>55</v>
      </c>
      <c r="BO225" s="390">
        <v>119</v>
      </c>
      <c r="BP225" s="519">
        <v>0.19900000000000001</v>
      </c>
      <c r="BQ225" s="519">
        <v>0.30299999999999999</v>
      </c>
      <c r="BR225" s="519">
        <v>0.35799999999999998</v>
      </c>
      <c r="BS225" s="519">
        <v>0.66100000000000003</v>
      </c>
      <c r="BT225" s="390"/>
      <c r="BU225" s="390"/>
      <c r="BV225" s="390"/>
      <c r="BW225" s="390"/>
      <c r="BX225" s="390"/>
      <c r="BY225" s="390"/>
      <c r="BZ225" s="390"/>
      <c r="CA225" s="390"/>
      <c r="CB225" s="390"/>
      <c r="CC225" s="390"/>
      <c r="CD225" s="390"/>
    </row>
    <row r="226" spans="1:82" s="388" customFormat="1">
      <c r="A226" s="388" t="s">
        <v>170</v>
      </c>
      <c r="B226" s="388" t="s">
        <v>7172</v>
      </c>
      <c r="C226" s="390">
        <v>31</v>
      </c>
      <c r="D226" s="390" t="s">
        <v>58</v>
      </c>
      <c r="E226" s="390" t="s">
        <v>34</v>
      </c>
      <c r="F226" s="390" t="s">
        <v>10</v>
      </c>
      <c r="G226" s="390">
        <v>49</v>
      </c>
      <c r="H226" s="390">
        <v>181</v>
      </c>
      <c r="I226" s="390">
        <v>170</v>
      </c>
      <c r="J226" s="390">
        <v>17</v>
      </c>
      <c r="K226" s="390">
        <v>44</v>
      </c>
      <c r="L226" s="390">
        <v>7</v>
      </c>
      <c r="M226" s="390">
        <v>0</v>
      </c>
      <c r="N226" s="390">
        <v>6</v>
      </c>
      <c r="O226" s="390">
        <v>15</v>
      </c>
      <c r="P226" s="390">
        <v>1</v>
      </c>
      <c r="Q226" s="390">
        <v>0</v>
      </c>
      <c r="R226" s="390">
        <v>9</v>
      </c>
      <c r="S226" s="390">
        <v>46</v>
      </c>
      <c r="T226" s="519">
        <v>0.25900000000000001</v>
      </c>
      <c r="U226" s="519">
        <v>0.30399999999999999</v>
      </c>
      <c r="V226" s="519">
        <v>0.40600000000000003</v>
      </c>
      <c r="W226" s="519">
        <v>0.71</v>
      </c>
      <c r="X226" s="390">
        <v>95</v>
      </c>
      <c r="Y226" s="390">
        <v>69</v>
      </c>
      <c r="Z226" s="390">
        <v>7</v>
      </c>
      <c r="AA226" s="390">
        <v>2</v>
      </c>
      <c r="AB226" s="390">
        <v>0</v>
      </c>
      <c r="AC226" s="390">
        <v>0</v>
      </c>
      <c r="AD226" s="390">
        <v>0</v>
      </c>
      <c r="AE226" s="390" t="s">
        <v>10022</v>
      </c>
      <c r="AF226" s="390"/>
      <c r="AG226" s="576">
        <v>0</v>
      </c>
      <c r="AH226" s="390">
        <v>43</v>
      </c>
      <c r="AI226" s="390">
        <v>0</v>
      </c>
      <c r="AJ226" s="390">
        <v>0</v>
      </c>
      <c r="AK226" s="390">
        <v>0</v>
      </c>
      <c r="AL226" s="390">
        <v>0</v>
      </c>
      <c r="AM226" s="390">
        <v>0</v>
      </c>
      <c r="AN226" s="390">
        <v>0</v>
      </c>
      <c r="AO226" s="389">
        <v>0</v>
      </c>
      <c r="AP226" s="390">
        <v>0</v>
      </c>
      <c r="AQ226" s="584">
        <v>4</v>
      </c>
      <c r="AR226" s="601"/>
      <c r="AS226" s="390">
        <v>49</v>
      </c>
      <c r="AT226" s="390">
        <v>5</v>
      </c>
      <c r="AU226" s="389">
        <v>14</v>
      </c>
      <c r="AV226" s="390">
        <v>0</v>
      </c>
      <c r="AW226" s="390">
        <v>0</v>
      </c>
      <c r="AX226" s="390">
        <v>2</v>
      </c>
      <c r="AY226" s="390">
        <v>3</v>
      </c>
      <c r="AZ226" s="390">
        <v>4</v>
      </c>
      <c r="BA226" s="390">
        <v>11</v>
      </c>
      <c r="BB226" s="519">
        <v>0.28599999999999998</v>
      </c>
      <c r="BC226" s="519">
        <v>0.34</v>
      </c>
      <c r="BD226" s="519">
        <v>0.40799999999999997</v>
      </c>
      <c r="BE226" s="519">
        <v>0.748</v>
      </c>
      <c r="BF226" s="370"/>
      <c r="BG226" s="390">
        <v>121</v>
      </c>
      <c r="BH226" s="390">
        <v>12</v>
      </c>
      <c r="BI226" s="390">
        <v>30</v>
      </c>
      <c r="BJ226" s="390">
        <v>7</v>
      </c>
      <c r="BK226" s="390">
        <v>0</v>
      </c>
      <c r="BL226" s="390">
        <v>4</v>
      </c>
      <c r="BM226" s="390">
        <v>12</v>
      </c>
      <c r="BN226" s="390">
        <v>5</v>
      </c>
      <c r="BO226" s="390">
        <v>35</v>
      </c>
      <c r="BP226" s="519">
        <v>0.248</v>
      </c>
      <c r="BQ226" s="519">
        <v>0.28899999999999998</v>
      </c>
      <c r="BR226" s="519">
        <v>0.40500000000000003</v>
      </c>
      <c r="BS226" s="519">
        <v>0.69399999999999995</v>
      </c>
      <c r="BT226" s="390"/>
      <c r="BU226" s="390"/>
      <c r="BV226" s="390"/>
      <c r="BW226" s="390"/>
      <c r="BX226" s="390"/>
      <c r="BY226" s="390"/>
      <c r="BZ226" s="390"/>
      <c r="CA226" s="390"/>
      <c r="CB226" s="390"/>
      <c r="CC226" s="390"/>
      <c r="CD226" s="390"/>
    </row>
    <row r="227" spans="1:82" s="388" customFormat="1">
      <c r="A227" s="388" t="s">
        <v>171</v>
      </c>
      <c r="B227" s="388" t="s">
        <v>7173</v>
      </c>
      <c r="C227" s="390">
        <v>32</v>
      </c>
      <c r="D227" s="390" t="s">
        <v>42</v>
      </c>
      <c r="E227" s="390" t="s">
        <v>43</v>
      </c>
      <c r="F227" s="390" t="s">
        <v>10</v>
      </c>
      <c r="G227" s="390">
        <v>38</v>
      </c>
      <c r="H227" s="390">
        <v>157</v>
      </c>
      <c r="I227" s="390">
        <v>141</v>
      </c>
      <c r="J227" s="390">
        <v>20</v>
      </c>
      <c r="K227" s="390">
        <v>37</v>
      </c>
      <c r="L227" s="390">
        <v>6</v>
      </c>
      <c r="M227" s="390">
        <v>0</v>
      </c>
      <c r="N227" s="390">
        <v>9</v>
      </c>
      <c r="O227" s="390">
        <v>29</v>
      </c>
      <c r="P227" s="390">
        <v>3</v>
      </c>
      <c r="Q227" s="390">
        <v>0</v>
      </c>
      <c r="R227" s="390">
        <v>13</v>
      </c>
      <c r="S227" s="390">
        <v>50</v>
      </c>
      <c r="T227" s="519">
        <v>0.26200000000000001</v>
      </c>
      <c r="U227" s="519">
        <v>0.32500000000000001</v>
      </c>
      <c r="V227" s="519">
        <v>0.496</v>
      </c>
      <c r="W227" s="519">
        <v>0.82099999999999995</v>
      </c>
      <c r="X227" s="390">
        <v>128</v>
      </c>
      <c r="Y227" s="390">
        <v>70</v>
      </c>
      <c r="Z227" s="390">
        <v>1</v>
      </c>
      <c r="AA227" s="390">
        <v>1</v>
      </c>
      <c r="AB227" s="390">
        <v>0</v>
      </c>
      <c r="AC227" s="390">
        <v>2</v>
      </c>
      <c r="AD227" s="390">
        <v>2</v>
      </c>
      <c r="AE227" s="390" t="s">
        <v>6534</v>
      </c>
      <c r="AF227" s="390"/>
      <c r="AG227" s="576">
        <v>0</v>
      </c>
      <c r="AH227" s="390">
        <v>0</v>
      </c>
      <c r="AI227" s="390">
        <v>0</v>
      </c>
      <c r="AJ227" s="390">
        <v>0</v>
      </c>
      <c r="AK227" s="390">
        <v>0</v>
      </c>
      <c r="AL227" s="390">
        <v>0</v>
      </c>
      <c r="AM227" s="390">
        <v>35</v>
      </c>
      <c r="AN227" s="390">
        <v>0</v>
      </c>
      <c r="AO227" s="389">
        <v>0</v>
      </c>
      <c r="AP227" s="390">
        <v>35</v>
      </c>
      <c r="AQ227" s="584">
        <v>1</v>
      </c>
      <c r="AR227" s="601"/>
      <c r="AS227" s="390">
        <v>30</v>
      </c>
      <c r="AT227" s="390">
        <v>3</v>
      </c>
      <c r="AU227" s="389">
        <v>5</v>
      </c>
      <c r="AV227" s="390">
        <v>1</v>
      </c>
      <c r="AW227" s="390">
        <v>0</v>
      </c>
      <c r="AX227" s="390">
        <v>1</v>
      </c>
      <c r="AY227" s="390">
        <v>3</v>
      </c>
      <c r="AZ227" s="390">
        <v>7</v>
      </c>
      <c r="BA227" s="390">
        <v>14</v>
      </c>
      <c r="BB227" s="519">
        <v>0.16700000000000001</v>
      </c>
      <c r="BC227" s="519">
        <v>0.32400000000000001</v>
      </c>
      <c r="BD227" s="519">
        <v>0.3</v>
      </c>
      <c r="BE227" s="519">
        <v>0.624</v>
      </c>
      <c r="BF227" s="370"/>
      <c r="BG227" s="390">
        <v>111</v>
      </c>
      <c r="BH227" s="390">
        <v>17</v>
      </c>
      <c r="BI227" s="390">
        <v>32</v>
      </c>
      <c r="BJ227" s="390">
        <v>5</v>
      </c>
      <c r="BK227" s="390">
        <v>0</v>
      </c>
      <c r="BL227" s="390">
        <v>8</v>
      </c>
      <c r="BM227" s="390">
        <v>26</v>
      </c>
      <c r="BN227" s="390">
        <v>6</v>
      </c>
      <c r="BO227" s="390">
        <v>36</v>
      </c>
      <c r="BP227" s="519">
        <v>0.28799999999999998</v>
      </c>
      <c r="BQ227" s="519">
        <v>0.32500000000000001</v>
      </c>
      <c r="BR227" s="519">
        <v>0.55000000000000004</v>
      </c>
      <c r="BS227" s="519">
        <v>0.875</v>
      </c>
      <c r="BT227" s="390"/>
      <c r="BU227" s="390"/>
      <c r="BV227" s="390"/>
      <c r="BW227" s="390"/>
      <c r="BX227" s="390"/>
      <c r="BY227" s="390"/>
      <c r="BZ227" s="390"/>
      <c r="CA227" s="390"/>
      <c r="CB227" s="390"/>
      <c r="CC227" s="390"/>
      <c r="CD227" s="390"/>
    </row>
    <row r="228" spans="1:82" s="388" customFormat="1">
      <c r="A228" s="388" t="s">
        <v>172</v>
      </c>
      <c r="B228" s="388" t="s">
        <v>7174</v>
      </c>
      <c r="C228" s="390">
        <v>35</v>
      </c>
      <c r="D228" s="390" t="s">
        <v>82</v>
      </c>
      <c r="E228" s="390" t="s">
        <v>34</v>
      </c>
      <c r="F228" s="390" t="s">
        <v>10</v>
      </c>
      <c r="G228" s="390">
        <v>137</v>
      </c>
      <c r="H228" s="390">
        <v>579</v>
      </c>
      <c r="I228" s="390">
        <v>500</v>
      </c>
      <c r="J228" s="390">
        <v>74</v>
      </c>
      <c r="K228" s="390">
        <v>123</v>
      </c>
      <c r="L228" s="390">
        <v>16</v>
      </c>
      <c r="M228" s="390">
        <v>1</v>
      </c>
      <c r="N228" s="390">
        <v>32</v>
      </c>
      <c r="O228" s="390">
        <v>107</v>
      </c>
      <c r="P228" s="390">
        <v>3</v>
      </c>
      <c r="Q228" s="390">
        <v>0</v>
      </c>
      <c r="R228" s="390">
        <v>63</v>
      </c>
      <c r="S228" s="390">
        <v>132</v>
      </c>
      <c r="T228" s="519">
        <v>0.246</v>
      </c>
      <c r="U228" s="519">
        <v>0.33600000000000002</v>
      </c>
      <c r="V228" s="519">
        <v>0.47399999999999998</v>
      </c>
      <c r="W228" s="519">
        <v>0.81</v>
      </c>
      <c r="X228" s="390">
        <v>115</v>
      </c>
      <c r="Y228" s="390">
        <v>237</v>
      </c>
      <c r="Z228" s="390">
        <v>14</v>
      </c>
      <c r="AA228" s="390">
        <v>8</v>
      </c>
      <c r="AB228" s="390">
        <v>0</v>
      </c>
      <c r="AC228" s="390">
        <v>7</v>
      </c>
      <c r="AD228" s="390">
        <v>2</v>
      </c>
      <c r="AE228" s="570" t="s">
        <v>6529</v>
      </c>
      <c r="AF228" s="570"/>
      <c r="AG228" s="576">
        <v>0</v>
      </c>
      <c r="AH228" s="390">
        <v>0</v>
      </c>
      <c r="AI228" s="390">
        <v>23</v>
      </c>
      <c r="AJ228" s="390">
        <v>0</v>
      </c>
      <c r="AK228" s="390">
        <v>0</v>
      </c>
      <c r="AL228" s="390">
        <v>0</v>
      </c>
      <c r="AM228" s="390">
        <v>0</v>
      </c>
      <c r="AN228" s="390">
        <v>0</v>
      </c>
      <c r="AO228" s="389">
        <v>0</v>
      </c>
      <c r="AP228" s="390">
        <v>0</v>
      </c>
      <c r="AQ228" s="584">
        <v>115</v>
      </c>
      <c r="AR228" s="601"/>
      <c r="AS228" s="390">
        <v>120</v>
      </c>
      <c r="AT228" s="390">
        <v>19</v>
      </c>
      <c r="AU228" s="389">
        <v>26</v>
      </c>
      <c r="AV228" s="390">
        <v>2</v>
      </c>
      <c r="AW228" s="390">
        <v>0</v>
      </c>
      <c r="AX228" s="390">
        <v>6</v>
      </c>
      <c r="AY228" s="390">
        <v>19</v>
      </c>
      <c r="AZ228" s="390">
        <v>25</v>
      </c>
      <c r="BA228" s="390">
        <v>30</v>
      </c>
      <c r="BB228" s="519">
        <v>0.217</v>
      </c>
      <c r="BC228" s="519">
        <v>0.35599999999999998</v>
      </c>
      <c r="BD228" s="519">
        <v>0.38300000000000001</v>
      </c>
      <c r="BE228" s="519">
        <v>0.73899999999999999</v>
      </c>
      <c r="BF228" s="370"/>
      <c r="BG228" s="390">
        <v>380</v>
      </c>
      <c r="BH228" s="390">
        <v>55</v>
      </c>
      <c r="BI228" s="390">
        <v>97</v>
      </c>
      <c r="BJ228" s="390">
        <v>14</v>
      </c>
      <c r="BK228" s="390">
        <v>1</v>
      </c>
      <c r="BL228" s="390">
        <v>26</v>
      </c>
      <c r="BM228" s="390">
        <v>88</v>
      </c>
      <c r="BN228" s="390">
        <v>38</v>
      </c>
      <c r="BO228" s="390">
        <v>102</v>
      </c>
      <c r="BP228" s="519">
        <v>0.255</v>
      </c>
      <c r="BQ228" s="519">
        <v>0.32900000000000001</v>
      </c>
      <c r="BR228" s="519">
        <v>0.503</v>
      </c>
      <c r="BS228" s="519">
        <v>0.83199999999999996</v>
      </c>
      <c r="BT228" s="390"/>
      <c r="BU228" s="390"/>
      <c r="BV228" s="390"/>
      <c r="BW228" s="390"/>
      <c r="BX228" s="390"/>
      <c r="BY228" s="390"/>
      <c r="BZ228" s="390"/>
      <c r="CA228" s="390"/>
      <c r="CB228" s="390"/>
      <c r="CC228" s="390"/>
      <c r="CD228" s="390"/>
    </row>
    <row r="229" spans="1:82" s="388" customFormat="1">
      <c r="A229" s="388" t="s">
        <v>204</v>
      </c>
      <c r="B229" s="388" t="s">
        <v>7197</v>
      </c>
      <c r="C229" s="390">
        <v>29</v>
      </c>
      <c r="D229" s="390" t="s">
        <v>49</v>
      </c>
      <c r="E229" s="390" t="s">
        <v>43</v>
      </c>
      <c r="F229" s="390" t="s">
        <v>10</v>
      </c>
      <c r="G229" s="390">
        <v>125</v>
      </c>
      <c r="H229" s="390">
        <v>402</v>
      </c>
      <c r="I229" s="390">
        <v>351</v>
      </c>
      <c r="J229" s="390">
        <v>49</v>
      </c>
      <c r="K229" s="390">
        <v>92</v>
      </c>
      <c r="L229" s="390">
        <v>19</v>
      </c>
      <c r="M229" s="390">
        <v>1</v>
      </c>
      <c r="N229" s="390">
        <v>11</v>
      </c>
      <c r="O229" s="390">
        <v>47</v>
      </c>
      <c r="P229" s="390">
        <v>2</v>
      </c>
      <c r="Q229" s="390">
        <v>0</v>
      </c>
      <c r="R229" s="390">
        <v>44</v>
      </c>
      <c r="S229" s="390">
        <v>77</v>
      </c>
      <c r="T229" s="519">
        <v>0.26200000000000001</v>
      </c>
      <c r="U229" s="519">
        <v>0.34599999999999997</v>
      </c>
      <c r="V229" s="519">
        <v>0.41599999999999998</v>
      </c>
      <c r="W229" s="519">
        <v>0.76200000000000001</v>
      </c>
      <c r="X229" s="390">
        <v>108</v>
      </c>
      <c r="Y229" s="390">
        <v>146</v>
      </c>
      <c r="Z229" s="390">
        <v>12</v>
      </c>
      <c r="AA229" s="390">
        <v>3</v>
      </c>
      <c r="AB229" s="390">
        <v>0</v>
      </c>
      <c r="AC229" s="390">
        <v>4</v>
      </c>
      <c r="AD229" s="390">
        <v>0</v>
      </c>
      <c r="AE229" s="390" t="s">
        <v>10117</v>
      </c>
      <c r="AF229" s="390"/>
      <c r="AG229" s="576">
        <v>1</v>
      </c>
      <c r="AH229" s="390">
        <v>0</v>
      </c>
      <c r="AI229" s="390">
        <v>5</v>
      </c>
      <c r="AJ229" s="390">
        <v>17</v>
      </c>
      <c r="AK229" s="390">
        <v>96</v>
      </c>
      <c r="AL229" s="390">
        <v>5</v>
      </c>
      <c r="AM229" s="390">
        <v>0</v>
      </c>
      <c r="AN229" s="390">
        <v>0</v>
      </c>
      <c r="AO229" s="389">
        <v>0</v>
      </c>
      <c r="AP229" s="390">
        <v>0</v>
      </c>
      <c r="AQ229" s="584">
        <v>0</v>
      </c>
      <c r="AR229" s="601"/>
      <c r="AS229" s="390">
        <v>97</v>
      </c>
      <c r="AT229" s="390">
        <v>19</v>
      </c>
      <c r="AU229" s="389">
        <v>30</v>
      </c>
      <c r="AV229" s="390">
        <v>6</v>
      </c>
      <c r="AW229" s="390">
        <v>0</v>
      </c>
      <c r="AX229" s="390">
        <v>5</v>
      </c>
      <c r="AY229" s="390">
        <v>11</v>
      </c>
      <c r="AZ229" s="390">
        <v>13</v>
      </c>
      <c r="BA229" s="390">
        <v>17</v>
      </c>
      <c r="BB229" s="519">
        <v>0.309</v>
      </c>
      <c r="BC229" s="519">
        <v>0.39300000000000002</v>
      </c>
      <c r="BD229" s="519">
        <v>0.52600000000000002</v>
      </c>
      <c r="BE229" s="519">
        <v>0.91900000000000004</v>
      </c>
      <c r="BF229" s="370"/>
      <c r="BG229" s="390">
        <v>254</v>
      </c>
      <c r="BH229" s="390">
        <v>30</v>
      </c>
      <c r="BI229" s="390">
        <v>62</v>
      </c>
      <c r="BJ229" s="390">
        <v>13</v>
      </c>
      <c r="BK229" s="390">
        <v>1</v>
      </c>
      <c r="BL229" s="390">
        <v>6</v>
      </c>
      <c r="BM229" s="390">
        <v>36</v>
      </c>
      <c r="BN229" s="390">
        <v>31</v>
      </c>
      <c r="BO229" s="390">
        <v>60</v>
      </c>
      <c r="BP229" s="519">
        <v>0.24399999999999999</v>
      </c>
      <c r="BQ229" s="519">
        <v>0.32800000000000001</v>
      </c>
      <c r="BR229" s="519">
        <v>0.374</v>
      </c>
      <c r="BS229" s="519">
        <v>0.70199999999999996</v>
      </c>
      <c r="BT229" s="390"/>
      <c r="BU229" s="390"/>
      <c r="BV229" s="390"/>
      <c r="BW229" s="390"/>
      <c r="BX229" s="390"/>
      <c r="BY229" s="390"/>
      <c r="BZ229" s="390"/>
      <c r="CA229" s="390"/>
      <c r="CB229" s="390"/>
      <c r="CC229" s="390"/>
      <c r="CD229" s="390"/>
    </row>
    <row r="230" spans="1:82" s="388" customFormat="1">
      <c r="A230" s="388" t="s">
        <v>7644</v>
      </c>
      <c r="B230" s="388" t="s">
        <v>7645</v>
      </c>
      <c r="C230" s="390">
        <v>23</v>
      </c>
      <c r="D230" s="390" t="s">
        <v>97</v>
      </c>
      <c r="E230" s="390" t="s">
        <v>43</v>
      </c>
      <c r="F230" s="390" t="s">
        <v>37</v>
      </c>
      <c r="G230" s="390">
        <v>142</v>
      </c>
      <c r="H230" s="390">
        <v>462</v>
      </c>
      <c r="I230" s="390">
        <v>387</v>
      </c>
      <c r="J230" s="390">
        <v>56</v>
      </c>
      <c r="K230" s="390">
        <v>90</v>
      </c>
      <c r="L230" s="390">
        <v>19</v>
      </c>
      <c r="M230" s="390">
        <v>2</v>
      </c>
      <c r="N230" s="390">
        <v>15</v>
      </c>
      <c r="O230" s="390">
        <v>44</v>
      </c>
      <c r="P230" s="390">
        <v>8</v>
      </c>
      <c r="Q230" s="390">
        <v>4</v>
      </c>
      <c r="R230" s="390">
        <v>70</v>
      </c>
      <c r="S230" s="390">
        <v>167</v>
      </c>
      <c r="T230" s="519">
        <v>0.23300000000000001</v>
      </c>
      <c r="U230" s="519">
        <v>0.35299999999999998</v>
      </c>
      <c r="V230" s="519">
        <v>0.40799999999999997</v>
      </c>
      <c r="W230" s="519">
        <v>0.76100000000000001</v>
      </c>
      <c r="X230" s="390">
        <v>100</v>
      </c>
      <c r="Y230" s="390">
        <v>158</v>
      </c>
      <c r="Z230" s="390">
        <v>6</v>
      </c>
      <c r="AA230" s="390">
        <v>3</v>
      </c>
      <c r="AB230" s="390">
        <v>0</v>
      </c>
      <c r="AC230" s="390">
        <v>2</v>
      </c>
      <c r="AD230" s="390">
        <v>9</v>
      </c>
      <c r="AE230" s="390" t="s">
        <v>10118</v>
      </c>
      <c r="AF230" s="390"/>
      <c r="AG230" s="576">
        <v>1</v>
      </c>
      <c r="AH230" s="390">
        <v>0</v>
      </c>
      <c r="AI230" s="390">
        <v>2</v>
      </c>
      <c r="AJ230" s="390">
        <v>2</v>
      </c>
      <c r="AK230" s="390">
        <v>20</v>
      </c>
      <c r="AL230" s="390">
        <v>0</v>
      </c>
      <c r="AM230" s="390">
        <v>59</v>
      </c>
      <c r="AN230" s="390">
        <v>63</v>
      </c>
      <c r="AO230" s="389">
        <v>24</v>
      </c>
      <c r="AP230" s="390">
        <v>115</v>
      </c>
      <c r="AQ230" s="584">
        <v>0</v>
      </c>
      <c r="AR230" s="601"/>
      <c r="AS230" s="390">
        <v>104</v>
      </c>
      <c r="AT230" s="390">
        <v>17</v>
      </c>
      <c r="AU230" s="389">
        <v>21</v>
      </c>
      <c r="AV230" s="390">
        <v>3</v>
      </c>
      <c r="AW230" s="390">
        <v>0</v>
      </c>
      <c r="AX230" s="390">
        <v>3</v>
      </c>
      <c r="AY230" s="390">
        <v>12</v>
      </c>
      <c r="AZ230" s="390">
        <v>12</v>
      </c>
      <c r="BA230" s="390">
        <v>45</v>
      </c>
      <c r="BB230" s="519">
        <v>0.20200000000000001</v>
      </c>
      <c r="BC230" s="519">
        <v>0.29099999999999998</v>
      </c>
      <c r="BD230" s="519">
        <v>0.317</v>
      </c>
      <c r="BE230" s="519">
        <v>0.60799999999999998</v>
      </c>
      <c r="BF230" s="370"/>
      <c r="BG230" s="390">
        <v>283</v>
      </c>
      <c r="BH230" s="390">
        <v>39</v>
      </c>
      <c r="BI230" s="390">
        <v>69</v>
      </c>
      <c r="BJ230" s="390">
        <v>16</v>
      </c>
      <c r="BK230" s="390">
        <v>2</v>
      </c>
      <c r="BL230" s="390">
        <v>12</v>
      </c>
      <c r="BM230" s="390">
        <v>32</v>
      </c>
      <c r="BN230" s="390">
        <v>58</v>
      </c>
      <c r="BO230" s="390">
        <v>122</v>
      </c>
      <c r="BP230" s="519">
        <v>0.24399999999999999</v>
      </c>
      <c r="BQ230" s="519">
        <v>0.374</v>
      </c>
      <c r="BR230" s="519">
        <v>0.442</v>
      </c>
      <c r="BS230" s="519">
        <v>0.81599999999999995</v>
      </c>
      <c r="BT230" s="390"/>
      <c r="BU230" s="390"/>
      <c r="BV230" s="390"/>
      <c r="BW230" s="390"/>
      <c r="BX230" s="390"/>
      <c r="BY230" s="390"/>
      <c r="BZ230" s="390"/>
      <c r="CA230" s="390"/>
      <c r="CB230" s="390"/>
      <c r="CC230" s="390"/>
      <c r="CD230" s="390"/>
    </row>
    <row r="231" spans="1:82" s="388" customFormat="1">
      <c r="A231" s="388" t="s">
        <v>7618</v>
      </c>
      <c r="B231" s="388" t="s">
        <v>7619</v>
      </c>
      <c r="C231" s="390">
        <v>34</v>
      </c>
      <c r="D231" s="390" t="s">
        <v>36</v>
      </c>
      <c r="E231" s="390" t="s">
        <v>34</v>
      </c>
      <c r="F231" s="390" t="s">
        <v>37</v>
      </c>
      <c r="G231" s="390">
        <v>157</v>
      </c>
      <c r="H231" s="390">
        <v>680</v>
      </c>
      <c r="I231" s="390">
        <v>596</v>
      </c>
      <c r="J231" s="390">
        <v>78</v>
      </c>
      <c r="K231" s="390">
        <v>159</v>
      </c>
      <c r="L231" s="390">
        <v>37</v>
      </c>
      <c r="M231" s="390">
        <v>1</v>
      </c>
      <c r="N231" s="390">
        <v>23</v>
      </c>
      <c r="O231" s="390">
        <v>99</v>
      </c>
      <c r="P231" s="390">
        <v>0</v>
      </c>
      <c r="Q231" s="390">
        <v>0</v>
      </c>
      <c r="R231" s="390">
        <v>78</v>
      </c>
      <c r="S231" s="390">
        <v>128</v>
      </c>
      <c r="T231" s="519">
        <v>0.26700000000000002</v>
      </c>
      <c r="U231" s="519">
        <v>0.35299999999999998</v>
      </c>
      <c r="V231" s="519">
        <v>0.44800000000000001</v>
      </c>
      <c r="W231" s="519">
        <v>0.80100000000000005</v>
      </c>
      <c r="X231" s="390">
        <v>120</v>
      </c>
      <c r="Y231" s="390">
        <v>267</v>
      </c>
      <c r="Z231" s="390">
        <v>8</v>
      </c>
      <c r="AA231" s="390">
        <v>3</v>
      </c>
      <c r="AB231" s="390">
        <v>0</v>
      </c>
      <c r="AC231" s="390">
        <v>3</v>
      </c>
      <c r="AD231" s="390">
        <v>1</v>
      </c>
      <c r="AE231" s="390" t="s">
        <v>10096</v>
      </c>
      <c r="AF231" s="390"/>
      <c r="AG231" s="576">
        <v>0</v>
      </c>
      <c r="AH231" s="390">
        <v>0</v>
      </c>
      <c r="AI231" s="390">
        <v>0</v>
      </c>
      <c r="AJ231" s="390">
        <v>136</v>
      </c>
      <c r="AK231" s="390">
        <v>14</v>
      </c>
      <c r="AL231" s="390">
        <v>0</v>
      </c>
      <c r="AM231" s="390">
        <v>0</v>
      </c>
      <c r="AN231" s="390">
        <v>0</v>
      </c>
      <c r="AO231" s="389">
        <v>0</v>
      </c>
      <c r="AP231" s="390">
        <v>0</v>
      </c>
      <c r="AQ231" s="584">
        <v>4</v>
      </c>
      <c r="AR231" s="601"/>
      <c r="AS231" s="390">
        <v>189</v>
      </c>
      <c r="AT231" s="390">
        <v>17</v>
      </c>
      <c r="AU231" s="389">
        <v>48</v>
      </c>
      <c r="AV231" s="390">
        <v>13</v>
      </c>
      <c r="AW231" s="390">
        <v>0</v>
      </c>
      <c r="AX231" s="390">
        <v>4</v>
      </c>
      <c r="AY231" s="390">
        <v>30</v>
      </c>
      <c r="AZ231" s="390">
        <v>20</v>
      </c>
      <c r="BA231" s="390">
        <v>40</v>
      </c>
      <c r="BB231" s="519">
        <v>0.254</v>
      </c>
      <c r="BC231" s="519">
        <v>0.32700000000000001</v>
      </c>
      <c r="BD231" s="519">
        <v>0.38600000000000001</v>
      </c>
      <c r="BE231" s="519">
        <v>0.71299999999999997</v>
      </c>
      <c r="BF231" s="370"/>
      <c r="BG231" s="390">
        <v>407</v>
      </c>
      <c r="BH231" s="390">
        <v>61</v>
      </c>
      <c r="BI231" s="390">
        <v>111</v>
      </c>
      <c r="BJ231" s="390">
        <v>24</v>
      </c>
      <c r="BK231" s="390">
        <v>1</v>
      </c>
      <c r="BL231" s="390">
        <v>19</v>
      </c>
      <c r="BM231" s="390">
        <v>69</v>
      </c>
      <c r="BN231" s="390">
        <v>58</v>
      </c>
      <c r="BO231" s="390">
        <v>88</v>
      </c>
      <c r="BP231" s="519">
        <v>0.27300000000000002</v>
      </c>
      <c r="BQ231" s="519">
        <v>0.36499999999999999</v>
      </c>
      <c r="BR231" s="519">
        <v>0.47699999999999998</v>
      </c>
      <c r="BS231" s="519">
        <v>0.84199999999999997</v>
      </c>
      <c r="BT231" s="390"/>
      <c r="BU231" s="390"/>
      <c r="BV231" s="390"/>
      <c r="BW231" s="390"/>
      <c r="BX231" s="390"/>
      <c r="BY231" s="390"/>
      <c r="BZ231" s="390"/>
      <c r="CA231" s="390"/>
      <c r="CB231" s="390"/>
      <c r="CC231" s="390"/>
      <c r="CD231" s="390"/>
    </row>
    <row r="232" spans="1:82" s="388" customFormat="1">
      <c r="A232" s="388" t="s">
        <v>10119</v>
      </c>
      <c r="B232" s="388" t="s">
        <v>7177</v>
      </c>
      <c r="C232" s="390">
        <v>22</v>
      </c>
      <c r="D232" s="390" t="s">
        <v>40</v>
      </c>
      <c r="E232" s="390" t="s">
        <v>34</v>
      </c>
      <c r="F232" s="390" t="s">
        <v>37</v>
      </c>
      <c r="G232" s="390">
        <v>75</v>
      </c>
      <c r="H232" s="390">
        <v>291</v>
      </c>
      <c r="I232" s="390">
        <v>275</v>
      </c>
      <c r="J232" s="390">
        <v>47</v>
      </c>
      <c r="K232" s="390">
        <v>76</v>
      </c>
      <c r="L232" s="390">
        <v>13</v>
      </c>
      <c r="M232" s="390">
        <v>3</v>
      </c>
      <c r="N232" s="390">
        <v>14</v>
      </c>
      <c r="O232" s="390">
        <v>37</v>
      </c>
      <c r="P232" s="390">
        <v>32</v>
      </c>
      <c r="Q232" s="390">
        <v>7</v>
      </c>
      <c r="R232" s="390">
        <v>11</v>
      </c>
      <c r="S232" s="390">
        <v>77</v>
      </c>
      <c r="T232" s="519">
        <v>0.27600000000000002</v>
      </c>
      <c r="U232" s="519">
        <v>0.30599999999999999</v>
      </c>
      <c r="V232" s="519">
        <v>0.498</v>
      </c>
      <c r="W232" s="519">
        <v>0.80400000000000005</v>
      </c>
      <c r="X232" s="390">
        <v>116</v>
      </c>
      <c r="Y232" s="390">
        <v>137</v>
      </c>
      <c r="Z232" s="390">
        <v>2</v>
      </c>
      <c r="AA232" s="390">
        <v>1</v>
      </c>
      <c r="AB232" s="390">
        <v>3</v>
      </c>
      <c r="AC232" s="390">
        <v>1</v>
      </c>
      <c r="AD232" s="390">
        <v>0</v>
      </c>
      <c r="AE232" s="390" t="s">
        <v>10120</v>
      </c>
      <c r="AF232" s="390"/>
      <c r="AG232" s="576">
        <v>0</v>
      </c>
      <c r="AH232" s="390">
        <v>0</v>
      </c>
      <c r="AI232" s="390">
        <v>0</v>
      </c>
      <c r="AJ232" s="390">
        <v>12</v>
      </c>
      <c r="AK232" s="390">
        <v>0</v>
      </c>
      <c r="AL232" s="390">
        <v>61</v>
      </c>
      <c r="AM232" s="390">
        <v>0</v>
      </c>
      <c r="AN232" s="390">
        <v>0</v>
      </c>
      <c r="AO232" s="389">
        <v>0</v>
      </c>
      <c r="AP232" s="390">
        <v>0</v>
      </c>
      <c r="AQ232" s="584">
        <v>3</v>
      </c>
      <c r="AR232" s="601"/>
      <c r="AS232" s="390">
        <v>90</v>
      </c>
      <c r="AT232" s="390">
        <v>16</v>
      </c>
      <c r="AU232" s="389">
        <v>26</v>
      </c>
      <c r="AV232" s="390">
        <v>4</v>
      </c>
      <c r="AW232" s="390">
        <v>1</v>
      </c>
      <c r="AX232" s="390">
        <v>5</v>
      </c>
      <c r="AY232" s="390">
        <v>14</v>
      </c>
      <c r="AZ232" s="390">
        <v>2</v>
      </c>
      <c r="BA232" s="390">
        <v>18</v>
      </c>
      <c r="BB232" s="519">
        <v>0.28899999999999998</v>
      </c>
      <c r="BC232" s="519">
        <v>0.312</v>
      </c>
      <c r="BD232" s="519">
        <v>0.52200000000000002</v>
      </c>
      <c r="BE232" s="519">
        <v>0.83399999999999996</v>
      </c>
      <c r="BF232" s="370"/>
      <c r="BG232" s="390">
        <v>185</v>
      </c>
      <c r="BH232" s="390">
        <v>31</v>
      </c>
      <c r="BI232" s="390">
        <v>50</v>
      </c>
      <c r="BJ232" s="390">
        <v>9</v>
      </c>
      <c r="BK232" s="390">
        <v>2</v>
      </c>
      <c r="BL232" s="390">
        <v>9</v>
      </c>
      <c r="BM232" s="390">
        <v>23</v>
      </c>
      <c r="BN232" s="390">
        <v>9</v>
      </c>
      <c r="BO232" s="390">
        <v>59</v>
      </c>
      <c r="BP232" s="519">
        <v>0.27</v>
      </c>
      <c r="BQ232" s="519">
        <v>0.30299999999999999</v>
      </c>
      <c r="BR232" s="519">
        <v>0.48599999999999999</v>
      </c>
      <c r="BS232" s="519">
        <v>0.78900000000000003</v>
      </c>
      <c r="BT232" s="390"/>
      <c r="BU232" s="390"/>
      <c r="BV232" s="390"/>
      <c r="BW232" s="390"/>
      <c r="BX232" s="390"/>
      <c r="BY232" s="390"/>
      <c r="BZ232" s="390"/>
      <c r="CA232" s="390"/>
      <c r="CB232" s="390"/>
      <c r="CC232" s="390"/>
      <c r="CD232" s="390"/>
    </row>
    <row r="233" spans="1:82" s="388" customFormat="1">
      <c r="A233" s="388" t="s">
        <v>7633</v>
      </c>
      <c r="B233" s="388" t="s">
        <v>7634</v>
      </c>
      <c r="C233" s="390">
        <v>26</v>
      </c>
      <c r="D233" s="390" t="s">
        <v>128</v>
      </c>
      <c r="E233" s="390" t="s">
        <v>43</v>
      </c>
      <c r="F233" s="390" t="s">
        <v>10</v>
      </c>
      <c r="G233" s="390">
        <v>117</v>
      </c>
      <c r="H233" s="390">
        <v>441</v>
      </c>
      <c r="I233" s="390">
        <v>403</v>
      </c>
      <c r="J233" s="390">
        <v>53</v>
      </c>
      <c r="K233" s="390">
        <v>100</v>
      </c>
      <c r="L233" s="390">
        <v>23</v>
      </c>
      <c r="M233" s="390">
        <v>1</v>
      </c>
      <c r="N233" s="390">
        <v>26</v>
      </c>
      <c r="O233" s="390">
        <v>68</v>
      </c>
      <c r="P233" s="390">
        <v>2</v>
      </c>
      <c r="Q233" s="390">
        <v>1</v>
      </c>
      <c r="R233" s="390">
        <v>30</v>
      </c>
      <c r="S233" s="390">
        <v>109</v>
      </c>
      <c r="T233" s="519">
        <v>0.248</v>
      </c>
      <c r="U233" s="519">
        <v>0.30199999999999999</v>
      </c>
      <c r="V233" s="519">
        <v>0.504</v>
      </c>
      <c r="W233" s="519">
        <v>0.80500000000000005</v>
      </c>
      <c r="X233" s="390">
        <v>119</v>
      </c>
      <c r="Y233" s="390">
        <v>203</v>
      </c>
      <c r="Z233" s="390">
        <v>9</v>
      </c>
      <c r="AA233" s="390">
        <v>3</v>
      </c>
      <c r="AB233" s="390">
        <v>0</v>
      </c>
      <c r="AC233" s="390">
        <v>5</v>
      </c>
      <c r="AD233" s="390">
        <v>2</v>
      </c>
      <c r="AE233" s="390" t="s">
        <v>10063</v>
      </c>
      <c r="AF233" s="390"/>
      <c r="AG233" s="576">
        <v>0</v>
      </c>
      <c r="AH233" s="390">
        <v>0</v>
      </c>
      <c r="AI233" s="390">
        <v>0</v>
      </c>
      <c r="AJ233" s="390">
        <v>0</v>
      </c>
      <c r="AK233" s="390">
        <v>0</v>
      </c>
      <c r="AL233" s="390">
        <v>0</v>
      </c>
      <c r="AM233" s="390">
        <v>58</v>
      </c>
      <c r="AN233" s="390">
        <v>0</v>
      </c>
      <c r="AO233" s="389">
        <v>50</v>
      </c>
      <c r="AP233" s="390">
        <v>103</v>
      </c>
      <c r="AQ233" s="584">
        <v>2</v>
      </c>
      <c r="AR233" s="601"/>
      <c r="AS233" s="390">
        <v>154</v>
      </c>
      <c r="AT233" s="390">
        <v>17</v>
      </c>
      <c r="AU233" s="389">
        <v>39</v>
      </c>
      <c r="AV233" s="390">
        <v>11</v>
      </c>
      <c r="AW233" s="390">
        <v>1</v>
      </c>
      <c r="AX233" s="390">
        <v>8</v>
      </c>
      <c r="AY233" s="390">
        <v>20</v>
      </c>
      <c r="AZ233" s="390">
        <v>14</v>
      </c>
      <c r="BA233" s="390">
        <v>35</v>
      </c>
      <c r="BB233" s="519">
        <v>0.253</v>
      </c>
      <c r="BC233" s="519">
        <v>0.316</v>
      </c>
      <c r="BD233" s="519">
        <v>0.49399999999999999</v>
      </c>
      <c r="BE233" s="519">
        <v>0.81</v>
      </c>
      <c r="BF233" s="370"/>
      <c r="BG233" s="390">
        <v>249</v>
      </c>
      <c r="BH233" s="390">
        <v>36</v>
      </c>
      <c r="BI233" s="390">
        <v>61</v>
      </c>
      <c r="BJ233" s="390">
        <v>12</v>
      </c>
      <c r="BK233" s="390">
        <v>0</v>
      </c>
      <c r="BL233" s="390">
        <v>18</v>
      </c>
      <c r="BM233" s="390">
        <v>48</v>
      </c>
      <c r="BN233" s="390">
        <v>16</v>
      </c>
      <c r="BO233" s="390">
        <v>74</v>
      </c>
      <c r="BP233" s="519">
        <v>0.245</v>
      </c>
      <c r="BQ233" s="519">
        <v>0.29299999999999998</v>
      </c>
      <c r="BR233" s="519">
        <v>0.51</v>
      </c>
      <c r="BS233" s="519">
        <v>0.80300000000000005</v>
      </c>
      <c r="BT233" s="390"/>
      <c r="BU233" s="390"/>
      <c r="BV233" s="390"/>
      <c r="BW233" s="390"/>
      <c r="BX233" s="390"/>
      <c r="BY233" s="390"/>
      <c r="BZ233" s="390"/>
      <c r="CA233" s="390"/>
      <c r="CB233" s="390"/>
      <c r="CC233" s="390"/>
      <c r="CD233" s="390"/>
    </row>
    <row r="234" spans="1:82" s="73" customFormat="1" ht="15.75" thickBot="1">
      <c r="A234" s="550" t="s">
        <v>6112</v>
      </c>
      <c r="B234" s="73" t="s">
        <v>7178</v>
      </c>
      <c r="C234" s="71"/>
      <c r="D234" s="71"/>
      <c r="E234" s="71"/>
      <c r="F234" s="71"/>
      <c r="G234" s="71"/>
      <c r="H234" s="71"/>
      <c r="I234" s="71"/>
      <c r="J234" s="503"/>
      <c r="K234" s="503"/>
      <c r="L234" s="503"/>
      <c r="M234" s="503"/>
      <c r="N234" s="71"/>
      <c r="O234" s="71"/>
      <c r="P234" s="71"/>
      <c r="Q234" s="71"/>
      <c r="R234" s="71"/>
      <c r="S234" s="71"/>
      <c r="T234" s="71"/>
      <c r="U234" s="71"/>
      <c r="V234" s="71"/>
      <c r="W234" s="71"/>
      <c r="X234" s="71"/>
      <c r="Y234" s="71"/>
      <c r="Z234" s="71"/>
      <c r="AA234" s="71"/>
      <c r="AB234" s="71"/>
      <c r="AC234" s="71"/>
      <c r="AD234" s="71"/>
      <c r="AE234" s="504"/>
      <c r="AF234" s="505"/>
      <c r="AG234" s="581"/>
      <c r="AH234" s="71"/>
      <c r="AI234" s="71"/>
      <c r="AJ234" s="71"/>
      <c r="AK234" s="71"/>
      <c r="AL234" s="71"/>
      <c r="AM234" s="71"/>
      <c r="AN234" s="71"/>
      <c r="AO234" s="573"/>
      <c r="AP234" s="506"/>
      <c r="AQ234" s="589"/>
      <c r="AR234" s="605"/>
      <c r="AS234" s="507"/>
      <c r="AT234" s="507"/>
      <c r="AU234" s="573"/>
      <c r="AV234" s="508"/>
      <c r="AW234" s="507"/>
      <c r="AX234" s="507"/>
      <c r="AY234" s="507"/>
      <c r="AZ234" s="507"/>
      <c r="BA234" s="202"/>
      <c r="BB234" s="202"/>
      <c r="BC234" s="202"/>
      <c r="BD234" s="202"/>
      <c r="BE234" s="202"/>
      <c r="BF234" s="613"/>
      <c r="BG234" s="71"/>
      <c r="BH234" s="71"/>
      <c r="BI234" s="71"/>
      <c r="BJ234" s="71"/>
      <c r="BK234" s="71"/>
      <c r="BL234" s="71"/>
      <c r="BM234" s="71"/>
      <c r="BN234" s="71"/>
      <c r="BO234" s="71"/>
      <c r="BP234" s="71"/>
      <c r="BQ234" s="71"/>
      <c r="BR234" s="71"/>
      <c r="BS234" s="71"/>
      <c r="BT234" s="71"/>
      <c r="BU234" s="71"/>
      <c r="BV234" s="71"/>
      <c r="BW234" s="71"/>
      <c r="BX234" s="71"/>
      <c r="BY234" s="71"/>
      <c r="BZ234" s="71"/>
      <c r="CA234" s="71"/>
      <c r="CB234" s="71"/>
      <c r="CC234" s="71"/>
      <c r="CD234" s="71"/>
    </row>
    <row r="235" spans="1:82" s="73" customFormat="1" ht="15.75" thickBot="1">
      <c r="A235" s="550" t="s">
        <v>175</v>
      </c>
      <c r="B235" s="73" t="s">
        <v>7179</v>
      </c>
      <c r="C235" s="71"/>
      <c r="D235" s="71"/>
      <c r="E235" s="71"/>
      <c r="F235" s="71"/>
      <c r="G235" s="71"/>
      <c r="H235" s="71"/>
      <c r="I235" s="71"/>
      <c r="J235" s="503"/>
      <c r="K235" s="503"/>
      <c r="L235" s="503"/>
      <c r="M235" s="503"/>
      <c r="N235" s="71"/>
      <c r="O235" s="71"/>
      <c r="P235" s="71"/>
      <c r="Q235" s="71"/>
      <c r="R235" s="71"/>
      <c r="S235" s="71"/>
      <c r="T235" s="71"/>
      <c r="U235" s="71"/>
      <c r="V235" s="71"/>
      <c r="W235" s="71"/>
      <c r="X235" s="71"/>
      <c r="Y235" s="71"/>
      <c r="Z235" s="71"/>
      <c r="AA235" s="71"/>
      <c r="AB235" s="71"/>
      <c r="AC235" s="71"/>
      <c r="AD235" s="71"/>
      <c r="AE235" s="504"/>
      <c r="AF235" s="505"/>
      <c r="AG235" s="581"/>
      <c r="AH235" s="71"/>
      <c r="AI235" s="71"/>
      <c r="AJ235" s="71"/>
      <c r="AK235" s="71"/>
      <c r="AL235" s="71"/>
      <c r="AM235" s="71"/>
      <c r="AN235" s="71"/>
      <c r="AO235" s="573"/>
      <c r="AP235" s="506"/>
      <c r="AQ235" s="589"/>
      <c r="AR235" s="605"/>
      <c r="AS235" s="507"/>
      <c r="AT235" s="507"/>
      <c r="AU235" s="573"/>
      <c r="AV235" s="508"/>
      <c r="AW235" s="507"/>
      <c r="AX235" s="507"/>
      <c r="AY235" s="507"/>
      <c r="AZ235" s="507"/>
      <c r="BA235" s="202"/>
      <c r="BB235" s="202"/>
      <c r="BC235" s="202"/>
      <c r="BD235" s="202"/>
      <c r="BE235" s="202"/>
      <c r="BF235" s="613"/>
      <c r="BG235" s="71"/>
      <c r="BH235" s="71"/>
      <c r="BI235" s="71"/>
      <c r="BJ235" s="71"/>
      <c r="BK235" s="71"/>
      <c r="BL235" s="71"/>
      <c r="BM235" s="71"/>
      <c r="BN235" s="71"/>
      <c r="BO235" s="71"/>
      <c r="BP235" s="71"/>
      <c r="BQ235" s="71"/>
      <c r="BR235" s="71"/>
      <c r="BS235" s="71"/>
      <c r="BT235" s="71"/>
      <c r="BU235" s="71"/>
      <c r="BV235" s="71"/>
      <c r="BW235" s="71"/>
      <c r="BX235" s="71"/>
      <c r="BY235" s="71"/>
      <c r="BZ235" s="71"/>
      <c r="CA235" s="71"/>
      <c r="CB235" s="71"/>
      <c r="CC235" s="71"/>
      <c r="CD235" s="71"/>
    </row>
    <row r="236" spans="1:82" s="388" customFormat="1">
      <c r="A236" s="388" t="s">
        <v>176</v>
      </c>
      <c r="B236" s="388" t="s">
        <v>7180</v>
      </c>
      <c r="C236" s="390">
        <v>39</v>
      </c>
      <c r="D236" s="390" t="s">
        <v>69</v>
      </c>
      <c r="E236" s="390" t="s">
        <v>43</v>
      </c>
      <c r="F236" s="390" t="s">
        <v>35</v>
      </c>
      <c r="G236" s="390">
        <v>87</v>
      </c>
      <c r="H236" s="390">
        <v>187</v>
      </c>
      <c r="I236" s="390">
        <v>164</v>
      </c>
      <c r="J236" s="390">
        <v>18</v>
      </c>
      <c r="K236" s="390">
        <v>35</v>
      </c>
      <c r="L236" s="390">
        <v>10</v>
      </c>
      <c r="M236" s="390">
        <v>1</v>
      </c>
      <c r="N236" s="390">
        <v>1</v>
      </c>
      <c r="O236" s="390">
        <v>14</v>
      </c>
      <c r="P236" s="390">
        <v>3</v>
      </c>
      <c r="Q236" s="390">
        <v>1</v>
      </c>
      <c r="R236" s="390">
        <v>17</v>
      </c>
      <c r="S236" s="390">
        <v>34</v>
      </c>
      <c r="T236" s="519">
        <v>0.21299999999999999</v>
      </c>
      <c r="U236" s="519">
        <v>0.30499999999999999</v>
      </c>
      <c r="V236" s="519">
        <v>0.30499999999999999</v>
      </c>
      <c r="W236" s="519">
        <v>0.61</v>
      </c>
      <c r="X236" s="390">
        <v>68</v>
      </c>
      <c r="Y236" s="390">
        <v>50</v>
      </c>
      <c r="Z236" s="390">
        <v>3</v>
      </c>
      <c r="AA236" s="390">
        <v>5</v>
      </c>
      <c r="AB236" s="390">
        <v>0</v>
      </c>
      <c r="AC236" s="390">
        <v>1</v>
      </c>
      <c r="AD236" s="390">
        <v>2</v>
      </c>
      <c r="AE236" s="390" t="s">
        <v>10040</v>
      </c>
      <c r="AF236" s="390"/>
      <c r="AG236" s="576">
        <v>0</v>
      </c>
      <c r="AH236" s="390">
        <v>0</v>
      </c>
      <c r="AI236" s="390">
        <v>2</v>
      </c>
      <c r="AJ236" s="390">
        <v>50</v>
      </c>
      <c r="AK236" s="390">
        <v>0</v>
      </c>
      <c r="AL236" s="390">
        <v>0</v>
      </c>
      <c r="AM236" s="390">
        <v>0</v>
      </c>
      <c r="AN236" s="390">
        <v>0</v>
      </c>
      <c r="AO236" s="389">
        <v>0</v>
      </c>
      <c r="AP236" s="390">
        <v>0</v>
      </c>
      <c r="AQ236" s="584">
        <v>0</v>
      </c>
      <c r="AR236" s="601"/>
      <c r="AS236" s="390">
        <v>14</v>
      </c>
      <c r="AT236" s="390">
        <v>1</v>
      </c>
      <c r="AU236" s="389">
        <v>2</v>
      </c>
      <c r="AV236" s="390">
        <v>1</v>
      </c>
      <c r="AW236" s="390">
        <v>0</v>
      </c>
      <c r="AX236" s="390">
        <v>0</v>
      </c>
      <c r="AY236" s="390">
        <v>3</v>
      </c>
      <c r="AZ236" s="390">
        <v>2</v>
      </c>
      <c r="BA236" s="390">
        <v>4</v>
      </c>
      <c r="BB236" s="519">
        <v>0.14299999999999999</v>
      </c>
      <c r="BC236" s="519">
        <v>0.23499999999999999</v>
      </c>
      <c r="BD236" s="519">
        <v>0.214</v>
      </c>
      <c r="BE236" s="519">
        <v>0.44900000000000001</v>
      </c>
      <c r="BF236" s="370"/>
      <c r="BG236" s="390">
        <v>150</v>
      </c>
      <c r="BH236" s="390">
        <v>17</v>
      </c>
      <c r="BI236" s="390">
        <v>33</v>
      </c>
      <c r="BJ236" s="390">
        <v>9</v>
      </c>
      <c r="BK236" s="390">
        <v>1</v>
      </c>
      <c r="BL236" s="390">
        <v>1</v>
      </c>
      <c r="BM236" s="390">
        <v>11</v>
      </c>
      <c r="BN236" s="390">
        <v>15</v>
      </c>
      <c r="BO236" s="390">
        <v>30</v>
      </c>
      <c r="BP236" s="519">
        <v>0.22</v>
      </c>
      <c r="BQ236" s="519">
        <v>0.312</v>
      </c>
      <c r="BR236" s="519">
        <v>0.313</v>
      </c>
      <c r="BS236" s="519">
        <v>0.625</v>
      </c>
      <c r="BT236" s="390"/>
      <c r="BU236" s="390"/>
      <c r="BV236" s="390"/>
      <c r="BW236" s="390"/>
      <c r="BX236" s="390"/>
      <c r="BY236" s="390"/>
      <c r="BZ236" s="390"/>
      <c r="CA236" s="390"/>
      <c r="CB236" s="390"/>
      <c r="CC236" s="390"/>
      <c r="CD236" s="390"/>
    </row>
    <row r="237" spans="1:82" ht="15" customHeight="1">
      <c r="A237" s="276"/>
      <c r="B237" s="319"/>
      <c r="C237" s="319"/>
      <c r="D237" s="319"/>
      <c r="E237" s="319"/>
      <c r="F237" s="319"/>
      <c r="G237" s="319"/>
      <c r="H237" s="319"/>
      <c r="I237" s="287"/>
      <c r="J237" s="287"/>
      <c r="K237" s="287"/>
      <c r="L237" s="287"/>
      <c r="M237" s="319"/>
      <c r="N237" s="319"/>
      <c r="O237" s="319"/>
      <c r="P237" s="319"/>
      <c r="Q237" s="319"/>
      <c r="R237" s="319"/>
      <c r="S237" s="319"/>
      <c r="T237" s="319"/>
      <c r="U237" s="319"/>
      <c r="V237" s="319"/>
      <c r="W237" s="319"/>
      <c r="X237" s="319"/>
      <c r="Y237" s="319"/>
      <c r="Z237" s="319"/>
      <c r="AA237" s="319"/>
      <c r="AB237" s="319"/>
      <c r="AC237" s="319"/>
      <c r="AD237" s="319"/>
      <c r="AE237" s="319"/>
      <c r="AF237" s="319"/>
      <c r="AG237" s="577"/>
      <c r="AH237" s="319"/>
      <c r="AI237" s="319"/>
      <c r="AJ237" s="319"/>
      <c r="AK237" s="319"/>
      <c r="AL237" s="319"/>
      <c r="AM237" s="319"/>
      <c r="AN237" s="319"/>
      <c r="AO237" s="319"/>
      <c r="AP237" s="319"/>
      <c r="AQ237" s="590"/>
      <c r="AR237" s="606"/>
      <c r="AS237" s="319"/>
      <c r="AT237" s="287"/>
      <c r="AU237" s="287"/>
      <c r="AV237" s="287"/>
      <c r="AW237" s="287"/>
      <c r="AX237" s="319"/>
      <c r="AY237" s="287"/>
      <c r="AZ237" s="287"/>
      <c r="BA237" s="287"/>
      <c r="BB237" s="287"/>
    </row>
    <row r="238" spans="1:82" s="289" customFormat="1" ht="15" customHeight="1">
      <c r="A238" s="334" t="s">
        <v>480</v>
      </c>
      <c r="B238" s="335"/>
      <c r="C238" s="335"/>
      <c r="D238" s="335"/>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580"/>
      <c r="AH238" s="323"/>
      <c r="AI238" s="323"/>
      <c r="AJ238" s="323"/>
      <c r="AK238" s="323"/>
      <c r="AL238" s="323"/>
      <c r="AM238" s="323"/>
      <c r="AN238" s="323"/>
      <c r="AO238" s="323"/>
      <c r="AP238" s="323"/>
      <c r="AQ238" s="588"/>
      <c r="AR238" s="599"/>
      <c r="AS238" s="323"/>
      <c r="AT238" s="323"/>
      <c r="AU238" s="323"/>
      <c r="AV238" s="323"/>
      <c r="AW238" s="323"/>
      <c r="AX238" s="323"/>
      <c r="AY238" s="323"/>
      <c r="AZ238" s="323"/>
      <c r="BA238" s="323"/>
      <c r="BB238" s="335"/>
      <c r="BC238" s="323"/>
      <c r="BD238" s="323"/>
      <c r="BE238" s="323"/>
      <c r="BF238" s="323"/>
      <c r="BG238" s="323"/>
      <c r="BH238" s="323"/>
      <c r="BI238" s="323"/>
      <c r="BJ238" s="323"/>
      <c r="BK238" s="323"/>
      <c r="BL238" s="323"/>
      <c r="BM238" s="335"/>
      <c r="BN238" s="335"/>
      <c r="BO238" s="335"/>
      <c r="BP238" s="335"/>
      <c r="BQ238" s="335"/>
      <c r="BR238" s="335"/>
      <c r="BS238" s="335"/>
      <c r="BT238" s="335"/>
      <c r="BU238" s="335"/>
      <c r="BV238" s="335"/>
      <c r="BW238" s="335"/>
      <c r="BX238" s="335"/>
      <c r="BY238" s="335"/>
      <c r="BZ238" s="335"/>
      <c r="CA238" s="335"/>
      <c r="CB238" s="335"/>
      <c r="CC238" s="335"/>
      <c r="CD238" s="335"/>
    </row>
    <row r="239" spans="1:82" ht="15" customHeight="1">
      <c r="A239" s="304"/>
      <c r="B239" s="332"/>
      <c r="C239" s="332"/>
      <c r="D239" s="332"/>
      <c r="E239" s="390"/>
      <c r="F239" s="390"/>
      <c r="G239" s="390"/>
      <c r="H239" s="390"/>
      <c r="I239" s="390"/>
      <c r="J239" s="390"/>
      <c r="K239" s="390"/>
      <c r="L239" s="390"/>
      <c r="M239" s="390"/>
      <c r="N239" s="390"/>
      <c r="O239" s="390"/>
      <c r="P239" s="390"/>
      <c r="Q239" s="390"/>
      <c r="R239" s="390"/>
      <c r="S239" s="390"/>
      <c r="T239" s="390"/>
      <c r="U239" s="390"/>
      <c r="V239" s="390"/>
      <c r="W239" s="390"/>
      <c r="X239" s="390"/>
      <c r="Y239" s="390"/>
      <c r="Z239" s="390"/>
      <c r="AA239" s="390"/>
      <c r="AB239" s="390"/>
      <c r="AC239" s="390"/>
      <c r="AD239" s="389"/>
      <c r="AE239" s="389"/>
      <c r="AF239" s="390"/>
      <c r="AG239" s="576"/>
      <c r="AH239" s="390"/>
      <c r="AI239" s="390"/>
      <c r="AJ239" s="389"/>
      <c r="AK239" s="390"/>
      <c r="AL239" s="390"/>
      <c r="AM239" s="390"/>
      <c r="AN239" s="390"/>
      <c r="AO239" s="389"/>
      <c r="AP239" s="390"/>
      <c r="AQ239" s="584"/>
      <c r="AR239" s="601"/>
      <c r="AS239" s="389"/>
      <c r="AT239" s="389"/>
      <c r="AU239" s="389"/>
      <c r="AV239" s="390"/>
      <c r="AW239" s="389"/>
      <c r="AX239" s="389"/>
      <c r="AY239" s="390"/>
      <c r="AZ239" s="390"/>
      <c r="BA239" s="389"/>
      <c r="BC239" s="389"/>
      <c r="BD239" s="389"/>
      <c r="BE239" s="389"/>
      <c r="BF239" s="370"/>
      <c r="BG239" s="390"/>
      <c r="BH239" s="389"/>
      <c r="BI239" s="390"/>
      <c r="BJ239" s="390"/>
      <c r="BK239" s="390"/>
      <c r="BL239" s="390"/>
    </row>
    <row r="240" spans="1:82" ht="15" customHeight="1">
      <c r="A240" s="310" t="s">
        <v>464</v>
      </c>
      <c r="B240" s="330"/>
      <c r="C240" s="330"/>
      <c r="D240" s="330"/>
      <c r="E240" s="390"/>
      <c r="F240" s="390"/>
      <c r="G240" s="390"/>
      <c r="H240" s="390"/>
      <c r="I240" s="390"/>
      <c r="J240" s="390"/>
      <c r="K240" s="390"/>
      <c r="L240" s="390"/>
      <c r="M240" s="390"/>
      <c r="N240" s="390"/>
      <c r="O240" s="390"/>
      <c r="P240" s="390"/>
      <c r="Q240" s="390"/>
      <c r="R240" s="390"/>
      <c r="S240" s="390"/>
      <c r="T240" s="390"/>
      <c r="U240" s="390"/>
      <c r="V240" s="390"/>
      <c r="W240" s="390"/>
      <c r="X240" s="390"/>
      <c r="Y240" s="390"/>
      <c r="Z240" s="390"/>
      <c r="AA240" s="390"/>
      <c r="AB240" s="390"/>
      <c r="AC240" s="390"/>
      <c r="AD240" s="389"/>
      <c r="AE240" s="389"/>
      <c r="AF240" s="390"/>
      <c r="AG240" s="576"/>
      <c r="AH240" s="390"/>
      <c r="AI240" s="390"/>
      <c r="AJ240" s="389"/>
      <c r="AK240" s="390"/>
      <c r="AL240" s="390"/>
      <c r="AM240" s="390"/>
      <c r="AN240" s="390"/>
      <c r="AO240" s="389"/>
      <c r="AP240" s="390"/>
      <c r="AQ240" s="584"/>
      <c r="AR240" s="601"/>
      <c r="AS240" s="390"/>
      <c r="AT240" s="389"/>
      <c r="AU240" s="389"/>
      <c r="AV240" s="390"/>
      <c r="AW240" s="389"/>
      <c r="AX240" s="389"/>
      <c r="AY240" s="390"/>
      <c r="AZ240" s="390"/>
      <c r="BA240" s="389"/>
      <c r="BC240" s="389"/>
      <c r="BD240" s="389"/>
      <c r="BE240" s="389"/>
      <c r="BF240" s="370"/>
      <c r="BG240" s="390"/>
      <c r="BH240" s="389"/>
      <c r="BI240" s="390"/>
      <c r="BJ240" s="390"/>
      <c r="BK240" s="390"/>
      <c r="BL240" s="390"/>
    </row>
    <row r="241" spans="1:82" s="388" customFormat="1">
      <c r="A241" s="388" t="s">
        <v>178</v>
      </c>
      <c r="B241" s="388" t="s">
        <v>7181</v>
      </c>
      <c r="C241" s="390">
        <v>28</v>
      </c>
      <c r="D241" s="390" t="s">
        <v>115</v>
      </c>
      <c r="E241" s="390" t="s">
        <v>34</v>
      </c>
      <c r="F241" s="390" t="s">
        <v>10</v>
      </c>
      <c r="G241" s="390">
        <v>137</v>
      </c>
      <c r="H241" s="390">
        <v>599</v>
      </c>
      <c r="I241" s="390">
        <v>534</v>
      </c>
      <c r="J241" s="390">
        <v>84</v>
      </c>
      <c r="K241" s="390">
        <v>169</v>
      </c>
      <c r="L241" s="390">
        <v>29</v>
      </c>
      <c r="M241" s="390">
        <v>2</v>
      </c>
      <c r="N241" s="390">
        <v>13</v>
      </c>
      <c r="O241" s="390">
        <v>61</v>
      </c>
      <c r="P241" s="390">
        <v>17</v>
      </c>
      <c r="Q241" s="390">
        <v>4</v>
      </c>
      <c r="R241" s="390">
        <v>55</v>
      </c>
      <c r="S241" s="390">
        <v>79</v>
      </c>
      <c r="T241" s="519">
        <v>0.316</v>
      </c>
      <c r="U241" s="519">
        <v>0.38600000000000001</v>
      </c>
      <c r="V241" s="519">
        <v>0.45100000000000001</v>
      </c>
      <c r="W241" s="519">
        <v>0.83699999999999997</v>
      </c>
      <c r="X241" s="390">
        <v>133</v>
      </c>
      <c r="Y241" s="390">
        <v>241</v>
      </c>
      <c r="Z241" s="390">
        <v>17</v>
      </c>
      <c r="AA241" s="390">
        <v>6</v>
      </c>
      <c r="AB241" s="390">
        <v>3</v>
      </c>
      <c r="AC241" s="390">
        <v>1</v>
      </c>
      <c r="AD241" s="390">
        <v>4</v>
      </c>
      <c r="AE241" s="570" t="s">
        <v>7219</v>
      </c>
      <c r="AF241" s="570"/>
      <c r="AG241" s="576">
        <v>0</v>
      </c>
      <c r="AH241" s="390">
        <v>0</v>
      </c>
      <c r="AI241" s="390">
        <v>0</v>
      </c>
      <c r="AJ241" s="390">
        <v>130</v>
      </c>
      <c r="AK241" s="390">
        <v>0</v>
      </c>
      <c r="AL241" s="390">
        <v>0</v>
      </c>
      <c r="AM241" s="390">
        <v>0</v>
      </c>
      <c r="AN241" s="390">
        <v>0</v>
      </c>
      <c r="AO241" s="389">
        <v>0</v>
      </c>
      <c r="AP241" s="390">
        <v>0</v>
      </c>
      <c r="AQ241" s="584">
        <v>6</v>
      </c>
      <c r="AR241" s="601"/>
      <c r="AS241" s="390">
        <v>142</v>
      </c>
      <c r="AT241" s="390">
        <v>21</v>
      </c>
      <c r="AU241" s="389">
        <v>40</v>
      </c>
      <c r="AV241" s="390">
        <v>11</v>
      </c>
      <c r="AW241" s="390">
        <v>0</v>
      </c>
      <c r="AX241" s="390">
        <v>2</v>
      </c>
      <c r="AY241" s="390">
        <v>18</v>
      </c>
      <c r="AZ241" s="390">
        <v>16</v>
      </c>
      <c r="BA241" s="390">
        <v>18</v>
      </c>
      <c r="BB241" s="519">
        <v>0.28199999999999997</v>
      </c>
      <c r="BC241" s="519">
        <v>0.36399999999999999</v>
      </c>
      <c r="BD241" s="519">
        <v>0.40100000000000002</v>
      </c>
      <c r="BE241" s="519">
        <v>0.76500000000000001</v>
      </c>
      <c r="BF241" s="370"/>
      <c r="BG241" s="390">
        <v>392</v>
      </c>
      <c r="BH241" s="390">
        <v>63</v>
      </c>
      <c r="BI241" s="390">
        <v>128</v>
      </c>
      <c r="BJ241" s="390">
        <v>18</v>
      </c>
      <c r="BK241" s="390">
        <v>2</v>
      </c>
      <c r="BL241" s="390">
        <v>11</v>
      </c>
      <c r="BM241" s="390">
        <v>43</v>
      </c>
      <c r="BN241" s="390">
        <v>39</v>
      </c>
      <c r="BO241" s="390">
        <v>61</v>
      </c>
      <c r="BP241" s="519">
        <v>0.32700000000000001</v>
      </c>
      <c r="BQ241" s="519">
        <v>0.39200000000000002</v>
      </c>
      <c r="BR241" s="519">
        <v>0.46700000000000003</v>
      </c>
      <c r="BS241" s="519">
        <v>0.85899999999999999</v>
      </c>
      <c r="BT241" s="390"/>
      <c r="BU241" s="390"/>
      <c r="BV241" s="390"/>
      <c r="BW241" s="390"/>
      <c r="BX241" s="390"/>
      <c r="BY241" s="390"/>
      <c r="BZ241" s="390"/>
      <c r="CA241" s="390"/>
      <c r="CB241" s="390"/>
      <c r="CC241" s="390"/>
      <c r="CD241" s="390"/>
    </row>
    <row r="242" spans="1:82" s="388" customFormat="1">
      <c r="A242" s="388" t="s">
        <v>7843</v>
      </c>
      <c r="B242" s="388" t="s">
        <v>7844</v>
      </c>
      <c r="C242" s="390">
        <v>24</v>
      </c>
      <c r="D242" s="390" t="s">
        <v>97</v>
      </c>
      <c r="E242" s="390" t="s">
        <v>43</v>
      </c>
      <c r="F242" s="390" t="s">
        <v>37</v>
      </c>
      <c r="G242" s="390">
        <v>76</v>
      </c>
      <c r="H242" s="390">
        <v>200</v>
      </c>
      <c r="I242" s="390">
        <v>181</v>
      </c>
      <c r="J242" s="390">
        <v>21</v>
      </c>
      <c r="K242" s="390">
        <v>42</v>
      </c>
      <c r="L242" s="390">
        <v>7</v>
      </c>
      <c r="M242" s="390">
        <v>0</v>
      </c>
      <c r="N242" s="390">
        <v>2</v>
      </c>
      <c r="O242" s="390">
        <v>21</v>
      </c>
      <c r="P242" s="390">
        <v>0</v>
      </c>
      <c r="Q242" s="390">
        <v>0</v>
      </c>
      <c r="R242" s="390">
        <v>12</v>
      </c>
      <c r="S242" s="390">
        <v>42</v>
      </c>
      <c r="T242" s="519">
        <v>0.23200000000000001</v>
      </c>
      <c r="U242" s="519">
        <v>0.29299999999999998</v>
      </c>
      <c r="V242" s="519">
        <v>0.30399999999999999</v>
      </c>
      <c r="W242" s="519">
        <v>0.59699999999999998</v>
      </c>
      <c r="X242" s="390">
        <v>58</v>
      </c>
      <c r="Y242" s="390">
        <v>55</v>
      </c>
      <c r="Z242" s="390">
        <v>5</v>
      </c>
      <c r="AA242" s="390">
        <v>4</v>
      </c>
      <c r="AB242" s="390">
        <v>2</v>
      </c>
      <c r="AC242" s="390">
        <v>1</v>
      </c>
      <c r="AD242" s="390">
        <v>0</v>
      </c>
      <c r="AE242" s="390" t="s">
        <v>10121</v>
      </c>
      <c r="AF242" s="390"/>
      <c r="AG242" s="576">
        <v>2</v>
      </c>
      <c r="AH242" s="390">
        <v>37</v>
      </c>
      <c r="AI242" s="390">
        <v>20</v>
      </c>
      <c r="AJ242" s="390">
        <v>0</v>
      </c>
      <c r="AK242" s="390">
        <v>3</v>
      </c>
      <c r="AL242" s="390">
        <v>0</v>
      </c>
      <c r="AM242" s="390">
        <v>0</v>
      </c>
      <c r="AN242" s="390">
        <v>0</v>
      </c>
      <c r="AO242" s="389">
        <v>0</v>
      </c>
      <c r="AP242" s="390">
        <v>0</v>
      </c>
      <c r="AQ242" s="584">
        <v>0</v>
      </c>
      <c r="AR242" s="601"/>
      <c r="AS242" s="390">
        <v>44</v>
      </c>
      <c r="AT242" s="390">
        <v>4</v>
      </c>
      <c r="AU242" s="389">
        <v>6</v>
      </c>
      <c r="AV242" s="390">
        <v>2</v>
      </c>
      <c r="AW242" s="390">
        <v>0</v>
      </c>
      <c r="AX242" s="390">
        <v>0</v>
      </c>
      <c r="AY242" s="390">
        <v>1</v>
      </c>
      <c r="AZ242" s="390">
        <v>5</v>
      </c>
      <c r="BA242" s="390">
        <v>15</v>
      </c>
      <c r="BB242" s="519">
        <v>0.13600000000000001</v>
      </c>
      <c r="BC242" s="519">
        <v>0.26400000000000001</v>
      </c>
      <c r="BD242" s="519">
        <v>0.182</v>
      </c>
      <c r="BE242" s="519">
        <v>0.44600000000000001</v>
      </c>
      <c r="BF242" s="370"/>
      <c r="BG242" s="390">
        <v>137</v>
      </c>
      <c r="BH242" s="390">
        <v>17</v>
      </c>
      <c r="BI242" s="390">
        <v>36</v>
      </c>
      <c r="BJ242" s="390">
        <v>5</v>
      </c>
      <c r="BK242" s="390">
        <v>0</v>
      </c>
      <c r="BL242" s="390">
        <v>2</v>
      </c>
      <c r="BM242" s="390">
        <v>20</v>
      </c>
      <c r="BN242" s="390">
        <v>7</v>
      </c>
      <c r="BO242" s="390">
        <v>27</v>
      </c>
      <c r="BP242" s="519">
        <v>0.26300000000000001</v>
      </c>
      <c r="BQ242" s="519">
        <v>0.30299999999999999</v>
      </c>
      <c r="BR242" s="519">
        <v>0.34300000000000003</v>
      </c>
      <c r="BS242" s="519">
        <v>0.64600000000000002</v>
      </c>
      <c r="BT242" s="390"/>
      <c r="BU242" s="390"/>
      <c r="BV242" s="390"/>
      <c r="BW242" s="390"/>
      <c r="BX242" s="390"/>
      <c r="BY242" s="390"/>
      <c r="BZ242" s="390"/>
      <c r="CA242" s="390"/>
      <c r="CB242" s="390"/>
      <c r="CC242" s="390"/>
      <c r="CD242" s="390"/>
    </row>
    <row r="243" spans="1:82" s="388" customFormat="1">
      <c r="A243" s="388" t="s">
        <v>6136</v>
      </c>
      <c r="B243" s="388" t="s">
        <v>7070</v>
      </c>
      <c r="C243" s="390">
        <v>25</v>
      </c>
      <c r="D243" s="390" t="s">
        <v>42</v>
      </c>
      <c r="E243" s="390" t="s">
        <v>43</v>
      </c>
      <c r="F243" s="390" t="s">
        <v>35</v>
      </c>
      <c r="G243" s="390">
        <v>153</v>
      </c>
      <c r="H243" s="390">
        <v>638</v>
      </c>
      <c r="I243" s="390">
        <v>543</v>
      </c>
      <c r="J243" s="390">
        <v>78</v>
      </c>
      <c r="K243" s="390">
        <v>132</v>
      </c>
      <c r="L243" s="390">
        <v>25</v>
      </c>
      <c r="M243" s="390">
        <v>1</v>
      </c>
      <c r="N243" s="390">
        <v>28</v>
      </c>
      <c r="O243" s="390">
        <v>82</v>
      </c>
      <c r="P243" s="390">
        <v>3</v>
      </c>
      <c r="Q243" s="390">
        <v>4</v>
      </c>
      <c r="R243" s="390">
        <v>84</v>
      </c>
      <c r="S243" s="390">
        <v>159</v>
      </c>
      <c r="T243" s="519">
        <v>0.24299999999999999</v>
      </c>
      <c r="U243" s="519">
        <v>0.35</v>
      </c>
      <c r="V243" s="519">
        <v>0.44800000000000001</v>
      </c>
      <c r="W243" s="519">
        <v>0.79700000000000004</v>
      </c>
      <c r="X243" s="390">
        <v>124</v>
      </c>
      <c r="Y243" s="390">
        <v>243</v>
      </c>
      <c r="Z243" s="390">
        <v>10</v>
      </c>
      <c r="AA243" s="390">
        <v>7</v>
      </c>
      <c r="AB243" s="390">
        <v>0</v>
      </c>
      <c r="AC243" s="390">
        <v>4</v>
      </c>
      <c r="AD243" s="390">
        <v>8</v>
      </c>
      <c r="AE243" s="390" t="s">
        <v>10122</v>
      </c>
      <c r="AF243" s="390"/>
      <c r="AG243" s="576">
        <v>0</v>
      </c>
      <c r="AH243" s="390">
        <v>0</v>
      </c>
      <c r="AI243" s="390">
        <v>0</v>
      </c>
      <c r="AJ243" s="390">
        <v>0</v>
      </c>
      <c r="AK243" s="390">
        <v>0</v>
      </c>
      <c r="AL243" s="390">
        <v>0</v>
      </c>
      <c r="AM243" s="390">
        <v>84</v>
      </c>
      <c r="AN243" s="390">
        <v>58</v>
      </c>
      <c r="AO243" s="389">
        <v>13</v>
      </c>
      <c r="AP243" s="390">
        <v>144</v>
      </c>
      <c r="AQ243" s="584">
        <v>1</v>
      </c>
      <c r="AR243" s="601"/>
      <c r="AS243" s="390">
        <v>168</v>
      </c>
      <c r="AT243" s="390">
        <v>22</v>
      </c>
      <c r="AU243" s="389">
        <v>42</v>
      </c>
      <c r="AV243" s="390">
        <v>8</v>
      </c>
      <c r="AW243" s="390">
        <v>0</v>
      </c>
      <c r="AX243" s="390">
        <v>10</v>
      </c>
      <c r="AY243" s="390">
        <v>28</v>
      </c>
      <c r="AZ243" s="390">
        <v>18</v>
      </c>
      <c r="BA243" s="390">
        <v>59</v>
      </c>
      <c r="BB243" s="519">
        <v>0.25</v>
      </c>
      <c r="BC243" s="519">
        <v>0.33200000000000002</v>
      </c>
      <c r="BD243" s="519">
        <v>0.47599999999999998</v>
      </c>
      <c r="BE243" s="519">
        <v>0.80800000000000005</v>
      </c>
      <c r="BF243" s="370"/>
      <c r="BG243" s="390">
        <v>375</v>
      </c>
      <c r="BH243" s="390">
        <v>55</v>
      </c>
      <c r="BI243" s="390">
        <v>90</v>
      </c>
      <c r="BJ243" s="390">
        <v>17</v>
      </c>
      <c r="BK243" s="390">
        <v>1</v>
      </c>
      <c r="BL243" s="390">
        <v>18</v>
      </c>
      <c r="BM243" s="390">
        <v>54</v>
      </c>
      <c r="BN243" s="390">
        <v>66</v>
      </c>
      <c r="BO243" s="390">
        <v>100</v>
      </c>
      <c r="BP243" s="519">
        <v>0.24</v>
      </c>
      <c r="BQ243" s="519">
        <v>0.35699999999999998</v>
      </c>
      <c r="BR243" s="519">
        <v>0.435</v>
      </c>
      <c r="BS243" s="519">
        <v>0.79200000000000004</v>
      </c>
      <c r="BT243" s="390"/>
      <c r="BU243" s="390"/>
      <c r="BV243" s="390"/>
      <c r="BW243" s="390"/>
      <c r="BX243" s="390"/>
      <c r="BY243" s="390"/>
      <c r="BZ243" s="390"/>
      <c r="CA243" s="390"/>
      <c r="CB243" s="390"/>
      <c r="CC243" s="390"/>
      <c r="CD243" s="390"/>
    </row>
    <row r="244" spans="1:82" s="388" customFormat="1">
      <c r="A244" s="388" t="s">
        <v>180</v>
      </c>
      <c r="B244" s="388" t="s">
        <v>7607</v>
      </c>
      <c r="C244" s="390">
        <v>31</v>
      </c>
      <c r="D244" s="390" t="s">
        <v>66</v>
      </c>
      <c r="E244" s="390" t="s">
        <v>43</v>
      </c>
      <c r="F244" s="390" t="s">
        <v>35</v>
      </c>
      <c r="G244" s="390">
        <v>151</v>
      </c>
      <c r="H244" s="390">
        <v>594</v>
      </c>
      <c r="I244" s="390">
        <v>531</v>
      </c>
      <c r="J244" s="390">
        <v>63</v>
      </c>
      <c r="K244" s="390">
        <v>135</v>
      </c>
      <c r="L244" s="390">
        <v>28</v>
      </c>
      <c r="M244" s="390">
        <v>2</v>
      </c>
      <c r="N244" s="390">
        <v>14</v>
      </c>
      <c r="O244" s="390">
        <v>54</v>
      </c>
      <c r="P244" s="390">
        <v>4</v>
      </c>
      <c r="Q244" s="390">
        <v>5</v>
      </c>
      <c r="R244" s="390">
        <v>50</v>
      </c>
      <c r="S244" s="390">
        <v>122</v>
      </c>
      <c r="T244" s="519">
        <v>0.254</v>
      </c>
      <c r="U244" s="519">
        <v>0.32500000000000001</v>
      </c>
      <c r="V244" s="519">
        <v>0.39400000000000002</v>
      </c>
      <c r="W244" s="519">
        <v>0.71899999999999997</v>
      </c>
      <c r="X244" s="390">
        <v>98</v>
      </c>
      <c r="Y244" s="390">
        <v>209</v>
      </c>
      <c r="Z244" s="390">
        <v>12</v>
      </c>
      <c r="AA244" s="390">
        <v>8</v>
      </c>
      <c r="AB244" s="390">
        <v>0</v>
      </c>
      <c r="AC244" s="390">
        <v>5</v>
      </c>
      <c r="AD244" s="390">
        <v>13</v>
      </c>
      <c r="AE244" s="390" t="s">
        <v>6535</v>
      </c>
      <c r="AF244" s="390"/>
      <c r="AG244" s="576">
        <v>0</v>
      </c>
      <c r="AH244" s="390">
        <v>0</v>
      </c>
      <c r="AI244" s="390">
        <v>0</v>
      </c>
      <c r="AJ244" s="390">
        <v>0</v>
      </c>
      <c r="AK244" s="390">
        <v>0</v>
      </c>
      <c r="AL244" s="390">
        <v>146</v>
      </c>
      <c r="AM244" s="390">
        <v>0</v>
      </c>
      <c r="AN244" s="390">
        <v>0</v>
      </c>
      <c r="AO244" s="389">
        <v>0</v>
      </c>
      <c r="AP244" s="390">
        <v>0</v>
      </c>
      <c r="AQ244" s="584">
        <v>0</v>
      </c>
      <c r="AR244" s="601"/>
      <c r="AS244" s="390">
        <v>190</v>
      </c>
      <c r="AT244" s="390">
        <v>25</v>
      </c>
      <c r="AU244" s="389">
        <v>52</v>
      </c>
      <c r="AV244" s="390">
        <v>8</v>
      </c>
      <c r="AW244" s="390">
        <v>2</v>
      </c>
      <c r="AX244" s="390">
        <v>6</v>
      </c>
      <c r="AY244" s="390">
        <v>21</v>
      </c>
      <c r="AZ244" s="390">
        <v>14</v>
      </c>
      <c r="BA244" s="390">
        <v>41</v>
      </c>
      <c r="BB244" s="519">
        <v>0.27400000000000002</v>
      </c>
      <c r="BC244" s="519">
        <v>0.33300000000000002</v>
      </c>
      <c r="BD244" s="519">
        <v>0.432</v>
      </c>
      <c r="BE244" s="519">
        <v>0.76500000000000001</v>
      </c>
      <c r="BF244" s="370"/>
      <c r="BG244" s="390">
        <v>341</v>
      </c>
      <c r="BH244" s="390">
        <v>38</v>
      </c>
      <c r="BI244" s="390">
        <v>83</v>
      </c>
      <c r="BJ244" s="390">
        <v>20</v>
      </c>
      <c r="BK244" s="390">
        <v>0</v>
      </c>
      <c r="BL244" s="390">
        <v>8</v>
      </c>
      <c r="BM244" s="390">
        <v>33</v>
      </c>
      <c r="BN244" s="390">
        <v>36</v>
      </c>
      <c r="BO244" s="390">
        <v>81</v>
      </c>
      <c r="BP244" s="519">
        <v>0.24299999999999999</v>
      </c>
      <c r="BQ244" s="519">
        <v>0.32</v>
      </c>
      <c r="BR244" s="519">
        <v>0.372</v>
      </c>
      <c r="BS244" s="519">
        <v>0.69199999999999995</v>
      </c>
      <c r="BT244" s="390"/>
      <c r="BU244" s="390"/>
      <c r="BV244" s="390"/>
      <c r="BW244" s="390"/>
      <c r="BX244" s="390"/>
      <c r="BY244" s="390"/>
      <c r="BZ244" s="390"/>
      <c r="CA244" s="390"/>
      <c r="CB244" s="390"/>
      <c r="CC244" s="390"/>
      <c r="CD244" s="390"/>
    </row>
    <row r="245" spans="1:82" s="388" customFormat="1">
      <c r="A245" s="388" t="s">
        <v>89</v>
      </c>
      <c r="B245" s="388" t="s">
        <v>7183</v>
      </c>
      <c r="C245" s="390">
        <v>30</v>
      </c>
      <c r="D245" s="390" t="s">
        <v>36</v>
      </c>
      <c r="E245" s="390" t="s">
        <v>34</v>
      </c>
      <c r="F245" s="390" t="s">
        <v>10</v>
      </c>
      <c r="G245" s="390">
        <v>151</v>
      </c>
      <c r="H245" s="390">
        <v>654</v>
      </c>
      <c r="I245" s="390">
        <v>576</v>
      </c>
      <c r="J245" s="390">
        <v>98</v>
      </c>
      <c r="K245" s="390">
        <v>142</v>
      </c>
      <c r="L245" s="390">
        <v>28</v>
      </c>
      <c r="M245" s="390">
        <v>1</v>
      </c>
      <c r="N245" s="390">
        <v>48</v>
      </c>
      <c r="O245" s="390">
        <v>123</v>
      </c>
      <c r="P245" s="390">
        <v>0</v>
      </c>
      <c r="Q245" s="390">
        <v>0</v>
      </c>
      <c r="R245" s="390">
        <v>59</v>
      </c>
      <c r="S245" s="390">
        <v>175</v>
      </c>
      <c r="T245" s="519">
        <v>0.247</v>
      </c>
      <c r="U245" s="519">
        <v>0.32600000000000001</v>
      </c>
      <c r="V245" s="519">
        <v>0.54900000000000004</v>
      </c>
      <c r="W245" s="519">
        <v>0.874</v>
      </c>
      <c r="X245" s="390">
        <v>136</v>
      </c>
      <c r="Y245" s="390">
        <v>316</v>
      </c>
      <c r="Z245" s="390">
        <v>16</v>
      </c>
      <c r="AA245" s="390">
        <v>12</v>
      </c>
      <c r="AB245" s="390">
        <v>0</v>
      </c>
      <c r="AC245" s="390">
        <v>7</v>
      </c>
      <c r="AD245" s="390">
        <v>5</v>
      </c>
      <c r="AE245" s="570" t="s">
        <v>10123</v>
      </c>
      <c r="AF245" s="570"/>
      <c r="AG245" s="576">
        <v>0</v>
      </c>
      <c r="AH245" s="390">
        <v>0</v>
      </c>
      <c r="AI245" s="390">
        <v>0</v>
      </c>
      <c r="AJ245" s="390">
        <v>0</v>
      </c>
      <c r="AK245" s="390">
        <v>0</v>
      </c>
      <c r="AL245" s="390">
        <v>0</v>
      </c>
      <c r="AM245" s="390">
        <v>11</v>
      </c>
      <c r="AN245" s="390">
        <v>0</v>
      </c>
      <c r="AO245" s="389">
        <v>0</v>
      </c>
      <c r="AP245" s="390">
        <v>11</v>
      </c>
      <c r="AQ245" s="584">
        <v>139</v>
      </c>
      <c r="AR245" s="601"/>
      <c r="AS245" s="390">
        <v>151</v>
      </c>
      <c r="AT245" s="390">
        <v>24</v>
      </c>
      <c r="AU245" s="389">
        <v>33</v>
      </c>
      <c r="AV245" s="390">
        <v>7</v>
      </c>
      <c r="AW245" s="390">
        <v>0</v>
      </c>
      <c r="AX245" s="390">
        <v>11</v>
      </c>
      <c r="AY245" s="390">
        <v>31</v>
      </c>
      <c r="AZ245" s="390">
        <v>23</v>
      </c>
      <c r="BA245" s="390">
        <v>51</v>
      </c>
      <c r="BB245" s="519">
        <v>0.219</v>
      </c>
      <c r="BC245" s="519">
        <v>0.32800000000000001</v>
      </c>
      <c r="BD245" s="519">
        <v>0.48299999999999998</v>
      </c>
      <c r="BE245" s="519">
        <v>0.81100000000000005</v>
      </c>
      <c r="BF245" s="370"/>
      <c r="BG245" s="390">
        <v>425</v>
      </c>
      <c r="BH245" s="390">
        <v>74</v>
      </c>
      <c r="BI245" s="390">
        <v>109</v>
      </c>
      <c r="BJ245" s="390">
        <v>21</v>
      </c>
      <c r="BK245" s="390">
        <v>1</v>
      </c>
      <c r="BL245" s="390">
        <v>37</v>
      </c>
      <c r="BM245" s="390">
        <v>92</v>
      </c>
      <c r="BN245" s="390">
        <v>36</v>
      </c>
      <c r="BO245" s="390">
        <v>124</v>
      </c>
      <c r="BP245" s="519">
        <v>0.25600000000000001</v>
      </c>
      <c r="BQ245" s="519">
        <v>0.32500000000000001</v>
      </c>
      <c r="BR245" s="519">
        <v>0.57199999999999995</v>
      </c>
      <c r="BS245" s="519">
        <v>0.89700000000000002</v>
      </c>
      <c r="BT245" s="390"/>
      <c r="BU245" s="390"/>
      <c r="BV245" s="390"/>
      <c r="BW245" s="390"/>
      <c r="BX245" s="390"/>
      <c r="BY245" s="390"/>
      <c r="BZ245" s="390"/>
      <c r="CA245" s="390"/>
      <c r="CB245" s="390"/>
      <c r="CC245" s="390"/>
      <c r="CD245" s="390"/>
    </row>
    <row r="246" spans="1:82" s="388" customFormat="1">
      <c r="A246" s="388" t="s">
        <v>6641</v>
      </c>
      <c r="B246" s="388" t="s">
        <v>7271</v>
      </c>
      <c r="C246" s="390">
        <v>31</v>
      </c>
      <c r="D246" s="390" t="s">
        <v>48</v>
      </c>
      <c r="E246" s="390" t="s">
        <v>43</v>
      </c>
      <c r="F246" s="390" t="s">
        <v>35</v>
      </c>
      <c r="G246" s="390">
        <v>138</v>
      </c>
      <c r="H246" s="390">
        <v>423</v>
      </c>
      <c r="I246" s="390">
        <v>349</v>
      </c>
      <c r="J246" s="390">
        <v>54</v>
      </c>
      <c r="K246" s="390">
        <v>83</v>
      </c>
      <c r="L246" s="390">
        <v>22</v>
      </c>
      <c r="M246" s="390">
        <v>4</v>
      </c>
      <c r="N246" s="390">
        <v>13</v>
      </c>
      <c r="O246" s="390">
        <v>57</v>
      </c>
      <c r="P246" s="390">
        <v>0</v>
      </c>
      <c r="Q246" s="390">
        <v>1</v>
      </c>
      <c r="R246" s="390">
        <v>64</v>
      </c>
      <c r="S246" s="390">
        <v>110</v>
      </c>
      <c r="T246" s="519">
        <v>0.23799999999999999</v>
      </c>
      <c r="U246" s="519">
        <v>0.35299999999999998</v>
      </c>
      <c r="V246" s="519">
        <v>0.436</v>
      </c>
      <c r="W246" s="519">
        <v>0.78900000000000003</v>
      </c>
      <c r="X246" s="390">
        <v>106</v>
      </c>
      <c r="Y246" s="390">
        <v>152</v>
      </c>
      <c r="Z246" s="390">
        <v>2</v>
      </c>
      <c r="AA246" s="390">
        <v>2</v>
      </c>
      <c r="AB246" s="390">
        <v>0</v>
      </c>
      <c r="AC246" s="390">
        <v>7</v>
      </c>
      <c r="AD246" s="390">
        <v>2</v>
      </c>
      <c r="AE246" s="390" t="s">
        <v>10124</v>
      </c>
      <c r="AF246" s="390"/>
      <c r="AG246" s="576">
        <v>2</v>
      </c>
      <c r="AH246" s="390">
        <v>0</v>
      </c>
      <c r="AI246" s="390">
        <v>11</v>
      </c>
      <c r="AJ246" s="390">
        <v>52</v>
      </c>
      <c r="AK246" s="390">
        <v>37</v>
      </c>
      <c r="AL246" s="390">
        <v>0</v>
      </c>
      <c r="AM246" s="390">
        <v>5</v>
      </c>
      <c r="AN246" s="390">
        <v>0</v>
      </c>
      <c r="AO246" s="389">
        <v>0</v>
      </c>
      <c r="AP246" s="390">
        <v>5</v>
      </c>
      <c r="AQ246" s="584">
        <v>7</v>
      </c>
      <c r="AR246" s="601"/>
      <c r="AS246" s="390">
        <v>63</v>
      </c>
      <c r="AT246" s="390">
        <v>9</v>
      </c>
      <c r="AU246" s="389">
        <v>18</v>
      </c>
      <c r="AV246" s="390">
        <v>1</v>
      </c>
      <c r="AW246" s="390">
        <v>1</v>
      </c>
      <c r="AX246" s="390">
        <v>4</v>
      </c>
      <c r="AY246" s="390">
        <v>12</v>
      </c>
      <c r="AZ246" s="390">
        <v>8</v>
      </c>
      <c r="BA246" s="390">
        <v>23</v>
      </c>
      <c r="BB246" s="519">
        <v>0.28599999999999998</v>
      </c>
      <c r="BC246" s="519">
        <v>0.36499999999999999</v>
      </c>
      <c r="BD246" s="519">
        <v>0.52400000000000002</v>
      </c>
      <c r="BE246" s="519">
        <v>0.88900000000000001</v>
      </c>
      <c r="BF246" s="370"/>
      <c r="BG246" s="390">
        <v>286</v>
      </c>
      <c r="BH246" s="390">
        <v>45</v>
      </c>
      <c r="BI246" s="390">
        <v>65</v>
      </c>
      <c r="BJ246" s="390">
        <v>21</v>
      </c>
      <c r="BK246" s="390">
        <v>3</v>
      </c>
      <c r="BL246" s="390">
        <v>9</v>
      </c>
      <c r="BM246" s="390">
        <v>45</v>
      </c>
      <c r="BN246" s="390">
        <v>56</v>
      </c>
      <c r="BO246" s="390">
        <v>87</v>
      </c>
      <c r="BP246" s="519">
        <v>0.22700000000000001</v>
      </c>
      <c r="BQ246" s="519">
        <v>0.35099999999999998</v>
      </c>
      <c r="BR246" s="519">
        <v>0.41599999999999998</v>
      </c>
      <c r="BS246" s="519">
        <v>0.76700000000000002</v>
      </c>
      <c r="BT246" s="390"/>
      <c r="BU246" s="390"/>
      <c r="BV246" s="390"/>
      <c r="BW246" s="390"/>
      <c r="BX246" s="390"/>
      <c r="BY246" s="390"/>
      <c r="BZ246" s="390"/>
      <c r="CA246" s="390"/>
      <c r="CB246" s="390"/>
      <c r="CC246" s="390"/>
      <c r="CD246" s="390"/>
    </row>
    <row r="247" spans="1:82" s="388" customFormat="1">
      <c r="A247" s="388" t="s">
        <v>7747</v>
      </c>
      <c r="B247" s="388" t="s">
        <v>7748</v>
      </c>
      <c r="C247" s="390">
        <v>24</v>
      </c>
      <c r="D247" s="390" t="s">
        <v>66</v>
      </c>
      <c r="E247" s="390" t="s">
        <v>43</v>
      </c>
      <c r="F247" s="390" t="s">
        <v>35</v>
      </c>
      <c r="G247" s="390">
        <v>5</v>
      </c>
      <c r="H247" s="390">
        <v>8</v>
      </c>
      <c r="I247" s="390">
        <v>8</v>
      </c>
      <c r="J247" s="390">
        <v>2</v>
      </c>
      <c r="K247" s="390">
        <v>3</v>
      </c>
      <c r="L247" s="390">
        <v>0</v>
      </c>
      <c r="M247" s="390">
        <v>0</v>
      </c>
      <c r="N247" s="390">
        <v>2</v>
      </c>
      <c r="O247" s="390">
        <v>3</v>
      </c>
      <c r="P247" s="390">
        <v>0</v>
      </c>
      <c r="Q247" s="390">
        <v>0</v>
      </c>
      <c r="R247" s="390">
        <v>0</v>
      </c>
      <c r="S247" s="390">
        <v>5</v>
      </c>
      <c r="T247" s="519">
        <v>0.375</v>
      </c>
      <c r="U247" s="519">
        <v>0.375</v>
      </c>
      <c r="V247" s="519">
        <v>1.125</v>
      </c>
      <c r="W247" s="519">
        <v>1.5</v>
      </c>
      <c r="X247" s="390">
        <v>293</v>
      </c>
      <c r="Y247" s="390">
        <v>9</v>
      </c>
      <c r="Z247" s="390">
        <v>0</v>
      </c>
      <c r="AA247" s="390">
        <v>0</v>
      </c>
      <c r="AB247" s="390">
        <v>0</v>
      </c>
      <c r="AC247" s="390">
        <v>0</v>
      </c>
      <c r="AD247" s="390">
        <v>0</v>
      </c>
      <c r="AE247" s="390" t="s">
        <v>7093</v>
      </c>
      <c r="AF247" s="390"/>
      <c r="AG247" s="576">
        <v>0</v>
      </c>
      <c r="AH247" s="390">
        <v>0</v>
      </c>
      <c r="AI247" s="390">
        <v>2</v>
      </c>
      <c r="AJ247" s="390">
        <v>0</v>
      </c>
      <c r="AK247" s="390">
        <v>1</v>
      </c>
      <c r="AL247" s="390">
        <v>0</v>
      </c>
      <c r="AM247" s="390">
        <v>0</v>
      </c>
      <c r="AN247" s="390">
        <v>0</v>
      </c>
      <c r="AO247" s="389">
        <v>0</v>
      </c>
      <c r="AP247" s="390">
        <v>0</v>
      </c>
      <c r="AQ247" s="584">
        <v>0</v>
      </c>
      <c r="AR247" s="601"/>
      <c r="AS247" s="390">
        <v>1</v>
      </c>
      <c r="AT247" s="390">
        <v>0</v>
      </c>
      <c r="AU247" s="389">
        <v>0</v>
      </c>
      <c r="AV247" s="390">
        <v>0</v>
      </c>
      <c r="AW247" s="390">
        <v>0</v>
      </c>
      <c r="AX247" s="390">
        <v>0</v>
      </c>
      <c r="AY247" s="390">
        <v>0</v>
      </c>
      <c r="AZ247" s="390">
        <v>0</v>
      </c>
      <c r="BA247" s="390">
        <v>1</v>
      </c>
      <c r="BB247" s="519">
        <v>0</v>
      </c>
      <c r="BC247" s="519">
        <v>0</v>
      </c>
      <c r="BD247" s="519">
        <v>0</v>
      </c>
      <c r="BE247" s="519">
        <v>0</v>
      </c>
      <c r="BF247" s="370"/>
      <c r="BG247" s="390">
        <v>7</v>
      </c>
      <c r="BH247" s="390">
        <v>2</v>
      </c>
      <c r="BI247" s="390">
        <v>3</v>
      </c>
      <c r="BJ247" s="390">
        <v>0</v>
      </c>
      <c r="BK247" s="390">
        <v>0</v>
      </c>
      <c r="BL247" s="390">
        <v>2</v>
      </c>
      <c r="BM247" s="390">
        <v>3</v>
      </c>
      <c r="BN247" s="390">
        <v>0</v>
      </c>
      <c r="BO247" s="390">
        <v>4</v>
      </c>
      <c r="BP247" s="519">
        <v>0.42899999999999999</v>
      </c>
      <c r="BQ247" s="519">
        <v>0.42899999999999999</v>
      </c>
      <c r="BR247" s="519">
        <v>1.286</v>
      </c>
      <c r="BS247" s="519">
        <v>1.7150000000000001</v>
      </c>
      <c r="BT247" s="390"/>
      <c r="BU247" s="390"/>
      <c r="BV247" s="390"/>
      <c r="BW247" s="390"/>
      <c r="BX247" s="390"/>
      <c r="BY247" s="390"/>
      <c r="BZ247" s="390"/>
      <c r="CA247" s="390"/>
      <c r="CB247" s="390"/>
      <c r="CC247" s="390"/>
      <c r="CD247" s="390"/>
    </row>
    <row r="248" spans="1:82" s="388" customFormat="1">
      <c r="A248" s="388" t="s">
        <v>63</v>
      </c>
      <c r="B248" s="388" t="s">
        <v>7185</v>
      </c>
      <c r="C248" s="390">
        <v>32</v>
      </c>
      <c r="D248" s="390" t="s">
        <v>66</v>
      </c>
      <c r="E248" s="390" t="s">
        <v>43</v>
      </c>
      <c r="F248" s="390" t="s">
        <v>10</v>
      </c>
      <c r="G248" s="390">
        <v>125</v>
      </c>
      <c r="H248" s="390">
        <v>512</v>
      </c>
      <c r="I248" s="390">
        <v>480</v>
      </c>
      <c r="J248" s="390">
        <v>51</v>
      </c>
      <c r="K248" s="390">
        <v>117</v>
      </c>
      <c r="L248" s="390">
        <v>25</v>
      </c>
      <c r="M248" s="390">
        <v>4</v>
      </c>
      <c r="N248" s="390">
        <v>16</v>
      </c>
      <c r="O248" s="390">
        <v>54</v>
      </c>
      <c r="P248" s="390">
        <v>3</v>
      </c>
      <c r="Q248" s="390">
        <v>1</v>
      </c>
      <c r="R248" s="390">
        <v>22</v>
      </c>
      <c r="S248" s="390">
        <v>101</v>
      </c>
      <c r="T248" s="519">
        <v>0.24399999999999999</v>
      </c>
      <c r="U248" s="519">
        <v>0.28100000000000003</v>
      </c>
      <c r="V248" s="519">
        <v>0.41299999999999998</v>
      </c>
      <c r="W248" s="519">
        <v>0.69399999999999995</v>
      </c>
      <c r="X248" s="390">
        <v>89</v>
      </c>
      <c r="Y248" s="390">
        <v>198</v>
      </c>
      <c r="Z248" s="390">
        <v>11</v>
      </c>
      <c r="AA248" s="390">
        <v>5</v>
      </c>
      <c r="AB248" s="390">
        <v>0</v>
      </c>
      <c r="AC248" s="390">
        <v>5</v>
      </c>
      <c r="AD248" s="390">
        <v>3</v>
      </c>
      <c r="AE248" s="390" t="s">
        <v>6533</v>
      </c>
      <c r="AF248" s="390"/>
      <c r="AG248" s="576">
        <v>0</v>
      </c>
      <c r="AH248" s="390">
        <v>0</v>
      </c>
      <c r="AI248" s="390">
        <v>0</v>
      </c>
      <c r="AJ248" s="390">
        <v>0</v>
      </c>
      <c r="AK248" s="390">
        <v>123</v>
      </c>
      <c r="AL248" s="390">
        <v>0</v>
      </c>
      <c r="AM248" s="390">
        <v>0</v>
      </c>
      <c r="AN248" s="390">
        <v>0</v>
      </c>
      <c r="AO248" s="389">
        <v>0</v>
      </c>
      <c r="AP248" s="390">
        <v>0</v>
      </c>
      <c r="AQ248" s="584">
        <v>0</v>
      </c>
      <c r="AR248" s="601"/>
      <c r="AS248" s="390">
        <v>160</v>
      </c>
      <c r="AT248" s="390">
        <v>23</v>
      </c>
      <c r="AU248" s="389">
        <v>40</v>
      </c>
      <c r="AV248" s="390">
        <v>7</v>
      </c>
      <c r="AW248" s="390">
        <v>1</v>
      </c>
      <c r="AX248" s="390">
        <v>8</v>
      </c>
      <c r="AY248" s="390">
        <v>21</v>
      </c>
      <c r="AZ248" s="390">
        <v>9</v>
      </c>
      <c r="BA248" s="390">
        <v>25</v>
      </c>
      <c r="BB248" s="519">
        <v>0.25</v>
      </c>
      <c r="BC248" s="519">
        <v>0.28699999999999998</v>
      </c>
      <c r="BD248" s="519">
        <v>0.45600000000000002</v>
      </c>
      <c r="BE248" s="519">
        <v>0.74299999999999999</v>
      </c>
      <c r="BF248" s="370"/>
      <c r="BG248" s="390">
        <v>320</v>
      </c>
      <c r="BH248" s="390">
        <v>28</v>
      </c>
      <c r="BI248" s="390">
        <v>77</v>
      </c>
      <c r="BJ248" s="390">
        <v>18</v>
      </c>
      <c r="BK248" s="390">
        <v>3</v>
      </c>
      <c r="BL248" s="390">
        <v>8</v>
      </c>
      <c r="BM248" s="390">
        <v>33</v>
      </c>
      <c r="BN248" s="390">
        <v>13</v>
      </c>
      <c r="BO248" s="390">
        <v>76</v>
      </c>
      <c r="BP248" s="519">
        <v>0.24099999999999999</v>
      </c>
      <c r="BQ248" s="519">
        <v>0.27800000000000002</v>
      </c>
      <c r="BR248" s="519">
        <v>0.39100000000000001</v>
      </c>
      <c r="BS248" s="519">
        <v>0.66900000000000004</v>
      </c>
      <c r="BT248" s="390"/>
      <c r="BU248" s="390"/>
      <c r="BV248" s="390"/>
      <c r="BW248" s="390"/>
      <c r="BX248" s="390"/>
      <c r="BY248" s="390"/>
      <c r="BZ248" s="390"/>
      <c r="CA248" s="390"/>
      <c r="CB248" s="390"/>
      <c r="CC248" s="390"/>
      <c r="CD248" s="390"/>
    </row>
    <row r="249" spans="1:82" s="388" customFormat="1">
      <c r="A249" s="388" t="s">
        <v>93</v>
      </c>
      <c r="B249" s="388" t="s">
        <v>7186</v>
      </c>
      <c r="C249" s="390">
        <v>30</v>
      </c>
      <c r="D249" s="390" t="s">
        <v>53</v>
      </c>
      <c r="E249" s="390" t="s">
        <v>34</v>
      </c>
      <c r="F249" s="390" t="s">
        <v>10</v>
      </c>
      <c r="G249" s="390">
        <v>150</v>
      </c>
      <c r="H249" s="390">
        <v>649</v>
      </c>
      <c r="I249" s="390">
        <v>569</v>
      </c>
      <c r="J249" s="390">
        <v>111</v>
      </c>
      <c r="K249" s="390">
        <v>188</v>
      </c>
      <c r="L249" s="390">
        <v>37</v>
      </c>
      <c r="M249" s="390">
        <v>2</v>
      </c>
      <c r="N249" s="390">
        <v>43</v>
      </c>
      <c r="O249" s="390">
        <v>130</v>
      </c>
      <c r="P249" s="390">
        <v>6</v>
      </c>
      <c r="Q249" s="390">
        <v>1</v>
      </c>
      <c r="R249" s="390">
        <v>69</v>
      </c>
      <c r="S249" s="390">
        <v>146</v>
      </c>
      <c r="T249" s="519">
        <v>0.33</v>
      </c>
      <c r="U249" s="519">
        <v>0.40200000000000002</v>
      </c>
      <c r="V249" s="519">
        <v>0.629</v>
      </c>
      <c r="W249" s="519">
        <v>1.0309999999999999</v>
      </c>
      <c r="X249" s="390">
        <v>173</v>
      </c>
      <c r="Y249" s="390">
        <v>358</v>
      </c>
      <c r="Z249" s="390">
        <v>19</v>
      </c>
      <c r="AA249" s="390">
        <v>4</v>
      </c>
      <c r="AB249" s="390">
        <v>0</v>
      </c>
      <c r="AC249" s="390">
        <v>7</v>
      </c>
      <c r="AD249" s="390">
        <v>11</v>
      </c>
      <c r="AE249" s="390" t="s">
        <v>10125</v>
      </c>
      <c r="AF249" s="390"/>
      <c r="AG249" s="576">
        <v>0</v>
      </c>
      <c r="AH249" s="390">
        <v>0</v>
      </c>
      <c r="AI249" s="390">
        <v>0</v>
      </c>
      <c r="AJ249" s="390">
        <v>0</v>
      </c>
      <c r="AK249" s="390">
        <v>0</v>
      </c>
      <c r="AL249" s="390">
        <v>0</v>
      </c>
      <c r="AM249" s="390">
        <v>32</v>
      </c>
      <c r="AN249" s="390">
        <v>0</v>
      </c>
      <c r="AO249" s="389">
        <v>25</v>
      </c>
      <c r="AP249" s="390">
        <v>57</v>
      </c>
      <c r="AQ249" s="584">
        <v>93</v>
      </c>
      <c r="AR249" s="601"/>
      <c r="AS249" s="390">
        <v>131</v>
      </c>
      <c r="AT249" s="390">
        <v>24</v>
      </c>
      <c r="AU249" s="389">
        <v>44</v>
      </c>
      <c r="AV249" s="390">
        <v>8</v>
      </c>
      <c r="AW249" s="390">
        <v>0</v>
      </c>
      <c r="AX249" s="390">
        <v>8</v>
      </c>
      <c r="AY249" s="390">
        <v>31</v>
      </c>
      <c r="AZ249" s="390">
        <v>12</v>
      </c>
      <c r="BA249" s="390">
        <v>33</v>
      </c>
      <c r="BB249" s="519">
        <v>0.33600000000000002</v>
      </c>
      <c r="BC249" s="519">
        <v>0.38600000000000001</v>
      </c>
      <c r="BD249" s="519">
        <v>0.57999999999999996</v>
      </c>
      <c r="BE249" s="519">
        <v>0.96599999999999997</v>
      </c>
      <c r="BF249" s="370"/>
      <c r="BG249" s="390">
        <v>438</v>
      </c>
      <c r="BH249" s="390">
        <v>87</v>
      </c>
      <c r="BI249" s="390">
        <v>144</v>
      </c>
      <c r="BJ249" s="390">
        <v>29</v>
      </c>
      <c r="BK249" s="390">
        <v>2</v>
      </c>
      <c r="BL249" s="390">
        <v>35</v>
      </c>
      <c r="BM249" s="390">
        <v>99</v>
      </c>
      <c r="BN249" s="390">
        <v>57</v>
      </c>
      <c r="BO249" s="390">
        <v>113</v>
      </c>
      <c r="BP249" s="519">
        <v>0.32900000000000001</v>
      </c>
      <c r="BQ249" s="519">
        <v>0.40699999999999997</v>
      </c>
      <c r="BR249" s="519">
        <v>0.64400000000000002</v>
      </c>
      <c r="BS249" s="519">
        <v>1.0509999999999999</v>
      </c>
      <c r="BT249" s="390"/>
      <c r="BU249" s="390"/>
      <c r="BV249" s="390"/>
      <c r="BW249" s="390"/>
      <c r="BX249" s="390"/>
      <c r="BY249" s="390"/>
      <c r="BZ249" s="390"/>
      <c r="CA249" s="390"/>
      <c r="CB249" s="390"/>
      <c r="CC249" s="390"/>
      <c r="CD249" s="390"/>
    </row>
    <row r="250" spans="1:82" s="388" customFormat="1">
      <c r="A250" s="388" t="s">
        <v>76</v>
      </c>
      <c r="B250" s="388" t="s">
        <v>7187</v>
      </c>
      <c r="C250" s="390">
        <v>31</v>
      </c>
      <c r="D250" s="390" t="s">
        <v>51</v>
      </c>
      <c r="E250" s="390" t="s">
        <v>52</v>
      </c>
      <c r="F250" s="390" t="s">
        <v>10</v>
      </c>
      <c r="G250" s="390">
        <v>155</v>
      </c>
      <c r="H250" s="390">
        <v>682</v>
      </c>
      <c r="I250" s="390">
        <v>569</v>
      </c>
      <c r="J250" s="390">
        <v>83</v>
      </c>
      <c r="K250" s="390">
        <v>145</v>
      </c>
      <c r="L250" s="390">
        <v>30</v>
      </c>
      <c r="M250" s="390">
        <v>3</v>
      </c>
      <c r="N250" s="390">
        <v>20</v>
      </c>
      <c r="O250" s="390">
        <v>65</v>
      </c>
      <c r="P250" s="390">
        <v>14</v>
      </c>
      <c r="Q250" s="390">
        <v>9</v>
      </c>
      <c r="R250" s="390">
        <v>95</v>
      </c>
      <c r="S250" s="390">
        <v>145</v>
      </c>
      <c r="T250" s="519">
        <v>0.255</v>
      </c>
      <c r="U250" s="519">
        <v>0.36799999999999999</v>
      </c>
      <c r="V250" s="519">
        <v>0.42399999999999999</v>
      </c>
      <c r="W250" s="519">
        <v>0.79200000000000004</v>
      </c>
      <c r="X250" s="390">
        <v>118</v>
      </c>
      <c r="Y250" s="390">
        <v>241</v>
      </c>
      <c r="Z250" s="390">
        <v>12</v>
      </c>
      <c r="AA250" s="390">
        <v>11</v>
      </c>
      <c r="AB250" s="390">
        <v>0</v>
      </c>
      <c r="AC250" s="390">
        <v>7</v>
      </c>
      <c r="AD250" s="390">
        <v>1</v>
      </c>
      <c r="AE250" s="570" t="s">
        <v>10066</v>
      </c>
      <c r="AF250" s="570"/>
      <c r="AG250" s="576">
        <v>0</v>
      </c>
      <c r="AH250" s="390">
        <v>0</v>
      </c>
      <c r="AI250" s="390">
        <v>0</v>
      </c>
      <c r="AJ250" s="390">
        <v>0</v>
      </c>
      <c r="AK250" s="390">
        <v>0</v>
      </c>
      <c r="AL250" s="390">
        <v>0</v>
      </c>
      <c r="AM250" s="390">
        <v>12</v>
      </c>
      <c r="AN250" s="390">
        <v>0</v>
      </c>
      <c r="AO250" s="389">
        <v>143</v>
      </c>
      <c r="AP250" s="390">
        <v>152</v>
      </c>
      <c r="AQ250" s="584">
        <v>2</v>
      </c>
      <c r="AR250" s="601"/>
      <c r="AS250" s="390">
        <v>193</v>
      </c>
      <c r="AT250" s="390">
        <v>25</v>
      </c>
      <c r="AU250" s="389">
        <v>51</v>
      </c>
      <c r="AV250" s="390">
        <v>14</v>
      </c>
      <c r="AW250" s="390">
        <v>1</v>
      </c>
      <c r="AX250" s="390">
        <v>7</v>
      </c>
      <c r="AY250" s="390">
        <v>26</v>
      </c>
      <c r="AZ250" s="390">
        <v>28</v>
      </c>
      <c r="BA250" s="390">
        <v>48</v>
      </c>
      <c r="BB250" s="519">
        <v>0.26400000000000001</v>
      </c>
      <c r="BC250" s="519">
        <v>0.36299999999999999</v>
      </c>
      <c r="BD250" s="519">
        <v>0.45600000000000002</v>
      </c>
      <c r="BE250" s="519">
        <v>0.81899999999999995</v>
      </c>
      <c r="BF250" s="370"/>
      <c r="BG250" s="390">
        <v>376</v>
      </c>
      <c r="BH250" s="390">
        <v>58</v>
      </c>
      <c r="BI250" s="390">
        <v>94</v>
      </c>
      <c r="BJ250" s="390">
        <v>16</v>
      </c>
      <c r="BK250" s="390">
        <v>2</v>
      </c>
      <c r="BL250" s="390">
        <v>13</v>
      </c>
      <c r="BM250" s="390">
        <v>39</v>
      </c>
      <c r="BN250" s="390">
        <v>67</v>
      </c>
      <c r="BO250" s="390">
        <v>97</v>
      </c>
      <c r="BP250" s="519">
        <v>0.25</v>
      </c>
      <c r="BQ250" s="519">
        <v>0.37</v>
      </c>
      <c r="BR250" s="519">
        <v>0.40699999999999997</v>
      </c>
      <c r="BS250" s="519">
        <v>0.77700000000000002</v>
      </c>
      <c r="BT250" s="390"/>
      <c r="BU250" s="390"/>
      <c r="BV250" s="390"/>
      <c r="BW250" s="390"/>
      <c r="BX250" s="390"/>
      <c r="BY250" s="390"/>
      <c r="BZ250" s="390"/>
      <c r="CA250" s="390"/>
      <c r="CB250" s="390"/>
      <c r="CC250" s="390"/>
      <c r="CD250" s="390"/>
    </row>
    <row r="251" spans="1:82" s="388" customFormat="1">
      <c r="A251" s="388" t="s">
        <v>127</v>
      </c>
      <c r="B251" s="388" t="s">
        <v>7182</v>
      </c>
      <c r="C251" s="390">
        <v>30</v>
      </c>
      <c r="D251" s="390" t="s">
        <v>51</v>
      </c>
      <c r="E251" s="390" t="s">
        <v>43</v>
      </c>
      <c r="F251" s="390" t="s">
        <v>10</v>
      </c>
      <c r="G251" s="390">
        <v>84</v>
      </c>
      <c r="H251" s="390">
        <v>274</v>
      </c>
      <c r="I251" s="390">
        <v>244</v>
      </c>
      <c r="J251" s="390">
        <v>24</v>
      </c>
      <c r="K251" s="390">
        <v>54</v>
      </c>
      <c r="L251" s="390">
        <v>10</v>
      </c>
      <c r="M251" s="390">
        <v>0</v>
      </c>
      <c r="N251" s="390">
        <v>11</v>
      </c>
      <c r="O251" s="390">
        <v>33</v>
      </c>
      <c r="P251" s="390">
        <v>0</v>
      </c>
      <c r="Q251" s="390">
        <v>0</v>
      </c>
      <c r="R251" s="390">
        <v>25</v>
      </c>
      <c r="S251" s="390">
        <v>52</v>
      </c>
      <c r="T251" s="519">
        <v>0.221</v>
      </c>
      <c r="U251" s="519">
        <v>0.30299999999999999</v>
      </c>
      <c r="V251" s="519">
        <v>0.39800000000000002</v>
      </c>
      <c r="W251" s="519">
        <v>0.7</v>
      </c>
      <c r="X251" s="390">
        <v>95</v>
      </c>
      <c r="Y251" s="390">
        <v>97</v>
      </c>
      <c r="Z251" s="390">
        <v>9</v>
      </c>
      <c r="AA251" s="390">
        <v>4</v>
      </c>
      <c r="AB251" s="390">
        <v>0</v>
      </c>
      <c r="AC251" s="390">
        <v>1</v>
      </c>
      <c r="AD251" s="390">
        <v>3</v>
      </c>
      <c r="AE251" s="390" t="s">
        <v>10090</v>
      </c>
      <c r="AF251" s="390"/>
      <c r="AG251" s="576">
        <v>0</v>
      </c>
      <c r="AH251" s="390">
        <v>67</v>
      </c>
      <c r="AI251" s="390">
        <v>1</v>
      </c>
      <c r="AJ251" s="390">
        <v>0</v>
      </c>
      <c r="AK251" s="390">
        <v>0</v>
      </c>
      <c r="AL251" s="390">
        <v>0</v>
      </c>
      <c r="AM251" s="390">
        <v>0</v>
      </c>
      <c r="AN251" s="390">
        <v>0</v>
      </c>
      <c r="AO251" s="389">
        <v>0</v>
      </c>
      <c r="AP251" s="390">
        <v>0</v>
      </c>
      <c r="AQ251" s="584">
        <v>1</v>
      </c>
      <c r="AR251" s="601"/>
      <c r="AS251" s="390">
        <v>61</v>
      </c>
      <c r="AT251" s="390">
        <v>9</v>
      </c>
      <c r="AU251" s="389">
        <v>14</v>
      </c>
      <c r="AV251" s="390">
        <v>2</v>
      </c>
      <c r="AW251" s="390">
        <v>0</v>
      </c>
      <c r="AX251" s="390">
        <v>2</v>
      </c>
      <c r="AY251" s="390">
        <v>8</v>
      </c>
      <c r="AZ251" s="390">
        <v>9</v>
      </c>
      <c r="BA251" s="390">
        <v>13</v>
      </c>
      <c r="BB251" s="519">
        <v>0.23</v>
      </c>
      <c r="BC251" s="519">
        <v>0.34699999999999998</v>
      </c>
      <c r="BD251" s="519">
        <v>0.36099999999999999</v>
      </c>
      <c r="BE251" s="519">
        <v>0.70799999999999996</v>
      </c>
      <c r="BF251" s="370"/>
      <c r="BG251" s="390">
        <v>183</v>
      </c>
      <c r="BH251" s="390">
        <v>15</v>
      </c>
      <c r="BI251" s="390">
        <v>40</v>
      </c>
      <c r="BJ251" s="390">
        <v>8</v>
      </c>
      <c r="BK251" s="390">
        <v>0</v>
      </c>
      <c r="BL251" s="390">
        <v>9</v>
      </c>
      <c r="BM251" s="390">
        <v>25</v>
      </c>
      <c r="BN251" s="390">
        <v>16</v>
      </c>
      <c r="BO251" s="390">
        <v>39</v>
      </c>
      <c r="BP251" s="519">
        <v>0.219</v>
      </c>
      <c r="BQ251" s="519">
        <v>0.28699999999999998</v>
      </c>
      <c r="BR251" s="519">
        <v>0.41</v>
      </c>
      <c r="BS251" s="519">
        <v>0.69699999999999995</v>
      </c>
      <c r="BT251" s="390"/>
      <c r="BU251" s="390"/>
      <c r="BV251" s="390"/>
      <c r="BW251" s="390"/>
      <c r="BX251" s="390"/>
      <c r="BY251" s="390"/>
      <c r="BZ251" s="390"/>
      <c r="CA251" s="390"/>
      <c r="CB251" s="390"/>
      <c r="CC251" s="390"/>
      <c r="CD251" s="390"/>
    </row>
    <row r="252" spans="1:82" s="388" customFormat="1">
      <c r="A252" s="388" t="s">
        <v>184</v>
      </c>
      <c r="B252" s="388" t="s">
        <v>7189</v>
      </c>
      <c r="C252" s="390">
        <v>30</v>
      </c>
      <c r="D252" s="390" t="s">
        <v>51</v>
      </c>
      <c r="E252" s="390" t="s">
        <v>52</v>
      </c>
      <c r="F252" s="390" t="s">
        <v>10</v>
      </c>
      <c r="G252" s="390">
        <v>111</v>
      </c>
      <c r="H252" s="390">
        <v>416</v>
      </c>
      <c r="I252" s="390">
        <v>382</v>
      </c>
      <c r="J252" s="390">
        <v>39</v>
      </c>
      <c r="K252" s="390">
        <v>117</v>
      </c>
      <c r="L252" s="390">
        <v>22</v>
      </c>
      <c r="M252" s="390">
        <v>1</v>
      </c>
      <c r="N252" s="390">
        <v>15</v>
      </c>
      <c r="O252" s="390">
        <v>70</v>
      </c>
      <c r="P252" s="390">
        <v>0</v>
      </c>
      <c r="Q252" s="390">
        <v>0</v>
      </c>
      <c r="R252" s="390">
        <v>32</v>
      </c>
      <c r="S252" s="390">
        <v>80</v>
      </c>
      <c r="T252" s="519">
        <v>0.30599999999999999</v>
      </c>
      <c r="U252" s="519">
        <v>0.35799999999999998</v>
      </c>
      <c r="V252" s="519">
        <v>0.48699999999999999</v>
      </c>
      <c r="W252" s="519">
        <v>0.84499999999999997</v>
      </c>
      <c r="X252" s="390">
        <v>130</v>
      </c>
      <c r="Y252" s="390">
        <v>186</v>
      </c>
      <c r="Z252" s="390">
        <v>20</v>
      </c>
      <c r="AA252" s="390">
        <v>0</v>
      </c>
      <c r="AB252" s="390">
        <v>0</v>
      </c>
      <c r="AC252" s="390">
        <v>2</v>
      </c>
      <c r="AD252" s="390">
        <v>2</v>
      </c>
      <c r="AE252" s="390" t="s">
        <v>10022</v>
      </c>
      <c r="AF252" s="390"/>
      <c r="AG252" s="576">
        <v>0</v>
      </c>
      <c r="AH252" s="390">
        <v>96</v>
      </c>
      <c r="AI252" s="390">
        <v>0</v>
      </c>
      <c r="AJ252" s="390">
        <v>0</v>
      </c>
      <c r="AK252" s="390">
        <v>0</v>
      </c>
      <c r="AL252" s="390">
        <v>0</v>
      </c>
      <c r="AM252" s="390">
        <v>0</v>
      </c>
      <c r="AN252" s="390">
        <v>0</v>
      </c>
      <c r="AO252" s="389">
        <v>0</v>
      </c>
      <c r="AP252" s="390">
        <v>0</v>
      </c>
      <c r="AQ252" s="584">
        <v>5</v>
      </c>
      <c r="AR252" s="601"/>
      <c r="AS252" s="390">
        <v>106</v>
      </c>
      <c r="AT252" s="390">
        <v>12</v>
      </c>
      <c r="AU252" s="389">
        <v>34</v>
      </c>
      <c r="AV252" s="390">
        <v>7</v>
      </c>
      <c r="AW252" s="390">
        <v>0</v>
      </c>
      <c r="AX252" s="390">
        <v>6</v>
      </c>
      <c r="AY252" s="390">
        <v>24</v>
      </c>
      <c r="AZ252" s="390">
        <v>7</v>
      </c>
      <c r="BA252" s="390">
        <v>23</v>
      </c>
      <c r="BB252" s="519">
        <v>0.32100000000000001</v>
      </c>
      <c r="BC252" s="519">
        <v>0.36</v>
      </c>
      <c r="BD252" s="519">
        <v>0.55700000000000005</v>
      </c>
      <c r="BE252" s="519">
        <v>0.91700000000000004</v>
      </c>
      <c r="BF252" s="370"/>
      <c r="BG252" s="390">
        <v>276</v>
      </c>
      <c r="BH252" s="390">
        <v>27</v>
      </c>
      <c r="BI252" s="390">
        <v>83</v>
      </c>
      <c r="BJ252" s="390">
        <v>15</v>
      </c>
      <c r="BK252" s="390">
        <v>1</v>
      </c>
      <c r="BL252" s="390">
        <v>9</v>
      </c>
      <c r="BM252" s="390">
        <v>46</v>
      </c>
      <c r="BN252" s="390">
        <v>25</v>
      </c>
      <c r="BO252" s="390">
        <v>57</v>
      </c>
      <c r="BP252" s="519">
        <v>0.30099999999999999</v>
      </c>
      <c r="BQ252" s="519">
        <v>0.35799999999999998</v>
      </c>
      <c r="BR252" s="519">
        <v>0.46</v>
      </c>
      <c r="BS252" s="519">
        <v>0.81799999999999995</v>
      </c>
      <c r="BT252" s="390"/>
      <c r="BU252" s="390"/>
      <c r="BV252" s="390"/>
      <c r="BW252" s="390"/>
      <c r="BX252" s="390"/>
      <c r="BY252" s="390"/>
      <c r="BZ252" s="390"/>
      <c r="CA252" s="390"/>
      <c r="CB252" s="390"/>
      <c r="CC252" s="390"/>
      <c r="CD252" s="390"/>
    </row>
    <row r="253" spans="1:82" s="73" customFormat="1" ht="15.75" thickBot="1">
      <c r="A253" s="550" t="s">
        <v>6674</v>
      </c>
      <c r="B253" s="73" t="s">
        <v>7080</v>
      </c>
      <c r="C253" s="71"/>
      <c r="D253" s="71"/>
      <c r="E253" s="71"/>
      <c r="F253" s="71"/>
      <c r="G253" s="71"/>
      <c r="H253" s="71"/>
      <c r="I253" s="71"/>
      <c r="J253" s="503"/>
      <c r="K253" s="503"/>
      <c r="L253" s="503"/>
      <c r="M253" s="503"/>
      <c r="N253" s="71"/>
      <c r="O253" s="71"/>
      <c r="P253" s="71"/>
      <c r="Q253" s="71"/>
      <c r="R253" s="71"/>
      <c r="S253" s="71"/>
      <c r="T253" s="71"/>
      <c r="U253" s="71"/>
      <c r="V253" s="71"/>
      <c r="W253" s="71"/>
      <c r="X253" s="71"/>
      <c r="Y253" s="71"/>
      <c r="Z253" s="71"/>
      <c r="AA253" s="71"/>
      <c r="AB253" s="71"/>
      <c r="AC253" s="71"/>
      <c r="AD253" s="71"/>
      <c r="AE253" s="504"/>
      <c r="AF253" s="505"/>
      <c r="AG253" s="581"/>
      <c r="AH253" s="71"/>
      <c r="AI253" s="71"/>
      <c r="AJ253" s="71"/>
      <c r="AK253" s="71"/>
      <c r="AL253" s="71"/>
      <c r="AM253" s="71"/>
      <c r="AN253" s="71"/>
      <c r="AO253" s="573"/>
      <c r="AP253" s="506"/>
      <c r="AQ253" s="589"/>
      <c r="AR253" s="605"/>
      <c r="AS253" s="507"/>
      <c r="AT253" s="507"/>
      <c r="AU253" s="573"/>
      <c r="AV253" s="508"/>
      <c r="AW253" s="507"/>
      <c r="AX253" s="507"/>
      <c r="AY253" s="507"/>
      <c r="AZ253" s="507"/>
      <c r="BA253" s="202"/>
      <c r="BB253" s="202"/>
      <c r="BC253" s="202"/>
      <c r="BD253" s="202"/>
      <c r="BE253" s="202"/>
      <c r="BF253" s="613"/>
      <c r="BG253" s="71"/>
      <c r="BH253" s="71"/>
      <c r="BI253" s="71"/>
      <c r="BJ253" s="71"/>
      <c r="BK253" s="71"/>
      <c r="BL253" s="71"/>
      <c r="BM253" s="71"/>
      <c r="BN253" s="71"/>
      <c r="BO253" s="71"/>
      <c r="BP253" s="71"/>
      <c r="BQ253" s="71"/>
      <c r="BR253" s="71"/>
      <c r="BS253" s="71"/>
      <c r="BT253" s="71"/>
      <c r="BU253" s="71"/>
      <c r="BV253" s="71"/>
      <c r="BW253" s="71"/>
      <c r="BX253" s="71"/>
      <c r="BY253" s="71"/>
      <c r="BZ253" s="71"/>
      <c r="CA253" s="71"/>
      <c r="CB253" s="71"/>
      <c r="CC253" s="71"/>
      <c r="CD253" s="71"/>
    </row>
    <row r="254" spans="1:82" s="388" customFormat="1">
      <c r="A254" s="388" t="s">
        <v>7749</v>
      </c>
      <c r="B254" s="388" t="s">
        <v>7750</v>
      </c>
      <c r="C254" s="390">
        <v>24</v>
      </c>
      <c r="D254" s="390" t="s">
        <v>56</v>
      </c>
      <c r="E254" s="390" t="s">
        <v>43</v>
      </c>
      <c r="F254" s="390" t="s">
        <v>35</v>
      </c>
      <c r="G254" s="390">
        <v>14</v>
      </c>
      <c r="H254" s="390">
        <v>15</v>
      </c>
      <c r="I254" s="390">
        <v>12</v>
      </c>
      <c r="J254" s="390">
        <v>1</v>
      </c>
      <c r="K254" s="390">
        <v>1</v>
      </c>
      <c r="L254" s="390">
        <v>0</v>
      </c>
      <c r="M254" s="390">
        <v>0</v>
      </c>
      <c r="N254" s="390">
        <v>0</v>
      </c>
      <c r="O254" s="390">
        <v>0</v>
      </c>
      <c r="P254" s="390">
        <v>0</v>
      </c>
      <c r="Q254" s="390">
        <v>0</v>
      </c>
      <c r="R254" s="390">
        <v>2</v>
      </c>
      <c r="S254" s="390">
        <v>5</v>
      </c>
      <c r="T254" s="519">
        <v>8.3000000000000004E-2</v>
      </c>
      <c r="U254" s="519">
        <v>0.26700000000000002</v>
      </c>
      <c r="V254" s="519">
        <v>8.3000000000000004E-2</v>
      </c>
      <c r="W254" s="519">
        <v>0.35</v>
      </c>
      <c r="X254" s="390">
        <v>2</v>
      </c>
      <c r="Y254" s="390">
        <v>1</v>
      </c>
      <c r="Z254" s="390">
        <v>0</v>
      </c>
      <c r="AA254" s="390">
        <v>1</v>
      </c>
      <c r="AB254" s="390">
        <v>0</v>
      </c>
      <c r="AC254" s="390">
        <v>0</v>
      </c>
      <c r="AD254" s="390">
        <v>0</v>
      </c>
      <c r="AE254" s="390" t="s">
        <v>6533</v>
      </c>
      <c r="AF254" s="390"/>
      <c r="AG254" s="576">
        <v>0</v>
      </c>
      <c r="AH254" s="390">
        <v>0</v>
      </c>
      <c r="AI254" s="390">
        <v>0</v>
      </c>
      <c r="AJ254" s="390">
        <v>0</v>
      </c>
      <c r="AK254" s="390">
        <v>1</v>
      </c>
      <c r="AL254" s="390">
        <v>0</v>
      </c>
      <c r="AM254" s="390">
        <v>0</v>
      </c>
      <c r="AN254" s="390">
        <v>0</v>
      </c>
      <c r="AO254" s="389">
        <v>0</v>
      </c>
      <c r="AP254" s="390">
        <v>0</v>
      </c>
      <c r="AQ254" s="584">
        <v>0</v>
      </c>
      <c r="AR254" s="601"/>
      <c r="AS254" s="390">
        <v>0</v>
      </c>
      <c r="AT254" s="390">
        <v>0</v>
      </c>
      <c r="AU254" s="389">
        <v>0</v>
      </c>
      <c r="AV254" s="390">
        <v>0</v>
      </c>
      <c r="AW254" s="390">
        <v>0</v>
      </c>
      <c r="AX254" s="390">
        <v>0</v>
      </c>
      <c r="AY254" s="390">
        <v>0</v>
      </c>
      <c r="AZ254" s="390">
        <v>0</v>
      </c>
      <c r="BA254" s="390">
        <v>0</v>
      </c>
      <c r="BB254" s="519">
        <v>0</v>
      </c>
      <c r="BC254" s="519">
        <v>0</v>
      </c>
      <c r="BD254" s="519">
        <v>0</v>
      </c>
      <c r="BE254" s="519">
        <v>0</v>
      </c>
      <c r="BF254" s="370"/>
      <c r="BG254" s="390">
        <v>12</v>
      </c>
      <c r="BH254" s="390">
        <v>1</v>
      </c>
      <c r="BI254" s="390">
        <v>1</v>
      </c>
      <c r="BJ254" s="390">
        <v>0</v>
      </c>
      <c r="BK254" s="390">
        <v>0</v>
      </c>
      <c r="BL254" s="390">
        <v>0</v>
      </c>
      <c r="BM254" s="390">
        <v>0</v>
      </c>
      <c r="BN254" s="390">
        <v>2</v>
      </c>
      <c r="BO254" s="390">
        <v>5</v>
      </c>
      <c r="BP254" s="519">
        <v>8.3000000000000004E-2</v>
      </c>
      <c r="BQ254" s="519">
        <v>0.26700000000000002</v>
      </c>
      <c r="BR254" s="519">
        <v>8.3000000000000004E-2</v>
      </c>
      <c r="BS254" s="519">
        <v>0.35</v>
      </c>
      <c r="BT254" s="390"/>
      <c r="BU254" s="390"/>
      <c r="BV254" s="390"/>
      <c r="BW254" s="390"/>
      <c r="BX254" s="390"/>
      <c r="BY254" s="390"/>
      <c r="BZ254" s="390"/>
      <c r="CA254" s="390"/>
      <c r="CB254" s="390"/>
      <c r="CC254" s="390"/>
      <c r="CD254" s="390"/>
    </row>
    <row r="255" spans="1:82" s="388" customFormat="1">
      <c r="A255" s="388" t="s">
        <v>7841</v>
      </c>
      <c r="B255" s="388" t="s">
        <v>7842</v>
      </c>
      <c r="C255" s="390">
        <v>22</v>
      </c>
      <c r="D255" s="390" t="s">
        <v>124</v>
      </c>
      <c r="E255" s="390" t="s">
        <v>43</v>
      </c>
      <c r="F255" s="390" t="s">
        <v>35</v>
      </c>
      <c r="G255" s="390">
        <v>54</v>
      </c>
      <c r="H255" s="390">
        <v>156</v>
      </c>
      <c r="I255" s="390">
        <v>147</v>
      </c>
      <c r="J255" s="390">
        <v>10</v>
      </c>
      <c r="K255" s="390">
        <v>28</v>
      </c>
      <c r="L255" s="390">
        <v>3</v>
      </c>
      <c r="M255" s="390">
        <v>0</v>
      </c>
      <c r="N255" s="390">
        <v>0</v>
      </c>
      <c r="O255" s="390">
        <v>7</v>
      </c>
      <c r="P255" s="390">
        <v>3</v>
      </c>
      <c r="Q255" s="390">
        <v>2</v>
      </c>
      <c r="R255" s="390">
        <v>6</v>
      </c>
      <c r="S255" s="390">
        <v>39</v>
      </c>
      <c r="T255" s="519">
        <v>0.19</v>
      </c>
      <c r="U255" s="519">
        <v>0.222</v>
      </c>
      <c r="V255" s="519">
        <v>0.21099999999999999</v>
      </c>
      <c r="W255" s="519">
        <v>0.433</v>
      </c>
      <c r="X255" s="390">
        <v>25</v>
      </c>
      <c r="Y255" s="390">
        <v>31</v>
      </c>
      <c r="Z255" s="390">
        <v>0</v>
      </c>
      <c r="AA255" s="390">
        <v>0</v>
      </c>
      <c r="AB255" s="390">
        <v>3</v>
      </c>
      <c r="AC255" s="390">
        <v>0</v>
      </c>
      <c r="AD255" s="390">
        <v>1</v>
      </c>
      <c r="AE255" s="390" t="s">
        <v>10037</v>
      </c>
      <c r="AF255" s="390"/>
      <c r="AG255" s="576">
        <v>0</v>
      </c>
      <c r="AH255" s="390">
        <v>0</v>
      </c>
      <c r="AI255" s="390">
        <v>0</v>
      </c>
      <c r="AJ255" s="390">
        <v>0</v>
      </c>
      <c r="AK255" s="390">
        <v>0</v>
      </c>
      <c r="AL255" s="390">
        <v>0</v>
      </c>
      <c r="AM255" s="390">
        <v>0</v>
      </c>
      <c r="AN255" s="390">
        <v>32</v>
      </c>
      <c r="AO255" s="389">
        <v>19</v>
      </c>
      <c r="AP255" s="390">
        <v>51</v>
      </c>
      <c r="AQ255" s="584">
        <v>0</v>
      </c>
      <c r="AR255" s="601"/>
      <c r="AS255" s="390">
        <v>21</v>
      </c>
      <c r="AT255" s="390">
        <v>1</v>
      </c>
      <c r="AU255" s="389">
        <v>7</v>
      </c>
      <c r="AV255" s="390">
        <v>1</v>
      </c>
      <c r="AW255" s="390">
        <v>0</v>
      </c>
      <c r="AX255" s="390">
        <v>0</v>
      </c>
      <c r="AY255" s="390">
        <v>2</v>
      </c>
      <c r="AZ255" s="390">
        <v>1</v>
      </c>
      <c r="BA255" s="390">
        <v>7</v>
      </c>
      <c r="BB255" s="519">
        <v>0.33300000000000002</v>
      </c>
      <c r="BC255" s="519">
        <v>0.36399999999999999</v>
      </c>
      <c r="BD255" s="519">
        <v>0.38100000000000001</v>
      </c>
      <c r="BE255" s="519">
        <v>0.745</v>
      </c>
      <c r="BF255" s="370"/>
      <c r="BG255" s="390">
        <v>126</v>
      </c>
      <c r="BH255" s="390">
        <v>9</v>
      </c>
      <c r="BI255" s="390">
        <v>21</v>
      </c>
      <c r="BJ255" s="390">
        <v>2</v>
      </c>
      <c r="BK255" s="390">
        <v>0</v>
      </c>
      <c r="BL255" s="390">
        <v>0</v>
      </c>
      <c r="BM255" s="390">
        <v>5</v>
      </c>
      <c r="BN255" s="390">
        <v>5</v>
      </c>
      <c r="BO255" s="390">
        <v>32</v>
      </c>
      <c r="BP255" s="519">
        <v>0.16700000000000001</v>
      </c>
      <c r="BQ255" s="519">
        <v>0.19800000000000001</v>
      </c>
      <c r="BR255" s="519">
        <v>0.183</v>
      </c>
      <c r="BS255" s="519">
        <v>0.38100000000000001</v>
      </c>
      <c r="BT255" s="390"/>
      <c r="BU255" s="390"/>
      <c r="BV255" s="390"/>
      <c r="BW255" s="390"/>
      <c r="BX255" s="390"/>
      <c r="BY255" s="390"/>
      <c r="BZ255" s="390"/>
      <c r="CA255" s="390"/>
      <c r="CB255" s="390"/>
      <c r="CC255" s="390"/>
      <c r="CD255" s="390"/>
    </row>
    <row r="256" spans="1:82" s="388" customFormat="1">
      <c r="A256" s="388" t="s">
        <v>3867</v>
      </c>
      <c r="B256" s="388" t="s">
        <v>7082</v>
      </c>
      <c r="C256" s="390">
        <v>30</v>
      </c>
      <c r="D256" s="390" t="s">
        <v>44</v>
      </c>
      <c r="E256" s="390" t="s">
        <v>34</v>
      </c>
      <c r="F256" s="390" t="s">
        <v>37</v>
      </c>
      <c r="G256" s="390">
        <v>122</v>
      </c>
      <c r="H256" s="390">
        <v>506</v>
      </c>
      <c r="I256" s="390">
        <v>468</v>
      </c>
      <c r="J256" s="390">
        <v>50</v>
      </c>
      <c r="K256" s="390">
        <v>106</v>
      </c>
      <c r="L256" s="390">
        <v>20</v>
      </c>
      <c r="M256" s="390">
        <v>0</v>
      </c>
      <c r="N256" s="390">
        <v>17</v>
      </c>
      <c r="O256" s="390">
        <v>54</v>
      </c>
      <c r="P256" s="390">
        <v>1</v>
      </c>
      <c r="Q256" s="390">
        <v>3</v>
      </c>
      <c r="R256" s="390">
        <v>31</v>
      </c>
      <c r="S256" s="390">
        <v>72</v>
      </c>
      <c r="T256" s="519">
        <v>0.22600000000000001</v>
      </c>
      <c r="U256" s="519">
        <v>0.27700000000000002</v>
      </c>
      <c r="V256" s="519">
        <v>0.378</v>
      </c>
      <c r="W256" s="519">
        <v>0.65500000000000003</v>
      </c>
      <c r="X256" s="390">
        <v>80</v>
      </c>
      <c r="Y256" s="390">
        <v>177</v>
      </c>
      <c r="Z256" s="390">
        <v>21</v>
      </c>
      <c r="AA256" s="390">
        <v>3</v>
      </c>
      <c r="AB256" s="390">
        <v>1</v>
      </c>
      <c r="AC256" s="390">
        <v>3</v>
      </c>
      <c r="AD256" s="390">
        <v>1</v>
      </c>
      <c r="AE256" s="390" t="s">
        <v>10126</v>
      </c>
      <c r="AF256" s="390"/>
      <c r="AG256" s="576">
        <v>0</v>
      </c>
      <c r="AH256" s="390">
        <v>0</v>
      </c>
      <c r="AI256" s="390">
        <v>4</v>
      </c>
      <c r="AJ256" s="390">
        <v>28</v>
      </c>
      <c r="AK256" s="390">
        <v>83</v>
      </c>
      <c r="AL256" s="390">
        <v>7</v>
      </c>
      <c r="AM256" s="390">
        <v>0</v>
      </c>
      <c r="AN256" s="390">
        <v>0</v>
      </c>
      <c r="AO256" s="389">
        <v>0</v>
      </c>
      <c r="AP256" s="390">
        <v>0</v>
      </c>
      <c r="AQ256" s="584">
        <v>7</v>
      </c>
      <c r="AR256" s="601"/>
      <c r="AS256" s="390">
        <v>160</v>
      </c>
      <c r="AT256" s="390">
        <v>20</v>
      </c>
      <c r="AU256" s="389">
        <v>36</v>
      </c>
      <c r="AV256" s="390">
        <v>7</v>
      </c>
      <c r="AW256" s="390">
        <v>0</v>
      </c>
      <c r="AX256" s="390">
        <v>8</v>
      </c>
      <c r="AY256" s="390">
        <v>23</v>
      </c>
      <c r="AZ256" s="390">
        <v>10</v>
      </c>
      <c r="BA256" s="390">
        <v>19</v>
      </c>
      <c r="BB256" s="519">
        <v>0.22500000000000001</v>
      </c>
      <c r="BC256" s="519">
        <v>0.27300000000000002</v>
      </c>
      <c r="BD256" s="519">
        <v>0.41899999999999998</v>
      </c>
      <c r="BE256" s="519">
        <v>0.69199999999999995</v>
      </c>
      <c r="BF256" s="370"/>
      <c r="BG256" s="390">
        <v>308</v>
      </c>
      <c r="BH256" s="390">
        <v>30</v>
      </c>
      <c r="BI256" s="390">
        <v>70</v>
      </c>
      <c r="BJ256" s="390">
        <v>13</v>
      </c>
      <c r="BK256" s="390">
        <v>0</v>
      </c>
      <c r="BL256" s="390">
        <v>9</v>
      </c>
      <c r="BM256" s="390">
        <v>31</v>
      </c>
      <c r="BN256" s="390">
        <v>21</v>
      </c>
      <c r="BO256" s="390">
        <v>53</v>
      </c>
      <c r="BP256" s="519">
        <v>0.22700000000000001</v>
      </c>
      <c r="BQ256" s="519">
        <v>0.27900000000000003</v>
      </c>
      <c r="BR256" s="519">
        <v>0.35699999999999998</v>
      </c>
      <c r="BS256" s="519">
        <v>0.63600000000000001</v>
      </c>
      <c r="BT256" s="390"/>
      <c r="BU256" s="390"/>
      <c r="BV256" s="390"/>
      <c r="BW256" s="390"/>
      <c r="BX256" s="390"/>
      <c r="BY256" s="390"/>
      <c r="BZ256" s="390"/>
      <c r="CA256" s="390"/>
      <c r="CB256" s="390"/>
      <c r="CC256" s="390"/>
      <c r="CD256" s="390"/>
    </row>
    <row r="257" spans="1:82" s="388" customFormat="1">
      <c r="A257" s="388" t="s">
        <v>6118</v>
      </c>
      <c r="B257" s="388" t="s">
        <v>7191</v>
      </c>
      <c r="C257" s="390">
        <v>26</v>
      </c>
      <c r="D257" s="390" t="s">
        <v>53</v>
      </c>
      <c r="E257" s="390" t="s">
        <v>34</v>
      </c>
      <c r="F257" s="390" t="s">
        <v>37</v>
      </c>
      <c r="G257" s="390">
        <v>82</v>
      </c>
      <c r="H257" s="390">
        <v>207</v>
      </c>
      <c r="I257" s="390">
        <v>192</v>
      </c>
      <c r="J257" s="390">
        <v>28</v>
      </c>
      <c r="K257" s="390">
        <v>44</v>
      </c>
      <c r="L257" s="390">
        <v>10</v>
      </c>
      <c r="M257" s="390">
        <v>0</v>
      </c>
      <c r="N257" s="390">
        <v>3</v>
      </c>
      <c r="O257" s="390">
        <v>18</v>
      </c>
      <c r="P257" s="390">
        <v>6</v>
      </c>
      <c r="Q257" s="390">
        <v>1</v>
      </c>
      <c r="R257" s="390">
        <v>15</v>
      </c>
      <c r="S257" s="390">
        <v>57</v>
      </c>
      <c r="T257" s="519">
        <v>0.22900000000000001</v>
      </c>
      <c r="U257" s="519">
        <v>0.28499999999999998</v>
      </c>
      <c r="V257" s="519">
        <v>0.32800000000000001</v>
      </c>
      <c r="W257" s="519">
        <v>0.61299999999999999</v>
      </c>
      <c r="X257" s="390">
        <v>65</v>
      </c>
      <c r="Y257" s="390">
        <v>63</v>
      </c>
      <c r="Z257" s="390">
        <v>4</v>
      </c>
      <c r="AA257" s="390">
        <v>0</v>
      </c>
      <c r="AB257" s="390">
        <v>0</v>
      </c>
      <c r="AC257" s="390">
        <v>0</v>
      </c>
      <c r="AD257" s="390">
        <v>0</v>
      </c>
      <c r="AE257" s="390" t="s">
        <v>10127</v>
      </c>
      <c r="AF257" s="390"/>
      <c r="AG257" s="576">
        <v>0</v>
      </c>
      <c r="AH257" s="390">
        <v>28</v>
      </c>
      <c r="AI257" s="390">
        <v>10</v>
      </c>
      <c r="AJ257" s="390">
        <v>1</v>
      </c>
      <c r="AK257" s="390">
        <v>3</v>
      </c>
      <c r="AL257" s="390">
        <v>0</v>
      </c>
      <c r="AM257" s="390">
        <v>9</v>
      </c>
      <c r="AN257" s="390">
        <v>0</v>
      </c>
      <c r="AO257" s="389">
        <v>14</v>
      </c>
      <c r="AP257" s="390">
        <v>21</v>
      </c>
      <c r="AQ257" s="584">
        <v>14</v>
      </c>
      <c r="AR257" s="601"/>
      <c r="AS257" s="390">
        <v>61</v>
      </c>
      <c r="AT257" s="390">
        <v>4</v>
      </c>
      <c r="AU257" s="389">
        <v>8</v>
      </c>
      <c r="AV257" s="390">
        <v>1</v>
      </c>
      <c r="AW257" s="390">
        <v>0</v>
      </c>
      <c r="AX257" s="390">
        <v>0</v>
      </c>
      <c r="AY257" s="390">
        <v>4</v>
      </c>
      <c r="AZ257" s="390">
        <v>3</v>
      </c>
      <c r="BA257" s="390">
        <v>22</v>
      </c>
      <c r="BB257" s="519">
        <v>0.13100000000000001</v>
      </c>
      <c r="BC257" s="519">
        <v>0.17199999999999999</v>
      </c>
      <c r="BD257" s="519">
        <v>0.14799999999999999</v>
      </c>
      <c r="BE257" s="519">
        <v>0.32</v>
      </c>
      <c r="BF257" s="370"/>
      <c r="BG257" s="390">
        <v>131</v>
      </c>
      <c r="BH257" s="390">
        <v>24</v>
      </c>
      <c r="BI257" s="390">
        <v>36</v>
      </c>
      <c r="BJ257" s="390">
        <v>9</v>
      </c>
      <c r="BK257" s="390">
        <v>0</v>
      </c>
      <c r="BL257" s="390">
        <v>3</v>
      </c>
      <c r="BM257" s="390">
        <v>14</v>
      </c>
      <c r="BN257" s="390">
        <v>12</v>
      </c>
      <c r="BO257" s="390">
        <v>35</v>
      </c>
      <c r="BP257" s="519">
        <v>0.27500000000000002</v>
      </c>
      <c r="BQ257" s="519">
        <v>0.33600000000000002</v>
      </c>
      <c r="BR257" s="519">
        <v>0.41199999999999998</v>
      </c>
      <c r="BS257" s="519">
        <v>0.748</v>
      </c>
      <c r="BT257" s="390"/>
      <c r="BU257" s="390"/>
      <c r="BV257" s="390"/>
      <c r="BW257" s="390"/>
      <c r="BX257" s="390"/>
      <c r="BY257" s="390"/>
      <c r="BZ257" s="390"/>
      <c r="CA257" s="390"/>
      <c r="CB257" s="390"/>
      <c r="CC257" s="390"/>
      <c r="CD257" s="390"/>
    </row>
    <row r="258" spans="1:82" s="388" customFormat="1">
      <c r="A258" s="388" t="s">
        <v>3881</v>
      </c>
      <c r="B258" s="388" t="s">
        <v>7192</v>
      </c>
      <c r="C258" s="390">
        <v>27</v>
      </c>
      <c r="D258" s="390" t="s">
        <v>53</v>
      </c>
      <c r="E258" s="390" t="s">
        <v>34</v>
      </c>
      <c r="F258" s="390" t="s">
        <v>10</v>
      </c>
      <c r="G258" s="390">
        <v>80</v>
      </c>
      <c r="H258" s="390">
        <v>269</v>
      </c>
      <c r="I258" s="390">
        <v>251</v>
      </c>
      <c r="J258" s="390">
        <v>24</v>
      </c>
      <c r="K258" s="390">
        <v>52</v>
      </c>
      <c r="L258" s="390">
        <v>10</v>
      </c>
      <c r="M258" s="390">
        <v>0</v>
      </c>
      <c r="N258" s="390">
        <v>3</v>
      </c>
      <c r="O258" s="390">
        <v>16</v>
      </c>
      <c r="P258" s="390">
        <v>4</v>
      </c>
      <c r="Q258" s="390">
        <v>1</v>
      </c>
      <c r="R258" s="390">
        <v>13</v>
      </c>
      <c r="S258" s="390">
        <v>41</v>
      </c>
      <c r="T258" s="519">
        <v>0.20699999999999999</v>
      </c>
      <c r="U258" s="519">
        <v>0.25700000000000001</v>
      </c>
      <c r="V258" s="519">
        <v>0.28299999999999997</v>
      </c>
      <c r="W258" s="519">
        <v>0.54</v>
      </c>
      <c r="X258" s="390">
        <v>46</v>
      </c>
      <c r="Y258" s="390">
        <v>71</v>
      </c>
      <c r="Z258" s="390">
        <v>5</v>
      </c>
      <c r="AA258" s="390">
        <v>4</v>
      </c>
      <c r="AB258" s="390">
        <v>1</v>
      </c>
      <c r="AC258" s="390">
        <v>0</v>
      </c>
      <c r="AD258" s="390">
        <v>1</v>
      </c>
      <c r="AE258" s="390" t="s">
        <v>10128</v>
      </c>
      <c r="AF258" s="390"/>
      <c r="AG258" s="576">
        <v>0</v>
      </c>
      <c r="AH258" s="390">
        <v>75</v>
      </c>
      <c r="AI258" s="390">
        <v>0</v>
      </c>
      <c r="AJ258" s="390">
        <v>0</v>
      </c>
      <c r="AK258" s="390">
        <v>2</v>
      </c>
      <c r="AL258" s="390">
        <v>0</v>
      </c>
      <c r="AM258" s="390">
        <v>0</v>
      </c>
      <c r="AN258" s="390">
        <v>0</v>
      </c>
      <c r="AO258" s="389">
        <v>0</v>
      </c>
      <c r="AP258" s="390">
        <v>0</v>
      </c>
      <c r="AQ258" s="584">
        <v>2</v>
      </c>
      <c r="AR258" s="601"/>
      <c r="AS258" s="390">
        <v>65</v>
      </c>
      <c r="AT258" s="390">
        <v>6</v>
      </c>
      <c r="AU258" s="389">
        <v>15</v>
      </c>
      <c r="AV258" s="390">
        <v>5</v>
      </c>
      <c r="AW258" s="390">
        <v>0</v>
      </c>
      <c r="AX258" s="390">
        <v>0</v>
      </c>
      <c r="AY258" s="390">
        <v>7</v>
      </c>
      <c r="AZ258" s="390">
        <v>6</v>
      </c>
      <c r="BA258" s="390">
        <v>11</v>
      </c>
      <c r="BB258" s="519">
        <v>0.23100000000000001</v>
      </c>
      <c r="BC258" s="519">
        <v>0.29599999999999999</v>
      </c>
      <c r="BD258" s="519">
        <v>0.308</v>
      </c>
      <c r="BE258" s="519">
        <v>0.60399999999999998</v>
      </c>
      <c r="BF258" s="370"/>
      <c r="BG258" s="390">
        <v>186</v>
      </c>
      <c r="BH258" s="390">
        <v>17</v>
      </c>
      <c r="BI258" s="390">
        <v>37</v>
      </c>
      <c r="BJ258" s="390">
        <v>5</v>
      </c>
      <c r="BK258" s="390">
        <v>0</v>
      </c>
      <c r="BL258" s="390">
        <v>3</v>
      </c>
      <c r="BM258" s="390">
        <v>9</v>
      </c>
      <c r="BN258" s="390">
        <v>7</v>
      </c>
      <c r="BO258" s="390">
        <v>30</v>
      </c>
      <c r="BP258" s="519">
        <v>0.19900000000000001</v>
      </c>
      <c r="BQ258" s="519">
        <v>0.24399999999999999</v>
      </c>
      <c r="BR258" s="519">
        <v>0.27400000000000002</v>
      </c>
      <c r="BS258" s="519">
        <v>0.51800000000000002</v>
      </c>
      <c r="BT258" s="390"/>
      <c r="BU258" s="390"/>
      <c r="BV258" s="390"/>
      <c r="BW258" s="390"/>
      <c r="BX258" s="390"/>
      <c r="BY258" s="390"/>
      <c r="BZ258" s="390"/>
      <c r="CA258" s="390"/>
      <c r="CB258" s="390"/>
      <c r="CC258" s="390"/>
      <c r="CD258" s="390"/>
    </row>
    <row r="259" spans="1:82" s="316" customFormat="1" ht="15" customHeight="1">
      <c r="A259" s="455"/>
      <c r="B259" s="457"/>
      <c r="C259" s="465"/>
      <c r="D259" s="465"/>
      <c r="E259" s="465"/>
      <c r="F259" s="465"/>
      <c r="G259" s="465"/>
      <c r="H259" s="465"/>
      <c r="I259" s="465"/>
      <c r="J259" s="465"/>
      <c r="K259" s="465"/>
      <c r="L259" s="465"/>
      <c r="M259" s="465"/>
      <c r="N259" s="465"/>
      <c r="O259" s="465"/>
      <c r="P259" s="465"/>
      <c r="Q259" s="465"/>
      <c r="R259" s="465"/>
      <c r="S259" s="386"/>
      <c r="T259" s="386"/>
      <c r="U259" s="386"/>
      <c r="V259" s="386"/>
      <c r="W259" s="465"/>
      <c r="X259" s="465"/>
      <c r="Y259" s="465"/>
      <c r="Z259" s="465"/>
      <c r="AA259" s="465"/>
      <c r="AB259" s="465"/>
      <c r="AC259" s="465"/>
      <c r="AD259" s="383"/>
      <c r="AE259" s="383"/>
      <c r="AF259" s="465"/>
      <c r="AG259" s="582"/>
      <c r="AH259" s="465"/>
      <c r="AI259" s="465"/>
      <c r="AJ259" s="383"/>
      <c r="AK259" s="465"/>
      <c r="AL259" s="465"/>
      <c r="AM259" s="465"/>
      <c r="AN259" s="465"/>
      <c r="AO259" s="383"/>
      <c r="AP259" s="386"/>
      <c r="AQ259" s="592"/>
      <c r="AR259" s="608"/>
      <c r="AS259" s="387"/>
      <c r="AT259" s="383"/>
      <c r="AU259" s="387"/>
      <c r="AV259" s="386"/>
      <c r="AW259" s="387"/>
      <c r="AX259" s="387"/>
      <c r="AY259" s="385"/>
      <c r="AZ259" s="385"/>
      <c r="BA259" s="320"/>
      <c r="BB259" s="287"/>
      <c r="BC259" s="389"/>
      <c r="BD259" s="389"/>
      <c r="BE259" s="389"/>
      <c r="BF259" s="370"/>
      <c r="BG259" s="390"/>
      <c r="BH259" s="389"/>
      <c r="BI259" s="390"/>
      <c r="BJ259" s="390"/>
      <c r="BK259" s="390"/>
      <c r="BL259" s="390"/>
      <c r="BM259" s="341"/>
      <c r="BN259" s="341"/>
      <c r="BO259" s="341"/>
      <c r="BP259" s="341"/>
      <c r="BQ259" s="341"/>
      <c r="BR259" s="341"/>
      <c r="BS259" s="341"/>
      <c r="BT259" s="341"/>
      <c r="BU259" s="341"/>
      <c r="BV259" s="341"/>
      <c r="BW259" s="341"/>
      <c r="BX259" s="341"/>
      <c r="BY259" s="341"/>
      <c r="BZ259" s="341"/>
      <c r="CA259" s="341"/>
      <c r="CB259" s="341"/>
      <c r="CC259" s="341"/>
      <c r="CD259" s="341"/>
    </row>
    <row r="260" spans="1:82" ht="15" customHeight="1">
      <c r="A260" s="293" t="s">
        <v>465</v>
      </c>
      <c r="B260" s="329"/>
      <c r="C260" s="329"/>
      <c r="D260" s="329"/>
      <c r="E260" s="390"/>
      <c r="F260" s="390"/>
      <c r="G260" s="390"/>
      <c r="H260" s="390"/>
      <c r="I260" s="390"/>
      <c r="J260" s="390"/>
      <c r="K260" s="390"/>
      <c r="L260" s="390"/>
      <c r="M260" s="390"/>
      <c r="N260" s="390"/>
      <c r="O260" s="390"/>
      <c r="P260" s="390"/>
      <c r="Q260" s="390"/>
      <c r="R260" s="390"/>
      <c r="S260" s="390"/>
      <c r="T260" s="390"/>
      <c r="U260" s="390"/>
      <c r="V260" s="390"/>
      <c r="W260" s="390"/>
      <c r="X260" s="390"/>
      <c r="Y260" s="390"/>
      <c r="Z260" s="390"/>
      <c r="AA260" s="390"/>
      <c r="AB260" s="390"/>
      <c r="AC260" s="390"/>
      <c r="AD260" s="389"/>
      <c r="AE260" s="389"/>
      <c r="AF260" s="390"/>
      <c r="AG260" s="576"/>
      <c r="AH260" s="390"/>
      <c r="AI260" s="390"/>
      <c r="AJ260" s="389"/>
      <c r="AK260" s="390"/>
      <c r="AL260" s="390"/>
      <c r="AM260" s="390"/>
      <c r="AN260" s="390"/>
      <c r="AO260" s="389"/>
      <c r="AP260" s="390"/>
      <c r="AQ260" s="584"/>
      <c r="AR260" s="601"/>
      <c r="AS260" s="390"/>
      <c r="AT260" s="389"/>
      <c r="AU260" s="389"/>
      <c r="AV260" s="390"/>
      <c r="AW260" s="389"/>
      <c r="AX260" s="389"/>
      <c r="AY260" s="390"/>
      <c r="AZ260" s="390"/>
      <c r="BA260" s="389"/>
      <c r="BC260" s="389"/>
      <c r="BD260" s="389"/>
      <c r="BE260" s="389"/>
      <c r="BF260" s="370"/>
      <c r="BG260" s="390"/>
      <c r="BH260" s="389"/>
      <c r="BI260" s="390"/>
      <c r="BJ260" s="390"/>
      <c r="BK260" s="390"/>
      <c r="BL260" s="390"/>
    </row>
    <row r="261" spans="1:82" s="388" customFormat="1">
      <c r="A261" s="388" t="s">
        <v>7788</v>
      </c>
      <c r="B261" s="388" t="s">
        <v>7789</v>
      </c>
      <c r="C261" s="390">
        <v>25</v>
      </c>
      <c r="D261" s="390" t="s">
        <v>46</v>
      </c>
      <c r="E261" s="390" t="s">
        <v>43</v>
      </c>
      <c r="F261" s="390" t="s">
        <v>10</v>
      </c>
      <c r="G261" s="390">
        <v>108</v>
      </c>
      <c r="H261" s="390">
        <v>377</v>
      </c>
      <c r="I261" s="390">
        <v>344</v>
      </c>
      <c r="J261" s="390">
        <v>35</v>
      </c>
      <c r="K261" s="390">
        <v>90</v>
      </c>
      <c r="L261" s="390">
        <v>16</v>
      </c>
      <c r="M261" s="390">
        <v>2</v>
      </c>
      <c r="N261" s="390">
        <v>10</v>
      </c>
      <c r="O261" s="390">
        <v>37</v>
      </c>
      <c r="P261" s="390">
        <v>3</v>
      </c>
      <c r="Q261" s="390">
        <v>0</v>
      </c>
      <c r="R261" s="390">
        <v>18</v>
      </c>
      <c r="S261" s="390">
        <v>138</v>
      </c>
      <c r="T261" s="519">
        <v>0.26200000000000001</v>
      </c>
      <c r="U261" s="519">
        <v>0.32400000000000001</v>
      </c>
      <c r="V261" s="519">
        <v>0.40699999999999997</v>
      </c>
      <c r="W261" s="519">
        <v>0.73099999999999998</v>
      </c>
      <c r="X261" s="390">
        <v>95</v>
      </c>
      <c r="Y261" s="390">
        <v>140</v>
      </c>
      <c r="Z261" s="390">
        <v>2</v>
      </c>
      <c r="AA261" s="390">
        <v>14</v>
      </c>
      <c r="AB261" s="390">
        <v>0</v>
      </c>
      <c r="AC261" s="390">
        <v>1</v>
      </c>
      <c r="AD261" s="390">
        <v>6</v>
      </c>
      <c r="AE261" s="390" t="s">
        <v>10129</v>
      </c>
      <c r="AF261" s="390"/>
      <c r="AG261" s="576">
        <v>0</v>
      </c>
      <c r="AH261" s="390">
        <v>104</v>
      </c>
      <c r="AI261" s="390">
        <v>0</v>
      </c>
      <c r="AJ261" s="390">
        <v>0</v>
      </c>
      <c r="AK261" s="390">
        <v>1</v>
      </c>
      <c r="AL261" s="390">
        <v>0</v>
      </c>
      <c r="AM261" s="390">
        <v>0</v>
      </c>
      <c r="AN261" s="390">
        <v>0</v>
      </c>
      <c r="AO261" s="389">
        <v>0</v>
      </c>
      <c r="AP261" s="390">
        <v>0</v>
      </c>
      <c r="AQ261" s="584">
        <v>0</v>
      </c>
      <c r="AR261" s="601"/>
      <c r="AS261" s="390">
        <v>86</v>
      </c>
      <c r="AT261" s="390">
        <v>8</v>
      </c>
      <c r="AU261" s="389">
        <v>22</v>
      </c>
      <c r="AV261" s="390">
        <v>3</v>
      </c>
      <c r="AW261" s="390">
        <v>2</v>
      </c>
      <c r="AX261" s="390">
        <v>2</v>
      </c>
      <c r="AY261" s="390">
        <v>4</v>
      </c>
      <c r="AZ261" s="390">
        <v>7</v>
      </c>
      <c r="BA261" s="390">
        <v>31</v>
      </c>
      <c r="BB261" s="519">
        <v>0.25600000000000001</v>
      </c>
      <c r="BC261" s="519">
        <v>0.31900000000000001</v>
      </c>
      <c r="BD261" s="519">
        <v>0.40699999999999997</v>
      </c>
      <c r="BE261" s="519">
        <v>0.72599999999999998</v>
      </c>
      <c r="BF261" s="370"/>
      <c r="BG261" s="390">
        <v>258</v>
      </c>
      <c r="BH261" s="390">
        <v>27</v>
      </c>
      <c r="BI261" s="390">
        <v>68</v>
      </c>
      <c r="BJ261" s="390">
        <v>13</v>
      </c>
      <c r="BK261" s="390">
        <v>0</v>
      </c>
      <c r="BL261" s="390">
        <v>8</v>
      </c>
      <c r="BM261" s="390">
        <v>33</v>
      </c>
      <c r="BN261" s="390">
        <v>11</v>
      </c>
      <c r="BO261" s="390">
        <v>107</v>
      </c>
      <c r="BP261" s="519">
        <v>0.26400000000000001</v>
      </c>
      <c r="BQ261" s="519">
        <v>0.32500000000000001</v>
      </c>
      <c r="BR261" s="519">
        <v>0.40699999999999997</v>
      </c>
      <c r="BS261" s="519">
        <v>0.73199999999999998</v>
      </c>
      <c r="BT261" s="390"/>
      <c r="BU261" s="390"/>
      <c r="BV261" s="390"/>
      <c r="BW261" s="390"/>
      <c r="BX261" s="390"/>
      <c r="BY261" s="390"/>
      <c r="BZ261" s="390"/>
      <c r="CA261" s="390"/>
      <c r="CB261" s="390"/>
      <c r="CC261" s="390"/>
      <c r="CD261" s="390"/>
    </row>
    <row r="262" spans="1:82" s="388" customFormat="1">
      <c r="A262" s="388" t="s">
        <v>6682</v>
      </c>
      <c r="B262" s="388" t="s">
        <v>7193</v>
      </c>
      <c r="C262" s="390">
        <v>26</v>
      </c>
      <c r="D262" s="390" t="s">
        <v>51</v>
      </c>
      <c r="E262" s="390" t="s">
        <v>34</v>
      </c>
      <c r="F262" s="390" t="s">
        <v>10</v>
      </c>
      <c r="G262" s="390">
        <v>69</v>
      </c>
      <c r="H262" s="390">
        <v>268</v>
      </c>
      <c r="I262" s="390">
        <v>244</v>
      </c>
      <c r="J262" s="390">
        <v>34</v>
      </c>
      <c r="K262" s="390">
        <v>56</v>
      </c>
      <c r="L262" s="390">
        <v>10</v>
      </c>
      <c r="M262" s="390">
        <v>0</v>
      </c>
      <c r="N262" s="390">
        <v>17</v>
      </c>
      <c r="O262" s="390">
        <v>47</v>
      </c>
      <c r="P262" s="390">
        <v>1</v>
      </c>
      <c r="Q262" s="390">
        <v>2</v>
      </c>
      <c r="R262" s="390">
        <v>19</v>
      </c>
      <c r="S262" s="390">
        <v>95</v>
      </c>
      <c r="T262" s="519">
        <v>0.23</v>
      </c>
      <c r="U262" s="519">
        <v>0.28699999999999998</v>
      </c>
      <c r="V262" s="519">
        <v>0.48</v>
      </c>
      <c r="W262" s="519">
        <v>0.76700000000000002</v>
      </c>
      <c r="X262" s="390">
        <v>103</v>
      </c>
      <c r="Y262" s="390">
        <v>117</v>
      </c>
      <c r="Z262" s="390">
        <v>3</v>
      </c>
      <c r="AA262" s="390">
        <v>2</v>
      </c>
      <c r="AB262" s="390">
        <v>0</v>
      </c>
      <c r="AC262" s="390">
        <v>3</v>
      </c>
      <c r="AD262" s="390">
        <v>0</v>
      </c>
      <c r="AE262" s="390" t="s">
        <v>6526</v>
      </c>
      <c r="AF262" s="390"/>
      <c r="AG262" s="576">
        <v>0</v>
      </c>
      <c r="AH262" s="390">
        <v>0</v>
      </c>
      <c r="AI262" s="390">
        <v>42</v>
      </c>
      <c r="AJ262" s="390">
        <v>0</v>
      </c>
      <c r="AK262" s="390">
        <v>0</v>
      </c>
      <c r="AL262" s="390">
        <v>0</v>
      </c>
      <c r="AM262" s="390">
        <v>0</v>
      </c>
      <c r="AN262" s="390">
        <v>0</v>
      </c>
      <c r="AO262" s="389">
        <v>0</v>
      </c>
      <c r="AP262" s="390">
        <v>0</v>
      </c>
      <c r="AQ262" s="584">
        <v>27</v>
      </c>
      <c r="AR262" s="601"/>
      <c r="AS262" s="390">
        <v>89</v>
      </c>
      <c r="AT262" s="390">
        <v>9</v>
      </c>
      <c r="AU262" s="389">
        <v>21</v>
      </c>
      <c r="AV262" s="390">
        <v>3</v>
      </c>
      <c r="AW262" s="390">
        <v>0</v>
      </c>
      <c r="AX262" s="390">
        <v>8</v>
      </c>
      <c r="AY262" s="390">
        <v>20</v>
      </c>
      <c r="AZ262" s="390">
        <v>9</v>
      </c>
      <c r="BA262" s="390">
        <v>32</v>
      </c>
      <c r="BB262" s="519">
        <v>0.23599999999999999</v>
      </c>
      <c r="BC262" s="519">
        <v>0.307</v>
      </c>
      <c r="BD262" s="519">
        <v>0.53900000000000003</v>
      </c>
      <c r="BE262" s="519">
        <v>0.84599999999999997</v>
      </c>
      <c r="BF262" s="370"/>
      <c r="BG262" s="390">
        <v>155</v>
      </c>
      <c r="BH262" s="390">
        <v>25</v>
      </c>
      <c r="BI262" s="390">
        <v>35</v>
      </c>
      <c r="BJ262" s="390">
        <v>7</v>
      </c>
      <c r="BK262" s="390">
        <v>0</v>
      </c>
      <c r="BL262" s="390">
        <v>9</v>
      </c>
      <c r="BM262" s="390">
        <v>27</v>
      </c>
      <c r="BN262" s="390">
        <v>10</v>
      </c>
      <c r="BO262" s="390">
        <v>63</v>
      </c>
      <c r="BP262" s="519">
        <v>0.22600000000000001</v>
      </c>
      <c r="BQ262" s="519">
        <v>0.27500000000000002</v>
      </c>
      <c r="BR262" s="519">
        <v>0.44500000000000001</v>
      </c>
      <c r="BS262" s="519">
        <v>0.72</v>
      </c>
      <c r="BT262" s="390"/>
      <c r="BU262" s="390"/>
      <c r="BV262" s="390"/>
      <c r="BW262" s="390"/>
      <c r="BX262" s="390"/>
      <c r="BY262" s="390"/>
      <c r="BZ262" s="390"/>
      <c r="CA262" s="390"/>
      <c r="CB262" s="390"/>
      <c r="CC262" s="390"/>
      <c r="CD262" s="390"/>
    </row>
    <row r="263" spans="1:82" s="388" customFormat="1">
      <c r="A263" s="388" t="s">
        <v>6131</v>
      </c>
      <c r="B263" s="388" t="s">
        <v>7194</v>
      </c>
      <c r="C263" s="390">
        <v>28</v>
      </c>
      <c r="D263" s="390" t="s">
        <v>60</v>
      </c>
      <c r="E263" s="390" t="s">
        <v>34</v>
      </c>
      <c r="F263" s="390" t="s">
        <v>10</v>
      </c>
      <c r="G263" s="390">
        <v>96</v>
      </c>
      <c r="H263" s="390">
        <v>402</v>
      </c>
      <c r="I263" s="390">
        <v>369</v>
      </c>
      <c r="J263" s="390">
        <v>45</v>
      </c>
      <c r="K263" s="390">
        <v>85</v>
      </c>
      <c r="L263" s="390">
        <v>17</v>
      </c>
      <c r="M263" s="390">
        <v>0</v>
      </c>
      <c r="N263" s="390">
        <v>12</v>
      </c>
      <c r="O263" s="390">
        <v>35</v>
      </c>
      <c r="P263" s="390">
        <v>1</v>
      </c>
      <c r="Q263" s="390">
        <v>2</v>
      </c>
      <c r="R263" s="390">
        <v>27</v>
      </c>
      <c r="S263" s="390">
        <v>100</v>
      </c>
      <c r="T263" s="519">
        <v>0.23</v>
      </c>
      <c r="U263" s="519">
        <v>0.28699999999999998</v>
      </c>
      <c r="V263" s="519">
        <v>0.374</v>
      </c>
      <c r="W263" s="519">
        <v>0.66100000000000003</v>
      </c>
      <c r="X263" s="390">
        <v>83</v>
      </c>
      <c r="Y263" s="390">
        <v>138</v>
      </c>
      <c r="Z263" s="390">
        <v>10</v>
      </c>
      <c r="AA263" s="390">
        <v>3</v>
      </c>
      <c r="AB263" s="390">
        <v>1</v>
      </c>
      <c r="AC263" s="390">
        <v>2</v>
      </c>
      <c r="AD263" s="390">
        <v>0</v>
      </c>
      <c r="AE263" s="390" t="s">
        <v>10130</v>
      </c>
      <c r="AF263" s="390"/>
      <c r="AG263" s="576">
        <v>0</v>
      </c>
      <c r="AH263" s="390">
        <v>0</v>
      </c>
      <c r="AI263" s="390">
        <v>0</v>
      </c>
      <c r="AJ263" s="390">
        <v>3</v>
      </c>
      <c r="AK263" s="390">
        <v>40</v>
      </c>
      <c r="AL263" s="390">
        <v>49</v>
      </c>
      <c r="AM263" s="390">
        <v>0</v>
      </c>
      <c r="AN263" s="390">
        <v>0</v>
      </c>
      <c r="AO263" s="389">
        <v>0</v>
      </c>
      <c r="AP263" s="390">
        <v>0</v>
      </c>
      <c r="AQ263" s="584">
        <v>7</v>
      </c>
      <c r="AR263" s="601"/>
      <c r="AS263" s="390">
        <v>102</v>
      </c>
      <c r="AT263" s="390">
        <v>12</v>
      </c>
      <c r="AU263" s="389">
        <v>24</v>
      </c>
      <c r="AV263" s="390">
        <v>6</v>
      </c>
      <c r="AW263" s="390">
        <v>0</v>
      </c>
      <c r="AX263" s="390">
        <v>4</v>
      </c>
      <c r="AY263" s="390">
        <v>11</v>
      </c>
      <c r="AZ263" s="390">
        <v>10</v>
      </c>
      <c r="BA263" s="390">
        <v>28</v>
      </c>
      <c r="BB263" s="519">
        <v>0.23499999999999999</v>
      </c>
      <c r="BC263" s="519">
        <v>0.30399999999999999</v>
      </c>
      <c r="BD263" s="519">
        <v>0.41199999999999998</v>
      </c>
      <c r="BE263" s="519">
        <v>0.71599999999999997</v>
      </c>
      <c r="BF263" s="370"/>
      <c r="BG263" s="390">
        <v>267</v>
      </c>
      <c r="BH263" s="390">
        <v>33</v>
      </c>
      <c r="BI263" s="390">
        <v>61</v>
      </c>
      <c r="BJ263" s="390">
        <v>11</v>
      </c>
      <c r="BK263" s="390">
        <v>0</v>
      </c>
      <c r="BL263" s="390">
        <v>8</v>
      </c>
      <c r="BM263" s="390">
        <v>24</v>
      </c>
      <c r="BN263" s="390">
        <v>17</v>
      </c>
      <c r="BO263" s="390">
        <v>72</v>
      </c>
      <c r="BP263" s="519">
        <v>0.22800000000000001</v>
      </c>
      <c r="BQ263" s="519">
        <v>0.28000000000000003</v>
      </c>
      <c r="BR263" s="519">
        <v>0.36</v>
      </c>
      <c r="BS263" s="519">
        <v>0.64</v>
      </c>
      <c r="BT263" s="390"/>
      <c r="BU263" s="390"/>
      <c r="BV263" s="390"/>
      <c r="BW263" s="390"/>
      <c r="BX263" s="390"/>
      <c r="BY263" s="390"/>
      <c r="BZ263" s="390"/>
      <c r="CA263" s="390"/>
      <c r="CB263" s="390"/>
      <c r="CC263" s="390"/>
      <c r="CD263" s="390"/>
    </row>
    <row r="264" spans="1:82" s="388" customFormat="1">
      <c r="A264" s="388" t="s">
        <v>6666</v>
      </c>
      <c r="B264" s="388" t="s">
        <v>7225</v>
      </c>
      <c r="C264" s="390">
        <v>25</v>
      </c>
      <c r="D264" s="390" t="s">
        <v>77</v>
      </c>
      <c r="E264" s="390" t="s">
        <v>43</v>
      </c>
      <c r="F264" s="390" t="s">
        <v>37</v>
      </c>
      <c r="G264" s="390">
        <v>148</v>
      </c>
      <c r="H264" s="390">
        <v>583</v>
      </c>
      <c r="I264" s="390">
        <v>501</v>
      </c>
      <c r="J264" s="390">
        <v>74</v>
      </c>
      <c r="K264" s="390">
        <v>131</v>
      </c>
      <c r="L264" s="390">
        <v>31</v>
      </c>
      <c r="M264" s="390">
        <v>4</v>
      </c>
      <c r="N264" s="390">
        <v>12</v>
      </c>
      <c r="O264" s="390">
        <v>62</v>
      </c>
      <c r="P264" s="390">
        <v>2</v>
      </c>
      <c r="Q264" s="390">
        <v>5</v>
      </c>
      <c r="R264" s="390">
        <v>77</v>
      </c>
      <c r="S264" s="390">
        <v>104</v>
      </c>
      <c r="T264" s="519">
        <v>0.26100000000000001</v>
      </c>
      <c r="U264" s="519">
        <v>0.35699999999999998</v>
      </c>
      <c r="V264" s="519">
        <v>0.41099999999999998</v>
      </c>
      <c r="W264" s="519">
        <v>0.76800000000000002</v>
      </c>
      <c r="X264" s="390">
        <v>111</v>
      </c>
      <c r="Y264" s="390">
        <v>206</v>
      </c>
      <c r="Z264" s="390">
        <v>12</v>
      </c>
      <c r="AA264" s="390">
        <v>0</v>
      </c>
      <c r="AB264" s="390">
        <v>0</v>
      </c>
      <c r="AC264" s="390">
        <v>5</v>
      </c>
      <c r="AD264" s="390">
        <v>2</v>
      </c>
      <c r="AE264" s="390" t="s">
        <v>6526</v>
      </c>
      <c r="AF264" s="390"/>
      <c r="AG264" s="576">
        <v>0</v>
      </c>
      <c r="AH264" s="390">
        <v>0</v>
      </c>
      <c r="AI264" s="390">
        <v>137</v>
      </c>
      <c r="AJ264" s="390">
        <v>0</v>
      </c>
      <c r="AK264" s="390">
        <v>0</v>
      </c>
      <c r="AL264" s="390">
        <v>0</v>
      </c>
      <c r="AM264" s="390">
        <v>0</v>
      </c>
      <c r="AN264" s="390">
        <v>0</v>
      </c>
      <c r="AO264" s="389">
        <v>0</v>
      </c>
      <c r="AP264" s="390">
        <v>0</v>
      </c>
      <c r="AQ264" s="584">
        <v>1</v>
      </c>
      <c r="AR264" s="601"/>
      <c r="AS264" s="390">
        <v>138</v>
      </c>
      <c r="AT264" s="390">
        <v>15</v>
      </c>
      <c r="AU264" s="389">
        <v>35</v>
      </c>
      <c r="AV264" s="390">
        <v>10</v>
      </c>
      <c r="AW264" s="390">
        <v>2</v>
      </c>
      <c r="AX264" s="390">
        <v>2</v>
      </c>
      <c r="AY264" s="390">
        <v>17</v>
      </c>
      <c r="AZ264" s="390">
        <v>18</v>
      </c>
      <c r="BA264" s="390">
        <v>34</v>
      </c>
      <c r="BB264" s="519">
        <v>0.254</v>
      </c>
      <c r="BC264" s="519">
        <v>0.33500000000000002</v>
      </c>
      <c r="BD264" s="519">
        <v>0.39900000000000002</v>
      </c>
      <c r="BE264" s="519">
        <v>0.73399999999999999</v>
      </c>
      <c r="BF264" s="370"/>
      <c r="BG264" s="390">
        <v>363</v>
      </c>
      <c r="BH264" s="390">
        <v>59</v>
      </c>
      <c r="BI264" s="390">
        <v>96</v>
      </c>
      <c r="BJ264" s="390">
        <v>21</v>
      </c>
      <c r="BK264" s="390">
        <v>2</v>
      </c>
      <c r="BL264" s="390">
        <v>10</v>
      </c>
      <c r="BM264" s="390">
        <v>45</v>
      </c>
      <c r="BN264" s="390">
        <v>59</v>
      </c>
      <c r="BO264" s="390">
        <v>70</v>
      </c>
      <c r="BP264" s="519">
        <v>0.26400000000000001</v>
      </c>
      <c r="BQ264" s="519">
        <v>0.36499999999999999</v>
      </c>
      <c r="BR264" s="519">
        <v>0.41599999999999998</v>
      </c>
      <c r="BS264" s="519">
        <v>0.78100000000000003</v>
      </c>
      <c r="BT264" s="390"/>
      <c r="BU264" s="390"/>
      <c r="BV264" s="390"/>
      <c r="BW264" s="390"/>
      <c r="BX264" s="390"/>
      <c r="BY264" s="390"/>
      <c r="BZ264" s="390"/>
      <c r="CA264" s="390"/>
      <c r="CB264" s="390"/>
      <c r="CC264" s="390"/>
      <c r="CD264" s="390"/>
    </row>
    <row r="265" spans="1:82" s="388" customFormat="1">
      <c r="A265" s="388" t="s">
        <v>6684</v>
      </c>
      <c r="B265" s="388" t="s">
        <v>7195</v>
      </c>
      <c r="C265" s="390">
        <v>26</v>
      </c>
      <c r="D265" s="390" t="s">
        <v>68</v>
      </c>
      <c r="E265" s="390" t="s">
        <v>43</v>
      </c>
      <c r="F265" s="390" t="s">
        <v>37</v>
      </c>
      <c r="G265" s="390">
        <v>148</v>
      </c>
      <c r="H265" s="390">
        <v>456</v>
      </c>
      <c r="I265" s="390">
        <v>408</v>
      </c>
      <c r="J265" s="390">
        <v>55</v>
      </c>
      <c r="K265" s="390">
        <v>94</v>
      </c>
      <c r="L265" s="390">
        <v>14</v>
      </c>
      <c r="M265" s="390">
        <v>7</v>
      </c>
      <c r="N265" s="390">
        <v>7</v>
      </c>
      <c r="O265" s="390">
        <v>42</v>
      </c>
      <c r="P265" s="390">
        <v>10</v>
      </c>
      <c r="Q265" s="390">
        <v>3</v>
      </c>
      <c r="R265" s="390">
        <v>39</v>
      </c>
      <c r="S265" s="390">
        <v>82</v>
      </c>
      <c r="T265" s="519">
        <v>0.23</v>
      </c>
      <c r="U265" s="519">
        <v>0.29799999999999999</v>
      </c>
      <c r="V265" s="519">
        <v>0.35</v>
      </c>
      <c r="W265" s="519">
        <v>0.64900000000000002</v>
      </c>
      <c r="X265" s="390">
        <v>71</v>
      </c>
      <c r="Y265" s="390">
        <v>143</v>
      </c>
      <c r="Z265" s="390">
        <v>8</v>
      </c>
      <c r="AA265" s="390">
        <v>2</v>
      </c>
      <c r="AB265" s="390">
        <v>3</v>
      </c>
      <c r="AC265" s="390">
        <v>4</v>
      </c>
      <c r="AD265" s="390">
        <v>5</v>
      </c>
      <c r="AE265" s="390" t="s">
        <v>10131</v>
      </c>
      <c r="AF265" s="390"/>
      <c r="AG265" s="576">
        <v>0</v>
      </c>
      <c r="AH265" s="390">
        <v>0</v>
      </c>
      <c r="AI265" s="390">
        <v>0</v>
      </c>
      <c r="AJ265" s="390">
        <v>112</v>
      </c>
      <c r="AK265" s="390">
        <v>20</v>
      </c>
      <c r="AL265" s="390">
        <v>9</v>
      </c>
      <c r="AM265" s="390">
        <v>0</v>
      </c>
      <c r="AN265" s="390">
        <v>1</v>
      </c>
      <c r="AO265" s="389">
        <v>0</v>
      </c>
      <c r="AP265" s="390">
        <v>1</v>
      </c>
      <c r="AQ265" s="584">
        <v>0</v>
      </c>
      <c r="AR265" s="601"/>
      <c r="AS265" s="390">
        <v>91</v>
      </c>
      <c r="AT265" s="390">
        <v>10</v>
      </c>
      <c r="AU265" s="389">
        <v>14</v>
      </c>
      <c r="AV265" s="390">
        <v>4</v>
      </c>
      <c r="AW265" s="390">
        <v>0</v>
      </c>
      <c r="AX265" s="390">
        <v>1</v>
      </c>
      <c r="AY265" s="390">
        <v>4</v>
      </c>
      <c r="AZ265" s="390">
        <v>7</v>
      </c>
      <c r="BA265" s="390">
        <v>24</v>
      </c>
      <c r="BB265" s="519">
        <v>0.154</v>
      </c>
      <c r="BC265" s="519">
        <v>0.222</v>
      </c>
      <c r="BD265" s="519">
        <v>0.23100000000000001</v>
      </c>
      <c r="BE265" s="519">
        <v>0.45300000000000001</v>
      </c>
      <c r="BF265" s="370"/>
      <c r="BG265" s="390">
        <v>317</v>
      </c>
      <c r="BH265" s="390">
        <v>44</v>
      </c>
      <c r="BI265" s="390">
        <v>80</v>
      </c>
      <c r="BJ265" s="390">
        <v>10</v>
      </c>
      <c r="BK265" s="390">
        <v>7</v>
      </c>
      <c r="BL265" s="390">
        <v>6</v>
      </c>
      <c r="BM265" s="390">
        <v>38</v>
      </c>
      <c r="BN265" s="390">
        <v>32</v>
      </c>
      <c r="BO265" s="390">
        <v>58</v>
      </c>
      <c r="BP265" s="519">
        <v>0.252</v>
      </c>
      <c r="BQ265" s="519">
        <v>0.31900000000000001</v>
      </c>
      <c r="BR265" s="519">
        <v>0.38500000000000001</v>
      </c>
      <c r="BS265" s="519">
        <v>0.70399999999999996</v>
      </c>
      <c r="BT265" s="390"/>
      <c r="BU265" s="390"/>
      <c r="BV265" s="390"/>
      <c r="BW265" s="390"/>
      <c r="BX265" s="390"/>
      <c r="BY265" s="390"/>
      <c r="BZ265" s="390"/>
      <c r="CA265" s="390"/>
      <c r="CB265" s="390"/>
      <c r="CC265" s="390"/>
      <c r="CD265" s="390"/>
    </row>
    <row r="266" spans="1:82" s="388" customFormat="1">
      <c r="A266" s="388" t="s">
        <v>6113</v>
      </c>
      <c r="B266" s="388" t="s">
        <v>7320</v>
      </c>
      <c r="C266" s="390">
        <v>28</v>
      </c>
      <c r="D266" s="390" t="s">
        <v>88</v>
      </c>
      <c r="E266" s="390" t="s">
        <v>34</v>
      </c>
      <c r="F266" s="390" t="s">
        <v>10</v>
      </c>
      <c r="G266" s="390">
        <v>118</v>
      </c>
      <c r="H266" s="390">
        <v>457</v>
      </c>
      <c r="I266" s="390">
        <v>427</v>
      </c>
      <c r="J266" s="390">
        <v>31</v>
      </c>
      <c r="K266" s="390">
        <v>94</v>
      </c>
      <c r="L266" s="390">
        <v>16</v>
      </c>
      <c r="M266" s="390">
        <v>0</v>
      </c>
      <c r="N266" s="390">
        <v>8</v>
      </c>
      <c r="O266" s="390">
        <v>39</v>
      </c>
      <c r="P266" s="390">
        <v>0</v>
      </c>
      <c r="Q266" s="390">
        <v>3</v>
      </c>
      <c r="R266" s="390">
        <v>26</v>
      </c>
      <c r="S266" s="390">
        <v>116</v>
      </c>
      <c r="T266" s="519">
        <v>0.22</v>
      </c>
      <c r="U266" s="519">
        <v>0.26700000000000002</v>
      </c>
      <c r="V266" s="519">
        <v>0.314</v>
      </c>
      <c r="W266" s="519">
        <v>0.58099999999999996</v>
      </c>
      <c r="X266" s="390">
        <v>58</v>
      </c>
      <c r="Y266" s="390">
        <v>134</v>
      </c>
      <c r="Z266" s="390">
        <v>9</v>
      </c>
      <c r="AA266" s="390">
        <v>2</v>
      </c>
      <c r="AB266" s="390">
        <v>0</v>
      </c>
      <c r="AC266" s="390">
        <v>2</v>
      </c>
      <c r="AD266" s="390">
        <v>0</v>
      </c>
      <c r="AE266" s="570" t="s">
        <v>10022</v>
      </c>
      <c r="AF266" s="570"/>
      <c r="AG266" s="576">
        <v>0</v>
      </c>
      <c r="AH266" s="390">
        <v>114</v>
      </c>
      <c r="AI266" s="390">
        <v>0</v>
      </c>
      <c r="AJ266" s="390">
        <v>0</v>
      </c>
      <c r="AK266" s="390">
        <v>0</v>
      </c>
      <c r="AL266" s="390">
        <v>0</v>
      </c>
      <c r="AM266" s="390">
        <v>0</v>
      </c>
      <c r="AN266" s="390">
        <v>0</v>
      </c>
      <c r="AO266" s="389">
        <v>0</v>
      </c>
      <c r="AP266" s="390">
        <v>0</v>
      </c>
      <c r="AQ266" s="584">
        <v>4</v>
      </c>
      <c r="AR266" s="601"/>
      <c r="AS266" s="390">
        <v>102</v>
      </c>
      <c r="AT266" s="390">
        <v>8</v>
      </c>
      <c r="AU266" s="389">
        <v>18</v>
      </c>
      <c r="AV266" s="390">
        <v>2</v>
      </c>
      <c r="AW266" s="390">
        <v>0</v>
      </c>
      <c r="AX266" s="390">
        <v>3</v>
      </c>
      <c r="AY266" s="390">
        <v>9</v>
      </c>
      <c r="AZ266" s="390">
        <v>7</v>
      </c>
      <c r="BA266" s="390">
        <v>30</v>
      </c>
      <c r="BB266" s="519">
        <v>0.17599999999999999</v>
      </c>
      <c r="BC266" s="519">
        <v>0.22900000000000001</v>
      </c>
      <c r="BD266" s="519">
        <v>0.28399999999999997</v>
      </c>
      <c r="BE266" s="519">
        <v>0.51300000000000001</v>
      </c>
      <c r="BF266" s="370"/>
      <c r="BG266" s="390">
        <v>325</v>
      </c>
      <c r="BH266" s="390">
        <v>23</v>
      </c>
      <c r="BI266" s="390">
        <v>76</v>
      </c>
      <c r="BJ266" s="390">
        <v>14</v>
      </c>
      <c r="BK266" s="390">
        <v>0</v>
      </c>
      <c r="BL266" s="390">
        <v>5</v>
      </c>
      <c r="BM266" s="390">
        <v>30</v>
      </c>
      <c r="BN266" s="390">
        <v>19</v>
      </c>
      <c r="BO266" s="390">
        <v>86</v>
      </c>
      <c r="BP266" s="519">
        <v>0.23400000000000001</v>
      </c>
      <c r="BQ266" s="519">
        <v>0.27900000000000003</v>
      </c>
      <c r="BR266" s="519">
        <v>0.32300000000000001</v>
      </c>
      <c r="BS266" s="519">
        <v>0.60199999999999998</v>
      </c>
      <c r="BT266" s="390"/>
      <c r="BU266" s="390"/>
      <c r="BV266" s="390"/>
      <c r="BW266" s="390"/>
      <c r="BX266" s="390"/>
      <c r="BY266" s="390"/>
      <c r="BZ266" s="390"/>
      <c r="CA266" s="390"/>
      <c r="CB266" s="390"/>
      <c r="CC266" s="390"/>
      <c r="CD266" s="390"/>
    </row>
    <row r="267" spans="1:82" s="388" customFormat="1">
      <c r="A267" s="388" t="s">
        <v>188</v>
      </c>
      <c r="B267" s="388" t="s">
        <v>7199</v>
      </c>
      <c r="C267" s="390">
        <v>30</v>
      </c>
      <c r="D267" s="390" t="s">
        <v>33</v>
      </c>
      <c r="E267" s="390" t="s">
        <v>34</v>
      </c>
      <c r="F267" s="390" t="s">
        <v>35</v>
      </c>
      <c r="G267" s="390">
        <v>95</v>
      </c>
      <c r="H267" s="390">
        <v>359</v>
      </c>
      <c r="I267" s="390">
        <v>318</v>
      </c>
      <c r="J267" s="390">
        <v>41</v>
      </c>
      <c r="K267" s="390">
        <v>59</v>
      </c>
      <c r="L267" s="390">
        <v>13</v>
      </c>
      <c r="M267" s="390">
        <v>0</v>
      </c>
      <c r="N267" s="390">
        <v>15</v>
      </c>
      <c r="O267" s="390">
        <v>39</v>
      </c>
      <c r="P267" s="390">
        <v>1</v>
      </c>
      <c r="Q267" s="390">
        <v>0</v>
      </c>
      <c r="R267" s="390">
        <v>34</v>
      </c>
      <c r="S267" s="390">
        <v>80</v>
      </c>
      <c r="T267" s="519">
        <v>0.186</v>
      </c>
      <c r="U267" s="519">
        <v>0.27600000000000002</v>
      </c>
      <c r="V267" s="519">
        <v>0.36799999999999999</v>
      </c>
      <c r="W267" s="519">
        <v>0.64400000000000002</v>
      </c>
      <c r="X267" s="390">
        <v>73</v>
      </c>
      <c r="Y267" s="390">
        <v>117</v>
      </c>
      <c r="Z267" s="390">
        <v>3</v>
      </c>
      <c r="AA267" s="390">
        <v>6</v>
      </c>
      <c r="AB267" s="390">
        <v>0</v>
      </c>
      <c r="AC267" s="390">
        <v>1</v>
      </c>
      <c r="AD267" s="390">
        <v>0</v>
      </c>
      <c r="AE267" s="390" t="s">
        <v>10133</v>
      </c>
      <c r="AF267" s="390"/>
      <c r="AG267" s="576">
        <v>0</v>
      </c>
      <c r="AH267" s="390">
        <v>0</v>
      </c>
      <c r="AI267" s="390">
        <v>50</v>
      </c>
      <c r="AJ267" s="390">
        <v>0</v>
      </c>
      <c r="AK267" s="390">
        <v>0</v>
      </c>
      <c r="AL267" s="390">
        <v>0</v>
      </c>
      <c r="AM267" s="390">
        <v>2</v>
      </c>
      <c r="AN267" s="390">
        <v>0</v>
      </c>
      <c r="AO267" s="389">
        <v>0</v>
      </c>
      <c r="AP267" s="390">
        <v>2</v>
      </c>
      <c r="AQ267" s="584">
        <v>35</v>
      </c>
      <c r="AR267" s="601"/>
      <c r="AS267" s="390">
        <v>78</v>
      </c>
      <c r="AT267" s="390">
        <v>6</v>
      </c>
      <c r="AU267" s="389">
        <v>17</v>
      </c>
      <c r="AV267" s="390">
        <v>6</v>
      </c>
      <c r="AW267" s="390">
        <v>0</v>
      </c>
      <c r="AX267" s="390">
        <v>1</v>
      </c>
      <c r="AY267" s="390">
        <v>11</v>
      </c>
      <c r="AZ267" s="390">
        <v>7</v>
      </c>
      <c r="BA267" s="390">
        <v>25</v>
      </c>
      <c r="BB267" s="519">
        <v>0.218</v>
      </c>
      <c r="BC267" s="519">
        <v>0.29099999999999998</v>
      </c>
      <c r="BD267" s="519">
        <v>0.33300000000000002</v>
      </c>
      <c r="BE267" s="519">
        <v>0.624</v>
      </c>
      <c r="BF267" s="370"/>
      <c r="BG267" s="390">
        <v>240</v>
      </c>
      <c r="BH267" s="390">
        <v>34</v>
      </c>
      <c r="BI267" s="390">
        <v>42</v>
      </c>
      <c r="BJ267" s="390">
        <v>7</v>
      </c>
      <c r="BK267" s="390">
        <v>0</v>
      </c>
      <c r="BL267" s="390">
        <v>14</v>
      </c>
      <c r="BM267" s="390">
        <v>28</v>
      </c>
      <c r="BN267" s="390">
        <v>27</v>
      </c>
      <c r="BO267" s="390">
        <v>55</v>
      </c>
      <c r="BP267" s="519">
        <v>0.17499999999999999</v>
      </c>
      <c r="BQ267" s="519">
        <v>0.27100000000000002</v>
      </c>
      <c r="BR267" s="519">
        <v>0.379</v>
      </c>
      <c r="BS267" s="519">
        <v>0.65</v>
      </c>
      <c r="BT267" s="390"/>
      <c r="BU267" s="390"/>
      <c r="BV267" s="390"/>
      <c r="BW267" s="390"/>
      <c r="BX267" s="390"/>
      <c r="BY267" s="390"/>
      <c r="BZ267" s="390"/>
      <c r="CA267" s="390"/>
      <c r="CB267" s="390"/>
      <c r="CC267" s="390"/>
      <c r="CD267" s="390"/>
    </row>
    <row r="268" spans="1:82" s="388" customFormat="1">
      <c r="A268" s="388" t="s">
        <v>6683</v>
      </c>
      <c r="B268" s="388" t="s">
        <v>7200</v>
      </c>
      <c r="C268" s="390">
        <v>25</v>
      </c>
      <c r="D268" s="390" t="s">
        <v>42</v>
      </c>
      <c r="E268" s="390" t="s">
        <v>43</v>
      </c>
      <c r="F268" s="390" t="s">
        <v>35</v>
      </c>
      <c r="G268" s="390">
        <v>140</v>
      </c>
      <c r="H268" s="390">
        <v>535</v>
      </c>
      <c r="I268" s="390">
        <v>433</v>
      </c>
      <c r="J268" s="390">
        <v>77</v>
      </c>
      <c r="K268" s="390">
        <v>114</v>
      </c>
      <c r="L268" s="390">
        <v>28</v>
      </c>
      <c r="M268" s="390">
        <v>8</v>
      </c>
      <c r="N268" s="390">
        <v>17</v>
      </c>
      <c r="O268" s="390">
        <v>47</v>
      </c>
      <c r="P268" s="390">
        <v>9</v>
      </c>
      <c r="Q268" s="390">
        <v>6</v>
      </c>
      <c r="R268" s="390">
        <v>80</v>
      </c>
      <c r="S268" s="390">
        <v>140</v>
      </c>
      <c r="T268" s="519">
        <v>0.26300000000000001</v>
      </c>
      <c r="U268" s="519">
        <v>0.40400000000000003</v>
      </c>
      <c r="V268" s="519">
        <v>0.48299999999999998</v>
      </c>
      <c r="W268" s="519">
        <v>0.88600000000000001</v>
      </c>
      <c r="X268" s="390">
        <v>150</v>
      </c>
      <c r="Y268" s="390">
        <v>209</v>
      </c>
      <c r="Z268" s="390">
        <v>8</v>
      </c>
      <c r="AA268" s="390">
        <v>22</v>
      </c>
      <c r="AB268" s="390">
        <v>0</v>
      </c>
      <c r="AC268" s="390">
        <v>0</v>
      </c>
      <c r="AD268" s="390">
        <v>2</v>
      </c>
      <c r="AE268" s="390" t="s">
        <v>10055</v>
      </c>
      <c r="AF268" s="390"/>
      <c r="AG268" s="576">
        <v>0</v>
      </c>
      <c r="AH268" s="390">
        <v>0</v>
      </c>
      <c r="AI268" s="390">
        <v>0</v>
      </c>
      <c r="AJ268" s="390">
        <v>0</v>
      </c>
      <c r="AK268" s="390">
        <v>0</v>
      </c>
      <c r="AL268" s="390">
        <v>0</v>
      </c>
      <c r="AM268" s="390">
        <v>32</v>
      </c>
      <c r="AN268" s="390">
        <v>44</v>
      </c>
      <c r="AO268" s="389">
        <v>62</v>
      </c>
      <c r="AP268" s="390">
        <v>126</v>
      </c>
      <c r="AQ268" s="584">
        <v>0</v>
      </c>
      <c r="AR268" s="601"/>
      <c r="AS268" s="390">
        <v>128</v>
      </c>
      <c r="AT268" s="390">
        <v>16</v>
      </c>
      <c r="AU268" s="389">
        <v>30</v>
      </c>
      <c r="AV268" s="390">
        <v>7</v>
      </c>
      <c r="AW268" s="390">
        <v>2</v>
      </c>
      <c r="AX268" s="390">
        <v>3</v>
      </c>
      <c r="AY268" s="390">
        <v>9</v>
      </c>
      <c r="AZ268" s="390">
        <v>16</v>
      </c>
      <c r="BA268" s="390">
        <v>49</v>
      </c>
      <c r="BB268" s="519">
        <v>0.23400000000000001</v>
      </c>
      <c r="BC268" s="519">
        <v>0.35099999999999998</v>
      </c>
      <c r="BD268" s="519">
        <v>0.39100000000000001</v>
      </c>
      <c r="BE268" s="519">
        <v>0.74199999999999999</v>
      </c>
      <c r="BF268" s="370"/>
      <c r="BG268" s="390">
        <v>305</v>
      </c>
      <c r="BH268" s="390">
        <v>61</v>
      </c>
      <c r="BI268" s="390">
        <v>84</v>
      </c>
      <c r="BJ268" s="390">
        <v>21</v>
      </c>
      <c r="BK268" s="390">
        <v>6</v>
      </c>
      <c r="BL268" s="390">
        <v>14</v>
      </c>
      <c r="BM268" s="390">
        <v>38</v>
      </c>
      <c r="BN268" s="390">
        <v>64</v>
      </c>
      <c r="BO268" s="390">
        <v>91</v>
      </c>
      <c r="BP268" s="519">
        <v>0.27500000000000002</v>
      </c>
      <c r="BQ268" s="519">
        <v>0.42399999999999999</v>
      </c>
      <c r="BR268" s="519">
        <v>0.52100000000000002</v>
      </c>
      <c r="BS268" s="519">
        <v>0.94499999999999995</v>
      </c>
      <c r="BT268" s="390"/>
      <c r="BU268" s="390"/>
      <c r="BV268" s="390"/>
      <c r="BW268" s="390"/>
      <c r="BX268" s="390"/>
      <c r="BY268" s="390"/>
      <c r="BZ268" s="390"/>
      <c r="CA268" s="390"/>
      <c r="CB268" s="390"/>
      <c r="CC268" s="390"/>
      <c r="CD268" s="390"/>
    </row>
    <row r="269" spans="1:82" s="388" customFormat="1">
      <c r="A269" s="388" t="s">
        <v>6122</v>
      </c>
      <c r="B269" s="388" t="s">
        <v>7202</v>
      </c>
      <c r="C269" s="390">
        <v>27</v>
      </c>
      <c r="D269" s="390" t="s">
        <v>70</v>
      </c>
      <c r="E269" s="390" t="s">
        <v>43</v>
      </c>
      <c r="F269" s="390" t="s">
        <v>10</v>
      </c>
      <c r="G269" s="390">
        <v>132</v>
      </c>
      <c r="H269" s="390">
        <v>334</v>
      </c>
      <c r="I269" s="390">
        <v>316</v>
      </c>
      <c r="J269" s="390">
        <v>36</v>
      </c>
      <c r="K269" s="390">
        <v>80</v>
      </c>
      <c r="L269" s="390">
        <v>11</v>
      </c>
      <c r="M269" s="390">
        <v>2</v>
      </c>
      <c r="N269" s="390">
        <v>9</v>
      </c>
      <c r="O269" s="390">
        <v>29</v>
      </c>
      <c r="P269" s="390">
        <v>11</v>
      </c>
      <c r="Q269" s="390">
        <v>3</v>
      </c>
      <c r="R269" s="390">
        <v>17</v>
      </c>
      <c r="S269" s="390">
        <v>71</v>
      </c>
      <c r="T269" s="519">
        <v>0.253</v>
      </c>
      <c r="U269" s="519">
        <v>0.28999999999999998</v>
      </c>
      <c r="V269" s="519">
        <v>0.38600000000000001</v>
      </c>
      <c r="W269" s="519">
        <v>0.67600000000000005</v>
      </c>
      <c r="X269" s="390">
        <v>80</v>
      </c>
      <c r="Y269" s="390">
        <v>122</v>
      </c>
      <c r="Z269" s="390">
        <v>6</v>
      </c>
      <c r="AA269" s="390">
        <v>0</v>
      </c>
      <c r="AB269" s="390">
        <v>0</v>
      </c>
      <c r="AC269" s="390">
        <v>1</v>
      </c>
      <c r="AD269" s="390">
        <v>1</v>
      </c>
      <c r="AE269" s="390" t="s">
        <v>10134</v>
      </c>
      <c r="AF269" s="390"/>
      <c r="AG269" s="576">
        <v>3</v>
      </c>
      <c r="AH269" s="390">
        <v>0</v>
      </c>
      <c r="AI269" s="390">
        <v>6</v>
      </c>
      <c r="AJ269" s="390">
        <v>51</v>
      </c>
      <c r="AK269" s="390">
        <v>22</v>
      </c>
      <c r="AL269" s="390">
        <v>20</v>
      </c>
      <c r="AM269" s="390">
        <v>17</v>
      </c>
      <c r="AN269" s="390">
        <v>3</v>
      </c>
      <c r="AO269" s="389">
        <v>27</v>
      </c>
      <c r="AP269" s="390">
        <v>44</v>
      </c>
      <c r="AQ269" s="584">
        <v>1</v>
      </c>
      <c r="AR269" s="601"/>
      <c r="AS269" s="390">
        <v>119</v>
      </c>
      <c r="AT269" s="390">
        <v>14</v>
      </c>
      <c r="AU269" s="389">
        <v>33</v>
      </c>
      <c r="AV269" s="390">
        <v>2</v>
      </c>
      <c r="AW269" s="390">
        <v>2</v>
      </c>
      <c r="AX269" s="390">
        <v>6</v>
      </c>
      <c r="AY269" s="390">
        <v>14</v>
      </c>
      <c r="AZ269" s="390">
        <v>5</v>
      </c>
      <c r="BA269" s="390">
        <v>24</v>
      </c>
      <c r="BB269" s="519">
        <v>0.27700000000000002</v>
      </c>
      <c r="BC269" s="519">
        <v>0.30399999999999999</v>
      </c>
      <c r="BD269" s="519">
        <v>0.47899999999999998</v>
      </c>
      <c r="BE269" s="519">
        <v>0.78300000000000003</v>
      </c>
      <c r="BF269" s="370"/>
      <c r="BG269" s="390">
        <v>197</v>
      </c>
      <c r="BH269" s="390">
        <v>22</v>
      </c>
      <c r="BI269" s="390">
        <v>47</v>
      </c>
      <c r="BJ269" s="390">
        <v>9</v>
      </c>
      <c r="BK269" s="390">
        <v>0</v>
      </c>
      <c r="BL269" s="390">
        <v>3</v>
      </c>
      <c r="BM269" s="390">
        <v>15</v>
      </c>
      <c r="BN269" s="390">
        <v>12</v>
      </c>
      <c r="BO269" s="390">
        <v>47</v>
      </c>
      <c r="BP269" s="519">
        <v>0.23899999999999999</v>
      </c>
      <c r="BQ269" s="519">
        <v>0.28199999999999997</v>
      </c>
      <c r="BR269" s="519">
        <v>0.33</v>
      </c>
      <c r="BS269" s="519">
        <v>0.61199999999999999</v>
      </c>
      <c r="BT269" s="390"/>
      <c r="BU269" s="390"/>
      <c r="BV269" s="390"/>
      <c r="BW269" s="390"/>
      <c r="BX269" s="390"/>
      <c r="BY269" s="390"/>
      <c r="BZ269" s="390"/>
      <c r="CA269" s="390"/>
      <c r="CB269" s="390"/>
      <c r="CC269" s="390"/>
      <c r="CD269" s="390"/>
    </row>
    <row r="270" spans="1:82" s="388" customFormat="1">
      <c r="A270" s="388" t="s">
        <v>6141</v>
      </c>
      <c r="B270" s="388" t="s">
        <v>7203</v>
      </c>
      <c r="C270" s="390">
        <v>29</v>
      </c>
      <c r="D270" s="390" t="s">
        <v>124</v>
      </c>
      <c r="E270" s="390" t="s">
        <v>43</v>
      </c>
      <c r="F270" s="390" t="s">
        <v>10</v>
      </c>
      <c r="G270" s="390">
        <v>153</v>
      </c>
      <c r="H270" s="390">
        <v>528</v>
      </c>
      <c r="I270" s="390">
        <v>488</v>
      </c>
      <c r="J270" s="390">
        <v>44</v>
      </c>
      <c r="K270" s="390">
        <v>123</v>
      </c>
      <c r="L270" s="390">
        <v>13</v>
      </c>
      <c r="M270" s="390">
        <v>0</v>
      </c>
      <c r="N270" s="390">
        <v>11</v>
      </c>
      <c r="O270" s="390">
        <v>53</v>
      </c>
      <c r="P270" s="390">
        <v>6</v>
      </c>
      <c r="Q270" s="390">
        <v>3</v>
      </c>
      <c r="R270" s="390">
        <v>24</v>
      </c>
      <c r="S270" s="390">
        <v>69</v>
      </c>
      <c r="T270" s="519">
        <v>0.252</v>
      </c>
      <c r="U270" s="519">
        <v>0.29699999999999999</v>
      </c>
      <c r="V270" s="519">
        <v>0.34599999999999997</v>
      </c>
      <c r="W270" s="519">
        <v>0.64300000000000002</v>
      </c>
      <c r="X270" s="390">
        <v>83</v>
      </c>
      <c r="Y270" s="390">
        <v>169</v>
      </c>
      <c r="Z270" s="390">
        <v>23</v>
      </c>
      <c r="AA270" s="390">
        <v>9</v>
      </c>
      <c r="AB270" s="390">
        <v>2</v>
      </c>
      <c r="AC270" s="390">
        <v>4</v>
      </c>
      <c r="AD270" s="390">
        <v>2</v>
      </c>
      <c r="AE270" s="390" t="s">
        <v>10135</v>
      </c>
      <c r="AF270" s="390"/>
      <c r="AG270" s="576">
        <v>0</v>
      </c>
      <c r="AH270" s="390">
        <v>0</v>
      </c>
      <c r="AI270" s="390">
        <v>49</v>
      </c>
      <c r="AJ270" s="390">
        <v>11</v>
      </c>
      <c r="AK270" s="390">
        <v>39</v>
      </c>
      <c r="AL270" s="390">
        <v>83</v>
      </c>
      <c r="AM270" s="390">
        <v>0</v>
      </c>
      <c r="AN270" s="390">
        <v>0</v>
      </c>
      <c r="AO270" s="389">
        <v>0</v>
      </c>
      <c r="AP270" s="390">
        <v>0</v>
      </c>
      <c r="AQ270" s="584">
        <v>0</v>
      </c>
      <c r="AR270" s="601"/>
      <c r="AS270" s="390">
        <v>119</v>
      </c>
      <c r="AT270" s="390">
        <v>9</v>
      </c>
      <c r="AU270" s="389">
        <v>28</v>
      </c>
      <c r="AV270" s="390">
        <v>3</v>
      </c>
      <c r="AW270" s="390">
        <v>0</v>
      </c>
      <c r="AX270" s="390">
        <v>3</v>
      </c>
      <c r="AY270" s="390">
        <v>13</v>
      </c>
      <c r="AZ270" s="390">
        <v>9</v>
      </c>
      <c r="BA270" s="390">
        <v>12</v>
      </c>
      <c r="BB270" s="519">
        <v>0.23499999999999999</v>
      </c>
      <c r="BC270" s="519">
        <v>0.29799999999999999</v>
      </c>
      <c r="BD270" s="519">
        <v>0.33600000000000002</v>
      </c>
      <c r="BE270" s="519">
        <v>0.63400000000000001</v>
      </c>
      <c r="BF270" s="370"/>
      <c r="BG270" s="390">
        <v>369</v>
      </c>
      <c r="BH270" s="390">
        <v>35</v>
      </c>
      <c r="BI270" s="390">
        <v>95</v>
      </c>
      <c r="BJ270" s="390">
        <v>10</v>
      </c>
      <c r="BK270" s="390">
        <v>0</v>
      </c>
      <c r="BL270" s="390">
        <v>8</v>
      </c>
      <c r="BM270" s="390">
        <v>40</v>
      </c>
      <c r="BN270" s="390">
        <v>15</v>
      </c>
      <c r="BO270" s="390">
        <v>57</v>
      </c>
      <c r="BP270" s="519">
        <v>0.25700000000000001</v>
      </c>
      <c r="BQ270" s="519">
        <v>0.29699999999999999</v>
      </c>
      <c r="BR270" s="519">
        <v>0.35</v>
      </c>
      <c r="BS270" s="519">
        <v>0.64700000000000002</v>
      </c>
      <c r="BT270" s="390"/>
      <c r="BU270" s="390"/>
      <c r="BV270" s="390"/>
      <c r="BW270" s="390"/>
      <c r="BX270" s="390"/>
      <c r="BY270" s="390"/>
      <c r="BZ270" s="390"/>
      <c r="CA270" s="390"/>
      <c r="CB270" s="390"/>
      <c r="CC270" s="390"/>
      <c r="CD270" s="390"/>
    </row>
    <row r="271" spans="1:82" s="388" customFormat="1">
      <c r="A271" s="388" t="s">
        <v>6124</v>
      </c>
      <c r="B271" s="388" t="s">
        <v>7204</v>
      </c>
      <c r="C271" s="390">
        <v>28</v>
      </c>
      <c r="D271" s="390" t="s">
        <v>51</v>
      </c>
      <c r="E271" s="390" t="s">
        <v>52</v>
      </c>
      <c r="F271" s="390" t="s">
        <v>10</v>
      </c>
      <c r="G271" s="390">
        <v>58</v>
      </c>
      <c r="H271" s="390">
        <v>139</v>
      </c>
      <c r="I271" s="390">
        <v>126</v>
      </c>
      <c r="J271" s="390">
        <v>13</v>
      </c>
      <c r="K271" s="390">
        <v>31</v>
      </c>
      <c r="L271" s="390">
        <v>4</v>
      </c>
      <c r="M271" s="390">
        <v>0</v>
      </c>
      <c r="N271" s="390">
        <v>5</v>
      </c>
      <c r="O271" s="390">
        <v>16</v>
      </c>
      <c r="P271" s="390">
        <v>2</v>
      </c>
      <c r="Q271" s="390">
        <v>2</v>
      </c>
      <c r="R271" s="390">
        <v>9</v>
      </c>
      <c r="S271" s="390">
        <v>41</v>
      </c>
      <c r="T271" s="519">
        <v>0.246</v>
      </c>
      <c r="U271" s="519">
        <v>0.29899999999999999</v>
      </c>
      <c r="V271" s="519">
        <v>0.39700000000000002</v>
      </c>
      <c r="W271" s="519">
        <v>0.69599999999999995</v>
      </c>
      <c r="X271" s="390">
        <v>86</v>
      </c>
      <c r="Y271" s="390">
        <v>50</v>
      </c>
      <c r="Z271" s="390">
        <v>3</v>
      </c>
      <c r="AA271" s="390">
        <v>1</v>
      </c>
      <c r="AB271" s="390">
        <v>2</v>
      </c>
      <c r="AC271" s="390">
        <v>1</v>
      </c>
      <c r="AD271" s="390">
        <v>0</v>
      </c>
      <c r="AE271" s="390" t="s">
        <v>10136</v>
      </c>
      <c r="AF271" s="390"/>
      <c r="AG271" s="576">
        <v>0</v>
      </c>
      <c r="AH271" s="390">
        <v>0</v>
      </c>
      <c r="AI271" s="390">
        <v>0</v>
      </c>
      <c r="AJ271" s="390">
        <v>6</v>
      </c>
      <c r="AK271" s="390">
        <v>3</v>
      </c>
      <c r="AL271" s="390">
        <v>28</v>
      </c>
      <c r="AM271" s="390">
        <v>0</v>
      </c>
      <c r="AN271" s="390">
        <v>0</v>
      </c>
      <c r="AO271" s="389">
        <v>0</v>
      </c>
      <c r="AP271" s="390">
        <v>0</v>
      </c>
      <c r="AQ271" s="584">
        <v>2</v>
      </c>
      <c r="AR271" s="601"/>
      <c r="AS271" s="390">
        <v>43</v>
      </c>
      <c r="AT271" s="390">
        <v>3</v>
      </c>
      <c r="AU271" s="389">
        <v>8</v>
      </c>
      <c r="AV271" s="390">
        <v>2</v>
      </c>
      <c r="AW271" s="390">
        <v>0</v>
      </c>
      <c r="AX271" s="390">
        <v>0</v>
      </c>
      <c r="AY271" s="390">
        <v>3</v>
      </c>
      <c r="AZ271" s="390">
        <v>5</v>
      </c>
      <c r="BA271" s="390">
        <v>15</v>
      </c>
      <c r="BB271" s="519">
        <v>0.186</v>
      </c>
      <c r="BC271" s="519">
        <v>0.26500000000000001</v>
      </c>
      <c r="BD271" s="519">
        <v>0.23300000000000001</v>
      </c>
      <c r="BE271" s="519">
        <v>0.498</v>
      </c>
      <c r="BF271" s="370"/>
      <c r="BG271" s="390">
        <v>83</v>
      </c>
      <c r="BH271" s="390">
        <v>10</v>
      </c>
      <c r="BI271" s="390">
        <v>23</v>
      </c>
      <c r="BJ271" s="390">
        <v>2</v>
      </c>
      <c r="BK271" s="390">
        <v>0</v>
      </c>
      <c r="BL271" s="390">
        <v>5</v>
      </c>
      <c r="BM271" s="390">
        <v>13</v>
      </c>
      <c r="BN271" s="390">
        <v>4</v>
      </c>
      <c r="BO271" s="390">
        <v>26</v>
      </c>
      <c r="BP271" s="519">
        <v>0.27700000000000002</v>
      </c>
      <c r="BQ271" s="519">
        <v>0.318</v>
      </c>
      <c r="BR271" s="519">
        <v>0.48199999999999998</v>
      </c>
      <c r="BS271" s="519">
        <v>0.8</v>
      </c>
      <c r="BT271" s="390"/>
      <c r="BU271" s="390"/>
      <c r="BV271" s="390"/>
      <c r="BW271" s="390"/>
      <c r="BX271" s="390"/>
      <c r="BY271" s="390"/>
      <c r="BZ271" s="390"/>
      <c r="CA271" s="390"/>
      <c r="CB271" s="390"/>
      <c r="CC271" s="390"/>
      <c r="CD271" s="390"/>
    </row>
    <row r="272" spans="1:82" s="388" customFormat="1">
      <c r="A272" s="388" t="s">
        <v>6653</v>
      </c>
      <c r="B272" s="388" t="s">
        <v>7205</v>
      </c>
      <c r="C272" s="390">
        <v>25</v>
      </c>
      <c r="D272" s="390" t="s">
        <v>134</v>
      </c>
      <c r="E272" s="390" t="s">
        <v>34</v>
      </c>
      <c r="F272" s="390" t="s">
        <v>10</v>
      </c>
      <c r="G272" s="390">
        <v>89</v>
      </c>
      <c r="H272" s="390">
        <v>374</v>
      </c>
      <c r="I272" s="390">
        <v>323</v>
      </c>
      <c r="J272" s="390">
        <v>51</v>
      </c>
      <c r="K272" s="390">
        <v>60</v>
      </c>
      <c r="L272" s="390">
        <v>17</v>
      </c>
      <c r="M272" s="390">
        <v>0</v>
      </c>
      <c r="N272" s="390">
        <v>18</v>
      </c>
      <c r="O272" s="390">
        <v>53</v>
      </c>
      <c r="P272" s="390">
        <v>1</v>
      </c>
      <c r="Q272" s="390">
        <v>0</v>
      </c>
      <c r="R272" s="390">
        <v>46</v>
      </c>
      <c r="S272" s="390">
        <v>94</v>
      </c>
      <c r="T272" s="519">
        <v>0.186</v>
      </c>
      <c r="U272" s="519">
        <v>0.29099999999999998</v>
      </c>
      <c r="V272" s="519">
        <v>0.40600000000000003</v>
      </c>
      <c r="W272" s="519">
        <v>0.69699999999999995</v>
      </c>
      <c r="X272" s="390">
        <v>86</v>
      </c>
      <c r="Y272" s="390">
        <v>131</v>
      </c>
      <c r="Z272" s="390">
        <v>10</v>
      </c>
      <c r="AA272" s="390">
        <v>3</v>
      </c>
      <c r="AB272" s="390">
        <v>0</v>
      </c>
      <c r="AC272" s="390">
        <v>2</v>
      </c>
      <c r="AD272" s="390">
        <v>0</v>
      </c>
      <c r="AE272" s="390" t="s">
        <v>10022</v>
      </c>
      <c r="AF272" s="390"/>
      <c r="AG272" s="576">
        <v>0</v>
      </c>
      <c r="AH272" s="390">
        <v>76</v>
      </c>
      <c r="AI272" s="390">
        <v>0</v>
      </c>
      <c r="AJ272" s="390">
        <v>0</v>
      </c>
      <c r="AK272" s="390">
        <v>0</v>
      </c>
      <c r="AL272" s="390">
        <v>0</v>
      </c>
      <c r="AM272" s="390">
        <v>0</v>
      </c>
      <c r="AN272" s="390">
        <v>0</v>
      </c>
      <c r="AO272" s="389">
        <v>0</v>
      </c>
      <c r="AP272" s="390">
        <v>0</v>
      </c>
      <c r="AQ272" s="584">
        <v>12</v>
      </c>
      <c r="AR272" s="601"/>
      <c r="AS272" s="390">
        <v>83</v>
      </c>
      <c r="AT272" s="390">
        <v>16</v>
      </c>
      <c r="AU272" s="389">
        <v>19</v>
      </c>
      <c r="AV272" s="390">
        <v>6</v>
      </c>
      <c r="AW272" s="390">
        <v>0</v>
      </c>
      <c r="AX272" s="390">
        <v>6</v>
      </c>
      <c r="AY272" s="390">
        <v>20</v>
      </c>
      <c r="AZ272" s="390">
        <v>15</v>
      </c>
      <c r="BA272" s="390">
        <v>23</v>
      </c>
      <c r="BB272" s="519">
        <v>0.22900000000000001</v>
      </c>
      <c r="BC272" s="519">
        <v>0.35399999999999998</v>
      </c>
      <c r="BD272" s="519">
        <v>0.51800000000000002</v>
      </c>
      <c r="BE272" s="519">
        <v>0.872</v>
      </c>
      <c r="BF272" s="370"/>
      <c r="BG272" s="390">
        <v>240</v>
      </c>
      <c r="BH272" s="390">
        <v>35</v>
      </c>
      <c r="BI272" s="390">
        <v>41</v>
      </c>
      <c r="BJ272" s="390">
        <v>11</v>
      </c>
      <c r="BK272" s="390">
        <v>0</v>
      </c>
      <c r="BL272" s="390">
        <v>12</v>
      </c>
      <c r="BM272" s="390">
        <v>33</v>
      </c>
      <c r="BN272" s="390">
        <v>31</v>
      </c>
      <c r="BO272" s="390">
        <v>71</v>
      </c>
      <c r="BP272" s="519">
        <v>0.17100000000000001</v>
      </c>
      <c r="BQ272" s="519">
        <v>0.26900000000000002</v>
      </c>
      <c r="BR272" s="519">
        <v>0.36699999999999999</v>
      </c>
      <c r="BS272" s="519">
        <v>0.63600000000000001</v>
      </c>
      <c r="BT272" s="390"/>
      <c r="BU272" s="390"/>
      <c r="BV272" s="390"/>
      <c r="BW272" s="390"/>
      <c r="BX272" s="390"/>
      <c r="BY272" s="390"/>
      <c r="BZ272" s="390"/>
      <c r="CA272" s="390"/>
      <c r="CB272" s="390"/>
      <c r="CC272" s="390"/>
      <c r="CD272" s="390"/>
    </row>
    <row r="273" spans="1:82" s="388" customFormat="1">
      <c r="A273" s="388" t="s">
        <v>6137</v>
      </c>
      <c r="B273" s="388" t="s">
        <v>7206</v>
      </c>
      <c r="C273" s="390">
        <v>25</v>
      </c>
      <c r="D273" s="390" t="s">
        <v>70</v>
      </c>
      <c r="E273" s="390" t="s">
        <v>43</v>
      </c>
      <c r="F273" s="390" t="s">
        <v>10</v>
      </c>
      <c r="G273" s="390">
        <v>85</v>
      </c>
      <c r="H273" s="390">
        <v>235</v>
      </c>
      <c r="I273" s="390">
        <v>211</v>
      </c>
      <c r="J273" s="390">
        <v>21</v>
      </c>
      <c r="K273" s="390">
        <v>56</v>
      </c>
      <c r="L273" s="390">
        <v>14</v>
      </c>
      <c r="M273" s="390">
        <v>1</v>
      </c>
      <c r="N273" s="390">
        <v>5</v>
      </c>
      <c r="O273" s="390">
        <v>20</v>
      </c>
      <c r="P273" s="390">
        <v>1</v>
      </c>
      <c r="Q273" s="390">
        <v>1</v>
      </c>
      <c r="R273" s="390">
        <v>20</v>
      </c>
      <c r="S273" s="390">
        <v>77</v>
      </c>
      <c r="T273" s="519">
        <v>0.26500000000000001</v>
      </c>
      <c r="U273" s="519">
        <v>0.32800000000000001</v>
      </c>
      <c r="V273" s="519">
        <v>0.41199999999999998</v>
      </c>
      <c r="W273" s="519">
        <v>0.74</v>
      </c>
      <c r="X273" s="390">
        <v>97</v>
      </c>
      <c r="Y273" s="390">
        <v>87</v>
      </c>
      <c r="Z273" s="390">
        <v>3</v>
      </c>
      <c r="AA273" s="390">
        <v>1</v>
      </c>
      <c r="AB273" s="390">
        <v>0</v>
      </c>
      <c r="AC273" s="390">
        <v>3</v>
      </c>
      <c r="AD273" s="390">
        <v>1</v>
      </c>
      <c r="AE273" s="390" t="s">
        <v>7141</v>
      </c>
      <c r="AF273" s="390"/>
      <c r="AG273" s="576">
        <v>0</v>
      </c>
      <c r="AH273" s="390">
        <v>0</v>
      </c>
      <c r="AI273" s="390">
        <v>0</v>
      </c>
      <c r="AJ273" s="390">
        <v>0</v>
      </c>
      <c r="AK273" s="390">
        <v>0</v>
      </c>
      <c r="AL273" s="390">
        <v>0</v>
      </c>
      <c r="AM273" s="390">
        <v>0</v>
      </c>
      <c r="AN273" s="390">
        <v>0</v>
      </c>
      <c r="AO273" s="389">
        <v>55</v>
      </c>
      <c r="AP273" s="390">
        <v>55</v>
      </c>
      <c r="AQ273" s="584">
        <v>1</v>
      </c>
      <c r="AR273" s="601"/>
      <c r="AS273" s="390">
        <v>58</v>
      </c>
      <c r="AT273" s="390">
        <v>3</v>
      </c>
      <c r="AU273" s="389">
        <v>10</v>
      </c>
      <c r="AV273" s="390">
        <v>4</v>
      </c>
      <c r="AW273" s="390">
        <v>0</v>
      </c>
      <c r="AX273" s="390">
        <v>1</v>
      </c>
      <c r="AY273" s="390">
        <v>4</v>
      </c>
      <c r="AZ273" s="390">
        <v>6</v>
      </c>
      <c r="BA273" s="390">
        <v>20</v>
      </c>
      <c r="BB273" s="519">
        <v>0.17199999999999999</v>
      </c>
      <c r="BC273" s="519">
        <v>0.246</v>
      </c>
      <c r="BD273" s="519">
        <v>0.29299999999999998</v>
      </c>
      <c r="BE273" s="519">
        <v>0.53900000000000003</v>
      </c>
      <c r="BF273" s="370"/>
      <c r="BG273" s="390">
        <v>153</v>
      </c>
      <c r="BH273" s="390">
        <v>18</v>
      </c>
      <c r="BI273" s="390">
        <v>46</v>
      </c>
      <c r="BJ273" s="390">
        <v>10</v>
      </c>
      <c r="BK273" s="390">
        <v>1</v>
      </c>
      <c r="BL273" s="390">
        <v>4</v>
      </c>
      <c r="BM273" s="390">
        <v>16</v>
      </c>
      <c r="BN273" s="390">
        <v>14</v>
      </c>
      <c r="BO273" s="390">
        <v>57</v>
      </c>
      <c r="BP273" s="519">
        <v>0.30099999999999999</v>
      </c>
      <c r="BQ273" s="519">
        <v>0.35899999999999999</v>
      </c>
      <c r="BR273" s="519">
        <v>0.45800000000000002</v>
      </c>
      <c r="BS273" s="519">
        <v>0.81699999999999995</v>
      </c>
      <c r="BT273" s="390"/>
      <c r="BU273" s="390"/>
      <c r="BV273" s="390"/>
      <c r="BW273" s="390"/>
      <c r="BX273" s="390"/>
      <c r="BY273" s="390"/>
      <c r="BZ273" s="390"/>
      <c r="CA273" s="390"/>
      <c r="CB273" s="390"/>
      <c r="CC273" s="390"/>
      <c r="CD273" s="390"/>
    </row>
    <row r="274" spans="1:82" s="388" customFormat="1">
      <c r="A274" s="388" t="s">
        <v>6128</v>
      </c>
      <c r="B274" s="388" t="s">
        <v>7207</v>
      </c>
      <c r="C274" s="390">
        <v>28</v>
      </c>
      <c r="D274" s="390" t="s">
        <v>70</v>
      </c>
      <c r="E274" s="390" t="s">
        <v>43</v>
      </c>
      <c r="F274" s="390" t="s">
        <v>35</v>
      </c>
      <c r="G274" s="390">
        <v>152</v>
      </c>
      <c r="H274" s="390">
        <v>587</v>
      </c>
      <c r="I274" s="390">
        <v>498</v>
      </c>
      <c r="J274" s="390">
        <v>73</v>
      </c>
      <c r="K274" s="390">
        <v>120</v>
      </c>
      <c r="L274" s="390">
        <v>23</v>
      </c>
      <c r="M274" s="390">
        <v>0</v>
      </c>
      <c r="N274" s="390">
        <v>32</v>
      </c>
      <c r="O274" s="390">
        <v>86</v>
      </c>
      <c r="P274" s="390">
        <v>5</v>
      </c>
      <c r="Q274" s="390">
        <v>2</v>
      </c>
      <c r="R274" s="390">
        <v>78</v>
      </c>
      <c r="S274" s="390">
        <v>108</v>
      </c>
      <c r="T274" s="519">
        <v>0.24099999999999999</v>
      </c>
      <c r="U274" s="519">
        <v>0.34499999999999997</v>
      </c>
      <c r="V274" s="519">
        <v>0.48</v>
      </c>
      <c r="W274" s="519">
        <v>0.82499999999999996</v>
      </c>
      <c r="X274" s="390">
        <v>119</v>
      </c>
      <c r="Y274" s="390">
        <v>239</v>
      </c>
      <c r="Z274" s="390">
        <v>7</v>
      </c>
      <c r="AA274" s="390">
        <v>4</v>
      </c>
      <c r="AB274" s="390">
        <v>1</v>
      </c>
      <c r="AC274" s="390">
        <v>6</v>
      </c>
      <c r="AD274" s="390">
        <v>6</v>
      </c>
      <c r="AE274" s="390" t="s">
        <v>10137</v>
      </c>
      <c r="AF274" s="390"/>
      <c r="AG274" s="576">
        <v>0</v>
      </c>
      <c r="AH274" s="390">
        <v>0</v>
      </c>
      <c r="AI274" s="390">
        <v>17</v>
      </c>
      <c r="AJ274" s="390">
        <v>39</v>
      </c>
      <c r="AK274" s="390">
        <v>107</v>
      </c>
      <c r="AL274" s="390">
        <v>0</v>
      </c>
      <c r="AM274" s="390">
        <v>0</v>
      </c>
      <c r="AN274" s="390">
        <v>0</v>
      </c>
      <c r="AO274" s="389">
        <v>0</v>
      </c>
      <c r="AP274" s="390">
        <v>0</v>
      </c>
      <c r="AQ274" s="584">
        <v>0</v>
      </c>
      <c r="AR274" s="601"/>
      <c r="AS274" s="390">
        <v>115</v>
      </c>
      <c r="AT274" s="390">
        <v>11</v>
      </c>
      <c r="AU274" s="389">
        <v>24</v>
      </c>
      <c r="AV274" s="390">
        <v>4</v>
      </c>
      <c r="AW274" s="390">
        <v>0</v>
      </c>
      <c r="AX274" s="390">
        <v>2</v>
      </c>
      <c r="AY274" s="390">
        <v>12</v>
      </c>
      <c r="AZ274" s="390">
        <v>16</v>
      </c>
      <c r="BA274" s="390">
        <v>24</v>
      </c>
      <c r="BB274" s="519">
        <v>0.20899999999999999</v>
      </c>
      <c r="BC274" s="519">
        <v>0.30299999999999999</v>
      </c>
      <c r="BD274" s="519">
        <v>0.29599999999999999</v>
      </c>
      <c r="BE274" s="519">
        <v>0.59899999999999998</v>
      </c>
      <c r="BF274" s="370"/>
      <c r="BG274" s="390">
        <v>383</v>
      </c>
      <c r="BH274" s="390">
        <v>62</v>
      </c>
      <c r="BI274" s="390">
        <v>96</v>
      </c>
      <c r="BJ274" s="390">
        <v>19</v>
      </c>
      <c r="BK274" s="390">
        <v>0</v>
      </c>
      <c r="BL274" s="390">
        <v>30</v>
      </c>
      <c r="BM274" s="390">
        <v>74</v>
      </c>
      <c r="BN274" s="390">
        <v>62</v>
      </c>
      <c r="BO274" s="390">
        <v>84</v>
      </c>
      <c r="BP274" s="519">
        <v>0.251</v>
      </c>
      <c r="BQ274" s="519">
        <v>0.35699999999999998</v>
      </c>
      <c r="BR274" s="519">
        <v>0.53500000000000003</v>
      </c>
      <c r="BS274" s="519">
        <v>0.89200000000000002</v>
      </c>
      <c r="BT274" s="390"/>
      <c r="BU274" s="390"/>
      <c r="BV274" s="390"/>
      <c r="BW274" s="390"/>
      <c r="BX274" s="390"/>
      <c r="BY274" s="390"/>
      <c r="BZ274" s="390"/>
      <c r="CA274" s="390"/>
      <c r="CB274" s="390"/>
      <c r="CC274" s="390"/>
      <c r="CD274" s="390"/>
    </row>
    <row r="275" spans="1:82" s="388" customFormat="1">
      <c r="A275" s="388" t="s">
        <v>190</v>
      </c>
      <c r="B275" s="388" t="s">
        <v>7208</v>
      </c>
      <c r="C275" s="390">
        <v>28</v>
      </c>
      <c r="D275" s="390" t="s">
        <v>134</v>
      </c>
      <c r="E275" s="390" t="s">
        <v>34</v>
      </c>
      <c r="F275" s="390" t="s">
        <v>10</v>
      </c>
      <c r="G275" s="390">
        <v>158</v>
      </c>
      <c r="H275" s="390">
        <v>705</v>
      </c>
      <c r="I275" s="390">
        <v>617</v>
      </c>
      <c r="J275" s="390">
        <v>102</v>
      </c>
      <c r="K275" s="390">
        <v>164</v>
      </c>
      <c r="L275" s="390">
        <v>34</v>
      </c>
      <c r="M275" s="390">
        <v>1</v>
      </c>
      <c r="N275" s="390">
        <v>38</v>
      </c>
      <c r="O275" s="390">
        <v>100</v>
      </c>
      <c r="P275" s="390">
        <v>5</v>
      </c>
      <c r="Q275" s="390">
        <v>0</v>
      </c>
      <c r="R275" s="390">
        <v>70</v>
      </c>
      <c r="S275" s="390">
        <v>211</v>
      </c>
      <c r="T275" s="519">
        <v>0.26600000000000001</v>
      </c>
      <c r="U275" s="519">
        <v>0.34300000000000003</v>
      </c>
      <c r="V275" s="519">
        <v>0.50900000000000001</v>
      </c>
      <c r="W275" s="519">
        <v>0.85199999999999998</v>
      </c>
      <c r="X275" s="390">
        <v>126</v>
      </c>
      <c r="Y275" s="390">
        <v>314</v>
      </c>
      <c r="Z275" s="390">
        <v>17</v>
      </c>
      <c r="AA275" s="390">
        <v>8</v>
      </c>
      <c r="AB275" s="390">
        <v>0</v>
      </c>
      <c r="AC275" s="390">
        <v>10</v>
      </c>
      <c r="AD275" s="390">
        <v>5</v>
      </c>
      <c r="AE275" s="390" t="s">
        <v>7317</v>
      </c>
      <c r="AF275" s="390"/>
      <c r="AG275" s="576">
        <v>0</v>
      </c>
      <c r="AH275" s="390">
        <v>0</v>
      </c>
      <c r="AI275" s="390">
        <v>0</v>
      </c>
      <c r="AJ275" s="390">
        <v>0</v>
      </c>
      <c r="AK275" s="390">
        <v>0</v>
      </c>
      <c r="AL275" s="390">
        <v>0</v>
      </c>
      <c r="AM275" s="390">
        <v>36</v>
      </c>
      <c r="AN275" s="390">
        <v>0</v>
      </c>
      <c r="AO275" s="389">
        <v>37</v>
      </c>
      <c r="AP275" s="390">
        <v>72</v>
      </c>
      <c r="AQ275" s="584">
        <v>86</v>
      </c>
      <c r="AR275" s="601"/>
      <c r="AS275" s="390">
        <v>152</v>
      </c>
      <c r="AT275" s="390">
        <v>34</v>
      </c>
      <c r="AU275" s="389">
        <v>48</v>
      </c>
      <c r="AV275" s="390">
        <v>9</v>
      </c>
      <c r="AW275" s="390">
        <v>1</v>
      </c>
      <c r="AX275" s="390">
        <v>13</v>
      </c>
      <c r="AY275" s="390">
        <v>28</v>
      </c>
      <c r="AZ275" s="390">
        <v>20</v>
      </c>
      <c r="BA275" s="390">
        <v>46</v>
      </c>
      <c r="BB275" s="519">
        <v>0.316</v>
      </c>
      <c r="BC275" s="519">
        <v>0.39100000000000001</v>
      </c>
      <c r="BD275" s="519">
        <v>0.64500000000000002</v>
      </c>
      <c r="BE275" s="519">
        <v>1.036</v>
      </c>
      <c r="BF275" s="370"/>
      <c r="BG275" s="390">
        <v>465</v>
      </c>
      <c r="BH275" s="390">
        <v>68</v>
      </c>
      <c r="BI275" s="390">
        <v>116</v>
      </c>
      <c r="BJ275" s="390">
        <v>25</v>
      </c>
      <c r="BK275" s="390">
        <v>0</v>
      </c>
      <c r="BL275" s="390">
        <v>25</v>
      </c>
      <c r="BM275" s="390">
        <v>72</v>
      </c>
      <c r="BN275" s="390">
        <v>50</v>
      </c>
      <c r="BO275" s="390">
        <v>165</v>
      </c>
      <c r="BP275" s="519">
        <v>0.249</v>
      </c>
      <c r="BQ275" s="519">
        <v>0.32800000000000001</v>
      </c>
      <c r="BR275" s="519">
        <v>0.46500000000000002</v>
      </c>
      <c r="BS275" s="519">
        <v>0.79300000000000004</v>
      </c>
      <c r="BT275" s="390"/>
      <c r="BU275" s="390"/>
      <c r="BV275" s="390"/>
      <c r="BW275" s="390"/>
      <c r="BX275" s="390"/>
      <c r="BY275" s="390"/>
      <c r="BZ275" s="390"/>
      <c r="CA275" s="390"/>
      <c r="CB275" s="390"/>
      <c r="CC275" s="390"/>
      <c r="CD275" s="390"/>
    </row>
    <row r="276" spans="1:82" s="388" customFormat="1">
      <c r="A276" s="388" t="s">
        <v>7648</v>
      </c>
      <c r="B276" s="388" t="s">
        <v>7649</v>
      </c>
      <c r="C276" s="390">
        <v>24</v>
      </c>
      <c r="D276" s="390" t="s">
        <v>46</v>
      </c>
      <c r="E276" s="390" t="s">
        <v>43</v>
      </c>
      <c r="F276" s="390" t="s">
        <v>35</v>
      </c>
      <c r="G276" s="390">
        <v>140</v>
      </c>
      <c r="H276" s="390">
        <v>448</v>
      </c>
      <c r="I276" s="390">
        <v>407</v>
      </c>
      <c r="J276" s="390">
        <v>53</v>
      </c>
      <c r="K276" s="390">
        <v>104</v>
      </c>
      <c r="L276" s="390">
        <v>12</v>
      </c>
      <c r="M276" s="390">
        <v>3</v>
      </c>
      <c r="N276" s="390">
        <v>17</v>
      </c>
      <c r="O276" s="390">
        <v>50</v>
      </c>
      <c r="P276" s="390">
        <v>3</v>
      </c>
      <c r="Q276" s="390">
        <v>2</v>
      </c>
      <c r="R276" s="390">
        <v>32</v>
      </c>
      <c r="S276" s="390">
        <v>111</v>
      </c>
      <c r="T276" s="519">
        <v>0.25600000000000001</v>
      </c>
      <c r="U276" s="519">
        <v>0.32400000000000001</v>
      </c>
      <c r="V276" s="519">
        <v>0.42499999999999999</v>
      </c>
      <c r="W276" s="519">
        <v>0.749</v>
      </c>
      <c r="X276" s="390">
        <v>99</v>
      </c>
      <c r="Y276" s="390">
        <v>173</v>
      </c>
      <c r="Z276" s="390">
        <v>4</v>
      </c>
      <c r="AA276" s="390">
        <v>9</v>
      </c>
      <c r="AB276" s="390">
        <v>0</v>
      </c>
      <c r="AC276" s="390">
        <v>0</v>
      </c>
      <c r="AD276" s="390">
        <v>2</v>
      </c>
      <c r="AE276" s="390" t="s">
        <v>10066</v>
      </c>
      <c r="AF276" s="390"/>
      <c r="AG276" s="576">
        <v>0</v>
      </c>
      <c r="AH276" s="390">
        <v>0</v>
      </c>
      <c r="AI276" s="390">
        <v>0</v>
      </c>
      <c r="AJ276" s="390">
        <v>0</v>
      </c>
      <c r="AK276" s="390">
        <v>0</v>
      </c>
      <c r="AL276" s="390">
        <v>0</v>
      </c>
      <c r="AM276" s="390">
        <v>19</v>
      </c>
      <c r="AN276" s="390">
        <v>0</v>
      </c>
      <c r="AO276" s="389">
        <v>95</v>
      </c>
      <c r="AP276" s="390">
        <v>106</v>
      </c>
      <c r="AQ276" s="584">
        <v>1</v>
      </c>
      <c r="AR276" s="601"/>
      <c r="AS276" s="390">
        <v>82</v>
      </c>
      <c r="AT276" s="390">
        <v>9</v>
      </c>
      <c r="AU276" s="389">
        <v>19</v>
      </c>
      <c r="AV276" s="390">
        <v>1</v>
      </c>
      <c r="AW276" s="390">
        <v>0</v>
      </c>
      <c r="AX276" s="390">
        <v>2</v>
      </c>
      <c r="AY276" s="390">
        <v>7</v>
      </c>
      <c r="AZ276" s="390">
        <v>5</v>
      </c>
      <c r="BA276" s="390">
        <v>30</v>
      </c>
      <c r="BB276" s="519">
        <v>0.23200000000000001</v>
      </c>
      <c r="BC276" s="519">
        <v>0.308</v>
      </c>
      <c r="BD276" s="519">
        <v>0.317</v>
      </c>
      <c r="BE276" s="519">
        <v>0.625</v>
      </c>
      <c r="BF276" s="370"/>
      <c r="BG276" s="390">
        <v>325</v>
      </c>
      <c r="BH276" s="390">
        <v>44</v>
      </c>
      <c r="BI276" s="390">
        <v>85</v>
      </c>
      <c r="BJ276" s="390">
        <v>11</v>
      </c>
      <c r="BK276" s="390">
        <v>3</v>
      </c>
      <c r="BL276" s="390">
        <v>15</v>
      </c>
      <c r="BM276" s="390">
        <v>43</v>
      </c>
      <c r="BN276" s="390">
        <v>27</v>
      </c>
      <c r="BO276" s="390">
        <v>81</v>
      </c>
      <c r="BP276" s="519">
        <v>0.26200000000000001</v>
      </c>
      <c r="BQ276" s="519">
        <v>0.32800000000000001</v>
      </c>
      <c r="BR276" s="519">
        <v>0.45200000000000001</v>
      </c>
      <c r="BS276" s="519">
        <v>0.78</v>
      </c>
      <c r="BT276" s="390"/>
      <c r="BU276" s="390"/>
      <c r="BV276" s="390"/>
      <c r="BW276" s="390"/>
      <c r="BX276" s="390"/>
      <c r="BY276" s="390"/>
      <c r="BZ276" s="390"/>
      <c r="CA276" s="390"/>
      <c r="CB276" s="390"/>
      <c r="CC276" s="390"/>
      <c r="CD276" s="390"/>
    </row>
    <row r="277" spans="1:82" ht="15" customHeight="1">
      <c r="A277" s="276"/>
      <c r="B277" s="319"/>
      <c r="C277" s="319"/>
      <c r="D277" s="319"/>
      <c r="E277" s="319"/>
      <c r="F277" s="319"/>
      <c r="G277" s="319"/>
      <c r="H277" s="319"/>
      <c r="I277" s="287"/>
      <c r="J277" s="287"/>
      <c r="K277" s="287"/>
      <c r="L277" s="287"/>
      <c r="M277" s="319"/>
      <c r="N277" s="319"/>
      <c r="O277" s="319"/>
      <c r="P277" s="319"/>
      <c r="Q277" s="319"/>
      <c r="R277" s="319"/>
      <c r="S277" s="319"/>
      <c r="T277" s="319"/>
      <c r="U277" s="319"/>
      <c r="V277" s="319"/>
      <c r="W277" s="319"/>
      <c r="X277" s="319"/>
      <c r="Y277" s="319"/>
      <c r="Z277" s="319"/>
      <c r="AA277" s="319"/>
      <c r="AB277" s="319"/>
      <c r="AC277" s="319"/>
      <c r="AD277" s="319"/>
      <c r="AE277" s="319"/>
      <c r="AF277" s="319"/>
      <c r="AG277" s="577"/>
      <c r="AH277" s="319"/>
      <c r="AI277" s="319"/>
      <c r="AJ277" s="319"/>
      <c r="AK277" s="319"/>
      <c r="AL277" s="319"/>
      <c r="AM277" s="319"/>
      <c r="AN277" s="319"/>
      <c r="AO277" s="319"/>
      <c r="AP277" s="319"/>
      <c r="AQ277" s="590"/>
      <c r="AR277" s="606"/>
      <c r="AS277" s="319"/>
      <c r="AT277" s="287"/>
      <c r="AU277" s="287"/>
      <c r="AV277" s="287"/>
      <c r="AW277" s="287"/>
      <c r="AX277" s="319"/>
      <c r="AY277" s="287"/>
      <c r="AZ277" s="287"/>
      <c r="BA277" s="287"/>
      <c r="BB277" s="287"/>
      <c r="BD277" s="288"/>
    </row>
    <row r="278" spans="1:82" ht="15" customHeight="1">
      <c r="A278" s="294" t="s">
        <v>466</v>
      </c>
      <c r="B278" s="374"/>
      <c r="C278" s="374"/>
      <c r="D278" s="374"/>
      <c r="E278" s="390"/>
      <c r="F278" s="390"/>
      <c r="G278" s="390"/>
      <c r="H278" s="390"/>
      <c r="I278" s="390"/>
      <c r="J278" s="390"/>
      <c r="K278" s="390"/>
      <c r="L278" s="390"/>
      <c r="M278" s="390"/>
      <c r="N278" s="390"/>
      <c r="O278" s="390"/>
      <c r="P278" s="390"/>
      <c r="Q278" s="390"/>
      <c r="R278" s="390"/>
      <c r="S278" s="390"/>
      <c r="T278" s="390"/>
      <c r="U278" s="390"/>
      <c r="V278" s="390"/>
      <c r="W278" s="390"/>
      <c r="X278" s="390"/>
      <c r="Y278" s="390"/>
      <c r="Z278" s="390"/>
      <c r="AA278" s="390"/>
      <c r="AB278" s="390"/>
      <c r="AC278" s="390"/>
      <c r="AD278" s="389"/>
      <c r="AE278" s="389"/>
      <c r="AF278" s="390"/>
      <c r="AG278" s="576"/>
      <c r="AH278" s="390"/>
      <c r="AI278" s="390"/>
      <c r="AJ278" s="389"/>
      <c r="AK278" s="390"/>
      <c r="AL278" s="390"/>
      <c r="AM278" s="390"/>
      <c r="AN278" s="390"/>
      <c r="AO278" s="389"/>
      <c r="AP278" s="390"/>
      <c r="AQ278" s="584"/>
      <c r="AR278" s="601"/>
      <c r="AS278" s="390"/>
      <c r="AT278" s="389"/>
      <c r="AU278" s="389"/>
      <c r="AV278" s="390"/>
      <c r="AW278" s="389"/>
      <c r="AX278" s="389"/>
      <c r="AY278" s="390"/>
      <c r="AZ278" s="390"/>
      <c r="BA278" s="389"/>
      <c r="BC278" s="389"/>
      <c r="BD278" s="389"/>
      <c r="BE278" s="389"/>
      <c r="BF278" s="370"/>
      <c r="BG278" s="390"/>
      <c r="BH278" s="389"/>
      <c r="BI278" s="390"/>
      <c r="BJ278" s="390"/>
      <c r="BK278" s="390"/>
      <c r="BL278" s="390"/>
    </row>
    <row r="279" spans="1:82" s="388" customFormat="1">
      <c r="A279" s="388" t="s">
        <v>280</v>
      </c>
      <c r="B279" s="388" t="s">
        <v>7058</v>
      </c>
      <c r="C279" s="390">
        <v>29</v>
      </c>
      <c r="D279" s="390" t="s">
        <v>51</v>
      </c>
      <c r="E279" s="390" t="s">
        <v>43</v>
      </c>
      <c r="F279" s="390" t="s">
        <v>35</v>
      </c>
      <c r="G279" s="390">
        <v>121</v>
      </c>
      <c r="H279" s="390">
        <v>337</v>
      </c>
      <c r="I279" s="390">
        <v>306</v>
      </c>
      <c r="J279" s="390">
        <v>42</v>
      </c>
      <c r="K279" s="390">
        <v>73</v>
      </c>
      <c r="L279" s="390">
        <v>10</v>
      </c>
      <c r="M279" s="390">
        <v>0</v>
      </c>
      <c r="N279" s="390">
        <v>21</v>
      </c>
      <c r="O279" s="390">
        <v>57</v>
      </c>
      <c r="P279" s="390">
        <v>0</v>
      </c>
      <c r="Q279" s="390">
        <v>0</v>
      </c>
      <c r="R279" s="390">
        <v>27</v>
      </c>
      <c r="S279" s="390">
        <v>73</v>
      </c>
      <c r="T279" s="519">
        <v>0.23899999999999999</v>
      </c>
      <c r="U279" s="519">
        <v>0.309</v>
      </c>
      <c r="V279" s="519">
        <v>0.47699999999999998</v>
      </c>
      <c r="W279" s="519">
        <v>0.78600000000000003</v>
      </c>
      <c r="X279" s="390">
        <v>105</v>
      </c>
      <c r="Y279" s="390">
        <v>146</v>
      </c>
      <c r="Z279" s="390">
        <v>6</v>
      </c>
      <c r="AA279" s="390">
        <v>4</v>
      </c>
      <c r="AB279" s="390">
        <v>0</v>
      </c>
      <c r="AC279" s="390">
        <v>0</v>
      </c>
      <c r="AD279" s="390">
        <v>3</v>
      </c>
      <c r="AE279" s="390" t="s">
        <v>10138</v>
      </c>
      <c r="AF279" s="390"/>
      <c r="AG279" s="576">
        <v>0</v>
      </c>
      <c r="AH279" s="390">
        <v>0</v>
      </c>
      <c r="AI279" s="390">
        <v>63</v>
      </c>
      <c r="AJ279" s="390">
        <v>0</v>
      </c>
      <c r="AK279" s="390">
        <v>0</v>
      </c>
      <c r="AL279" s="390">
        <v>0</v>
      </c>
      <c r="AM279" s="390">
        <v>15</v>
      </c>
      <c r="AN279" s="390">
        <v>0</v>
      </c>
      <c r="AO279" s="389">
        <v>1</v>
      </c>
      <c r="AP279" s="390">
        <v>16</v>
      </c>
      <c r="AQ279" s="584">
        <v>3</v>
      </c>
      <c r="AR279" s="601"/>
      <c r="AS279" s="390">
        <v>41</v>
      </c>
      <c r="AT279" s="390">
        <v>6</v>
      </c>
      <c r="AU279" s="389">
        <v>9</v>
      </c>
      <c r="AV279" s="390">
        <v>3</v>
      </c>
      <c r="AW279" s="390">
        <v>0</v>
      </c>
      <c r="AX279" s="390">
        <v>1</v>
      </c>
      <c r="AY279" s="390">
        <v>8</v>
      </c>
      <c r="AZ279" s="390">
        <v>1</v>
      </c>
      <c r="BA279" s="390">
        <v>8</v>
      </c>
      <c r="BB279" s="519">
        <v>0.22</v>
      </c>
      <c r="BC279" s="519">
        <v>0.25600000000000001</v>
      </c>
      <c r="BD279" s="519">
        <v>0.36599999999999999</v>
      </c>
      <c r="BE279" s="519">
        <v>0.622</v>
      </c>
      <c r="BF279" s="370"/>
      <c r="BG279" s="390">
        <v>265</v>
      </c>
      <c r="BH279" s="390">
        <v>36</v>
      </c>
      <c r="BI279" s="390">
        <v>64</v>
      </c>
      <c r="BJ279" s="390">
        <v>7</v>
      </c>
      <c r="BK279" s="390">
        <v>0</v>
      </c>
      <c r="BL279" s="390">
        <v>20</v>
      </c>
      <c r="BM279" s="390">
        <v>49</v>
      </c>
      <c r="BN279" s="390">
        <v>26</v>
      </c>
      <c r="BO279" s="390">
        <v>65</v>
      </c>
      <c r="BP279" s="519">
        <v>0.24199999999999999</v>
      </c>
      <c r="BQ279" s="519">
        <v>0.316</v>
      </c>
      <c r="BR279" s="519">
        <v>0.49399999999999999</v>
      </c>
      <c r="BS279" s="519">
        <v>0.81</v>
      </c>
      <c r="BT279" s="390"/>
      <c r="BU279" s="390"/>
      <c r="BV279" s="390"/>
      <c r="BW279" s="390"/>
      <c r="BX279" s="390"/>
      <c r="BY279" s="390"/>
      <c r="BZ279" s="390"/>
      <c r="CA279" s="390"/>
      <c r="CB279" s="390"/>
      <c r="CC279" s="390"/>
      <c r="CD279" s="390"/>
    </row>
    <row r="280" spans="1:82" s="388" customFormat="1">
      <c r="A280" s="388" t="s">
        <v>192</v>
      </c>
      <c r="B280" s="388" t="s">
        <v>7209</v>
      </c>
      <c r="C280" s="390">
        <v>27</v>
      </c>
      <c r="D280" s="390" t="s">
        <v>113</v>
      </c>
      <c r="E280" s="390" t="s">
        <v>43</v>
      </c>
      <c r="F280" s="390" t="s">
        <v>10</v>
      </c>
      <c r="G280" s="390">
        <v>156</v>
      </c>
      <c r="H280" s="390">
        <v>673</v>
      </c>
      <c r="I280" s="390">
        <v>590</v>
      </c>
      <c r="J280" s="390">
        <v>104</v>
      </c>
      <c r="K280" s="390">
        <v>175</v>
      </c>
      <c r="L280" s="390">
        <v>38</v>
      </c>
      <c r="M280" s="390">
        <v>2</v>
      </c>
      <c r="N280" s="390">
        <v>38</v>
      </c>
      <c r="O280" s="390">
        <v>110</v>
      </c>
      <c r="P280" s="390">
        <v>2</v>
      </c>
      <c r="Q280" s="390">
        <v>2</v>
      </c>
      <c r="R280" s="390">
        <v>73</v>
      </c>
      <c r="S280" s="390">
        <v>122</v>
      </c>
      <c r="T280" s="519">
        <v>0.29699999999999999</v>
      </c>
      <c r="U280" s="519">
        <v>0.374</v>
      </c>
      <c r="V280" s="519">
        <v>0.56100000000000005</v>
      </c>
      <c r="W280" s="519">
        <v>0.93500000000000005</v>
      </c>
      <c r="X280" s="390">
        <v>133</v>
      </c>
      <c r="Y280" s="390">
        <v>331</v>
      </c>
      <c r="Z280" s="390">
        <v>16</v>
      </c>
      <c r="AA280" s="390">
        <v>3</v>
      </c>
      <c r="AB280" s="390">
        <v>1</v>
      </c>
      <c r="AC280" s="390">
        <v>6</v>
      </c>
      <c r="AD280" s="390">
        <v>10</v>
      </c>
      <c r="AE280" s="570" t="s">
        <v>7086</v>
      </c>
      <c r="AF280" s="570"/>
      <c r="AG280" s="576">
        <v>0</v>
      </c>
      <c r="AH280" s="390">
        <v>0</v>
      </c>
      <c r="AI280" s="390">
        <v>0</v>
      </c>
      <c r="AJ280" s="390">
        <v>0</v>
      </c>
      <c r="AK280" s="390">
        <v>152</v>
      </c>
      <c r="AL280" s="390">
        <v>0</v>
      </c>
      <c r="AM280" s="390">
        <v>0</v>
      </c>
      <c r="AN280" s="390">
        <v>0</v>
      </c>
      <c r="AO280" s="389">
        <v>0</v>
      </c>
      <c r="AP280" s="390">
        <v>0</v>
      </c>
      <c r="AQ280" s="584">
        <v>2</v>
      </c>
      <c r="AR280" s="601"/>
      <c r="AS280" s="390">
        <v>174</v>
      </c>
      <c r="AT280" s="390">
        <v>40</v>
      </c>
      <c r="AU280" s="389">
        <v>64</v>
      </c>
      <c r="AV280" s="390">
        <v>17</v>
      </c>
      <c r="AW280" s="390">
        <v>2</v>
      </c>
      <c r="AX280" s="390">
        <v>15</v>
      </c>
      <c r="AY280" s="390">
        <v>37</v>
      </c>
      <c r="AZ280" s="390">
        <v>29</v>
      </c>
      <c r="BA280" s="390">
        <v>32</v>
      </c>
      <c r="BB280" s="519">
        <v>0.36799999999999999</v>
      </c>
      <c r="BC280" s="519">
        <v>0.45100000000000001</v>
      </c>
      <c r="BD280" s="519">
        <v>0.747</v>
      </c>
      <c r="BE280" s="519">
        <v>1.198</v>
      </c>
      <c r="BF280" s="370"/>
      <c r="BG280" s="390">
        <v>416</v>
      </c>
      <c r="BH280" s="390">
        <v>64</v>
      </c>
      <c r="BI280" s="390">
        <v>111</v>
      </c>
      <c r="BJ280" s="390">
        <v>21</v>
      </c>
      <c r="BK280" s="390">
        <v>0</v>
      </c>
      <c r="BL280" s="390">
        <v>23</v>
      </c>
      <c r="BM280" s="390">
        <v>73</v>
      </c>
      <c r="BN280" s="390">
        <v>44</v>
      </c>
      <c r="BO280" s="390">
        <v>90</v>
      </c>
      <c r="BP280" s="519">
        <v>0.26700000000000002</v>
      </c>
      <c r="BQ280" s="519">
        <v>0.33900000000000002</v>
      </c>
      <c r="BR280" s="519">
        <v>0.48299999999999998</v>
      </c>
      <c r="BS280" s="519">
        <v>0.82199999999999995</v>
      </c>
      <c r="BT280" s="390"/>
      <c r="BU280" s="390"/>
      <c r="BV280" s="390"/>
      <c r="BW280" s="390"/>
      <c r="BX280" s="390"/>
      <c r="BY280" s="390"/>
      <c r="BZ280" s="390"/>
      <c r="CA280" s="390"/>
      <c r="CB280" s="390"/>
      <c r="CC280" s="390"/>
      <c r="CD280" s="390"/>
    </row>
    <row r="281" spans="1:82" s="388" customFormat="1">
      <c r="A281" s="388" t="s">
        <v>241</v>
      </c>
      <c r="B281" s="388" t="s">
        <v>7211</v>
      </c>
      <c r="C281" s="390">
        <v>32</v>
      </c>
      <c r="D281" s="390" t="s">
        <v>70</v>
      </c>
      <c r="E281" s="390" t="s">
        <v>43</v>
      </c>
      <c r="F281" s="390" t="s">
        <v>10</v>
      </c>
      <c r="G281" s="390">
        <v>141</v>
      </c>
      <c r="H281" s="390">
        <v>620</v>
      </c>
      <c r="I281" s="390">
        <v>539</v>
      </c>
      <c r="J281" s="390">
        <v>90</v>
      </c>
      <c r="K281" s="390">
        <v>166</v>
      </c>
      <c r="L281" s="390">
        <v>25</v>
      </c>
      <c r="M281" s="390">
        <v>2</v>
      </c>
      <c r="N281" s="390">
        <v>10</v>
      </c>
      <c r="O281" s="390">
        <v>38</v>
      </c>
      <c r="P281" s="390">
        <v>30</v>
      </c>
      <c r="Q281" s="390">
        <v>7</v>
      </c>
      <c r="R281" s="390">
        <v>71</v>
      </c>
      <c r="S281" s="390">
        <v>94</v>
      </c>
      <c r="T281" s="519">
        <v>0.308</v>
      </c>
      <c r="U281" s="519">
        <v>0.39500000000000002</v>
      </c>
      <c r="V281" s="519">
        <v>0.41699999999999998</v>
      </c>
      <c r="W281" s="519">
        <v>0.81299999999999994</v>
      </c>
      <c r="X281" s="390">
        <v>119</v>
      </c>
      <c r="Y281" s="390">
        <v>225</v>
      </c>
      <c r="Z281" s="390">
        <v>10</v>
      </c>
      <c r="AA281" s="390">
        <v>8</v>
      </c>
      <c r="AB281" s="390">
        <v>0</v>
      </c>
      <c r="AC281" s="390">
        <v>2</v>
      </c>
      <c r="AD281" s="390">
        <v>1</v>
      </c>
      <c r="AE281" s="570" t="s">
        <v>6525</v>
      </c>
      <c r="AF281" s="570"/>
      <c r="AG281" s="576">
        <v>0</v>
      </c>
      <c r="AH281" s="390">
        <v>0</v>
      </c>
      <c r="AI281" s="390">
        <v>0</v>
      </c>
      <c r="AJ281" s="390">
        <v>0</v>
      </c>
      <c r="AK281" s="390">
        <v>0</v>
      </c>
      <c r="AL281" s="390">
        <v>0</v>
      </c>
      <c r="AM281" s="390">
        <v>0</v>
      </c>
      <c r="AN281" s="390">
        <v>138</v>
      </c>
      <c r="AO281" s="389">
        <v>0</v>
      </c>
      <c r="AP281" s="390">
        <v>138</v>
      </c>
      <c r="AQ281" s="584">
        <v>0</v>
      </c>
      <c r="AR281" s="601"/>
      <c r="AS281" s="390">
        <v>142</v>
      </c>
      <c r="AT281" s="390">
        <v>26</v>
      </c>
      <c r="AU281" s="389">
        <v>53</v>
      </c>
      <c r="AV281" s="390">
        <v>8</v>
      </c>
      <c r="AW281" s="390">
        <v>1</v>
      </c>
      <c r="AX281" s="390">
        <v>4</v>
      </c>
      <c r="AY281" s="390">
        <v>10</v>
      </c>
      <c r="AZ281" s="390">
        <v>20</v>
      </c>
      <c r="BA281" s="390">
        <v>16</v>
      </c>
      <c r="BB281" s="519">
        <v>0.373</v>
      </c>
      <c r="BC281" s="519">
        <v>0.45100000000000001</v>
      </c>
      <c r="BD281" s="519">
        <v>0.52800000000000002</v>
      </c>
      <c r="BE281" s="519">
        <v>0.97899999999999998</v>
      </c>
      <c r="BF281" s="370"/>
      <c r="BG281" s="390">
        <v>397</v>
      </c>
      <c r="BH281" s="390">
        <v>64</v>
      </c>
      <c r="BI281" s="390">
        <v>113</v>
      </c>
      <c r="BJ281" s="390">
        <v>17</v>
      </c>
      <c r="BK281" s="390">
        <v>1</v>
      </c>
      <c r="BL281" s="390">
        <v>6</v>
      </c>
      <c r="BM281" s="390">
        <v>28</v>
      </c>
      <c r="BN281" s="390">
        <v>51</v>
      </c>
      <c r="BO281" s="390">
        <v>78</v>
      </c>
      <c r="BP281" s="519">
        <v>0.28499999999999998</v>
      </c>
      <c r="BQ281" s="519">
        <v>0.376</v>
      </c>
      <c r="BR281" s="519">
        <v>0.378</v>
      </c>
      <c r="BS281" s="519">
        <v>0.754</v>
      </c>
      <c r="BT281" s="390"/>
      <c r="BU281" s="390"/>
      <c r="BV281" s="390"/>
      <c r="BW281" s="390"/>
      <c r="BX281" s="390"/>
      <c r="BY281" s="390"/>
      <c r="BZ281" s="390"/>
      <c r="CA281" s="390"/>
      <c r="CB281" s="390"/>
      <c r="CC281" s="390"/>
      <c r="CD281" s="390"/>
    </row>
    <row r="282" spans="1:82" s="388" customFormat="1">
      <c r="A282" s="388" t="s">
        <v>6115</v>
      </c>
      <c r="B282" s="388" t="s">
        <v>7212</v>
      </c>
      <c r="C282" s="390">
        <v>23</v>
      </c>
      <c r="D282" s="390" t="s">
        <v>115</v>
      </c>
      <c r="E282" s="390" t="s">
        <v>34</v>
      </c>
      <c r="F282" s="390" t="s">
        <v>10</v>
      </c>
      <c r="G282" s="390">
        <v>110</v>
      </c>
      <c r="H282" s="390">
        <v>468</v>
      </c>
      <c r="I282" s="390">
        <v>402</v>
      </c>
      <c r="J282" s="390">
        <v>60</v>
      </c>
      <c r="K282" s="390">
        <v>96</v>
      </c>
      <c r="L282" s="390">
        <v>20</v>
      </c>
      <c r="M282" s="390">
        <v>1</v>
      </c>
      <c r="N282" s="390">
        <v>15</v>
      </c>
      <c r="O282" s="390">
        <v>65</v>
      </c>
      <c r="P282" s="390">
        <v>3</v>
      </c>
      <c r="Q282" s="390">
        <v>0</v>
      </c>
      <c r="R282" s="390">
        <v>53</v>
      </c>
      <c r="S282" s="390">
        <v>111</v>
      </c>
      <c r="T282" s="519">
        <v>0.23899999999999999</v>
      </c>
      <c r="U282" s="519">
        <v>0.32300000000000001</v>
      </c>
      <c r="V282" s="519">
        <v>0.40500000000000003</v>
      </c>
      <c r="W282" s="519">
        <v>0.72799999999999998</v>
      </c>
      <c r="X282" s="390">
        <v>102</v>
      </c>
      <c r="Y282" s="390">
        <v>163</v>
      </c>
      <c r="Z282" s="390">
        <v>17</v>
      </c>
      <c r="AA282" s="390">
        <v>2</v>
      </c>
      <c r="AB282" s="390">
        <v>0</v>
      </c>
      <c r="AC282" s="390">
        <v>11</v>
      </c>
      <c r="AD282" s="390">
        <v>3</v>
      </c>
      <c r="AE282" s="390" t="s">
        <v>10081</v>
      </c>
      <c r="AF282" s="390"/>
      <c r="AG282" s="576">
        <v>0</v>
      </c>
      <c r="AH282" s="390">
        <v>0</v>
      </c>
      <c r="AI282" s="390">
        <v>0</v>
      </c>
      <c r="AJ282" s="390">
        <v>0</v>
      </c>
      <c r="AK282" s="390">
        <v>0</v>
      </c>
      <c r="AL282" s="390">
        <v>109</v>
      </c>
      <c r="AM282" s="390">
        <v>0</v>
      </c>
      <c r="AN282" s="390">
        <v>0</v>
      </c>
      <c r="AO282" s="389">
        <v>0</v>
      </c>
      <c r="AP282" s="390">
        <v>0</v>
      </c>
      <c r="AQ282" s="584">
        <v>1</v>
      </c>
      <c r="AR282" s="601"/>
      <c r="AS282" s="390">
        <v>98</v>
      </c>
      <c r="AT282" s="390">
        <v>14</v>
      </c>
      <c r="AU282" s="389">
        <v>28</v>
      </c>
      <c r="AV282" s="390">
        <v>9</v>
      </c>
      <c r="AW282" s="390">
        <v>0</v>
      </c>
      <c r="AX282" s="390">
        <v>1</v>
      </c>
      <c r="AY282" s="390">
        <v>13</v>
      </c>
      <c r="AZ282" s="390">
        <v>18</v>
      </c>
      <c r="BA282" s="390">
        <v>27</v>
      </c>
      <c r="BB282" s="519">
        <v>0.28599999999999998</v>
      </c>
      <c r="BC282" s="519">
        <v>0.39</v>
      </c>
      <c r="BD282" s="519">
        <v>0.40799999999999997</v>
      </c>
      <c r="BE282" s="519">
        <v>0.79800000000000004</v>
      </c>
      <c r="BF282" s="370"/>
      <c r="BG282" s="390">
        <v>304</v>
      </c>
      <c r="BH282" s="390">
        <v>46</v>
      </c>
      <c r="BI282" s="390">
        <v>68</v>
      </c>
      <c r="BJ282" s="390">
        <v>11</v>
      </c>
      <c r="BK282" s="390">
        <v>1</v>
      </c>
      <c r="BL282" s="390">
        <v>14</v>
      </c>
      <c r="BM282" s="390">
        <v>52</v>
      </c>
      <c r="BN282" s="390">
        <v>35</v>
      </c>
      <c r="BO282" s="390">
        <v>84</v>
      </c>
      <c r="BP282" s="519">
        <v>0.224</v>
      </c>
      <c r="BQ282" s="519">
        <v>0.3</v>
      </c>
      <c r="BR282" s="519">
        <v>0.40500000000000003</v>
      </c>
      <c r="BS282" s="519">
        <v>0.70499999999999996</v>
      </c>
      <c r="BT282" s="390"/>
      <c r="BU282" s="390"/>
      <c r="BV282" s="390"/>
      <c r="BW282" s="390"/>
      <c r="BX282" s="390"/>
      <c r="BY282" s="390"/>
      <c r="BZ282" s="390"/>
      <c r="CA282" s="390"/>
      <c r="CB282" s="390"/>
      <c r="CC282" s="390"/>
      <c r="CD282" s="390"/>
    </row>
    <row r="283" spans="1:82" s="388" customFormat="1">
      <c r="A283" s="388" t="s">
        <v>6663</v>
      </c>
      <c r="B283" s="388" t="s">
        <v>7213</v>
      </c>
      <c r="C283" s="390">
        <v>26</v>
      </c>
      <c r="D283" s="390" t="s">
        <v>77</v>
      </c>
      <c r="E283" s="390" t="s">
        <v>43</v>
      </c>
      <c r="F283" s="390" t="s">
        <v>35</v>
      </c>
      <c r="G283" s="390">
        <v>113</v>
      </c>
      <c r="H283" s="390">
        <v>352</v>
      </c>
      <c r="I283" s="390">
        <v>318</v>
      </c>
      <c r="J283" s="390">
        <v>52</v>
      </c>
      <c r="K283" s="390">
        <v>88</v>
      </c>
      <c r="L283" s="390">
        <v>23</v>
      </c>
      <c r="M283" s="390">
        <v>2</v>
      </c>
      <c r="N283" s="390">
        <v>10</v>
      </c>
      <c r="O283" s="390">
        <v>35</v>
      </c>
      <c r="P283" s="390">
        <v>1</v>
      </c>
      <c r="Q283" s="390">
        <v>3</v>
      </c>
      <c r="R283" s="390">
        <v>29</v>
      </c>
      <c r="S283" s="390">
        <v>53</v>
      </c>
      <c r="T283" s="519">
        <v>0.27700000000000002</v>
      </c>
      <c r="U283" s="519">
        <v>0.34200000000000003</v>
      </c>
      <c r="V283" s="519">
        <v>0.45600000000000002</v>
      </c>
      <c r="W283" s="519">
        <v>0.79800000000000004</v>
      </c>
      <c r="X283" s="390">
        <v>118</v>
      </c>
      <c r="Y283" s="390">
        <v>145</v>
      </c>
      <c r="Z283" s="390">
        <v>3</v>
      </c>
      <c r="AA283" s="390">
        <v>3</v>
      </c>
      <c r="AB283" s="390">
        <v>1</v>
      </c>
      <c r="AC283" s="390">
        <v>1</v>
      </c>
      <c r="AD283" s="390">
        <v>2</v>
      </c>
      <c r="AE283" s="390" t="s">
        <v>10139</v>
      </c>
      <c r="AF283" s="390"/>
      <c r="AG283" s="576">
        <v>0</v>
      </c>
      <c r="AH283" s="390">
        <v>0</v>
      </c>
      <c r="AI283" s="390">
        <v>0</v>
      </c>
      <c r="AJ283" s="390">
        <v>55</v>
      </c>
      <c r="AK283" s="390">
        <v>0</v>
      </c>
      <c r="AL283" s="390">
        <v>0</v>
      </c>
      <c r="AM283" s="390">
        <v>14</v>
      </c>
      <c r="AN283" s="390">
        <v>9</v>
      </c>
      <c r="AO283" s="389">
        <v>13</v>
      </c>
      <c r="AP283" s="390">
        <v>35</v>
      </c>
      <c r="AQ283" s="584">
        <v>2</v>
      </c>
      <c r="AR283" s="601"/>
      <c r="AS283" s="390">
        <v>67</v>
      </c>
      <c r="AT283" s="390">
        <v>10</v>
      </c>
      <c r="AU283" s="389">
        <v>15</v>
      </c>
      <c r="AV283" s="390">
        <v>4</v>
      </c>
      <c r="AW283" s="390">
        <v>0</v>
      </c>
      <c r="AX283" s="390">
        <v>1</v>
      </c>
      <c r="AY283" s="390">
        <v>5</v>
      </c>
      <c r="AZ283" s="390">
        <v>3</v>
      </c>
      <c r="BA283" s="390">
        <v>16</v>
      </c>
      <c r="BB283" s="519">
        <v>0.224</v>
      </c>
      <c r="BC283" s="519">
        <v>0.25700000000000001</v>
      </c>
      <c r="BD283" s="519">
        <v>0.32800000000000001</v>
      </c>
      <c r="BE283" s="519">
        <v>0.58499999999999996</v>
      </c>
      <c r="BF283" s="370"/>
      <c r="BG283" s="390">
        <v>251</v>
      </c>
      <c r="BH283" s="390">
        <v>42</v>
      </c>
      <c r="BI283" s="390">
        <v>73</v>
      </c>
      <c r="BJ283" s="390">
        <v>19</v>
      </c>
      <c r="BK283" s="390">
        <v>2</v>
      </c>
      <c r="BL283" s="390">
        <v>9</v>
      </c>
      <c r="BM283" s="390">
        <v>30</v>
      </c>
      <c r="BN283" s="390">
        <v>26</v>
      </c>
      <c r="BO283" s="390">
        <v>37</v>
      </c>
      <c r="BP283" s="519">
        <v>0.29099999999999998</v>
      </c>
      <c r="BQ283" s="519">
        <v>0.36299999999999999</v>
      </c>
      <c r="BR283" s="519">
        <v>0.49</v>
      </c>
      <c r="BS283" s="519">
        <v>0.85299999999999998</v>
      </c>
      <c r="BT283" s="390"/>
      <c r="BU283" s="390"/>
      <c r="BV283" s="390"/>
      <c r="BW283" s="390"/>
      <c r="BX283" s="390"/>
      <c r="BY283" s="390"/>
      <c r="BZ283" s="390"/>
      <c r="CA283" s="390"/>
      <c r="CB283" s="390"/>
      <c r="CC283" s="390"/>
      <c r="CD283" s="390"/>
    </row>
    <row r="284" spans="1:82" s="388" customFormat="1">
      <c r="A284" s="388" t="s">
        <v>194</v>
      </c>
      <c r="B284" s="388" t="s">
        <v>7214</v>
      </c>
      <c r="C284" s="390">
        <v>37</v>
      </c>
      <c r="D284" s="390" t="s">
        <v>51</v>
      </c>
      <c r="E284" s="390" t="s">
        <v>52</v>
      </c>
      <c r="F284" s="390" t="s">
        <v>35</v>
      </c>
      <c r="G284" s="390">
        <v>123</v>
      </c>
      <c r="H284" s="390">
        <v>403</v>
      </c>
      <c r="I284" s="390">
        <v>343</v>
      </c>
      <c r="J284" s="390">
        <v>60</v>
      </c>
      <c r="K284" s="390">
        <v>83</v>
      </c>
      <c r="L284" s="390">
        <v>22</v>
      </c>
      <c r="M284" s="390">
        <v>2</v>
      </c>
      <c r="N284" s="390">
        <v>13</v>
      </c>
      <c r="O284" s="390">
        <v>38</v>
      </c>
      <c r="P284" s="390">
        <v>2</v>
      </c>
      <c r="Q284" s="390">
        <v>1</v>
      </c>
      <c r="R284" s="390">
        <v>54</v>
      </c>
      <c r="S284" s="390">
        <v>106</v>
      </c>
      <c r="T284" s="519">
        <v>0.24199999999999999</v>
      </c>
      <c r="U284" s="519">
        <v>0.35099999999999998</v>
      </c>
      <c r="V284" s="519">
        <v>0.43099999999999999</v>
      </c>
      <c r="W284" s="519">
        <v>0.78200000000000003</v>
      </c>
      <c r="X284" s="390">
        <v>115</v>
      </c>
      <c r="Y284" s="390">
        <v>148</v>
      </c>
      <c r="Z284" s="390">
        <v>3</v>
      </c>
      <c r="AA284" s="390">
        <v>4</v>
      </c>
      <c r="AB284" s="390">
        <v>1</v>
      </c>
      <c r="AC284" s="390">
        <v>1</v>
      </c>
      <c r="AD284" s="390">
        <v>1</v>
      </c>
      <c r="AE284" s="390" t="s">
        <v>10140</v>
      </c>
      <c r="AF284" s="390"/>
      <c r="AG284" s="576">
        <v>0</v>
      </c>
      <c r="AH284" s="390">
        <v>0</v>
      </c>
      <c r="AI284" s="390">
        <v>0</v>
      </c>
      <c r="AJ284" s="390">
        <v>0</v>
      </c>
      <c r="AK284" s="390">
        <v>0</v>
      </c>
      <c r="AL284" s="390">
        <v>0</v>
      </c>
      <c r="AM284" s="390">
        <v>44</v>
      </c>
      <c r="AN284" s="390">
        <v>2</v>
      </c>
      <c r="AO284" s="389">
        <v>45</v>
      </c>
      <c r="AP284" s="390">
        <v>86</v>
      </c>
      <c r="AQ284" s="584">
        <v>21</v>
      </c>
      <c r="AR284" s="601"/>
      <c r="AS284" s="390">
        <v>23</v>
      </c>
      <c r="AT284" s="390">
        <v>4</v>
      </c>
      <c r="AU284" s="389">
        <v>4</v>
      </c>
      <c r="AV284" s="390">
        <v>2</v>
      </c>
      <c r="AW284" s="390">
        <v>0</v>
      </c>
      <c r="AX284" s="390">
        <v>0</v>
      </c>
      <c r="AY284" s="390">
        <v>2</v>
      </c>
      <c r="AZ284" s="390">
        <v>3</v>
      </c>
      <c r="BA284" s="390">
        <v>13</v>
      </c>
      <c r="BB284" s="519">
        <v>0.17399999999999999</v>
      </c>
      <c r="BC284" s="519">
        <v>0.29599999999999999</v>
      </c>
      <c r="BD284" s="519">
        <v>0.26100000000000001</v>
      </c>
      <c r="BE284" s="519">
        <v>0.55700000000000005</v>
      </c>
      <c r="BF284" s="370"/>
      <c r="BG284" s="390">
        <v>320</v>
      </c>
      <c r="BH284" s="390">
        <v>56</v>
      </c>
      <c r="BI284" s="390">
        <v>79</v>
      </c>
      <c r="BJ284" s="390">
        <v>20</v>
      </c>
      <c r="BK284" s="390">
        <v>2</v>
      </c>
      <c r="BL284" s="390">
        <v>13</v>
      </c>
      <c r="BM284" s="390">
        <v>36</v>
      </c>
      <c r="BN284" s="390">
        <v>51</v>
      </c>
      <c r="BO284" s="390">
        <v>93</v>
      </c>
      <c r="BP284" s="519">
        <v>0.247</v>
      </c>
      <c r="BQ284" s="519">
        <v>0.35499999999999998</v>
      </c>
      <c r="BR284" s="519">
        <v>0.44400000000000001</v>
      </c>
      <c r="BS284" s="519">
        <v>0.79900000000000004</v>
      </c>
      <c r="BT284" s="390"/>
      <c r="BU284" s="390"/>
      <c r="BV284" s="390"/>
      <c r="BW284" s="390"/>
      <c r="BX284" s="390"/>
      <c r="BY284" s="390"/>
      <c r="BZ284" s="390"/>
      <c r="CA284" s="390"/>
      <c r="CB284" s="390"/>
      <c r="CC284" s="390"/>
      <c r="CD284" s="390"/>
    </row>
    <row r="285" spans="1:82" s="388" customFormat="1">
      <c r="A285" s="388" t="s">
        <v>7722</v>
      </c>
      <c r="B285" s="388" t="s">
        <v>7723</v>
      </c>
      <c r="C285" s="390">
        <v>28</v>
      </c>
      <c r="D285" s="390" t="s">
        <v>88</v>
      </c>
      <c r="E285" s="390" t="s">
        <v>34</v>
      </c>
      <c r="F285" s="390" t="s">
        <v>10</v>
      </c>
      <c r="G285" s="390">
        <v>81</v>
      </c>
      <c r="H285" s="390">
        <v>312</v>
      </c>
      <c r="I285" s="390">
        <v>288</v>
      </c>
      <c r="J285" s="390">
        <v>35</v>
      </c>
      <c r="K285" s="390">
        <v>75</v>
      </c>
      <c r="L285" s="390">
        <v>12</v>
      </c>
      <c r="M285" s="390">
        <v>1</v>
      </c>
      <c r="N285" s="390">
        <v>9</v>
      </c>
      <c r="O285" s="390">
        <v>32</v>
      </c>
      <c r="P285" s="390">
        <v>0</v>
      </c>
      <c r="Q285" s="390">
        <v>1</v>
      </c>
      <c r="R285" s="390">
        <v>22</v>
      </c>
      <c r="S285" s="390">
        <v>84</v>
      </c>
      <c r="T285" s="519">
        <v>0.26</v>
      </c>
      <c r="U285" s="519">
        <v>0.312</v>
      </c>
      <c r="V285" s="519">
        <v>0.40300000000000002</v>
      </c>
      <c r="W285" s="519">
        <v>0.71499999999999997</v>
      </c>
      <c r="X285" s="390">
        <v>94</v>
      </c>
      <c r="Y285" s="390">
        <v>116</v>
      </c>
      <c r="Z285" s="390">
        <v>9</v>
      </c>
      <c r="AA285" s="390">
        <v>0</v>
      </c>
      <c r="AB285" s="390">
        <v>1</v>
      </c>
      <c r="AC285" s="390">
        <v>1</v>
      </c>
      <c r="AD285" s="390">
        <v>0</v>
      </c>
      <c r="AE285" s="390" t="s">
        <v>10141</v>
      </c>
      <c r="AF285" s="390"/>
      <c r="AG285" s="576">
        <v>0</v>
      </c>
      <c r="AH285" s="390">
        <v>21</v>
      </c>
      <c r="AI285" s="390">
        <v>59</v>
      </c>
      <c r="AJ285" s="390">
        <v>0</v>
      </c>
      <c r="AK285" s="390">
        <v>0</v>
      </c>
      <c r="AL285" s="390">
        <v>0</v>
      </c>
      <c r="AM285" s="390">
        <v>0</v>
      </c>
      <c r="AN285" s="390">
        <v>0</v>
      </c>
      <c r="AO285" s="389">
        <v>0</v>
      </c>
      <c r="AP285" s="390">
        <v>0</v>
      </c>
      <c r="AQ285" s="584">
        <v>0</v>
      </c>
      <c r="AR285" s="601"/>
      <c r="AS285" s="390">
        <v>79</v>
      </c>
      <c r="AT285" s="390">
        <v>13</v>
      </c>
      <c r="AU285" s="389">
        <v>23</v>
      </c>
      <c r="AV285" s="390">
        <v>7</v>
      </c>
      <c r="AW285" s="390">
        <v>0</v>
      </c>
      <c r="AX285" s="390">
        <v>2</v>
      </c>
      <c r="AY285" s="390">
        <v>10</v>
      </c>
      <c r="AZ285" s="390">
        <v>10</v>
      </c>
      <c r="BA285" s="390">
        <v>20</v>
      </c>
      <c r="BB285" s="519">
        <v>0.29099999999999998</v>
      </c>
      <c r="BC285" s="519">
        <v>0.36699999999999999</v>
      </c>
      <c r="BD285" s="519">
        <v>0.45600000000000002</v>
      </c>
      <c r="BE285" s="519">
        <v>0.82299999999999995</v>
      </c>
      <c r="BF285" s="370"/>
      <c r="BG285" s="390">
        <v>209</v>
      </c>
      <c r="BH285" s="390">
        <v>22</v>
      </c>
      <c r="BI285" s="390">
        <v>52</v>
      </c>
      <c r="BJ285" s="390">
        <v>5</v>
      </c>
      <c r="BK285" s="390">
        <v>1</v>
      </c>
      <c r="BL285" s="390">
        <v>7</v>
      </c>
      <c r="BM285" s="390">
        <v>22</v>
      </c>
      <c r="BN285" s="390">
        <v>12</v>
      </c>
      <c r="BO285" s="390">
        <v>64</v>
      </c>
      <c r="BP285" s="519">
        <v>0.249</v>
      </c>
      <c r="BQ285" s="519">
        <v>0.28999999999999998</v>
      </c>
      <c r="BR285" s="519">
        <v>0.38300000000000001</v>
      </c>
      <c r="BS285" s="519">
        <v>0.67300000000000004</v>
      </c>
      <c r="BT285" s="390"/>
      <c r="BU285" s="390"/>
      <c r="BV285" s="390"/>
      <c r="BW285" s="390"/>
      <c r="BX285" s="390"/>
      <c r="BY285" s="390"/>
      <c r="BZ285" s="390"/>
      <c r="CA285" s="390"/>
      <c r="CB285" s="390"/>
      <c r="CC285" s="390"/>
      <c r="CD285" s="390"/>
    </row>
    <row r="286" spans="1:82" s="388" customFormat="1">
      <c r="A286" s="388" t="s">
        <v>195</v>
      </c>
      <c r="B286" s="388" t="s">
        <v>7215</v>
      </c>
      <c r="C286" s="390">
        <v>36</v>
      </c>
      <c r="D286" s="390" t="s">
        <v>51</v>
      </c>
      <c r="E286" s="390" t="s">
        <v>34</v>
      </c>
      <c r="F286" s="390" t="s">
        <v>10</v>
      </c>
      <c r="G286" s="390">
        <v>128</v>
      </c>
      <c r="H286" s="390">
        <v>534</v>
      </c>
      <c r="I286" s="390">
        <v>487</v>
      </c>
      <c r="J286" s="390">
        <v>66</v>
      </c>
      <c r="K286" s="390">
        <v>117</v>
      </c>
      <c r="L286" s="390">
        <v>26</v>
      </c>
      <c r="M286" s="390">
        <v>0</v>
      </c>
      <c r="N286" s="390">
        <v>14</v>
      </c>
      <c r="O286" s="390">
        <v>48</v>
      </c>
      <c r="P286" s="390">
        <v>16</v>
      </c>
      <c r="Q286" s="390">
        <v>7</v>
      </c>
      <c r="R286" s="390">
        <v>40</v>
      </c>
      <c r="S286" s="390">
        <v>64</v>
      </c>
      <c r="T286" s="519">
        <v>0.24</v>
      </c>
      <c r="U286" s="519">
        <v>0.30099999999999999</v>
      </c>
      <c r="V286" s="519">
        <v>0.38</v>
      </c>
      <c r="W286" s="519">
        <v>0.68100000000000005</v>
      </c>
      <c r="X286" s="390">
        <v>87</v>
      </c>
      <c r="Y286" s="390">
        <v>185</v>
      </c>
      <c r="Z286" s="390">
        <v>15</v>
      </c>
      <c r="AA286" s="390">
        <v>4</v>
      </c>
      <c r="AB286" s="390">
        <v>0</v>
      </c>
      <c r="AC286" s="390">
        <v>3</v>
      </c>
      <c r="AD286" s="390">
        <v>0</v>
      </c>
      <c r="AE286" s="570" t="s">
        <v>6530</v>
      </c>
      <c r="AF286" s="570"/>
      <c r="AG286" s="576">
        <v>0</v>
      </c>
      <c r="AH286" s="390">
        <v>0</v>
      </c>
      <c r="AI286" s="390">
        <v>0</v>
      </c>
      <c r="AJ286" s="390">
        <v>128</v>
      </c>
      <c r="AK286" s="390">
        <v>0</v>
      </c>
      <c r="AL286" s="390">
        <v>0</v>
      </c>
      <c r="AM286" s="390">
        <v>0</v>
      </c>
      <c r="AN286" s="390">
        <v>0</v>
      </c>
      <c r="AO286" s="389">
        <v>0</v>
      </c>
      <c r="AP286" s="390">
        <v>0</v>
      </c>
      <c r="AQ286" s="584">
        <v>0</v>
      </c>
      <c r="AR286" s="601"/>
      <c r="AS286" s="390">
        <v>136</v>
      </c>
      <c r="AT286" s="390">
        <v>14</v>
      </c>
      <c r="AU286" s="389">
        <v>26</v>
      </c>
      <c r="AV286" s="390">
        <v>5</v>
      </c>
      <c r="AW286" s="390">
        <v>0</v>
      </c>
      <c r="AX286" s="390">
        <v>1</v>
      </c>
      <c r="AY286" s="390">
        <v>4</v>
      </c>
      <c r="AZ286" s="390">
        <v>8</v>
      </c>
      <c r="BA286" s="390">
        <v>16</v>
      </c>
      <c r="BB286" s="519">
        <v>0.191</v>
      </c>
      <c r="BC286" s="519">
        <v>0.23599999999999999</v>
      </c>
      <c r="BD286" s="519">
        <v>0.25</v>
      </c>
      <c r="BE286" s="519">
        <v>0.48599999999999999</v>
      </c>
      <c r="BF286" s="370"/>
      <c r="BG286" s="390">
        <v>351</v>
      </c>
      <c r="BH286" s="390">
        <v>51</v>
      </c>
      <c r="BI286" s="390">
        <v>91</v>
      </c>
      <c r="BJ286" s="390">
        <v>21</v>
      </c>
      <c r="BK286" s="390">
        <v>0</v>
      </c>
      <c r="BL286" s="390">
        <v>13</v>
      </c>
      <c r="BM286" s="390">
        <v>44</v>
      </c>
      <c r="BN286" s="390">
        <v>32</v>
      </c>
      <c r="BO286" s="390">
        <v>48</v>
      </c>
      <c r="BP286" s="519">
        <v>0.25900000000000001</v>
      </c>
      <c r="BQ286" s="519">
        <v>0.32600000000000001</v>
      </c>
      <c r="BR286" s="519">
        <v>0.43</v>
      </c>
      <c r="BS286" s="519">
        <v>0.75600000000000001</v>
      </c>
      <c r="BT286" s="390"/>
      <c r="BU286" s="390"/>
      <c r="BV286" s="390"/>
      <c r="BW286" s="390"/>
      <c r="BX286" s="390"/>
      <c r="BY286" s="390"/>
      <c r="BZ286" s="390"/>
      <c r="CA286" s="390"/>
      <c r="CB286" s="390"/>
      <c r="CC286" s="390"/>
      <c r="CD286" s="390"/>
    </row>
    <row r="287" spans="1:82" s="388" customFormat="1">
      <c r="A287" s="388" t="s">
        <v>196</v>
      </c>
      <c r="B287" s="388" t="s">
        <v>7216</v>
      </c>
      <c r="C287" s="390">
        <v>27</v>
      </c>
      <c r="D287" s="390" t="s">
        <v>115</v>
      </c>
      <c r="E287" s="390" t="s">
        <v>34</v>
      </c>
      <c r="F287" s="390" t="s">
        <v>10</v>
      </c>
      <c r="G287" s="390">
        <v>103</v>
      </c>
      <c r="H287" s="390">
        <v>235</v>
      </c>
      <c r="I287" s="390">
        <v>213</v>
      </c>
      <c r="J287" s="390">
        <v>34</v>
      </c>
      <c r="K287" s="390">
        <v>45</v>
      </c>
      <c r="L287" s="390">
        <v>8</v>
      </c>
      <c r="M287" s="390">
        <v>1</v>
      </c>
      <c r="N287" s="390">
        <v>10</v>
      </c>
      <c r="O287" s="390">
        <v>28</v>
      </c>
      <c r="P287" s="390">
        <v>6</v>
      </c>
      <c r="Q287" s="390">
        <v>2</v>
      </c>
      <c r="R287" s="390">
        <v>15</v>
      </c>
      <c r="S287" s="390">
        <v>84</v>
      </c>
      <c r="T287" s="519">
        <v>0.21099999999999999</v>
      </c>
      <c r="U287" s="519">
        <v>0.27500000000000002</v>
      </c>
      <c r="V287" s="519">
        <v>0.39900000000000002</v>
      </c>
      <c r="W287" s="519">
        <v>0.67400000000000004</v>
      </c>
      <c r="X287" s="390">
        <v>85</v>
      </c>
      <c r="Y287" s="390">
        <v>85</v>
      </c>
      <c r="Z287" s="390">
        <v>6</v>
      </c>
      <c r="AA287" s="390">
        <v>4</v>
      </c>
      <c r="AB287" s="390">
        <v>1</v>
      </c>
      <c r="AC287" s="390">
        <v>1</v>
      </c>
      <c r="AD287" s="390">
        <v>1</v>
      </c>
      <c r="AE287" s="390" t="s">
        <v>10084</v>
      </c>
      <c r="AF287" s="390"/>
      <c r="AG287" s="576">
        <v>0</v>
      </c>
      <c r="AH287" s="390">
        <v>0</v>
      </c>
      <c r="AI287" s="390">
        <v>0</v>
      </c>
      <c r="AJ287" s="390">
        <v>0</v>
      </c>
      <c r="AK287" s="390">
        <v>0</v>
      </c>
      <c r="AL287" s="390">
        <v>0</v>
      </c>
      <c r="AM287" s="390">
        <v>1</v>
      </c>
      <c r="AN287" s="390">
        <v>96</v>
      </c>
      <c r="AO287" s="389">
        <v>1</v>
      </c>
      <c r="AP287" s="390">
        <v>98</v>
      </c>
      <c r="AQ287" s="584">
        <v>2</v>
      </c>
      <c r="AR287" s="601"/>
      <c r="AS287" s="390">
        <v>104</v>
      </c>
      <c r="AT287" s="390">
        <v>14</v>
      </c>
      <c r="AU287" s="389">
        <v>24</v>
      </c>
      <c r="AV287" s="390">
        <v>3</v>
      </c>
      <c r="AW287" s="390">
        <v>0</v>
      </c>
      <c r="AX287" s="390">
        <v>5</v>
      </c>
      <c r="AY287" s="390">
        <v>11</v>
      </c>
      <c r="AZ287" s="390">
        <v>7</v>
      </c>
      <c r="BA287" s="390">
        <v>42</v>
      </c>
      <c r="BB287" s="519">
        <v>0.23100000000000001</v>
      </c>
      <c r="BC287" s="519">
        <v>0.28899999999999998</v>
      </c>
      <c r="BD287" s="519">
        <v>0.40400000000000003</v>
      </c>
      <c r="BE287" s="519">
        <v>0.69299999999999995</v>
      </c>
      <c r="BF287" s="370"/>
      <c r="BG287" s="390">
        <v>109</v>
      </c>
      <c r="BH287" s="390">
        <v>20</v>
      </c>
      <c r="BI287" s="390">
        <v>21</v>
      </c>
      <c r="BJ287" s="390">
        <v>5</v>
      </c>
      <c r="BK287" s="390">
        <v>1</v>
      </c>
      <c r="BL287" s="390">
        <v>5</v>
      </c>
      <c r="BM287" s="390">
        <v>17</v>
      </c>
      <c r="BN287" s="390">
        <v>8</v>
      </c>
      <c r="BO287" s="390">
        <v>42</v>
      </c>
      <c r="BP287" s="519">
        <v>0.193</v>
      </c>
      <c r="BQ287" s="519">
        <v>0.26100000000000001</v>
      </c>
      <c r="BR287" s="519">
        <v>0.39400000000000002</v>
      </c>
      <c r="BS287" s="519">
        <v>0.65500000000000003</v>
      </c>
      <c r="BT287" s="390"/>
      <c r="BU287" s="390"/>
      <c r="BV287" s="390"/>
      <c r="BW287" s="390"/>
      <c r="BX287" s="390"/>
      <c r="BY287" s="390"/>
      <c r="BZ287" s="390"/>
      <c r="CA287" s="390"/>
      <c r="CB287" s="390"/>
      <c r="CC287" s="390"/>
      <c r="CD287" s="390"/>
    </row>
    <row r="288" spans="1:82" s="388" customFormat="1">
      <c r="A288" s="388" t="s">
        <v>198</v>
      </c>
      <c r="B288" s="388" t="s">
        <v>7217</v>
      </c>
      <c r="C288" s="390">
        <v>31</v>
      </c>
      <c r="D288" s="390" t="s">
        <v>77</v>
      </c>
      <c r="E288" s="390" t="s">
        <v>43</v>
      </c>
      <c r="F288" s="390" t="s">
        <v>10</v>
      </c>
      <c r="G288" s="390">
        <v>117</v>
      </c>
      <c r="H288" s="390">
        <v>436</v>
      </c>
      <c r="I288" s="390">
        <v>394</v>
      </c>
      <c r="J288" s="390">
        <v>43</v>
      </c>
      <c r="K288" s="390">
        <v>99</v>
      </c>
      <c r="L288" s="390">
        <v>29</v>
      </c>
      <c r="M288" s="390">
        <v>2</v>
      </c>
      <c r="N288" s="390">
        <v>6</v>
      </c>
      <c r="O288" s="390">
        <v>39</v>
      </c>
      <c r="P288" s="390">
        <v>2</v>
      </c>
      <c r="Q288" s="390">
        <v>0</v>
      </c>
      <c r="R288" s="390">
        <v>32</v>
      </c>
      <c r="S288" s="390">
        <v>87</v>
      </c>
      <c r="T288" s="519">
        <v>0.251</v>
      </c>
      <c r="U288" s="519">
        <v>0.315</v>
      </c>
      <c r="V288" s="519">
        <v>0.38100000000000001</v>
      </c>
      <c r="W288" s="519">
        <v>0.69599999999999995</v>
      </c>
      <c r="X288" s="390">
        <v>91</v>
      </c>
      <c r="Y288" s="390">
        <v>150</v>
      </c>
      <c r="Z288" s="390">
        <v>12</v>
      </c>
      <c r="AA288" s="390">
        <v>6</v>
      </c>
      <c r="AB288" s="390">
        <v>1</v>
      </c>
      <c r="AC288" s="390">
        <v>3</v>
      </c>
      <c r="AD288" s="390">
        <v>9</v>
      </c>
      <c r="AE288" s="570" t="s">
        <v>6535</v>
      </c>
      <c r="AF288" s="570"/>
      <c r="AG288" s="576">
        <v>0</v>
      </c>
      <c r="AH288" s="390">
        <v>0</v>
      </c>
      <c r="AI288" s="390">
        <v>0</v>
      </c>
      <c r="AJ288" s="390">
        <v>0</v>
      </c>
      <c r="AK288" s="390">
        <v>0</v>
      </c>
      <c r="AL288" s="390">
        <v>117</v>
      </c>
      <c r="AM288" s="390">
        <v>0</v>
      </c>
      <c r="AN288" s="390">
        <v>0</v>
      </c>
      <c r="AO288" s="389">
        <v>0</v>
      </c>
      <c r="AP288" s="390">
        <v>0</v>
      </c>
      <c r="AQ288" s="584">
        <v>0</v>
      </c>
      <c r="AR288" s="601"/>
      <c r="AS288" s="390">
        <v>105</v>
      </c>
      <c r="AT288" s="390">
        <v>7</v>
      </c>
      <c r="AU288" s="389">
        <v>30</v>
      </c>
      <c r="AV288" s="390">
        <v>8</v>
      </c>
      <c r="AW288" s="390">
        <v>1</v>
      </c>
      <c r="AX288" s="390">
        <v>1</v>
      </c>
      <c r="AY288" s="390">
        <v>14</v>
      </c>
      <c r="AZ288" s="390">
        <v>8</v>
      </c>
      <c r="BA288" s="390">
        <v>17</v>
      </c>
      <c r="BB288" s="519">
        <v>0.28599999999999998</v>
      </c>
      <c r="BC288" s="519">
        <v>0.34499999999999997</v>
      </c>
      <c r="BD288" s="519">
        <v>0.41</v>
      </c>
      <c r="BE288" s="519">
        <v>0.755</v>
      </c>
      <c r="BF288" s="370"/>
      <c r="BG288" s="390">
        <v>289</v>
      </c>
      <c r="BH288" s="390">
        <v>36</v>
      </c>
      <c r="BI288" s="390">
        <v>69</v>
      </c>
      <c r="BJ288" s="390">
        <v>21</v>
      </c>
      <c r="BK288" s="390">
        <v>1</v>
      </c>
      <c r="BL288" s="390">
        <v>5</v>
      </c>
      <c r="BM288" s="390">
        <v>25</v>
      </c>
      <c r="BN288" s="390">
        <v>24</v>
      </c>
      <c r="BO288" s="390">
        <v>70</v>
      </c>
      <c r="BP288" s="519">
        <v>0.23899999999999999</v>
      </c>
      <c r="BQ288" s="519">
        <v>0.30399999999999999</v>
      </c>
      <c r="BR288" s="519">
        <v>0.37</v>
      </c>
      <c r="BS288" s="519">
        <v>0.67400000000000004</v>
      </c>
      <c r="BT288" s="390"/>
      <c r="BU288" s="390"/>
      <c r="BV288" s="390"/>
      <c r="BW288" s="390"/>
      <c r="BX288" s="390"/>
      <c r="BY288" s="390"/>
      <c r="BZ288" s="390"/>
      <c r="CA288" s="390"/>
      <c r="CB288" s="390"/>
      <c r="CC288" s="390"/>
      <c r="CD288" s="390"/>
    </row>
    <row r="289" spans="1:82" s="388" customFormat="1">
      <c r="A289" s="388" t="s">
        <v>199</v>
      </c>
      <c r="B289" s="388" t="s">
        <v>7218</v>
      </c>
      <c r="C289" s="390">
        <v>28</v>
      </c>
      <c r="D289" s="390" t="s">
        <v>51</v>
      </c>
      <c r="E289" s="390" t="s">
        <v>52</v>
      </c>
      <c r="F289" s="390" t="s">
        <v>35</v>
      </c>
      <c r="G289" s="390">
        <v>75</v>
      </c>
      <c r="H289" s="390">
        <v>254</v>
      </c>
      <c r="I289" s="390">
        <v>230</v>
      </c>
      <c r="J289" s="390">
        <v>21</v>
      </c>
      <c r="K289" s="390">
        <v>57</v>
      </c>
      <c r="L289" s="390">
        <v>13</v>
      </c>
      <c r="M289" s="390">
        <v>2</v>
      </c>
      <c r="N289" s="390">
        <v>7</v>
      </c>
      <c r="O289" s="390">
        <v>29</v>
      </c>
      <c r="P289" s="390">
        <v>0</v>
      </c>
      <c r="Q289" s="390">
        <v>0</v>
      </c>
      <c r="R289" s="390">
        <v>22</v>
      </c>
      <c r="S289" s="390">
        <v>82</v>
      </c>
      <c r="T289" s="519">
        <v>0.248</v>
      </c>
      <c r="U289" s="519">
        <v>0.311</v>
      </c>
      <c r="V289" s="519">
        <v>0.41299999999999998</v>
      </c>
      <c r="W289" s="519">
        <v>0.72399999999999998</v>
      </c>
      <c r="X289" s="390">
        <v>97</v>
      </c>
      <c r="Y289" s="390">
        <v>95</v>
      </c>
      <c r="Z289" s="390">
        <v>4</v>
      </c>
      <c r="AA289" s="390">
        <v>0</v>
      </c>
      <c r="AB289" s="390">
        <v>0</v>
      </c>
      <c r="AC289" s="390">
        <v>2</v>
      </c>
      <c r="AD289" s="390">
        <v>1</v>
      </c>
      <c r="AE289" s="390" t="s">
        <v>10142</v>
      </c>
      <c r="AF289" s="390"/>
      <c r="AG289" s="576">
        <v>0</v>
      </c>
      <c r="AH289" s="390">
        <v>0</v>
      </c>
      <c r="AI289" s="390">
        <v>36</v>
      </c>
      <c r="AJ289" s="390">
        <v>21</v>
      </c>
      <c r="AK289" s="390">
        <v>0</v>
      </c>
      <c r="AL289" s="390">
        <v>6</v>
      </c>
      <c r="AM289" s="390">
        <v>0</v>
      </c>
      <c r="AN289" s="390">
        <v>0</v>
      </c>
      <c r="AO289" s="389">
        <v>0</v>
      </c>
      <c r="AP289" s="390">
        <v>0</v>
      </c>
      <c r="AQ289" s="584">
        <v>6</v>
      </c>
      <c r="AR289" s="601"/>
      <c r="AS289" s="390">
        <v>44</v>
      </c>
      <c r="AT289" s="390">
        <v>4</v>
      </c>
      <c r="AU289" s="389">
        <v>11</v>
      </c>
      <c r="AV289" s="390">
        <v>0</v>
      </c>
      <c r="AW289" s="390">
        <v>0</v>
      </c>
      <c r="AX289" s="390">
        <v>2</v>
      </c>
      <c r="AY289" s="390">
        <v>6</v>
      </c>
      <c r="AZ289" s="390">
        <v>1</v>
      </c>
      <c r="BA289" s="390">
        <v>13</v>
      </c>
      <c r="BB289" s="519">
        <v>0.25</v>
      </c>
      <c r="BC289" s="519">
        <v>0.26700000000000002</v>
      </c>
      <c r="BD289" s="519">
        <v>0.38600000000000001</v>
      </c>
      <c r="BE289" s="519">
        <v>0.65300000000000002</v>
      </c>
      <c r="BF289" s="370"/>
      <c r="BG289" s="390">
        <v>186</v>
      </c>
      <c r="BH289" s="390">
        <v>17</v>
      </c>
      <c r="BI289" s="390">
        <v>46</v>
      </c>
      <c r="BJ289" s="390">
        <v>13</v>
      </c>
      <c r="BK289" s="390">
        <v>2</v>
      </c>
      <c r="BL289" s="390">
        <v>5</v>
      </c>
      <c r="BM289" s="390">
        <v>23</v>
      </c>
      <c r="BN289" s="390">
        <v>21</v>
      </c>
      <c r="BO289" s="390">
        <v>69</v>
      </c>
      <c r="BP289" s="519">
        <v>0.247</v>
      </c>
      <c r="BQ289" s="519">
        <v>0.32100000000000001</v>
      </c>
      <c r="BR289" s="519">
        <v>0.41899999999999998</v>
      </c>
      <c r="BS289" s="519">
        <v>0.74</v>
      </c>
      <c r="BT289" s="390"/>
      <c r="BU289" s="390"/>
      <c r="BV289" s="390"/>
      <c r="BW289" s="390"/>
      <c r="BX289" s="390"/>
      <c r="BY289" s="390"/>
      <c r="BZ289" s="390"/>
      <c r="CA289" s="390"/>
      <c r="CB289" s="390"/>
      <c r="CC289" s="390"/>
      <c r="CD289" s="390"/>
    </row>
    <row r="290" spans="1:82" s="388" customFormat="1">
      <c r="A290" s="388" t="s">
        <v>287</v>
      </c>
      <c r="B290" s="388" t="s">
        <v>7220</v>
      </c>
      <c r="C290" s="390">
        <v>31</v>
      </c>
      <c r="D290" s="390" t="s">
        <v>66</v>
      </c>
      <c r="E290" s="390" t="s">
        <v>43</v>
      </c>
      <c r="F290" s="390" t="s">
        <v>10</v>
      </c>
      <c r="G290" s="390">
        <v>105</v>
      </c>
      <c r="H290" s="390">
        <v>448</v>
      </c>
      <c r="I290" s="390">
        <v>398</v>
      </c>
      <c r="J290" s="390">
        <v>47</v>
      </c>
      <c r="K290" s="390">
        <v>113</v>
      </c>
      <c r="L290" s="390">
        <v>22</v>
      </c>
      <c r="M290" s="390">
        <v>1</v>
      </c>
      <c r="N290" s="390">
        <v>5</v>
      </c>
      <c r="O290" s="390">
        <v>41</v>
      </c>
      <c r="P290" s="390">
        <v>3</v>
      </c>
      <c r="Q290" s="390">
        <v>2</v>
      </c>
      <c r="R290" s="390">
        <v>45</v>
      </c>
      <c r="S290" s="390">
        <v>53</v>
      </c>
      <c r="T290" s="519">
        <v>0.28399999999999997</v>
      </c>
      <c r="U290" s="519">
        <v>0.35899999999999999</v>
      </c>
      <c r="V290" s="519">
        <v>0.38200000000000001</v>
      </c>
      <c r="W290" s="519">
        <v>0.74099999999999999</v>
      </c>
      <c r="X290" s="390">
        <v>106</v>
      </c>
      <c r="Y290" s="390">
        <v>152</v>
      </c>
      <c r="Z290" s="390">
        <v>12</v>
      </c>
      <c r="AA290" s="390">
        <v>3</v>
      </c>
      <c r="AB290" s="390">
        <v>0</v>
      </c>
      <c r="AC290" s="390">
        <v>2</v>
      </c>
      <c r="AD290" s="390">
        <v>3</v>
      </c>
      <c r="AE290" s="390" t="s">
        <v>10090</v>
      </c>
      <c r="AF290" s="390"/>
      <c r="AG290" s="576">
        <v>0</v>
      </c>
      <c r="AH290" s="390">
        <v>88</v>
      </c>
      <c r="AI290" s="390">
        <v>13</v>
      </c>
      <c r="AJ290" s="390">
        <v>0</v>
      </c>
      <c r="AK290" s="390">
        <v>0</v>
      </c>
      <c r="AL290" s="390">
        <v>0</v>
      </c>
      <c r="AM290" s="390">
        <v>0</v>
      </c>
      <c r="AN290" s="390">
        <v>0</v>
      </c>
      <c r="AO290" s="389">
        <v>0</v>
      </c>
      <c r="AP290" s="390">
        <v>0</v>
      </c>
      <c r="AQ290" s="584">
        <v>3</v>
      </c>
      <c r="AR290" s="601"/>
      <c r="AS290" s="390">
        <v>130</v>
      </c>
      <c r="AT290" s="390">
        <v>18</v>
      </c>
      <c r="AU290" s="389">
        <v>39</v>
      </c>
      <c r="AV290" s="390">
        <v>7</v>
      </c>
      <c r="AW290" s="390">
        <v>1</v>
      </c>
      <c r="AX290" s="390">
        <v>3</v>
      </c>
      <c r="AY290" s="390">
        <v>11</v>
      </c>
      <c r="AZ290" s="390">
        <v>20</v>
      </c>
      <c r="BA290" s="390">
        <v>16</v>
      </c>
      <c r="BB290" s="519">
        <v>0.3</v>
      </c>
      <c r="BC290" s="519">
        <v>0.39100000000000001</v>
      </c>
      <c r="BD290" s="519">
        <v>0.438</v>
      </c>
      <c r="BE290" s="519">
        <v>0.82899999999999996</v>
      </c>
      <c r="BF290" s="370"/>
      <c r="BG290" s="390">
        <v>268</v>
      </c>
      <c r="BH290" s="390">
        <v>28</v>
      </c>
      <c r="BI290" s="390">
        <v>74</v>
      </c>
      <c r="BJ290" s="390">
        <v>15</v>
      </c>
      <c r="BK290" s="390">
        <v>0</v>
      </c>
      <c r="BL290" s="390">
        <v>2</v>
      </c>
      <c r="BM290" s="390">
        <v>30</v>
      </c>
      <c r="BN290" s="390">
        <v>25</v>
      </c>
      <c r="BO290" s="390">
        <v>37</v>
      </c>
      <c r="BP290" s="519">
        <v>0.27600000000000002</v>
      </c>
      <c r="BQ290" s="519">
        <v>0.34300000000000003</v>
      </c>
      <c r="BR290" s="519">
        <v>0.35399999999999998</v>
      </c>
      <c r="BS290" s="519">
        <v>0.69699999999999995</v>
      </c>
      <c r="BT290" s="390"/>
      <c r="BU290" s="390"/>
      <c r="BV290" s="390"/>
      <c r="BW290" s="390"/>
      <c r="BX290" s="390"/>
      <c r="BY290" s="390"/>
      <c r="BZ290" s="390"/>
      <c r="CA290" s="390"/>
      <c r="CB290" s="390"/>
      <c r="CC290" s="390"/>
      <c r="CD290" s="390"/>
    </row>
    <row r="291" spans="1:82" s="388" customFormat="1">
      <c r="A291" s="388" t="s">
        <v>7688</v>
      </c>
      <c r="B291" s="388" t="s">
        <v>7689</v>
      </c>
      <c r="C291" s="390">
        <v>26</v>
      </c>
      <c r="D291" s="390" t="s">
        <v>124</v>
      </c>
      <c r="E291" s="390" t="s">
        <v>43</v>
      </c>
      <c r="F291" s="390" t="s">
        <v>35</v>
      </c>
      <c r="G291" s="390">
        <v>102</v>
      </c>
      <c r="H291" s="390">
        <v>332</v>
      </c>
      <c r="I291" s="390">
        <v>308</v>
      </c>
      <c r="J291" s="390">
        <v>28</v>
      </c>
      <c r="K291" s="390">
        <v>71</v>
      </c>
      <c r="L291" s="390">
        <v>10</v>
      </c>
      <c r="M291" s="390">
        <v>4</v>
      </c>
      <c r="N291" s="390">
        <v>9</v>
      </c>
      <c r="O291" s="390">
        <v>36</v>
      </c>
      <c r="P291" s="390">
        <v>0</v>
      </c>
      <c r="Q291" s="390">
        <v>3</v>
      </c>
      <c r="R291" s="390">
        <v>20</v>
      </c>
      <c r="S291" s="390">
        <v>67</v>
      </c>
      <c r="T291" s="519">
        <v>0.23100000000000001</v>
      </c>
      <c r="U291" s="519">
        <v>0.27700000000000002</v>
      </c>
      <c r="V291" s="519">
        <v>0.377</v>
      </c>
      <c r="W291" s="519">
        <v>0.65300000000000002</v>
      </c>
      <c r="X291" s="390">
        <v>84</v>
      </c>
      <c r="Y291" s="390">
        <v>116</v>
      </c>
      <c r="Z291" s="390">
        <v>4</v>
      </c>
      <c r="AA291" s="390">
        <v>0</v>
      </c>
      <c r="AB291" s="390">
        <v>3</v>
      </c>
      <c r="AC291" s="390">
        <v>1</v>
      </c>
      <c r="AD291" s="390">
        <v>1</v>
      </c>
      <c r="AE291" s="390" t="s">
        <v>6535</v>
      </c>
      <c r="AF291" s="390"/>
      <c r="AG291" s="576">
        <v>0</v>
      </c>
      <c r="AH291" s="390">
        <v>0</v>
      </c>
      <c r="AI291" s="390">
        <v>0</v>
      </c>
      <c r="AJ291" s="390">
        <v>0</v>
      </c>
      <c r="AK291" s="390">
        <v>0</v>
      </c>
      <c r="AL291" s="390">
        <v>95</v>
      </c>
      <c r="AM291" s="390">
        <v>0</v>
      </c>
      <c r="AN291" s="390">
        <v>0</v>
      </c>
      <c r="AO291" s="389">
        <v>0</v>
      </c>
      <c r="AP291" s="390">
        <v>0</v>
      </c>
      <c r="AQ291" s="584">
        <v>0</v>
      </c>
      <c r="AR291" s="601"/>
      <c r="AS291" s="390">
        <v>70</v>
      </c>
      <c r="AT291" s="390">
        <v>3</v>
      </c>
      <c r="AU291" s="389">
        <v>12</v>
      </c>
      <c r="AV291" s="390">
        <v>2</v>
      </c>
      <c r="AW291" s="390">
        <v>0</v>
      </c>
      <c r="AX291" s="390">
        <v>2</v>
      </c>
      <c r="AY291" s="390">
        <v>6</v>
      </c>
      <c r="AZ291" s="390">
        <v>1</v>
      </c>
      <c r="BA291" s="390">
        <v>15</v>
      </c>
      <c r="BB291" s="519">
        <v>0.17100000000000001</v>
      </c>
      <c r="BC291" s="519">
        <v>0.18099999999999999</v>
      </c>
      <c r="BD291" s="519">
        <v>0.28599999999999998</v>
      </c>
      <c r="BE291" s="519">
        <v>0.46700000000000003</v>
      </c>
      <c r="BF291" s="370"/>
      <c r="BG291" s="390">
        <v>238</v>
      </c>
      <c r="BH291" s="390">
        <v>25</v>
      </c>
      <c r="BI291" s="390">
        <v>59</v>
      </c>
      <c r="BJ291" s="390">
        <v>8</v>
      </c>
      <c r="BK291" s="390">
        <v>4</v>
      </c>
      <c r="BL291" s="390">
        <v>7</v>
      </c>
      <c r="BM291" s="390">
        <v>30</v>
      </c>
      <c r="BN291" s="390">
        <v>19</v>
      </c>
      <c r="BO291" s="390">
        <v>52</v>
      </c>
      <c r="BP291" s="519">
        <v>0.248</v>
      </c>
      <c r="BQ291" s="519">
        <v>0.30399999999999999</v>
      </c>
      <c r="BR291" s="519">
        <v>0.40300000000000002</v>
      </c>
      <c r="BS291" s="519">
        <v>0.70699999999999996</v>
      </c>
      <c r="BT291" s="390"/>
      <c r="BU291" s="390"/>
      <c r="BV291" s="390"/>
      <c r="BW291" s="390"/>
      <c r="BX291" s="390"/>
      <c r="BY291" s="390"/>
      <c r="BZ291" s="390"/>
      <c r="CA291" s="390"/>
      <c r="CB291" s="390"/>
      <c r="CC291" s="390"/>
      <c r="CD291" s="390"/>
    </row>
    <row r="292" spans="1:82" s="388" customFormat="1">
      <c r="A292" s="388" t="s">
        <v>3847</v>
      </c>
      <c r="B292" s="388" t="s">
        <v>7221</v>
      </c>
      <c r="C292" s="390">
        <v>28</v>
      </c>
      <c r="D292" s="390" t="s">
        <v>115</v>
      </c>
      <c r="E292" s="390" t="s">
        <v>34</v>
      </c>
      <c r="F292" s="390" t="s">
        <v>10</v>
      </c>
      <c r="G292" s="390">
        <v>140</v>
      </c>
      <c r="H292" s="390">
        <v>620</v>
      </c>
      <c r="I292" s="390">
        <v>544</v>
      </c>
      <c r="J292" s="390">
        <v>102</v>
      </c>
      <c r="K292" s="390">
        <v>144</v>
      </c>
      <c r="L292" s="390">
        <v>26</v>
      </c>
      <c r="M292" s="390">
        <v>0</v>
      </c>
      <c r="N292" s="390">
        <v>22</v>
      </c>
      <c r="O292" s="390">
        <v>71</v>
      </c>
      <c r="P292" s="390">
        <v>6</v>
      </c>
      <c r="Q292" s="390">
        <v>4</v>
      </c>
      <c r="R292" s="390">
        <v>64</v>
      </c>
      <c r="S292" s="390">
        <v>122</v>
      </c>
      <c r="T292" s="519">
        <v>0.26500000000000001</v>
      </c>
      <c r="U292" s="519">
        <v>0.34599999999999997</v>
      </c>
      <c r="V292" s="519">
        <v>0.434</v>
      </c>
      <c r="W292" s="519">
        <v>0.78</v>
      </c>
      <c r="X292" s="390">
        <v>116</v>
      </c>
      <c r="Y292" s="390">
        <v>236</v>
      </c>
      <c r="Z292" s="390">
        <v>12</v>
      </c>
      <c r="AA292" s="390">
        <v>5</v>
      </c>
      <c r="AB292" s="390">
        <v>0</v>
      </c>
      <c r="AC292" s="390">
        <v>3</v>
      </c>
      <c r="AD292" s="390">
        <v>0</v>
      </c>
      <c r="AE292" s="570" t="s">
        <v>10132</v>
      </c>
      <c r="AF292" s="570"/>
      <c r="AG292" s="576">
        <v>0</v>
      </c>
      <c r="AH292" s="390">
        <v>0</v>
      </c>
      <c r="AI292" s="390">
        <v>0</v>
      </c>
      <c r="AJ292" s="390">
        <v>0</v>
      </c>
      <c r="AK292" s="390">
        <v>0</v>
      </c>
      <c r="AL292" s="390">
        <v>0</v>
      </c>
      <c r="AM292" s="390">
        <v>1</v>
      </c>
      <c r="AN292" s="390">
        <v>80</v>
      </c>
      <c r="AO292" s="389">
        <v>77</v>
      </c>
      <c r="AP292" s="390">
        <v>128</v>
      </c>
      <c r="AQ292" s="584">
        <v>10</v>
      </c>
      <c r="AR292" s="601"/>
      <c r="AS292" s="390">
        <v>158</v>
      </c>
      <c r="AT292" s="390">
        <v>32</v>
      </c>
      <c r="AU292" s="389">
        <v>45</v>
      </c>
      <c r="AV292" s="390">
        <v>9</v>
      </c>
      <c r="AW292" s="390">
        <v>0</v>
      </c>
      <c r="AX292" s="390">
        <v>7</v>
      </c>
      <c r="AY292" s="390">
        <v>21</v>
      </c>
      <c r="AZ292" s="390">
        <v>19</v>
      </c>
      <c r="BA292" s="390">
        <v>43</v>
      </c>
      <c r="BB292" s="519">
        <v>0.28499999999999998</v>
      </c>
      <c r="BC292" s="519">
        <v>0.35899999999999999</v>
      </c>
      <c r="BD292" s="519">
        <v>0.47499999999999998</v>
      </c>
      <c r="BE292" s="519">
        <v>0.83399999999999996</v>
      </c>
      <c r="BF292" s="370"/>
      <c r="BG292" s="390">
        <v>386</v>
      </c>
      <c r="BH292" s="390">
        <v>69</v>
      </c>
      <c r="BI292" s="390">
        <v>99</v>
      </c>
      <c r="BJ292" s="390">
        <v>17</v>
      </c>
      <c r="BK292" s="390">
        <v>0</v>
      </c>
      <c r="BL292" s="390">
        <v>15</v>
      </c>
      <c r="BM292" s="390">
        <v>50</v>
      </c>
      <c r="BN292" s="390">
        <v>45</v>
      </c>
      <c r="BO292" s="390">
        <v>79</v>
      </c>
      <c r="BP292" s="519">
        <v>0.25600000000000001</v>
      </c>
      <c r="BQ292" s="519">
        <v>0.34</v>
      </c>
      <c r="BR292" s="519">
        <v>0.41699999999999998</v>
      </c>
      <c r="BS292" s="519">
        <v>0.75700000000000001</v>
      </c>
      <c r="BT292" s="390"/>
      <c r="BU292" s="390"/>
      <c r="BV292" s="390"/>
      <c r="BW292" s="390"/>
      <c r="BX292" s="390"/>
      <c r="BY292" s="390"/>
      <c r="BZ292" s="390"/>
      <c r="CA292" s="390"/>
      <c r="CB292" s="390"/>
      <c r="CC292" s="390"/>
      <c r="CD292" s="390"/>
    </row>
    <row r="293" spans="1:82" s="388" customFormat="1">
      <c r="A293" s="388" t="s">
        <v>200</v>
      </c>
      <c r="B293" s="388" t="s">
        <v>7222</v>
      </c>
      <c r="C293" s="390">
        <v>32</v>
      </c>
      <c r="D293" s="390" t="s">
        <v>60</v>
      </c>
      <c r="E293" s="390" t="s">
        <v>34</v>
      </c>
      <c r="F293" s="390" t="s">
        <v>10</v>
      </c>
      <c r="G293" s="390">
        <v>90</v>
      </c>
      <c r="H293" s="390">
        <v>358</v>
      </c>
      <c r="I293" s="390">
        <v>330</v>
      </c>
      <c r="J293" s="390">
        <v>41</v>
      </c>
      <c r="K293" s="390">
        <v>86</v>
      </c>
      <c r="L293" s="390">
        <v>12</v>
      </c>
      <c r="M293" s="390">
        <v>0</v>
      </c>
      <c r="N293" s="390">
        <v>17</v>
      </c>
      <c r="O293" s="390">
        <v>44</v>
      </c>
      <c r="P293" s="390">
        <v>0</v>
      </c>
      <c r="Q293" s="390">
        <v>0</v>
      </c>
      <c r="R293" s="390">
        <v>24</v>
      </c>
      <c r="S293" s="390">
        <v>87</v>
      </c>
      <c r="T293" s="519">
        <v>0.26100000000000001</v>
      </c>
      <c r="U293" s="519">
        <v>0.313</v>
      </c>
      <c r="V293" s="519">
        <v>0.45200000000000001</v>
      </c>
      <c r="W293" s="519">
        <v>0.76400000000000001</v>
      </c>
      <c r="X293" s="390">
        <v>110</v>
      </c>
      <c r="Y293" s="390">
        <v>149</v>
      </c>
      <c r="Z293" s="390">
        <v>10</v>
      </c>
      <c r="AA293" s="390">
        <v>2</v>
      </c>
      <c r="AB293" s="390">
        <v>0</v>
      </c>
      <c r="AC293" s="390">
        <v>2</v>
      </c>
      <c r="AD293" s="390">
        <v>0</v>
      </c>
      <c r="AE293" s="390" t="s">
        <v>10143</v>
      </c>
      <c r="AF293" s="390"/>
      <c r="AG293" s="576">
        <v>0</v>
      </c>
      <c r="AH293" s="390">
        <v>0</v>
      </c>
      <c r="AI293" s="390">
        <v>3</v>
      </c>
      <c r="AJ293" s="390">
        <v>0</v>
      </c>
      <c r="AK293" s="390">
        <v>0</v>
      </c>
      <c r="AL293" s="390">
        <v>0</v>
      </c>
      <c r="AM293" s="390">
        <v>0</v>
      </c>
      <c r="AN293" s="390">
        <v>0</v>
      </c>
      <c r="AO293" s="389">
        <v>19</v>
      </c>
      <c r="AP293" s="390">
        <v>19</v>
      </c>
      <c r="AQ293" s="584">
        <v>65</v>
      </c>
      <c r="AR293" s="601"/>
      <c r="AS293" s="390">
        <v>91</v>
      </c>
      <c r="AT293" s="390">
        <v>8</v>
      </c>
      <c r="AU293" s="389">
        <v>24</v>
      </c>
      <c r="AV293" s="390">
        <v>3</v>
      </c>
      <c r="AW293" s="390">
        <v>0</v>
      </c>
      <c r="AX293" s="390">
        <v>5</v>
      </c>
      <c r="AY293" s="390">
        <v>12</v>
      </c>
      <c r="AZ293" s="390">
        <v>7</v>
      </c>
      <c r="BA293" s="390">
        <v>22</v>
      </c>
      <c r="BB293" s="519">
        <v>0.26400000000000001</v>
      </c>
      <c r="BC293" s="519">
        <v>0.32</v>
      </c>
      <c r="BD293" s="519">
        <v>0.46200000000000002</v>
      </c>
      <c r="BE293" s="519">
        <v>0.78200000000000003</v>
      </c>
      <c r="BF293" s="370"/>
      <c r="BG293" s="390">
        <v>239</v>
      </c>
      <c r="BH293" s="390">
        <v>32</v>
      </c>
      <c r="BI293" s="390">
        <v>62</v>
      </c>
      <c r="BJ293" s="390">
        <v>9</v>
      </c>
      <c r="BK293" s="390">
        <v>0</v>
      </c>
      <c r="BL293" s="390">
        <v>12</v>
      </c>
      <c r="BM293" s="390">
        <v>32</v>
      </c>
      <c r="BN293" s="390">
        <v>17</v>
      </c>
      <c r="BO293" s="390">
        <v>65</v>
      </c>
      <c r="BP293" s="519">
        <v>0.25900000000000001</v>
      </c>
      <c r="BQ293" s="519">
        <v>0.31</v>
      </c>
      <c r="BR293" s="519">
        <v>0.44800000000000001</v>
      </c>
      <c r="BS293" s="519">
        <v>0.75800000000000001</v>
      </c>
      <c r="BT293" s="390"/>
      <c r="BU293" s="390"/>
      <c r="BV293" s="390"/>
      <c r="BW293" s="390"/>
      <c r="BX293" s="390"/>
      <c r="BY293" s="390"/>
      <c r="BZ293" s="390"/>
      <c r="CA293" s="390"/>
      <c r="CB293" s="390"/>
      <c r="CC293" s="390"/>
      <c r="CD293" s="390"/>
    </row>
    <row r="295" spans="1:82" ht="15" customHeight="1">
      <c r="A295" s="295" t="s">
        <v>467</v>
      </c>
      <c r="B295" s="375"/>
      <c r="C295" s="375"/>
      <c r="D295" s="375"/>
      <c r="E295" s="390"/>
      <c r="F295" s="390"/>
      <c r="G295" s="390"/>
      <c r="H295" s="390"/>
      <c r="I295" s="390"/>
      <c r="J295" s="390"/>
      <c r="K295" s="390"/>
      <c r="L295" s="390"/>
      <c r="M295" s="390"/>
      <c r="N295" s="390"/>
      <c r="O295" s="390"/>
      <c r="P295" s="390"/>
      <c r="Q295" s="390"/>
      <c r="R295" s="390"/>
      <c r="S295" s="390"/>
      <c r="T295" s="390"/>
      <c r="U295" s="390"/>
      <c r="V295" s="390"/>
      <c r="W295" s="390"/>
      <c r="X295" s="390"/>
      <c r="Y295" s="390"/>
      <c r="Z295" s="390"/>
      <c r="AA295" s="390"/>
      <c r="AB295" s="390"/>
      <c r="AC295" s="390"/>
      <c r="AD295" s="389"/>
      <c r="AE295" s="389"/>
      <c r="AF295" s="390"/>
      <c r="AG295" s="576"/>
      <c r="AH295" s="390"/>
      <c r="AI295" s="390"/>
      <c r="AJ295" s="389"/>
      <c r="AK295" s="390"/>
      <c r="AL295" s="390"/>
      <c r="AM295" s="390"/>
      <c r="AN295" s="390"/>
      <c r="AO295" s="389"/>
      <c r="AP295" s="390"/>
      <c r="AQ295" s="584"/>
      <c r="AR295" s="601"/>
      <c r="AS295" s="390"/>
      <c r="AT295" s="389"/>
      <c r="AU295" s="389"/>
      <c r="AV295" s="390"/>
      <c r="AW295" s="389"/>
      <c r="AX295" s="389"/>
      <c r="AY295" s="390"/>
      <c r="AZ295" s="390"/>
      <c r="BA295" s="389"/>
      <c r="BC295" s="389"/>
      <c r="BD295" s="389"/>
      <c r="BE295" s="389"/>
      <c r="BF295" s="370"/>
      <c r="BG295" s="390"/>
      <c r="BH295" s="389"/>
      <c r="BI295" s="390"/>
      <c r="BJ295" s="390"/>
      <c r="BK295" s="390"/>
      <c r="BL295" s="390"/>
    </row>
    <row r="296" spans="1:82" s="73" customFormat="1" ht="15.75" thickBot="1">
      <c r="A296" s="552" t="s">
        <v>9960</v>
      </c>
      <c r="B296" s="71" t="s">
        <v>9961</v>
      </c>
      <c r="C296" s="71"/>
      <c r="D296" s="71"/>
      <c r="E296" s="71"/>
      <c r="F296" s="71"/>
      <c r="G296" s="71"/>
      <c r="H296" s="71"/>
      <c r="I296" s="71"/>
      <c r="J296" s="503"/>
      <c r="K296" s="503"/>
      <c r="L296" s="503"/>
      <c r="M296" s="503"/>
      <c r="N296" s="71"/>
      <c r="O296" s="71"/>
      <c r="P296" s="71"/>
      <c r="Q296" s="71"/>
      <c r="R296" s="71"/>
      <c r="S296" s="71"/>
      <c r="T296" s="71"/>
      <c r="U296" s="71"/>
      <c r="V296" s="71"/>
      <c r="W296" s="71"/>
      <c r="X296" s="71"/>
      <c r="Y296" s="71"/>
      <c r="Z296" s="71"/>
      <c r="AA296" s="71"/>
      <c r="AB296" s="71"/>
      <c r="AC296" s="71"/>
      <c r="AD296" s="71"/>
      <c r="AE296" s="504"/>
      <c r="AF296" s="505"/>
      <c r="AG296" s="581"/>
      <c r="AH296" s="71"/>
      <c r="AI296" s="71"/>
      <c r="AJ296" s="71"/>
      <c r="AK296" s="71"/>
      <c r="AL296" s="71"/>
      <c r="AM296" s="71"/>
      <c r="AN296" s="71"/>
      <c r="AO296" s="573"/>
      <c r="AP296" s="506"/>
      <c r="AQ296" s="589"/>
      <c r="AR296" s="605"/>
      <c r="AS296" s="507"/>
      <c r="AT296" s="507"/>
      <c r="AU296" s="573"/>
      <c r="AV296" s="508"/>
      <c r="AW296" s="507"/>
      <c r="AX296" s="507"/>
      <c r="AY296" s="507"/>
      <c r="AZ296" s="507"/>
      <c r="BA296" s="71"/>
      <c r="BB296" s="71"/>
      <c r="BC296" s="71"/>
      <c r="BD296" s="71"/>
      <c r="BE296" s="71"/>
      <c r="BF296" s="613"/>
      <c r="BG296" s="71"/>
      <c r="BH296" s="71"/>
      <c r="BI296" s="71"/>
      <c r="BJ296" s="71"/>
      <c r="BK296" s="71"/>
      <c r="BL296" s="71"/>
      <c r="BM296" s="71"/>
      <c r="BN296" s="71"/>
      <c r="BO296" s="71"/>
      <c r="BP296" s="71"/>
      <c r="BQ296" s="71"/>
      <c r="BR296" s="71"/>
      <c r="BS296" s="71"/>
      <c r="BT296" s="71"/>
      <c r="BU296" s="71"/>
      <c r="BV296" s="71"/>
      <c r="BW296" s="71"/>
      <c r="BX296" s="71"/>
      <c r="BY296" s="71"/>
      <c r="BZ296" s="71"/>
      <c r="CA296" s="71"/>
      <c r="CB296" s="71"/>
      <c r="CC296" s="71"/>
      <c r="CD296" s="71"/>
    </row>
    <row r="297" spans="1:82" s="388" customFormat="1">
      <c r="A297" s="388" t="s">
        <v>6651</v>
      </c>
      <c r="B297" s="388" t="s">
        <v>7223</v>
      </c>
      <c r="C297" s="390">
        <v>23</v>
      </c>
      <c r="D297" s="390" t="s">
        <v>70</v>
      </c>
      <c r="E297" s="390" t="s">
        <v>43</v>
      </c>
      <c r="F297" s="390" t="s">
        <v>10</v>
      </c>
      <c r="G297" s="390">
        <v>119</v>
      </c>
      <c r="H297" s="390">
        <v>366</v>
      </c>
      <c r="I297" s="390">
        <v>348</v>
      </c>
      <c r="J297" s="390">
        <v>32</v>
      </c>
      <c r="K297" s="390">
        <v>82</v>
      </c>
      <c r="L297" s="390">
        <v>16</v>
      </c>
      <c r="M297" s="390">
        <v>0</v>
      </c>
      <c r="N297" s="390">
        <v>3</v>
      </c>
      <c r="O297" s="390">
        <v>30</v>
      </c>
      <c r="P297" s="390">
        <v>7</v>
      </c>
      <c r="Q297" s="390">
        <v>4</v>
      </c>
      <c r="R297" s="390">
        <v>15</v>
      </c>
      <c r="S297" s="390">
        <v>87</v>
      </c>
      <c r="T297" s="519">
        <v>0.23599999999999999</v>
      </c>
      <c r="U297" s="519">
        <v>0.26800000000000002</v>
      </c>
      <c r="V297" s="519">
        <v>0.307</v>
      </c>
      <c r="W297" s="519">
        <v>0.57599999999999996</v>
      </c>
      <c r="X297" s="390">
        <v>55</v>
      </c>
      <c r="Y297" s="390">
        <v>107</v>
      </c>
      <c r="Z297" s="390">
        <v>9</v>
      </c>
      <c r="AA297" s="390">
        <v>1</v>
      </c>
      <c r="AB297" s="390">
        <v>1</v>
      </c>
      <c r="AC297" s="390">
        <v>1</v>
      </c>
      <c r="AD297" s="390">
        <v>0</v>
      </c>
      <c r="AE297" s="390" t="s">
        <v>6535</v>
      </c>
      <c r="AF297" s="390"/>
      <c r="AG297" s="576">
        <v>0</v>
      </c>
      <c r="AH297" s="390">
        <v>0</v>
      </c>
      <c r="AI297" s="390">
        <v>0</v>
      </c>
      <c r="AJ297" s="390">
        <v>0</v>
      </c>
      <c r="AK297" s="390">
        <v>0</v>
      </c>
      <c r="AL297" s="390">
        <v>116</v>
      </c>
      <c r="AM297" s="390">
        <v>0</v>
      </c>
      <c r="AN297" s="390">
        <v>0</v>
      </c>
      <c r="AO297" s="389">
        <v>0</v>
      </c>
      <c r="AP297" s="390">
        <v>0</v>
      </c>
      <c r="AQ297" s="584">
        <v>0</v>
      </c>
      <c r="AR297" s="601"/>
      <c r="AS297" s="390">
        <v>82</v>
      </c>
      <c r="AT297" s="390">
        <v>7</v>
      </c>
      <c r="AU297" s="389">
        <v>20</v>
      </c>
      <c r="AV297" s="390">
        <v>6</v>
      </c>
      <c r="AW297" s="390">
        <v>0</v>
      </c>
      <c r="AX297" s="390">
        <v>0</v>
      </c>
      <c r="AY297" s="390">
        <v>8</v>
      </c>
      <c r="AZ297" s="390">
        <v>4</v>
      </c>
      <c r="BA297" s="390">
        <v>14</v>
      </c>
      <c r="BB297" s="519">
        <v>0.24399999999999999</v>
      </c>
      <c r="BC297" s="519">
        <v>0.27900000000000003</v>
      </c>
      <c r="BD297" s="519">
        <v>0.317</v>
      </c>
      <c r="BE297" s="519">
        <v>0.59599999999999997</v>
      </c>
      <c r="BF297" s="370"/>
      <c r="BG297" s="390">
        <v>266</v>
      </c>
      <c r="BH297" s="390">
        <v>25</v>
      </c>
      <c r="BI297" s="390">
        <v>62</v>
      </c>
      <c r="BJ297" s="390">
        <v>10</v>
      </c>
      <c r="BK297" s="390">
        <v>0</v>
      </c>
      <c r="BL297" s="390">
        <v>3</v>
      </c>
      <c r="BM297" s="390">
        <v>22</v>
      </c>
      <c r="BN297" s="390">
        <v>11</v>
      </c>
      <c r="BO297" s="390">
        <v>73</v>
      </c>
      <c r="BP297" s="519">
        <v>0.23300000000000001</v>
      </c>
      <c r="BQ297" s="519">
        <v>0.26500000000000001</v>
      </c>
      <c r="BR297" s="519">
        <v>0.30499999999999999</v>
      </c>
      <c r="BS297" s="519">
        <v>0.56999999999999995</v>
      </c>
      <c r="BT297" s="390"/>
      <c r="BU297" s="390"/>
      <c r="BV297" s="390"/>
      <c r="BW297" s="390"/>
      <c r="BX297" s="390"/>
      <c r="BY297" s="390"/>
      <c r="BZ297" s="390"/>
      <c r="CA297" s="390"/>
      <c r="CB297" s="390"/>
      <c r="CC297" s="390"/>
      <c r="CD297" s="390"/>
    </row>
    <row r="298" spans="1:82" s="388" customFormat="1">
      <c r="A298" s="388" t="s">
        <v>6673</v>
      </c>
      <c r="B298" s="388" t="s">
        <v>7224</v>
      </c>
      <c r="C298" s="390">
        <v>23</v>
      </c>
      <c r="D298" s="390" t="s">
        <v>53</v>
      </c>
      <c r="E298" s="390" t="s">
        <v>34</v>
      </c>
      <c r="F298" s="390" t="s">
        <v>35</v>
      </c>
      <c r="G298" s="390">
        <v>148</v>
      </c>
      <c r="H298" s="390">
        <v>661</v>
      </c>
      <c r="I298" s="390">
        <v>579</v>
      </c>
      <c r="J298" s="390">
        <v>103</v>
      </c>
      <c r="K298" s="390">
        <v>168</v>
      </c>
      <c r="L298" s="390">
        <v>41</v>
      </c>
      <c r="M298" s="390">
        <v>6</v>
      </c>
      <c r="N298" s="390">
        <v>16</v>
      </c>
      <c r="O298" s="390">
        <v>87</v>
      </c>
      <c r="P298" s="390">
        <v>21</v>
      </c>
      <c r="Q298" s="390">
        <v>3</v>
      </c>
      <c r="R298" s="390">
        <v>71</v>
      </c>
      <c r="S298" s="390">
        <v>106</v>
      </c>
      <c r="T298" s="519">
        <v>0.28999999999999998</v>
      </c>
      <c r="U298" s="519">
        <v>0.36599999999999999</v>
      </c>
      <c r="V298" s="519">
        <v>0.46500000000000002</v>
      </c>
      <c r="W298" s="519">
        <v>0.83</v>
      </c>
      <c r="X298" s="390">
        <v>123</v>
      </c>
      <c r="Y298" s="390">
        <v>269</v>
      </c>
      <c r="Z298" s="390">
        <v>9</v>
      </c>
      <c r="AA298" s="390">
        <v>2</v>
      </c>
      <c r="AB298" s="390">
        <v>2</v>
      </c>
      <c r="AC298" s="390">
        <v>7</v>
      </c>
      <c r="AD298" s="390">
        <v>1</v>
      </c>
      <c r="AE298" s="390" t="s">
        <v>6532</v>
      </c>
      <c r="AF298" s="390"/>
      <c r="AG298" s="576">
        <v>0</v>
      </c>
      <c r="AH298" s="390">
        <v>0</v>
      </c>
      <c r="AI298" s="390">
        <v>0</v>
      </c>
      <c r="AJ298" s="390">
        <v>0</v>
      </c>
      <c r="AK298" s="390">
        <v>0</v>
      </c>
      <c r="AL298" s="390">
        <v>0</v>
      </c>
      <c r="AM298" s="390">
        <v>129</v>
      </c>
      <c r="AN298" s="390">
        <v>24</v>
      </c>
      <c r="AO298" s="389">
        <v>0</v>
      </c>
      <c r="AP298" s="390">
        <v>144</v>
      </c>
      <c r="AQ298" s="584">
        <v>0</v>
      </c>
      <c r="AR298" s="601"/>
      <c r="AS298" s="390">
        <v>150</v>
      </c>
      <c r="AT298" s="390">
        <v>24</v>
      </c>
      <c r="AU298" s="389">
        <v>37</v>
      </c>
      <c r="AV298" s="390">
        <v>8</v>
      </c>
      <c r="AW298" s="390">
        <v>1</v>
      </c>
      <c r="AX298" s="390">
        <v>4</v>
      </c>
      <c r="AY298" s="390">
        <v>21</v>
      </c>
      <c r="AZ298" s="390">
        <v>11</v>
      </c>
      <c r="BA298" s="390">
        <v>40</v>
      </c>
      <c r="BB298" s="519">
        <v>0.247</v>
      </c>
      <c r="BC298" s="519">
        <v>0.30099999999999999</v>
      </c>
      <c r="BD298" s="519">
        <v>0.39300000000000002</v>
      </c>
      <c r="BE298" s="519">
        <v>0.69399999999999995</v>
      </c>
      <c r="BF298" s="370"/>
      <c r="BG298" s="390">
        <v>429</v>
      </c>
      <c r="BH298" s="390">
        <v>79</v>
      </c>
      <c r="BI298" s="390">
        <v>131</v>
      </c>
      <c r="BJ298" s="390">
        <v>33</v>
      </c>
      <c r="BK298" s="390">
        <v>5</v>
      </c>
      <c r="BL298" s="390">
        <v>12</v>
      </c>
      <c r="BM298" s="390">
        <v>66</v>
      </c>
      <c r="BN298" s="390">
        <v>60</v>
      </c>
      <c r="BO298" s="390">
        <v>66</v>
      </c>
      <c r="BP298" s="519">
        <v>0.30499999999999999</v>
      </c>
      <c r="BQ298" s="519">
        <v>0.38700000000000001</v>
      </c>
      <c r="BR298" s="519">
        <v>0.49</v>
      </c>
      <c r="BS298" s="519">
        <v>0.877</v>
      </c>
      <c r="BT298" s="390"/>
      <c r="BU298" s="390"/>
      <c r="BV298" s="390"/>
      <c r="BW298" s="390"/>
      <c r="BX298" s="390"/>
      <c r="BY298" s="390"/>
      <c r="BZ298" s="390"/>
      <c r="CA298" s="390"/>
      <c r="CB298" s="390"/>
      <c r="CC298" s="390"/>
      <c r="CD298" s="390"/>
    </row>
    <row r="299" spans="1:82" s="388" customFormat="1">
      <c r="A299" s="388" t="s">
        <v>6627</v>
      </c>
      <c r="B299" s="388" t="s">
        <v>7228</v>
      </c>
      <c r="C299" s="390">
        <v>31</v>
      </c>
      <c r="D299" s="390" t="s">
        <v>56</v>
      </c>
      <c r="E299" s="390" t="s">
        <v>43</v>
      </c>
      <c r="F299" s="390" t="s">
        <v>10</v>
      </c>
      <c r="G299" s="390">
        <v>36</v>
      </c>
      <c r="H299" s="390">
        <v>47</v>
      </c>
      <c r="I299" s="390">
        <v>44</v>
      </c>
      <c r="J299" s="390">
        <v>5</v>
      </c>
      <c r="K299" s="390">
        <v>9</v>
      </c>
      <c r="L299" s="390">
        <v>2</v>
      </c>
      <c r="M299" s="390">
        <v>1</v>
      </c>
      <c r="N299" s="390">
        <v>1</v>
      </c>
      <c r="O299" s="390">
        <v>4</v>
      </c>
      <c r="P299" s="390">
        <v>0</v>
      </c>
      <c r="Q299" s="390">
        <v>0</v>
      </c>
      <c r="R299" s="390">
        <v>2</v>
      </c>
      <c r="S299" s="390">
        <v>15</v>
      </c>
      <c r="T299" s="519">
        <v>0.20499999999999999</v>
      </c>
      <c r="U299" s="519">
        <v>0.23899999999999999</v>
      </c>
      <c r="V299" s="519">
        <v>0.36399999999999999</v>
      </c>
      <c r="W299" s="519">
        <v>0.60299999999999998</v>
      </c>
      <c r="X299" s="390">
        <v>60</v>
      </c>
      <c r="Y299" s="390">
        <v>16</v>
      </c>
      <c r="Z299" s="390">
        <v>0</v>
      </c>
      <c r="AA299" s="390">
        <v>0</v>
      </c>
      <c r="AB299" s="390">
        <v>1</v>
      </c>
      <c r="AC299" s="390">
        <v>0</v>
      </c>
      <c r="AD299" s="390">
        <v>0</v>
      </c>
      <c r="AE299" s="390" t="s">
        <v>6656</v>
      </c>
      <c r="AF299" s="390"/>
      <c r="AG299" s="576">
        <v>0</v>
      </c>
      <c r="AH299" s="390">
        <v>0</v>
      </c>
      <c r="AI299" s="390">
        <v>0</v>
      </c>
      <c r="AJ299" s="390">
        <v>0</v>
      </c>
      <c r="AK299" s="390">
        <v>0</v>
      </c>
      <c r="AL299" s="390">
        <v>0</v>
      </c>
      <c r="AM299" s="390">
        <v>20</v>
      </c>
      <c r="AN299" s="390">
        <v>3</v>
      </c>
      <c r="AO299" s="389">
        <v>2</v>
      </c>
      <c r="AP299" s="390">
        <v>25</v>
      </c>
      <c r="AQ299" s="584">
        <v>0</v>
      </c>
      <c r="AR299" s="601"/>
      <c r="AS299" s="390">
        <v>22</v>
      </c>
      <c r="AT299" s="390">
        <v>2</v>
      </c>
      <c r="AU299" s="389">
        <v>4</v>
      </c>
      <c r="AV299" s="390">
        <v>0</v>
      </c>
      <c r="AW299" s="390">
        <v>1</v>
      </c>
      <c r="AX299" s="390">
        <v>1</v>
      </c>
      <c r="AY299" s="390">
        <v>1</v>
      </c>
      <c r="AZ299" s="390">
        <v>0</v>
      </c>
      <c r="BA299" s="390">
        <v>7</v>
      </c>
      <c r="BB299" s="519">
        <v>0.182</v>
      </c>
      <c r="BC299" s="519">
        <v>0.182</v>
      </c>
      <c r="BD299" s="519">
        <v>0.40899999999999997</v>
      </c>
      <c r="BE299" s="519">
        <v>0.59099999999999997</v>
      </c>
      <c r="BF299" s="370"/>
      <c r="BG299" s="390">
        <v>22</v>
      </c>
      <c r="BH299" s="390">
        <v>3</v>
      </c>
      <c r="BI299" s="390">
        <v>5</v>
      </c>
      <c r="BJ299" s="390">
        <v>2</v>
      </c>
      <c r="BK299" s="390">
        <v>0</v>
      </c>
      <c r="BL299" s="390">
        <v>0</v>
      </c>
      <c r="BM299" s="390">
        <v>3</v>
      </c>
      <c r="BN299" s="390">
        <v>2</v>
      </c>
      <c r="BO299" s="390">
        <v>8</v>
      </c>
      <c r="BP299" s="519">
        <v>0.22700000000000001</v>
      </c>
      <c r="BQ299" s="519">
        <v>0.29199999999999998</v>
      </c>
      <c r="BR299" s="519">
        <v>0.318</v>
      </c>
      <c r="BS299" s="519">
        <v>0.61</v>
      </c>
      <c r="BT299" s="390"/>
      <c r="BU299" s="390"/>
      <c r="BV299" s="390"/>
      <c r="BW299" s="390"/>
      <c r="BX299" s="390"/>
      <c r="BY299" s="390"/>
      <c r="BZ299" s="390"/>
      <c r="CA299" s="390"/>
      <c r="CB299" s="390"/>
      <c r="CC299" s="390"/>
      <c r="CD299" s="390"/>
    </row>
    <row r="300" spans="1:82" s="73" customFormat="1" ht="15.75" thickBot="1">
      <c r="A300" s="550" t="s">
        <v>6635</v>
      </c>
      <c r="B300" s="73" t="s">
        <v>7229</v>
      </c>
      <c r="C300" s="71"/>
      <c r="D300" s="71"/>
      <c r="E300" s="71"/>
      <c r="F300" s="71"/>
      <c r="G300" s="71"/>
      <c r="H300" s="71"/>
      <c r="I300" s="71"/>
      <c r="J300" s="503"/>
      <c r="K300" s="503"/>
      <c r="L300" s="503"/>
      <c r="M300" s="503"/>
      <c r="N300" s="71"/>
      <c r="O300" s="71"/>
      <c r="P300" s="71"/>
      <c r="Q300" s="71"/>
      <c r="R300" s="71"/>
      <c r="S300" s="71"/>
      <c r="T300" s="71"/>
      <c r="U300" s="71"/>
      <c r="V300" s="71"/>
      <c r="W300" s="71"/>
      <c r="X300" s="71"/>
      <c r="Y300" s="71"/>
      <c r="Z300" s="71"/>
      <c r="AA300" s="71"/>
      <c r="AB300" s="71"/>
      <c r="AC300" s="71"/>
      <c r="AD300" s="71"/>
      <c r="AE300" s="504"/>
      <c r="AF300" s="505"/>
      <c r="AG300" s="581"/>
      <c r="AH300" s="71"/>
      <c r="AI300" s="71"/>
      <c r="AJ300" s="71"/>
      <c r="AK300" s="71"/>
      <c r="AL300" s="71"/>
      <c r="AM300" s="71"/>
      <c r="AN300" s="71"/>
      <c r="AO300" s="573"/>
      <c r="AP300" s="506"/>
      <c r="AQ300" s="589"/>
      <c r="AR300" s="605"/>
      <c r="AS300" s="507"/>
      <c r="AT300" s="507"/>
      <c r="AU300" s="573"/>
      <c r="AV300" s="508"/>
      <c r="AW300" s="507"/>
      <c r="AX300" s="507"/>
      <c r="AY300" s="507"/>
      <c r="AZ300" s="507"/>
      <c r="BA300" s="202"/>
      <c r="BB300" s="202"/>
      <c r="BC300" s="202"/>
      <c r="BD300" s="202"/>
      <c r="BE300" s="202"/>
      <c r="BF300" s="613"/>
      <c r="BG300" s="71"/>
      <c r="BH300" s="71"/>
      <c r="BI300" s="71"/>
      <c r="BJ300" s="71"/>
      <c r="BK300" s="71"/>
      <c r="BL300" s="71"/>
      <c r="BM300" s="71"/>
      <c r="BN300" s="71"/>
      <c r="BO300" s="71"/>
      <c r="BP300" s="71"/>
      <c r="BQ300" s="71"/>
      <c r="BR300" s="71"/>
      <c r="BS300" s="71"/>
      <c r="BT300" s="71"/>
      <c r="BU300" s="71"/>
      <c r="BV300" s="71"/>
      <c r="BW300" s="71"/>
      <c r="BX300" s="71"/>
      <c r="BY300" s="71"/>
      <c r="BZ300" s="71"/>
      <c r="CA300" s="71"/>
      <c r="CB300" s="71"/>
      <c r="CC300" s="71"/>
      <c r="CD300" s="71"/>
    </row>
    <row r="301" spans="1:82" s="388" customFormat="1">
      <c r="A301" s="388" t="s">
        <v>202</v>
      </c>
      <c r="B301" s="388" t="s">
        <v>7230</v>
      </c>
      <c r="C301" s="390">
        <v>29</v>
      </c>
      <c r="D301" s="390" t="s">
        <v>82</v>
      </c>
      <c r="E301" s="390" t="s">
        <v>34</v>
      </c>
      <c r="F301" s="390" t="s">
        <v>35</v>
      </c>
      <c r="G301" s="390">
        <v>29</v>
      </c>
      <c r="H301" s="390">
        <v>95</v>
      </c>
      <c r="I301" s="390">
        <v>84</v>
      </c>
      <c r="J301" s="390">
        <v>11</v>
      </c>
      <c r="K301" s="390">
        <v>27</v>
      </c>
      <c r="L301" s="390">
        <v>6</v>
      </c>
      <c r="M301" s="390">
        <v>1</v>
      </c>
      <c r="N301" s="390">
        <v>1</v>
      </c>
      <c r="O301" s="390">
        <v>9</v>
      </c>
      <c r="P301" s="390">
        <v>1</v>
      </c>
      <c r="Q301" s="390">
        <v>0</v>
      </c>
      <c r="R301" s="390">
        <v>8</v>
      </c>
      <c r="S301" s="390">
        <v>12</v>
      </c>
      <c r="T301" s="519">
        <v>0.32100000000000001</v>
      </c>
      <c r="U301" s="519">
        <v>0.39400000000000002</v>
      </c>
      <c r="V301" s="519">
        <v>0.45200000000000001</v>
      </c>
      <c r="W301" s="519">
        <v>0.84599999999999997</v>
      </c>
      <c r="X301" s="390">
        <v>128</v>
      </c>
      <c r="Y301" s="390">
        <v>38</v>
      </c>
      <c r="Z301" s="390">
        <v>2</v>
      </c>
      <c r="AA301" s="390">
        <v>2</v>
      </c>
      <c r="AB301" s="390">
        <v>1</v>
      </c>
      <c r="AC301" s="390">
        <v>0</v>
      </c>
      <c r="AD301" s="390">
        <v>1</v>
      </c>
      <c r="AE301" s="390" t="s">
        <v>6531</v>
      </c>
      <c r="AF301" s="390"/>
      <c r="AG301" s="576">
        <v>0</v>
      </c>
      <c r="AH301" s="390">
        <v>0</v>
      </c>
      <c r="AI301" s="390">
        <v>0</v>
      </c>
      <c r="AJ301" s="390">
        <v>0</v>
      </c>
      <c r="AK301" s="390">
        <v>0</v>
      </c>
      <c r="AL301" s="390">
        <v>0</v>
      </c>
      <c r="AM301" s="390">
        <v>0</v>
      </c>
      <c r="AN301" s="390">
        <v>0</v>
      </c>
      <c r="AO301" s="389">
        <v>28</v>
      </c>
      <c r="AP301" s="390">
        <v>28</v>
      </c>
      <c r="AQ301" s="584">
        <v>0</v>
      </c>
      <c r="AR301" s="601"/>
      <c r="AS301" s="390">
        <v>7</v>
      </c>
      <c r="AT301" s="390">
        <v>0</v>
      </c>
      <c r="AU301" s="389">
        <v>2</v>
      </c>
      <c r="AV301" s="390">
        <v>1</v>
      </c>
      <c r="AW301" s="390">
        <v>0</v>
      </c>
      <c r="AX301" s="390">
        <v>0</v>
      </c>
      <c r="AY301" s="390">
        <v>1</v>
      </c>
      <c r="AZ301" s="390">
        <v>1</v>
      </c>
      <c r="BA301" s="390">
        <v>2</v>
      </c>
      <c r="BB301" s="519">
        <v>0.28599999999999998</v>
      </c>
      <c r="BC301" s="519">
        <v>0.375</v>
      </c>
      <c r="BD301" s="519">
        <v>0.42899999999999999</v>
      </c>
      <c r="BE301" s="519">
        <v>0.80400000000000005</v>
      </c>
      <c r="BF301" s="370"/>
      <c r="BG301" s="390">
        <v>77</v>
      </c>
      <c r="BH301" s="390">
        <v>11</v>
      </c>
      <c r="BI301" s="390">
        <v>25</v>
      </c>
      <c r="BJ301" s="390">
        <v>5</v>
      </c>
      <c r="BK301" s="390">
        <v>1</v>
      </c>
      <c r="BL301" s="390">
        <v>1</v>
      </c>
      <c r="BM301" s="390">
        <v>8</v>
      </c>
      <c r="BN301" s="390">
        <v>7</v>
      </c>
      <c r="BO301" s="390">
        <v>10</v>
      </c>
      <c r="BP301" s="519">
        <v>0.32500000000000001</v>
      </c>
      <c r="BQ301" s="519">
        <v>0.39500000000000002</v>
      </c>
      <c r="BR301" s="519">
        <v>0.45500000000000002</v>
      </c>
      <c r="BS301" s="519">
        <v>0.85</v>
      </c>
      <c r="BT301" s="390"/>
      <c r="BU301" s="390"/>
      <c r="BV301" s="390"/>
      <c r="BW301" s="390"/>
      <c r="BX301" s="390"/>
      <c r="BY301" s="390"/>
      <c r="BZ301" s="390"/>
      <c r="CA301" s="390"/>
      <c r="CB301" s="390"/>
      <c r="CC301" s="390"/>
      <c r="CD301" s="390"/>
    </row>
    <row r="302" spans="1:82" s="388" customFormat="1">
      <c r="A302" s="388" t="s">
        <v>7625</v>
      </c>
      <c r="B302" s="388" t="s">
        <v>7626</v>
      </c>
      <c r="C302" s="390">
        <v>26</v>
      </c>
      <c r="D302" s="390" t="s">
        <v>55</v>
      </c>
      <c r="E302" s="390" t="s">
        <v>34</v>
      </c>
      <c r="F302" s="390" t="s">
        <v>35</v>
      </c>
      <c r="G302" s="390">
        <v>101</v>
      </c>
      <c r="H302" s="390">
        <v>293</v>
      </c>
      <c r="I302" s="390">
        <v>257</v>
      </c>
      <c r="J302" s="390">
        <v>37</v>
      </c>
      <c r="K302" s="390">
        <v>70</v>
      </c>
      <c r="L302" s="390">
        <v>14</v>
      </c>
      <c r="M302" s="390">
        <v>4</v>
      </c>
      <c r="N302" s="390">
        <v>1</v>
      </c>
      <c r="O302" s="390">
        <v>19</v>
      </c>
      <c r="P302" s="390">
        <v>7</v>
      </c>
      <c r="Q302" s="390">
        <v>3</v>
      </c>
      <c r="R302" s="390">
        <v>31</v>
      </c>
      <c r="S302" s="390">
        <v>61</v>
      </c>
      <c r="T302" s="519">
        <v>0.27200000000000002</v>
      </c>
      <c r="U302" s="519">
        <v>0.35799999999999998</v>
      </c>
      <c r="V302" s="519">
        <v>0.37</v>
      </c>
      <c r="W302" s="519">
        <v>0.72799999999999998</v>
      </c>
      <c r="X302" s="390">
        <v>106</v>
      </c>
      <c r="Y302" s="390">
        <v>95</v>
      </c>
      <c r="Z302" s="390">
        <v>4</v>
      </c>
      <c r="AA302" s="390">
        <v>4</v>
      </c>
      <c r="AB302" s="390">
        <v>0</v>
      </c>
      <c r="AC302" s="390">
        <v>1</v>
      </c>
      <c r="AD302" s="390">
        <v>1</v>
      </c>
      <c r="AE302" s="390" t="s">
        <v>10144</v>
      </c>
      <c r="AF302" s="390"/>
      <c r="AG302" s="576">
        <v>0</v>
      </c>
      <c r="AH302" s="390">
        <v>0</v>
      </c>
      <c r="AI302" s="390">
        <v>1</v>
      </c>
      <c r="AJ302" s="390">
        <v>0</v>
      </c>
      <c r="AK302" s="390">
        <v>0</v>
      </c>
      <c r="AL302" s="390">
        <v>0</v>
      </c>
      <c r="AM302" s="390">
        <v>48</v>
      </c>
      <c r="AN302" s="390">
        <v>4</v>
      </c>
      <c r="AO302" s="389">
        <v>40</v>
      </c>
      <c r="AP302" s="390">
        <v>87</v>
      </c>
      <c r="AQ302" s="584">
        <v>6</v>
      </c>
      <c r="AR302" s="601"/>
      <c r="AS302" s="390">
        <v>45</v>
      </c>
      <c r="AT302" s="390">
        <v>6</v>
      </c>
      <c r="AU302" s="389">
        <v>10</v>
      </c>
      <c r="AV302" s="390">
        <v>4</v>
      </c>
      <c r="AW302" s="390">
        <v>1</v>
      </c>
      <c r="AX302" s="390">
        <v>0</v>
      </c>
      <c r="AY302" s="390">
        <v>3</v>
      </c>
      <c r="AZ302" s="390">
        <v>5</v>
      </c>
      <c r="BA302" s="390">
        <v>13</v>
      </c>
      <c r="BB302" s="519">
        <v>0.222</v>
      </c>
      <c r="BC302" s="519">
        <v>0.308</v>
      </c>
      <c r="BD302" s="519">
        <v>0.35599999999999998</v>
      </c>
      <c r="BE302" s="519">
        <v>0.66400000000000003</v>
      </c>
      <c r="BF302" s="370"/>
      <c r="BG302" s="390">
        <v>212</v>
      </c>
      <c r="BH302" s="390">
        <v>31</v>
      </c>
      <c r="BI302" s="390">
        <v>60</v>
      </c>
      <c r="BJ302" s="390">
        <v>10</v>
      </c>
      <c r="BK302" s="390">
        <v>3</v>
      </c>
      <c r="BL302" s="390">
        <v>1</v>
      </c>
      <c r="BM302" s="390">
        <v>16</v>
      </c>
      <c r="BN302" s="390">
        <v>26</v>
      </c>
      <c r="BO302" s="390">
        <v>48</v>
      </c>
      <c r="BP302" s="519">
        <v>0.28299999999999997</v>
      </c>
      <c r="BQ302" s="519">
        <v>0.36899999999999999</v>
      </c>
      <c r="BR302" s="519">
        <v>0.373</v>
      </c>
      <c r="BS302" s="519">
        <v>0.74199999999999999</v>
      </c>
      <c r="BT302" s="390"/>
      <c r="BU302" s="390"/>
      <c r="BV302" s="390"/>
      <c r="BW302" s="390"/>
      <c r="BX302" s="390"/>
      <c r="BY302" s="390"/>
      <c r="BZ302" s="390"/>
      <c r="CA302" s="390"/>
      <c r="CB302" s="390"/>
      <c r="CC302" s="390"/>
      <c r="CD302" s="390"/>
    </row>
    <row r="303" spans="1:82" s="388" customFormat="1">
      <c r="A303" s="388" t="s">
        <v>61</v>
      </c>
      <c r="B303" s="388" t="s">
        <v>7198</v>
      </c>
      <c r="C303" s="390">
        <v>28</v>
      </c>
      <c r="D303" s="390" t="s">
        <v>46</v>
      </c>
      <c r="E303" s="390" t="s">
        <v>43</v>
      </c>
      <c r="F303" s="390" t="s">
        <v>37</v>
      </c>
      <c r="G303" s="390">
        <v>161</v>
      </c>
      <c r="H303" s="390">
        <v>708</v>
      </c>
      <c r="I303" s="390">
        <v>605</v>
      </c>
      <c r="J303" s="390">
        <v>91</v>
      </c>
      <c r="K303" s="390">
        <v>153</v>
      </c>
      <c r="L303" s="390">
        <v>15</v>
      </c>
      <c r="M303" s="390">
        <v>3</v>
      </c>
      <c r="N303" s="390">
        <v>15</v>
      </c>
      <c r="O303" s="390">
        <v>60</v>
      </c>
      <c r="P303" s="390">
        <v>19</v>
      </c>
      <c r="Q303" s="390">
        <v>6</v>
      </c>
      <c r="R303" s="390">
        <v>95</v>
      </c>
      <c r="S303" s="390">
        <v>155</v>
      </c>
      <c r="T303" s="519">
        <v>0.253</v>
      </c>
      <c r="U303" s="519">
        <v>0.35599999999999998</v>
      </c>
      <c r="V303" s="519">
        <v>0.36199999999999999</v>
      </c>
      <c r="W303" s="519">
        <v>0.71799999999999997</v>
      </c>
      <c r="X303" s="390">
        <v>94</v>
      </c>
      <c r="Y303" s="390">
        <v>219</v>
      </c>
      <c r="Z303" s="390">
        <v>12</v>
      </c>
      <c r="AA303" s="390">
        <v>4</v>
      </c>
      <c r="AB303" s="390">
        <v>1</v>
      </c>
      <c r="AC303" s="390">
        <v>3</v>
      </c>
      <c r="AD303" s="390">
        <v>4</v>
      </c>
      <c r="AE303" s="390" t="s">
        <v>7219</v>
      </c>
      <c r="AF303" s="390"/>
      <c r="AG303" s="576">
        <v>0</v>
      </c>
      <c r="AH303" s="390">
        <v>0</v>
      </c>
      <c r="AI303" s="390">
        <v>0</v>
      </c>
      <c r="AJ303" s="390">
        <v>154</v>
      </c>
      <c r="AK303" s="390">
        <v>0</v>
      </c>
      <c r="AL303" s="390">
        <v>0</v>
      </c>
      <c r="AM303" s="390">
        <v>0</v>
      </c>
      <c r="AN303" s="390">
        <v>0</v>
      </c>
      <c r="AO303" s="389">
        <v>0</v>
      </c>
      <c r="AP303" s="390">
        <v>0</v>
      </c>
      <c r="AQ303" s="584">
        <v>1</v>
      </c>
      <c r="AR303" s="601"/>
      <c r="AS303" s="390">
        <v>151</v>
      </c>
      <c r="AT303" s="390">
        <v>23</v>
      </c>
      <c r="AU303" s="389">
        <v>41</v>
      </c>
      <c r="AV303" s="390">
        <v>3</v>
      </c>
      <c r="AW303" s="390">
        <v>1</v>
      </c>
      <c r="AX303" s="390">
        <v>1</v>
      </c>
      <c r="AY303" s="390">
        <v>15</v>
      </c>
      <c r="AZ303" s="390">
        <v>25</v>
      </c>
      <c r="BA303" s="390">
        <v>32</v>
      </c>
      <c r="BB303" s="519">
        <v>0.27200000000000002</v>
      </c>
      <c r="BC303" s="519">
        <v>0.375</v>
      </c>
      <c r="BD303" s="519">
        <v>0.32500000000000001</v>
      </c>
      <c r="BE303" s="519">
        <v>0.7</v>
      </c>
      <c r="BF303" s="370"/>
      <c r="BG303" s="390">
        <v>454</v>
      </c>
      <c r="BH303" s="390">
        <v>68</v>
      </c>
      <c r="BI303" s="390">
        <v>112</v>
      </c>
      <c r="BJ303" s="390">
        <v>12</v>
      </c>
      <c r="BK303" s="390">
        <v>2</v>
      </c>
      <c r="BL303" s="390">
        <v>14</v>
      </c>
      <c r="BM303" s="390">
        <v>45</v>
      </c>
      <c r="BN303" s="390">
        <v>70</v>
      </c>
      <c r="BO303" s="390">
        <v>123</v>
      </c>
      <c r="BP303" s="519">
        <v>0.247</v>
      </c>
      <c r="BQ303" s="519">
        <v>0.35</v>
      </c>
      <c r="BR303" s="519">
        <v>0.374</v>
      </c>
      <c r="BS303" s="519">
        <v>0.72399999999999998</v>
      </c>
      <c r="BT303" s="390"/>
      <c r="BU303" s="390"/>
      <c r="BV303" s="390"/>
      <c r="BW303" s="390"/>
      <c r="BX303" s="390"/>
      <c r="BY303" s="390"/>
      <c r="BZ303" s="390"/>
      <c r="CA303" s="390"/>
      <c r="CB303" s="390"/>
      <c r="CC303" s="390"/>
      <c r="CD303" s="390"/>
    </row>
    <row r="304" spans="1:82" s="388" customFormat="1">
      <c r="A304" s="388" t="s">
        <v>7668</v>
      </c>
      <c r="B304" s="388" t="s">
        <v>7669</v>
      </c>
      <c r="C304" s="390">
        <v>31</v>
      </c>
      <c r="D304" s="390" t="s">
        <v>51</v>
      </c>
      <c r="E304" s="390" t="s">
        <v>43</v>
      </c>
      <c r="F304" s="390" t="s">
        <v>10</v>
      </c>
      <c r="G304" s="390">
        <v>116</v>
      </c>
      <c r="H304" s="390">
        <v>375</v>
      </c>
      <c r="I304" s="390">
        <v>347</v>
      </c>
      <c r="J304" s="390">
        <v>29</v>
      </c>
      <c r="K304" s="390">
        <v>85</v>
      </c>
      <c r="L304" s="390">
        <v>17</v>
      </c>
      <c r="M304" s="390">
        <v>1</v>
      </c>
      <c r="N304" s="390">
        <v>3</v>
      </c>
      <c r="O304" s="390">
        <v>32</v>
      </c>
      <c r="P304" s="390">
        <v>3</v>
      </c>
      <c r="Q304" s="390">
        <v>3</v>
      </c>
      <c r="R304" s="390">
        <v>26</v>
      </c>
      <c r="S304" s="390">
        <v>133</v>
      </c>
      <c r="T304" s="519">
        <v>0.245</v>
      </c>
      <c r="U304" s="519">
        <v>0.29899999999999999</v>
      </c>
      <c r="V304" s="519">
        <v>0.32600000000000001</v>
      </c>
      <c r="W304" s="519">
        <v>0.624</v>
      </c>
      <c r="X304" s="390">
        <v>75</v>
      </c>
      <c r="Y304" s="390">
        <v>113</v>
      </c>
      <c r="Z304" s="390">
        <v>8</v>
      </c>
      <c r="AA304" s="390">
        <v>1</v>
      </c>
      <c r="AB304" s="390">
        <v>0</v>
      </c>
      <c r="AC304" s="390">
        <v>1</v>
      </c>
      <c r="AD304" s="390">
        <v>2</v>
      </c>
      <c r="AE304" s="390" t="s">
        <v>10035</v>
      </c>
      <c r="AF304" s="390"/>
      <c r="AG304" s="576">
        <v>0</v>
      </c>
      <c r="AH304" s="390">
        <v>0</v>
      </c>
      <c r="AI304" s="390">
        <v>0</v>
      </c>
      <c r="AJ304" s="390">
        <v>0</v>
      </c>
      <c r="AK304" s="390">
        <v>0</v>
      </c>
      <c r="AL304" s="390">
        <v>0</v>
      </c>
      <c r="AM304" s="390">
        <v>3</v>
      </c>
      <c r="AN304" s="390">
        <v>91</v>
      </c>
      <c r="AO304" s="389">
        <v>0</v>
      </c>
      <c r="AP304" s="390">
        <v>94</v>
      </c>
      <c r="AQ304" s="584">
        <v>0</v>
      </c>
      <c r="AR304" s="601"/>
      <c r="AS304" s="390">
        <v>135</v>
      </c>
      <c r="AT304" s="390">
        <v>9</v>
      </c>
      <c r="AU304" s="389">
        <v>34</v>
      </c>
      <c r="AV304" s="390">
        <v>2</v>
      </c>
      <c r="AW304" s="390">
        <v>0</v>
      </c>
      <c r="AX304" s="390">
        <v>0</v>
      </c>
      <c r="AY304" s="390">
        <v>13</v>
      </c>
      <c r="AZ304" s="390">
        <v>11</v>
      </c>
      <c r="BA304" s="390">
        <v>44</v>
      </c>
      <c r="BB304" s="519">
        <v>0.252</v>
      </c>
      <c r="BC304" s="519">
        <v>0.313</v>
      </c>
      <c r="BD304" s="519">
        <v>0.26700000000000002</v>
      </c>
      <c r="BE304" s="519">
        <v>0.57999999999999996</v>
      </c>
      <c r="BF304" s="370"/>
      <c r="BG304" s="390">
        <v>212</v>
      </c>
      <c r="BH304" s="390">
        <v>20</v>
      </c>
      <c r="BI304" s="390">
        <v>51</v>
      </c>
      <c r="BJ304" s="390">
        <v>15</v>
      </c>
      <c r="BK304" s="390">
        <v>1</v>
      </c>
      <c r="BL304" s="390">
        <v>3</v>
      </c>
      <c r="BM304" s="390">
        <v>19</v>
      </c>
      <c r="BN304" s="390">
        <v>15</v>
      </c>
      <c r="BO304" s="390">
        <v>89</v>
      </c>
      <c r="BP304" s="519">
        <v>0.24099999999999999</v>
      </c>
      <c r="BQ304" s="519">
        <v>0.28899999999999998</v>
      </c>
      <c r="BR304" s="519">
        <v>0.36299999999999999</v>
      </c>
      <c r="BS304" s="519">
        <v>0.65200000000000002</v>
      </c>
      <c r="BT304" s="390"/>
      <c r="BU304" s="390"/>
      <c r="BV304" s="390"/>
      <c r="BW304" s="390"/>
      <c r="BX304" s="390"/>
      <c r="BY304" s="390"/>
      <c r="BZ304" s="390"/>
      <c r="CA304" s="390"/>
      <c r="CB304" s="390"/>
      <c r="CC304" s="390"/>
      <c r="CD304" s="390"/>
    </row>
    <row r="305" spans="1:82" s="388" customFormat="1">
      <c r="A305" s="388" t="s">
        <v>7816</v>
      </c>
      <c r="B305" s="388" t="s">
        <v>7817</v>
      </c>
      <c r="C305" s="390">
        <v>24</v>
      </c>
      <c r="D305" s="390" t="s">
        <v>77</v>
      </c>
      <c r="E305" s="390" t="s">
        <v>43</v>
      </c>
      <c r="F305" s="390" t="s">
        <v>10</v>
      </c>
      <c r="G305" s="390">
        <v>37</v>
      </c>
      <c r="H305" s="390">
        <v>103</v>
      </c>
      <c r="I305" s="390">
        <v>92</v>
      </c>
      <c r="J305" s="390">
        <v>16</v>
      </c>
      <c r="K305" s="390">
        <v>17</v>
      </c>
      <c r="L305" s="390">
        <v>1</v>
      </c>
      <c r="M305" s="390">
        <v>3</v>
      </c>
      <c r="N305" s="390">
        <v>3</v>
      </c>
      <c r="O305" s="390">
        <v>7</v>
      </c>
      <c r="P305" s="390">
        <v>2</v>
      </c>
      <c r="Q305" s="390">
        <v>2</v>
      </c>
      <c r="R305" s="390">
        <v>10</v>
      </c>
      <c r="S305" s="390">
        <v>18</v>
      </c>
      <c r="T305" s="519">
        <v>0.185</v>
      </c>
      <c r="U305" s="519">
        <v>0.27200000000000002</v>
      </c>
      <c r="V305" s="519">
        <v>0.35899999999999999</v>
      </c>
      <c r="W305" s="519">
        <v>0.63100000000000001</v>
      </c>
      <c r="X305" s="390">
        <v>72</v>
      </c>
      <c r="Y305" s="390">
        <v>33</v>
      </c>
      <c r="Z305" s="390">
        <v>7</v>
      </c>
      <c r="AA305" s="390">
        <v>1</v>
      </c>
      <c r="AB305" s="390">
        <v>0</v>
      </c>
      <c r="AC305" s="390">
        <v>0</v>
      </c>
      <c r="AD305" s="390">
        <v>0</v>
      </c>
      <c r="AE305" s="390" t="s">
        <v>7237</v>
      </c>
      <c r="AF305" s="390"/>
      <c r="AG305" s="576">
        <v>0</v>
      </c>
      <c r="AH305" s="390">
        <v>0</v>
      </c>
      <c r="AI305" s="390">
        <v>0</v>
      </c>
      <c r="AJ305" s="390">
        <v>0</v>
      </c>
      <c r="AK305" s="390">
        <v>0</v>
      </c>
      <c r="AL305" s="390">
        <v>0</v>
      </c>
      <c r="AM305" s="390">
        <v>16</v>
      </c>
      <c r="AN305" s="390">
        <v>3</v>
      </c>
      <c r="AO305" s="389">
        <v>11</v>
      </c>
      <c r="AP305" s="390">
        <v>29</v>
      </c>
      <c r="AQ305" s="584">
        <v>0</v>
      </c>
      <c r="AR305" s="601"/>
      <c r="AS305" s="390">
        <v>38</v>
      </c>
      <c r="AT305" s="390">
        <v>7</v>
      </c>
      <c r="AU305" s="389">
        <v>8</v>
      </c>
      <c r="AV305" s="390">
        <v>1</v>
      </c>
      <c r="AW305" s="390">
        <v>2</v>
      </c>
      <c r="AX305" s="390">
        <v>1</v>
      </c>
      <c r="AY305" s="390">
        <v>2</v>
      </c>
      <c r="AZ305" s="390">
        <v>4</v>
      </c>
      <c r="BA305" s="390">
        <v>7</v>
      </c>
      <c r="BB305" s="519">
        <v>0.21099999999999999</v>
      </c>
      <c r="BC305" s="519">
        <v>0.28599999999999998</v>
      </c>
      <c r="BD305" s="519">
        <v>0.42099999999999999</v>
      </c>
      <c r="BE305" s="519">
        <v>0.70699999999999996</v>
      </c>
      <c r="BF305" s="370"/>
      <c r="BG305" s="390">
        <v>54</v>
      </c>
      <c r="BH305" s="390">
        <v>9</v>
      </c>
      <c r="BI305" s="390">
        <v>9</v>
      </c>
      <c r="BJ305" s="390">
        <v>0</v>
      </c>
      <c r="BK305" s="390">
        <v>1</v>
      </c>
      <c r="BL305" s="390">
        <v>2</v>
      </c>
      <c r="BM305" s="390">
        <v>5</v>
      </c>
      <c r="BN305" s="390">
        <v>6</v>
      </c>
      <c r="BO305" s="390">
        <v>11</v>
      </c>
      <c r="BP305" s="519">
        <v>0.16700000000000001</v>
      </c>
      <c r="BQ305" s="519">
        <v>0.26200000000000001</v>
      </c>
      <c r="BR305" s="519">
        <v>0.315</v>
      </c>
      <c r="BS305" s="519">
        <v>0.57699999999999996</v>
      </c>
      <c r="BT305" s="390"/>
      <c r="BU305" s="390"/>
      <c r="BV305" s="390"/>
      <c r="BW305" s="390"/>
      <c r="BX305" s="390"/>
      <c r="BY305" s="390"/>
      <c r="BZ305" s="390"/>
      <c r="CA305" s="390"/>
      <c r="CB305" s="390"/>
      <c r="CC305" s="390"/>
      <c r="CD305" s="390"/>
    </row>
    <row r="306" spans="1:82" s="388" customFormat="1">
      <c r="A306" s="388" t="s">
        <v>7733</v>
      </c>
      <c r="B306" s="388" t="s">
        <v>7734</v>
      </c>
      <c r="C306" s="390">
        <v>26</v>
      </c>
      <c r="D306" s="390" t="s">
        <v>88</v>
      </c>
      <c r="E306" s="390" t="s">
        <v>34</v>
      </c>
      <c r="F306" s="390" t="s">
        <v>10</v>
      </c>
      <c r="G306" s="390">
        <v>67</v>
      </c>
      <c r="H306" s="390">
        <v>233</v>
      </c>
      <c r="I306" s="390">
        <v>214</v>
      </c>
      <c r="J306" s="390">
        <v>20</v>
      </c>
      <c r="K306" s="390">
        <v>44</v>
      </c>
      <c r="L306" s="390">
        <v>13</v>
      </c>
      <c r="M306" s="390">
        <v>1</v>
      </c>
      <c r="N306" s="390">
        <v>1</v>
      </c>
      <c r="O306" s="390">
        <v>21</v>
      </c>
      <c r="P306" s="390">
        <v>1</v>
      </c>
      <c r="Q306" s="390">
        <v>1</v>
      </c>
      <c r="R306" s="390">
        <v>14</v>
      </c>
      <c r="S306" s="390">
        <v>41</v>
      </c>
      <c r="T306" s="519">
        <v>0.20599999999999999</v>
      </c>
      <c r="U306" s="519">
        <v>0.26300000000000001</v>
      </c>
      <c r="V306" s="519">
        <v>0.28999999999999998</v>
      </c>
      <c r="W306" s="519">
        <v>0.55300000000000005</v>
      </c>
      <c r="X306" s="390">
        <v>51</v>
      </c>
      <c r="Y306" s="390">
        <v>62</v>
      </c>
      <c r="Z306" s="390">
        <v>2</v>
      </c>
      <c r="AA306" s="390">
        <v>3</v>
      </c>
      <c r="AB306" s="390">
        <v>1</v>
      </c>
      <c r="AC306" s="390">
        <v>1</v>
      </c>
      <c r="AD306" s="390">
        <v>1</v>
      </c>
      <c r="AE306" s="390" t="s">
        <v>7219</v>
      </c>
      <c r="AF306" s="390"/>
      <c r="AG306" s="576">
        <v>0</v>
      </c>
      <c r="AH306" s="390">
        <v>0</v>
      </c>
      <c r="AI306" s="390">
        <v>0</v>
      </c>
      <c r="AJ306" s="390">
        <v>64</v>
      </c>
      <c r="AK306" s="390">
        <v>0</v>
      </c>
      <c r="AL306" s="390">
        <v>0</v>
      </c>
      <c r="AM306" s="390">
        <v>0</v>
      </c>
      <c r="AN306" s="390">
        <v>0</v>
      </c>
      <c r="AO306" s="389">
        <v>0</v>
      </c>
      <c r="AP306" s="390">
        <v>0</v>
      </c>
      <c r="AQ306" s="584">
        <v>2</v>
      </c>
      <c r="AR306" s="601"/>
      <c r="AS306" s="390">
        <v>43</v>
      </c>
      <c r="AT306" s="390">
        <v>8</v>
      </c>
      <c r="AU306" s="389">
        <v>12</v>
      </c>
      <c r="AV306" s="390">
        <v>5</v>
      </c>
      <c r="AW306" s="390">
        <v>0</v>
      </c>
      <c r="AX306" s="390">
        <v>0</v>
      </c>
      <c r="AY306" s="390">
        <v>5</v>
      </c>
      <c r="AZ306" s="390">
        <v>1</v>
      </c>
      <c r="BA306" s="390">
        <v>6</v>
      </c>
      <c r="BB306" s="519">
        <v>0.27900000000000003</v>
      </c>
      <c r="BC306" s="519">
        <v>0.311</v>
      </c>
      <c r="BD306" s="519">
        <v>0.39500000000000002</v>
      </c>
      <c r="BE306" s="519">
        <v>0.70599999999999996</v>
      </c>
      <c r="BF306" s="370"/>
      <c r="BG306" s="390">
        <v>171</v>
      </c>
      <c r="BH306" s="390">
        <v>12</v>
      </c>
      <c r="BI306" s="390">
        <v>32</v>
      </c>
      <c r="BJ306" s="390">
        <v>8</v>
      </c>
      <c r="BK306" s="390">
        <v>1</v>
      </c>
      <c r="BL306" s="390">
        <v>1</v>
      </c>
      <c r="BM306" s="390">
        <v>16</v>
      </c>
      <c r="BN306" s="390">
        <v>13</v>
      </c>
      <c r="BO306" s="390">
        <v>35</v>
      </c>
      <c r="BP306" s="519">
        <v>0.187</v>
      </c>
      <c r="BQ306" s="519">
        <v>0.251</v>
      </c>
      <c r="BR306" s="519">
        <v>0.26300000000000001</v>
      </c>
      <c r="BS306" s="519">
        <v>0.51400000000000001</v>
      </c>
      <c r="BT306" s="390"/>
      <c r="BU306" s="390"/>
      <c r="BV306" s="390"/>
      <c r="BW306" s="390"/>
      <c r="BX306" s="390"/>
      <c r="BY306" s="390"/>
      <c r="BZ306" s="390"/>
      <c r="CA306" s="390"/>
      <c r="CB306" s="390"/>
      <c r="CC306" s="390"/>
      <c r="CD306" s="390"/>
    </row>
    <row r="307" spans="1:82" s="388" customFormat="1">
      <c r="A307" s="388" t="s">
        <v>208</v>
      </c>
      <c r="B307" s="388" t="s">
        <v>7232</v>
      </c>
      <c r="C307" s="390">
        <v>32</v>
      </c>
      <c r="D307" s="390" t="s">
        <v>53</v>
      </c>
      <c r="E307" s="390" t="s">
        <v>34</v>
      </c>
      <c r="F307" s="390" t="s">
        <v>35</v>
      </c>
      <c r="G307" s="390">
        <v>124</v>
      </c>
      <c r="H307" s="390">
        <v>459</v>
      </c>
      <c r="I307" s="390">
        <v>404</v>
      </c>
      <c r="J307" s="390">
        <v>57</v>
      </c>
      <c r="K307" s="390">
        <v>99</v>
      </c>
      <c r="L307" s="390">
        <v>23</v>
      </c>
      <c r="M307" s="390">
        <v>4</v>
      </c>
      <c r="N307" s="390">
        <v>15</v>
      </c>
      <c r="O307" s="390">
        <v>68</v>
      </c>
      <c r="P307" s="390">
        <v>2</v>
      </c>
      <c r="Q307" s="390">
        <v>0</v>
      </c>
      <c r="R307" s="390">
        <v>50</v>
      </c>
      <c r="S307" s="390">
        <v>102</v>
      </c>
      <c r="T307" s="519">
        <v>0.245</v>
      </c>
      <c r="U307" s="519">
        <v>0.32500000000000001</v>
      </c>
      <c r="V307" s="519">
        <v>0.433</v>
      </c>
      <c r="W307" s="519">
        <v>0.75800000000000001</v>
      </c>
      <c r="X307" s="390">
        <v>102</v>
      </c>
      <c r="Y307" s="390">
        <v>175</v>
      </c>
      <c r="Z307" s="390">
        <v>12</v>
      </c>
      <c r="AA307" s="390">
        <v>0</v>
      </c>
      <c r="AB307" s="390">
        <v>0</v>
      </c>
      <c r="AC307" s="390">
        <v>5</v>
      </c>
      <c r="AD307" s="390">
        <v>2</v>
      </c>
      <c r="AE307" s="390" t="s">
        <v>6526</v>
      </c>
      <c r="AF307" s="390"/>
      <c r="AG307" s="576">
        <v>0</v>
      </c>
      <c r="AH307" s="390">
        <v>0</v>
      </c>
      <c r="AI307" s="390">
        <v>116</v>
      </c>
      <c r="AJ307" s="390">
        <v>0</v>
      </c>
      <c r="AK307" s="390">
        <v>0</v>
      </c>
      <c r="AL307" s="390">
        <v>0</v>
      </c>
      <c r="AM307" s="390">
        <v>0</v>
      </c>
      <c r="AN307" s="390">
        <v>0</v>
      </c>
      <c r="AO307" s="389">
        <v>0</v>
      </c>
      <c r="AP307" s="390">
        <v>0</v>
      </c>
      <c r="AQ307" s="584">
        <v>1</v>
      </c>
      <c r="AR307" s="601"/>
      <c r="AS307" s="390">
        <v>95</v>
      </c>
      <c r="AT307" s="390">
        <v>13</v>
      </c>
      <c r="AU307" s="389">
        <v>23</v>
      </c>
      <c r="AV307" s="390">
        <v>5</v>
      </c>
      <c r="AW307" s="390">
        <v>1</v>
      </c>
      <c r="AX307" s="390">
        <v>2</v>
      </c>
      <c r="AY307" s="390">
        <v>14</v>
      </c>
      <c r="AZ307" s="390">
        <v>9</v>
      </c>
      <c r="BA307" s="390">
        <v>28</v>
      </c>
      <c r="BB307" s="519">
        <v>0.24199999999999999</v>
      </c>
      <c r="BC307" s="519">
        <v>0.30499999999999999</v>
      </c>
      <c r="BD307" s="519">
        <v>0.379</v>
      </c>
      <c r="BE307" s="519">
        <v>0.68400000000000005</v>
      </c>
      <c r="BF307" s="370"/>
      <c r="BG307" s="390">
        <v>309</v>
      </c>
      <c r="BH307" s="390">
        <v>44</v>
      </c>
      <c r="BI307" s="390">
        <v>76</v>
      </c>
      <c r="BJ307" s="390">
        <v>18</v>
      </c>
      <c r="BK307" s="390">
        <v>3</v>
      </c>
      <c r="BL307" s="390">
        <v>13</v>
      </c>
      <c r="BM307" s="390">
        <v>54</v>
      </c>
      <c r="BN307" s="390">
        <v>41</v>
      </c>
      <c r="BO307" s="390">
        <v>74</v>
      </c>
      <c r="BP307" s="519">
        <v>0.246</v>
      </c>
      <c r="BQ307" s="519">
        <v>0.33100000000000002</v>
      </c>
      <c r="BR307" s="519">
        <v>0.45</v>
      </c>
      <c r="BS307" s="519">
        <v>0.78100000000000003</v>
      </c>
      <c r="BT307" s="390"/>
      <c r="BU307" s="390"/>
      <c r="BV307" s="390"/>
      <c r="BW307" s="390"/>
      <c r="BX307" s="390"/>
      <c r="BY307" s="390"/>
      <c r="BZ307" s="390"/>
      <c r="CA307" s="390"/>
      <c r="CB307" s="390"/>
      <c r="CC307" s="390"/>
      <c r="CD307" s="390"/>
    </row>
    <row r="308" spans="1:82" s="388" customFormat="1">
      <c r="A308" s="388" t="s">
        <v>3919</v>
      </c>
      <c r="B308" s="388" t="s">
        <v>7233</v>
      </c>
      <c r="C308" s="390">
        <v>26</v>
      </c>
      <c r="D308" s="390" t="s">
        <v>100</v>
      </c>
      <c r="E308" s="390" t="s">
        <v>43</v>
      </c>
      <c r="F308" s="390" t="s">
        <v>10</v>
      </c>
      <c r="G308" s="390">
        <v>143</v>
      </c>
      <c r="H308" s="390">
        <v>606</v>
      </c>
      <c r="I308" s="390">
        <v>527</v>
      </c>
      <c r="J308" s="390">
        <v>79</v>
      </c>
      <c r="K308" s="390">
        <v>149</v>
      </c>
      <c r="L308" s="390">
        <v>22</v>
      </c>
      <c r="M308" s="390">
        <v>2</v>
      </c>
      <c r="N308" s="390">
        <v>34</v>
      </c>
      <c r="O308" s="390">
        <v>104</v>
      </c>
      <c r="P308" s="390">
        <v>1</v>
      </c>
      <c r="Q308" s="390">
        <v>1</v>
      </c>
      <c r="R308" s="390">
        <v>64</v>
      </c>
      <c r="S308" s="390">
        <v>142</v>
      </c>
      <c r="T308" s="519">
        <v>0.28299999999999997</v>
      </c>
      <c r="U308" s="519">
        <v>0.36599999999999999</v>
      </c>
      <c r="V308" s="519">
        <v>0.52600000000000002</v>
      </c>
      <c r="W308" s="519">
        <v>0.89200000000000002</v>
      </c>
      <c r="X308" s="390">
        <v>135</v>
      </c>
      <c r="Y308" s="390">
        <v>277</v>
      </c>
      <c r="Z308" s="390">
        <v>20</v>
      </c>
      <c r="AA308" s="390">
        <v>9</v>
      </c>
      <c r="AB308" s="390">
        <v>0</v>
      </c>
      <c r="AC308" s="390">
        <v>6</v>
      </c>
      <c r="AD308" s="390">
        <v>7</v>
      </c>
      <c r="AE308" s="570" t="s">
        <v>10145</v>
      </c>
      <c r="AF308" s="570"/>
      <c r="AG308" s="576">
        <v>0</v>
      </c>
      <c r="AH308" s="390">
        <v>0</v>
      </c>
      <c r="AI308" s="390">
        <v>0</v>
      </c>
      <c r="AJ308" s="390">
        <v>0</v>
      </c>
      <c r="AK308" s="390">
        <v>143</v>
      </c>
      <c r="AL308" s="390">
        <v>3</v>
      </c>
      <c r="AM308" s="390">
        <v>0</v>
      </c>
      <c r="AN308" s="390">
        <v>0</v>
      </c>
      <c r="AO308" s="389">
        <v>0</v>
      </c>
      <c r="AP308" s="390">
        <v>0</v>
      </c>
      <c r="AQ308" s="584">
        <v>0</v>
      </c>
      <c r="AR308" s="601"/>
      <c r="AS308" s="390">
        <v>150</v>
      </c>
      <c r="AT308" s="390">
        <v>25</v>
      </c>
      <c r="AU308" s="389">
        <v>48</v>
      </c>
      <c r="AV308" s="390">
        <v>8</v>
      </c>
      <c r="AW308" s="390">
        <v>0</v>
      </c>
      <c r="AX308" s="390">
        <v>11</v>
      </c>
      <c r="AY308" s="390">
        <v>30</v>
      </c>
      <c r="AZ308" s="390">
        <v>26</v>
      </c>
      <c r="BA308" s="390">
        <v>38</v>
      </c>
      <c r="BB308" s="519">
        <v>0.32</v>
      </c>
      <c r="BC308" s="519">
        <v>0.42699999999999999</v>
      </c>
      <c r="BD308" s="519">
        <v>0.59299999999999997</v>
      </c>
      <c r="BE308" s="519">
        <v>1.02</v>
      </c>
      <c r="BF308" s="370"/>
      <c r="BG308" s="390">
        <v>377</v>
      </c>
      <c r="BH308" s="390">
        <v>54</v>
      </c>
      <c r="BI308" s="390">
        <v>101</v>
      </c>
      <c r="BJ308" s="390">
        <v>14</v>
      </c>
      <c r="BK308" s="390">
        <v>2</v>
      </c>
      <c r="BL308" s="390">
        <v>23</v>
      </c>
      <c r="BM308" s="390">
        <v>74</v>
      </c>
      <c r="BN308" s="390">
        <v>38</v>
      </c>
      <c r="BO308" s="390">
        <v>104</v>
      </c>
      <c r="BP308" s="519">
        <v>0.26800000000000002</v>
      </c>
      <c r="BQ308" s="519">
        <v>0.34100000000000003</v>
      </c>
      <c r="BR308" s="519">
        <v>0.499</v>
      </c>
      <c r="BS308" s="519">
        <v>0.84</v>
      </c>
      <c r="BT308" s="390"/>
      <c r="BU308" s="390"/>
      <c r="BV308" s="390"/>
      <c r="BW308" s="390"/>
      <c r="BX308" s="390"/>
      <c r="BY308" s="390"/>
      <c r="BZ308" s="390"/>
      <c r="CA308" s="390"/>
      <c r="CB308" s="390"/>
      <c r="CC308" s="390"/>
      <c r="CD308" s="390"/>
    </row>
    <row r="309" spans="1:82" s="388" customFormat="1">
      <c r="A309" s="388" t="s">
        <v>6675</v>
      </c>
      <c r="B309" s="388" t="s">
        <v>7068</v>
      </c>
      <c r="C309" s="390">
        <v>26</v>
      </c>
      <c r="D309" s="390" t="s">
        <v>69</v>
      </c>
      <c r="E309" s="390" t="s">
        <v>43</v>
      </c>
      <c r="F309" s="390" t="s">
        <v>35</v>
      </c>
      <c r="G309" s="390">
        <v>17</v>
      </c>
      <c r="H309" s="390">
        <v>32</v>
      </c>
      <c r="I309" s="390">
        <v>30</v>
      </c>
      <c r="J309" s="390">
        <v>5</v>
      </c>
      <c r="K309" s="390">
        <v>7</v>
      </c>
      <c r="L309" s="390">
        <v>2</v>
      </c>
      <c r="M309" s="390">
        <v>0</v>
      </c>
      <c r="N309" s="390">
        <v>0</v>
      </c>
      <c r="O309" s="390">
        <v>4</v>
      </c>
      <c r="P309" s="390">
        <v>1</v>
      </c>
      <c r="Q309" s="390">
        <v>0</v>
      </c>
      <c r="R309" s="390">
        <v>2</v>
      </c>
      <c r="S309" s="390">
        <v>8</v>
      </c>
      <c r="T309" s="519">
        <v>0.23300000000000001</v>
      </c>
      <c r="U309" s="519">
        <v>0.28100000000000003</v>
      </c>
      <c r="V309" s="519">
        <v>0.3</v>
      </c>
      <c r="W309" s="519">
        <v>0.58099999999999996</v>
      </c>
      <c r="X309" s="390">
        <v>59</v>
      </c>
      <c r="Y309" s="390">
        <v>9</v>
      </c>
      <c r="Z309" s="390">
        <v>1</v>
      </c>
      <c r="AA309" s="390">
        <v>0</v>
      </c>
      <c r="AB309" s="390">
        <v>0</v>
      </c>
      <c r="AC309" s="390">
        <v>0</v>
      </c>
      <c r="AD309" s="390">
        <v>1</v>
      </c>
      <c r="AE309" s="390" t="s">
        <v>7073</v>
      </c>
      <c r="AF309" s="390"/>
      <c r="AG309" s="576">
        <v>0</v>
      </c>
      <c r="AH309" s="390">
        <v>0</v>
      </c>
      <c r="AI309" s="390">
        <v>0</v>
      </c>
      <c r="AJ309" s="390">
        <v>0</v>
      </c>
      <c r="AK309" s="390">
        <v>0</v>
      </c>
      <c r="AL309" s="390">
        <v>0</v>
      </c>
      <c r="AM309" s="390">
        <v>2</v>
      </c>
      <c r="AN309" s="390">
        <v>8</v>
      </c>
      <c r="AO309" s="389">
        <v>1</v>
      </c>
      <c r="AP309" s="390">
        <v>10</v>
      </c>
      <c r="AQ309" s="584">
        <v>0</v>
      </c>
      <c r="AR309" s="601"/>
      <c r="AS309" s="390">
        <v>6</v>
      </c>
      <c r="AT309" s="390">
        <v>0</v>
      </c>
      <c r="AU309" s="389">
        <v>1</v>
      </c>
      <c r="AV309" s="390">
        <v>1</v>
      </c>
      <c r="AW309" s="390">
        <v>0</v>
      </c>
      <c r="AX309" s="390">
        <v>0</v>
      </c>
      <c r="AY309" s="390">
        <v>0</v>
      </c>
      <c r="AZ309" s="390">
        <v>0</v>
      </c>
      <c r="BA309" s="390">
        <v>2</v>
      </c>
      <c r="BB309" s="519">
        <v>0.16700000000000001</v>
      </c>
      <c r="BC309" s="519">
        <v>0.16700000000000001</v>
      </c>
      <c r="BD309" s="519">
        <v>0.33300000000000002</v>
      </c>
      <c r="BE309" s="519">
        <v>0.5</v>
      </c>
      <c r="BF309" s="370"/>
      <c r="BG309" s="390">
        <v>24</v>
      </c>
      <c r="BH309" s="390">
        <v>5</v>
      </c>
      <c r="BI309" s="390">
        <v>6</v>
      </c>
      <c r="BJ309" s="390">
        <v>1</v>
      </c>
      <c r="BK309" s="390">
        <v>0</v>
      </c>
      <c r="BL309" s="390">
        <v>0</v>
      </c>
      <c r="BM309" s="390">
        <v>4</v>
      </c>
      <c r="BN309" s="390">
        <v>2</v>
      </c>
      <c r="BO309" s="390">
        <v>6</v>
      </c>
      <c r="BP309" s="519">
        <v>0.25</v>
      </c>
      <c r="BQ309" s="519">
        <v>0.308</v>
      </c>
      <c r="BR309" s="519">
        <v>0.29199999999999998</v>
      </c>
      <c r="BS309" s="519">
        <v>0.6</v>
      </c>
      <c r="BT309" s="390"/>
      <c r="BU309" s="390"/>
      <c r="BV309" s="390"/>
      <c r="BW309" s="390"/>
      <c r="BX309" s="390"/>
      <c r="BY309" s="390"/>
      <c r="BZ309" s="390"/>
      <c r="CA309" s="390"/>
      <c r="CB309" s="390"/>
      <c r="CC309" s="390"/>
      <c r="CD309" s="390"/>
    </row>
    <row r="310" spans="1:82" s="388" customFormat="1">
      <c r="A310" s="388" t="s">
        <v>84</v>
      </c>
      <c r="B310" s="388" t="s">
        <v>7234</v>
      </c>
      <c r="C310" s="390">
        <v>32</v>
      </c>
      <c r="D310" s="390" t="s">
        <v>68</v>
      </c>
      <c r="E310" s="390" t="s">
        <v>43</v>
      </c>
      <c r="F310" s="390" t="s">
        <v>37</v>
      </c>
      <c r="G310" s="390">
        <v>76</v>
      </c>
      <c r="H310" s="390">
        <v>271</v>
      </c>
      <c r="I310" s="390">
        <v>235</v>
      </c>
      <c r="J310" s="390">
        <v>24</v>
      </c>
      <c r="K310" s="390">
        <v>56</v>
      </c>
      <c r="L310" s="390">
        <v>8</v>
      </c>
      <c r="M310" s="390">
        <v>0</v>
      </c>
      <c r="N310" s="390">
        <v>8</v>
      </c>
      <c r="O310" s="390">
        <v>30</v>
      </c>
      <c r="P310" s="390">
        <v>0</v>
      </c>
      <c r="Q310" s="390">
        <v>1</v>
      </c>
      <c r="R310" s="390">
        <v>30</v>
      </c>
      <c r="S310" s="390">
        <v>45</v>
      </c>
      <c r="T310" s="519">
        <v>0.23799999999999999</v>
      </c>
      <c r="U310" s="519">
        <v>0.33</v>
      </c>
      <c r="V310" s="519">
        <v>0.374</v>
      </c>
      <c r="W310" s="519">
        <v>0.70399999999999996</v>
      </c>
      <c r="X310" s="390">
        <v>86</v>
      </c>
      <c r="Y310" s="390">
        <v>88</v>
      </c>
      <c r="Z310" s="390">
        <v>5</v>
      </c>
      <c r="AA310" s="390">
        <v>3</v>
      </c>
      <c r="AB310" s="390">
        <v>1</v>
      </c>
      <c r="AC310" s="390">
        <v>2</v>
      </c>
      <c r="AD310" s="390">
        <v>3</v>
      </c>
      <c r="AE310" s="390" t="s">
        <v>6524</v>
      </c>
      <c r="AF310" s="390"/>
      <c r="AG310" s="576">
        <v>0</v>
      </c>
      <c r="AH310" s="390">
        <v>73</v>
      </c>
      <c r="AI310" s="390">
        <v>0</v>
      </c>
      <c r="AJ310" s="390">
        <v>0</v>
      </c>
      <c r="AK310" s="390">
        <v>0</v>
      </c>
      <c r="AL310" s="390">
        <v>0</v>
      </c>
      <c r="AM310" s="390">
        <v>0</v>
      </c>
      <c r="AN310" s="390">
        <v>0</v>
      </c>
      <c r="AO310" s="389">
        <v>0</v>
      </c>
      <c r="AP310" s="390">
        <v>0</v>
      </c>
      <c r="AQ310" s="584">
        <v>0</v>
      </c>
      <c r="AR310" s="601"/>
      <c r="AS310" s="390">
        <v>44</v>
      </c>
      <c r="AT310" s="390">
        <v>6</v>
      </c>
      <c r="AU310" s="389">
        <v>9</v>
      </c>
      <c r="AV310" s="390">
        <v>0</v>
      </c>
      <c r="AW310" s="390">
        <v>0</v>
      </c>
      <c r="AX310" s="390">
        <v>2</v>
      </c>
      <c r="AY310" s="390">
        <v>4</v>
      </c>
      <c r="AZ310" s="390">
        <v>11</v>
      </c>
      <c r="BA310" s="390">
        <v>15</v>
      </c>
      <c r="BB310" s="519">
        <v>0.20499999999999999</v>
      </c>
      <c r="BC310" s="519">
        <v>0.36399999999999999</v>
      </c>
      <c r="BD310" s="519">
        <v>0.34100000000000003</v>
      </c>
      <c r="BE310" s="519">
        <v>0.70499999999999996</v>
      </c>
      <c r="BF310" s="370"/>
      <c r="BG310" s="390">
        <v>191</v>
      </c>
      <c r="BH310" s="390">
        <v>18</v>
      </c>
      <c r="BI310" s="390">
        <v>47</v>
      </c>
      <c r="BJ310" s="390">
        <v>8</v>
      </c>
      <c r="BK310" s="390">
        <v>0</v>
      </c>
      <c r="BL310" s="390">
        <v>6</v>
      </c>
      <c r="BM310" s="390">
        <v>26</v>
      </c>
      <c r="BN310" s="390">
        <v>19</v>
      </c>
      <c r="BO310" s="390">
        <v>30</v>
      </c>
      <c r="BP310" s="519">
        <v>0.246</v>
      </c>
      <c r="BQ310" s="519">
        <v>0.32100000000000001</v>
      </c>
      <c r="BR310" s="519">
        <v>0.38200000000000001</v>
      </c>
      <c r="BS310" s="519">
        <v>0.70299999999999996</v>
      </c>
      <c r="BT310" s="390"/>
      <c r="BU310" s="390"/>
      <c r="BV310" s="390"/>
      <c r="BW310" s="390"/>
      <c r="BX310" s="390"/>
      <c r="BY310" s="390"/>
      <c r="BZ310" s="390"/>
      <c r="CA310" s="390"/>
      <c r="CB310" s="390"/>
      <c r="CC310" s="390"/>
      <c r="CD310" s="390"/>
    </row>
    <row r="311" spans="1:82" s="388" customFormat="1">
      <c r="A311" s="388" t="s">
        <v>7769</v>
      </c>
      <c r="B311" s="388" t="s">
        <v>7770</v>
      </c>
      <c r="C311" s="390">
        <v>24</v>
      </c>
      <c r="D311" s="390" t="s">
        <v>100</v>
      </c>
      <c r="E311" s="390" t="s">
        <v>43</v>
      </c>
      <c r="F311" s="390" t="s">
        <v>35</v>
      </c>
      <c r="G311" s="390">
        <v>89</v>
      </c>
      <c r="H311" s="390">
        <v>334</v>
      </c>
      <c r="I311" s="390">
        <v>281</v>
      </c>
      <c r="J311" s="390">
        <v>38</v>
      </c>
      <c r="K311" s="390">
        <v>84</v>
      </c>
      <c r="L311" s="390">
        <v>16</v>
      </c>
      <c r="M311" s="390">
        <v>0</v>
      </c>
      <c r="N311" s="390">
        <v>7</v>
      </c>
      <c r="O311" s="390">
        <v>43</v>
      </c>
      <c r="P311" s="390">
        <v>0</v>
      </c>
      <c r="Q311" s="390">
        <v>0</v>
      </c>
      <c r="R311" s="390">
        <v>49</v>
      </c>
      <c r="S311" s="390">
        <v>46</v>
      </c>
      <c r="T311" s="519">
        <v>0.29899999999999999</v>
      </c>
      <c r="U311" s="519">
        <v>0.40500000000000003</v>
      </c>
      <c r="V311" s="519">
        <v>0.43099999999999999</v>
      </c>
      <c r="W311" s="519">
        <v>0.83599999999999997</v>
      </c>
      <c r="X311" s="390">
        <v>125</v>
      </c>
      <c r="Y311" s="390">
        <v>121</v>
      </c>
      <c r="Z311" s="390">
        <v>6</v>
      </c>
      <c r="AA311" s="390">
        <v>2</v>
      </c>
      <c r="AB311" s="390">
        <v>1</v>
      </c>
      <c r="AC311" s="390">
        <v>1</v>
      </c>
      <c r="AD311" s="390">
        <v>4</v>
      </c>
      <c r="AE311" s="390" t="s">
        <v>10066</v>
      </c>
      <c r="AF311" s="390"/>
      <c r="AG311" s="576">
        <v>0</v>
      </c>
      <c r="AH311" s="390">
        <v>0</v>
      </c>
      <c r="AI311" s="390">
        <v>0</v>
      </c>
      <c r="AJ311" s="390">
        <v>0</v>
      </c>
      <c r="AK311" s="390">
        <v>0</v>
      </c>
      <c r="AL311" s="390">
        <v>0</v>
      </c>
      <c r="AM311" s="390">
        <v>34</v>
      </c>
      <c r="AN311" s="390">
        <v>0</v>
      </c>
      <c r="AO311" s="389">
        <v>47</v>
      </c>
      <c r="AP311" s="390">
        <v>76</v>
      </c>
      <c r="AQ311" s="584">
        <v>3</v>
      </c>
      <c r="AR311" s="601"/>
      <c r="AS311" s="390">
        <v>57</v>
      </c>
      <c r="AT311" s="390">
        <v>8</v>
      </c>
      <c r="AU311" s="389">
        <v>12</v>
      </c>
      <c r="AV311" s="390">
        <v>1</v>
      </c>
      <c r="AW311" s="390">
        <v>0</v>
      </c>
      <c r="AX311" s="390">
        <v>2</v>
      </c>
      <c r="AY311" s="390">
        <v>8</v>
      </c>
      <c r="AZ311" s="390">
        <v>12</v>
      </c>
      <c r="BA311" s="390">
        <v>14</v>
      </c>
      <c r="BB311" s="519">
        <v>0.21099999999999999</v>
      </c>
      <c r="BC311" s="519">
        <v>0.35699999999999998</v>
      </c>
      <c r="BD311" s="519">
        <v>0.33300000000000002</v>
      </c>
      <c r="BE311" s="519">
        <v>0.69</v>
      </c>
      <c r="BF311" s="370"/>
      <c r="BG311" s="390">
        <v>224</v>
      </c>
      <c r="BH311" s="390">
        <v>30</v>
      </c>
      <c r="BI311" s="390">
        <v>72</v>
      </c>
      <c r="BJ311" s="390">
        <v>15</v>
      </c>
      <c r="BK311" s="390">
        <v>0</v>
      </c>
      <c r="BL311" s="390">
        <v>5</v>
      </c>
      <c r="BM311" s="390">
        <v>35</v>
      </c>
      <c r="BN311" s="390">
        <v>37</v>
      </c>
      <c r="BO311" s="390">
        <v>32</v>
      </c>
      <c r="BP311" s="519">
        <v>0.32100000000000001</v>
      </c>
      <c r="BQ311" s="519">
        <v>0.41799999999999998</v>
      </c>
      <c r="BR311" s="519">
        <v>0.45500000000000002</v>
      </c>
      <c r="BS311" s="519">
        <v>0.873</v>
      </c>
      <c r="BT311" s="390"/>
      <c r="BU311" s="390"/>
      <c r="BV311" s="390"/>
      <c r="BW311" s="390"/>
      <c r="BX311" s="390"/>
      <c r="BY311" s="390"/>
      <c r="BZ311" s="390"/>
      <c r="CA311" s="390"/>
      <c r="CB311" s="390"/>
      <c r="CC311" s="390"/>
      <c r="CD311" s="390"/>
    </row>
    <row r="312" spans="1:82" s="388" customFormat="1">
      <c r="A312" s="388" t="s">
        <v>6650</v>
      </c>
      <c r="B312" s="388" t="s">
        <v>7235</v>
      </c>
      <c r="C312" s="390">
        <v>26</v>
      </c>
      <c r="D312" s="390" t="s">
        <v>113</v>
      </c>
      <c r="E312" s="390" t="s">
        <v>43</v>
      </c>
      <c r="F312" s="390" t="s">
        <v>35</v>
      </c>
      <c r="G312" s="390">
        <v>74</v>
      </c>
      <c r="H312" s="390">
        <v>216</v>
      </c>
      <c r="I312" s="390">
        <v>182</v>
      </c>
      <c r="J312" s="390">
        <v>19</v>
      </c>
      <c r="K312" s="390">
        <v>31</v>
      </c>
      <c r="L312" s="390">
        <v>4</v>
      </c>
      <c r="M312" s="390">
        <v>4</v>
      </c>
      <c r="N312" s="390">
        <v>3</v>
      </c>
      <c r="O312" s="390">
        <v>27</v>
      </c>
      <c r="P312" s="390">
        <v>2</v>
      </c>
      <c r="Q312" s="390">
        <v>0</v>
      </c>
      <c r="R312" s="390">
        <v>26</v>
      </c>
      <c r="S312" s="390">
        <v>33</v>
      </c>
      <c r="T312" s="519">
        <v>0.17</v>
      </c>
      <c r="U312" s="519">
        <v>0.29199999999999998</v>
      </c>
      <c r="V312" s="519">
        <v>0.28599999999999998</v>
      </c>
      <c r="W312" s="519">
        <v>0.57699999999999996</v>
      </c>
      <c r="X312" s="390">
        <v>48</v>
      </c>
      <c r="Y312" s="390">
        <v>52</v>
      </c>
      <c r="Z312" s="390">
        <v>6</v>
      </c>
      <c r="AA312" s="390">
        <v>6</v>
      </c>
      <c r="AB312" s="390">
        <v>0</v>
      </c>
      <c r="AC312" s="390">
        <v>2</v>
      </c>
      <c r="AD312" s="390">
        <v>2</v>
      </c>
      <c r="AE312" s="390" t="s">
        <v>10146</v>
      </c>
      <c r="AF312" s="390"/>
      <c r="AG312" s="576">
        <v>0</v>
      </c>
      <c r="AH312" s="390">
        <v>64</v>
      </c>
      <c r="AI312" s="390">
        <v>0</v>
      </c>
      <c r="AJ312" s="390">
        <v>2</v>
      </c>
      <c r="AK312" s="390">
        <v>1</v>
      </c>
      <c r="AL312" s="390">
        <v>0</v>
      </c>
      <c r="AM312" s="390">
        <v>2</v>
      </c>
      <c r="AN312" s="390">
        <v>0</v>
      </c>
      <c r="AO312" s="389">
        <v>0</v>
      </c>
      <c r="AP312" s="390">
        <v>2</v>
      </c>
      <c r="AQ312" s="584">
        <v>0</v>
      </c>
      <c r="AR312" s="601"/>
      <c r="AS312" s="390">
        <v>36</v>
      </c>
      <c r="AT312" s="390">
        <v>5</v>
      </c>
      <c r="AU312" s="389">
        <v>7</v>
      </c>
      <c r="AV312" s="390">
        <v>1</v>
      </c>
      <c r="AW312" s="390">
        <v>1</v>
      </c>
      <c r="AX312" s="390">
        <v>0</v>
      </c>
      <c r="AY312" s="390">
        <v>8</v>
      </c>
      <c r="AZ312" s="390">
        <v>4</v>
      </c>
      <c r="BA312" s="390">
        <v>8</v>
      </c>
      <c r="BB312" s="519">
        <v>0.19400000000000001</v>
      </c>
      <c r="BC312" s="519">
        <v>0.32600000000000001</v>
      </c>
      <c r="BD312" s="519">
        <v>0.27800000000000002</v>
      </c>
      <c r="BE312" s="519">
        <v>0.60399999999999998</v>
      </c>
      <c r="BF312" s="370"/>
      <c r="BG312" s="390">
        <v>146</v>
      </c>
      <c r="BH312" s="390">
        <v>14</v>
      </c>
      <c r="BI312" s="390">
        <v>24</v>
      </c>
      <c r="BJ312" s="390">
        <v>3</v>
      </c>
      <c r="BK312" s="390">
        <v>3</v>
      </c>
      <c r="BL312" s="390">
        <v>3</v>
      </c>
      <c r="BM312" s="390">
        <v>19</v>
      </c>
      <c r="BN312" s="390">
        <v>22</v>
      </c>
      <c r="BO312" s="390">
        <v>25</v>
      </c>
      <c r="BP312" s="519">
        <v>0.16400000000000001</v>
      </c>
      <c r="BQ312" s="519">
        <v>0.28299999999999997</v>
      </c>
      <c r="BR312" s="519">
        <v>0.28799999999999998</v>
      </c>
      <c r="BS312" s="519">
        <v>0.57099999999999995</v>
      </c>
      <c r="BT312" s="390"/>
      <c r="BU312" s="390"/>
      <c r="BV312" s="390"/>
      <c r="BW312" s="390"/>
      <c r="BX312" s="390"/>
      <c r="BY312" s="390"/>
      <c r="BZ312" s="390"/>
      <c r="CA312" s="390"/>
      <c r="CB312" s="390"/>
      <c r="CC312" s="390"/>
      <c r="CD312" s="390"/>
    </row>
    <row r="313" spans="1:82" ht="15" customHeight="1">
      <c r="A313" s="304"/>
      <c r="B313" s="332"/>
      <c r="C313" s="332"/>
      <c r="D313" s="332"/>
      <c r="E313" s="390"/>
      <c r="F313" s="390"/>
      <c r="G313" s="390"/>
      <c r="H313" s="390"/>
      <c r="I313" s="390"/>
      <c r="J313" s="390"/>
      <c r="K313" s="390"/>
      <c r="L313" s="390"/>
      <c r="M313" s="390"/>
      <c r="N313" s="390"/>
      <c r="O313" s="390"/>
      <c r="P313" s="390"/>
      <c r="Q313" s="390"/>
      <c r="R313" s="390"/>
      <c r="S313" s="390"/>
      <c r="T313" s="390"/>
      <c r="U313" s="390"/>
      <c r="V313" s="390"/>
      <c r="W313" s="390"/>
      <c r="X313" s="390"/>
      <c r="Y313" s="390"/>
      <c r="Z313" s="390"/>
      <c r="AA313" s="390"/>
      <c r="AB313" s="390"/>
      <c r="AC313" s="390"/>
      <c r="AD313" s="389"/>
      <c r="AE313" s="389"/>
      <c r="AF313" s="390"/>
      <c r="AG313" s="576"/>
      <c r="AH313" s="390"/>
      <c r="AI313" s="390"/>
      <c r="AJ313" s="389"/>
      <c r="AK313" s="390"/>
      <c r="AL313" s="390"/>
      <c r="AM313" s="390"/>
      <c r="AN313" s="390"/>
      <c r="AO313" s="389"/>
      <c r="AP313" s="390"/>
      <c r="AQ313" s="584"/>
      <c r="AR313" s="601"/>
      <c r="AS313" s="389"/>
      <c r="AT313" s="389"/>
      <c r="AU313" s="389"/>
      <c r="AV313" s="390"/>
      <c r="AW313" s="389"/>
      <c r="AX313" s="389"/>
      <c r="AY313" s="390"/>
      <c r="AZ313" s="390"/>
      <c r="BA313" s="389"/>
      <c r="BC313" s="389"/>
      <c r="BD313" s="389"/>
      <c r="BE313" s="389"/>
      <c r="BF313" s="370"/>
      <c r="BG313" s="390"/>
      <c r="BH313" s="389"/>
      <c r="BI313" s="390"/>
      <c r="BJ313" s="390"/>
      <c r="BK313" s="390"/>
      <c r="BL313" s="390"/>
    </row>
    <row r="314" spans="1:82" s="289" customFormat="1" ht="15" customHeight="1">
      <c r="A314" s="334" t="s">
        <v>481</v>
      </c>
      <c r="B314" s="335"/>
      <c r="C314" s="335"/>
      <c r="D314" s="335"/>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580"/>
      <c r="AH314" s="323"/>
      <c r="AI314" s="323"/>
      <c r="AJ314" s="323"/>
      <c r="AK314" s="323"/>
      <c r="AL314" s="323"/>
      <c r="AM314" s="323"/>
      <c r="AN314" s="323"/>
      <c r="AO314" s="323"/>
      <c r="AP314" s="323"/>
      <c r="AQ314" s="588"/>
      <c r="AR314" s="599"/>
      <c r="AS314" s="323"/>
      <c r="AT314" s="323"/>
      <c r="AU314" s="323"/>
      <c r="AV314" s="323"/>
      <c r="AW314" s="323"/>
      <c r="AX314" s="323"/>
      <c r="AY314" s="323"/>
      <c r="AZ314" s="323"/>
      <c r="BA314" s="323"/>
      <c r="BB314" s="335"/>
      <c r="BC314" s="323"/>
      <c r="BD314" s="323"/>
      <c r="BE314" s="323"/>
      <c r="BF314" s="323"/>
      <c r="BG314" s="323"/>
      <c r="BH314" s="323"/>
      <c r="BI314" s="323"/>
      <c r="BJ314" s="323"/>
      <c r="BK314" s="323"/>
      <c r="BL314" s="323"/>
      <c r="BM314" s="335"/>
      <c r="BN314" s="335"/>
      <c r="BO314" s="335"/>
      <c r="BP314" s="335"/>
      <c r="BQ314" s="335"/>
      <c r="BR314" s="335"/>
      <c r="BS314" s="335"/>
      <c r="BT314" s="335"/>
      <c r="BU314" s="335"/>
      <c r="BV314" s="335"/>
      <c r="BW314" s="335"/>
      <c r="BX314" s="335"/>
      <c r="BY314" s="335"/>
      <c r="BZ314" s="335"/>
      <c r="CA314" s="335"/>
      <c r="CB314" s="335"/>
      <c r="CC314" s="335"/>
      <c r="CD314" s="335"/>
    </row>
    <row r="315" spans="1:82" s="316" customFormat="1" ht="15" customHeight="1">
      <c r="A315" s="333"/>
      <c r="B315" s="332"/>
      <c r="C315" s="332"/>
      <c r="D315" s="332"/>
      <c r="E315" s="390"/>
      <c r="F315" s="390"/>
      <c r="G315" s="390"/>
      <c r="H315" s="390"/>
      <c r="I315" s="390"/>
      <c r="J315" s="390"/>
      <c r="K315" s="390"/>
      <c r="L315" s="390"/>
      <c r="M315" s="390"/>
      <c r="N315" s="390"/>
      <c r="O315" s="390"/>
      <c r="P315" s="390"/>
      <c r="Q315" s="390"/>
      <c r="R315" s="390"/>
      <c r="S315" s="390"/>
      <c r="T315" s="390"/>
      <c r="U315" s="390"/>
      <c r="V315" s="390"/>
      <c r="W315" s="390"/>
      <c r="X315" s="390"/>
      <c r="Y315" s="390"/>
      <c r="Z315" s="390"/>
      <c r="AA315" s="390"/>
      <c r="AB315" s="390"/>
      <c r="AC315" s="390"/>
      <c r="AD315" s="389"/>
      <c r="AE315" s="389"/>
      <c r="AF315" s="390"/>
      <c r="AG315" s="576"/>
      <c r="AH315" s="390"/>
      <c r="AI315" s="390"/>
      <c r="AJ315" s="389"/>
      <c r="AK315" s="390"/>
      <c r="AL315" s="390"/>
      <c r="AM315" s="390"/>
      <c r="AN315" s="390"/>
      <c r="AO315" s="389"/>
      <c r="AP315" s="390"/>
      <c r="AQ315" s="584"/>
      <c r="AR315" s="601"/>
      <c r="AS315" s="389"/>
      <c r="AT315" s="389"/>
      <c r="AU315" s="389"/>
      <c r="AV315" s="390"/>
      <c r="AW315" s="389"/>
      <c r="AX315" s="389"/>
      <c r="AY315" s="390"/>
      <c r="AZ315" s="390"/>
      <c r="BA315" s="389"/>
      <c r="BB315" s="341"/>
      <c r="BC315" s="389"/>
      <c r="BD315" s="389"/>
      <c r="BE315" s="389"/>
      <c r="BF315" s="370"/>
      <c r="BG315" s="390"/>
      <c r="BH315" s="389"/>
      <c r="BI315" s="390"/>
      <c r="BJ315" s="390"/>
      <c r="BK315" s="390"/>
      <c r="BL315" s="390"/>
      <c r="BM315" s="341"/>
      <c r="BN315" s="341"/>
      <c r="BO315" s="341"/>
      <c r="BP315" s="341"/>
      <c r="BQ315" s="341"/>
      <c r="BR315" s="341"/>
      <c r="BS315" s="341"/>
      <c r="BT315" s="341"/>
      <c r="BU315" s="341"/>
      <c r="BV315" s="341"/>
      <c r="BW315" s="341"/>
      <c r="BX315" s="341"/>
      <c r="BY315" s="341"/>
      <c r="BZ315" s="341"/>
      <c r="CA315" s="341"/>
      <c r="CB315" s="341"/>
      <c r="CC315" s="341"/>
      <c r="CD315" s="341"/>
    </row>
    <row r="316" spans="1:82" ht="15" customHeight="1">
      <c r="A316" s="296" t="s">
        <v>468</v>
      </c>
      <c r="B316" s="327"/>
      <c r="C316" s="327"/>
      <c r="D316" s="327"/>
      <c r="E316" s="390"/>
      <c r="F316" s="390"/>
      <c r="G316" s="390"/>
      <c r="H316" s="390"/>
      <c r="I316" s="390"/>
      <c r="J316" s="390"/>
      <c r="K316" s="390"/>
      <c r="L316" s="390"/>
      <c r="M316" s="390"/>
      <c r="N316" s="390"/>
      <c r="O316" s="390"/>
      <c r="P316" s="390"/>
      <c r="Q316" s="390"/>
      <c r="R316" s="390"/>
      <c r="S316" s="390"/>
      <c r="T316" s="390"/>
      <c r="U316" s="390"/>
      <c r="V316" s="390"/>
      <c r="W316" s="390"/>
      <c r="X316" s="390"/>
      <c r="Y316" s="390"/>
      <c r="Z316" s="390"/>
      <c r="AA316" s="390"/>
      <c r="AB316" s="390"/>
      <c r="AC316" s="390"/>
      <c r="AD316" s="389"/>
      <c r="AE316" s="389"/>
      <c r="AF316" s="390"/>
      <c r="AG316" s="576"/>
      <c r="AH316" s="390"/>
      <c r="AI316" s="390"/>
      <c r="AJ316" s="389"/>
      <c r="AK316" s="390"/>
      <c r="AL316" s="390"/>
      <c r="AM316" s="390"/>
      <c r="AN316" s="390"/>
      <c r="AO316" s="389"/>
      <c r="AP316" s="390"/>
      <c r="AQ316" s="584"/>
      <c r="AR316" s="601"/>
      <c r="AS316" s="390"/>
      <c r="AT316" s="389"/>
      <c r="AU316" s="389"/>
      <c r="AV316" s="390"/>
      <c r="AW316" s="389"/>
      <c r="AX316" s="389"/>
      <c r="AY316" s="390"/>
      <c r="AZ316" s="390"/>
      <c r="BA316" s="389"/>
      <c r="BC316" s="389"/>
      <c r="BD316" s="389"/>
      <c r="BE316" s="389"/>
      <c r="BF316" s="370"/>
      <c r="BG316" s="390"/>
      <c r="BH316" s="389"/>
      <c r="BI316" s="390"/>
      <c r="BJ316" s="390"/>
      <c r="BK316" s="390"/>
      <c r="BL316" s="390"/>
    </row>
    <row r="317" spans="1:82" s="388" customFormat="1">
      <c r="A317" s="388" t="s">
        <v>6142</v>
      </c>
      <c r="B317" s="388" t="s">
        <v>7236</v>
      </c>
      <c r="C317" s="390">
        <v>27</v>
      </c>
      <c r="D317" s="390" t="s">
        <v>46</v>
      </c>
      <c r="E317" s="390" t="s">
        <v>43</v>
      </c>
      <c r="F317" s="390" t="s">
        <v>10</v>
      </c>
      <c r="G317" s="390">
        <v>105</v>
      </c>
      <c r="H317" s="390">
        <v>285</v>
      </c>
      <c r="I317" s="390">
        <v>243</v>
      </c>
      <c r="J317" s="390">
        <v>28</v>
      </c>
      <c r="K317" s="390">
        <v>44</v>
      </c>
      <c r="L317" s="390">
        <v>11</v>
      </c>
      <c r="M317" s="390">
        <v>1</v>
      </c>
      <c r="N317" s="390">
        <v>8</v>
      </c>
      <c r="O317" s="390">
        <v>38</v>
      </c>
      <c r="P317" s="390">
        <v>3</v>
      </c>
      <c r="Q317" s="390">
        <v>2</v>
      </c>
      <c r="R317" s="390">
        <v>36</v>
      </c>
      <c r="S317" s="390">
        <v>91</v>
      </c>
      <c r="T317" s="519">
        <v>0.18099999999999999</v>
      </c>
      <c r="U317" s="519">
        <v>0.29499999999999998</v>
      </c>
      <c r="V317" s="519">
        <v>0.33300000000000002</v>
      </c>
      <c r="W317" s="519">
        <v>0.628</v>
      </c>
      <c r="X317" s="390">
        <v>69</v>
      </c>
      <c r="Y317" s="390">
        <v>81</v>
      </c>
      <c r="Z317" s="390">
        <v>13</v>
      </c>
      <c r="AA317" s="390">
        <v>4</v>
      </c>
      <c r="AB317" s="390">
        <v>0</v>
      </c>
      <c r="AC317" s="390">
        <v>2</v>
      </c>
      <c r="AD317" s="390">
        <v>0</v>
      </c>
      <c r="AE317" s="390" t="s">
        <v>10055</v>
      </c>
      <c r="AF317" s="390"/>
      <c r="AG317" s="576">
        <v>0</v>
      </c>
      <c r="AH317" s="390">
        <v>0</v>
      </c>
      <c r="AI317" s="390">
        <v>0</v>
      </c>
      <c r="AJ317" s="390">
        <v>0</v>
      </c>
      <c r="AK317" s="390">
        <v>0</v>
      </c>
      <c r="AL317" s="390">
        <v>0</v>
      </c>
      <c r="AM317" s="390">
        <v>6</v>
      </c>
      <c r="AN317" s="390">
        <v>11</v>
      </c>
      <c r="AO317" s="389">
        <v>68</v>
      </c>
      <c r="AP317" s="390">
        <v>79</v>
      </c>
      <c r="AQ317" s="584">
        <v>0</v>
      </c>
      <c r="AR317" s="601"/>
      <c r="AS317" s="390">
        <v>79</v>
      </c>
      <c r="AT317" s="390">
        <v>7</v>
      </c>
      <c r="AU317" s="389">
        <v>15</v>
      </c>
      <c r="AV317" s="390">
        <v>6</v>
      </c>
      <c r="AW317" s="390">
        <v>0</v>
      </c>
      <c r="AX317" s="390">
        <v>3</v>
      </c>
      <c r="AY317" s="390">
        <v>14</v>
      </c>
      <c r="AZ317" s="390">
        <v>14</v>
      </c>
      <c r="BA317" s="390">
        <v>25</v>
      </c>
      <c r="BB317" s="519">
        <v>0.19</v>
      </c>
      <c r="BC317" s="519">
        <v>0.316</v>
      </c>
      <c r="BD317" s="519">
        <v>0.38</v>
      </c>
      <c r="BE317" s="519">
        <v>0.69599999999999995</v>
      </c>
      <c r="BF317" s="370"/>
      <c r="BG317" s="390">
        <v>164</v>
      </c>
      <c r="BH317" s="390">
        <v>21</v>
      </c>
      <c r="BI317" s="390">
        <v>29</v>
      </c>
      <c r="BJ317" s="390">
        <v>5</v>
      </c>
      <c r="BK317" s="390">
        <v>1</v>
      </c>
      <c r="BL317" s="390">
        <v>5</v>
      </c>
      <c r="BM317" s="390">
        <v>24</v>
      </c>
      <c r="BN317" s="390">
        <v>22</v>
      </c>
      <c r="BO317" s="390">
        <v>66</v>
      </c>
      <c r="BP317" s="519">
        <v>0.17699999999999999</v>
      </c>
      <c r="BQ317" s="519">
        <v>0.28399999999999997</v>
      </c>
      <c r="BR317" s="519">
        <v>0.311</v>
      </c>
      <c r="BS317" s="519">
        <v>0.59499999999999997</v>
      </c>
      <c r="BT317" s="390"/>
      <c r="BU317" s="390"/>
      <c r="BV317" s="390"/>
      <c r="BW317" s="390"/>
      <c r="BX317" s="390"/>
      <c r="BY317" s="390"/>
      <c r="BZ317" s="390"/>
      <c r="CA317" s="390"/>
      <c r="CB317" s="390"/>
      <c r="CC317" s="390"/>
      <c r="CD317" s="390"/>
    </row>
    <row r="318" spans="1:82" s="388" customFormat="1">
      <c r="A318" s="388" t="s">
        <v>3844</v>
      </c>
      <c r="B318" s="388" t="s">
        <v>7238</v>
      </c>
      <c r="C318" s="390">
        <v>25</v>
      </c>
      <c r="D318" s="390" t="s">
        <v>53</v>
      </c>
      <c r="E318" s="390" t="s">
        <v>34</v>
      </c>
      <c r="F318" s="390" t="s">
        <v>10</v>
      </c>
      <c r="G318" s="390">
        <v>136</v>
      </c>
      <c r="H318" s="390">
        <v>580</v>
      </c>
      <c r="I318" s="390">
        <v>513</v>
      </c>
      <c r="J318" s="390">
        <v>72</v>
      </c>
      <c r="K318" s="390">
        <v>148</v>
      </c>
      <c r="L318" s="390">
        <v>45</v>
      </c>
      <c r="M318" s="390">
        <v>3</v>
      </c>
      <c r="N318" s="390">
        <v>23</v>
      </c>
      <c r="O318" s="390">
        <v>103</v>
      </c>
      <c r="P318" s="390">
        <v>8</v>
      </c>
      <c r="Q318" s="390">
        <v>2</v>
      </c>
      <c r="R318" s="390">
        <v>55</v>
      </c>
      <c r="S318" s="390">
        <v>102</v>
      </c>
      <c r="T318" s="519">
        <v>0.28799999999999998</v>
      </c>
      <c r="U318" s="519">
        <v>0.36</v>
      </c>
      <c r="V318" s="519">
        <v>0.52200000000000002</v>
      </c>
      <c r="W318" s="519">
        <v>0.88300000000000001</v>
      </c>
      <c r="X318" s="390">
        <v>135</v>
      </c>
      <c r="Y318" s="390">
        <v>268</v>
      </c>
      <c r="Z318" s="390">
        <v>14</v>
      </c>
      <c r="AA318" s="390">
        <v>6</v>
      </c>
      <c r="AB318" s="390">
        <v>0</v>
      </c>
      <c r="AC318" s="390">
        <v>6</v>
      </c>
      <c r="AD318" s="390">
        <v>4</v>
      </c>
      <c r="AE318" s="570" t="s">
        <v>6535</v>
      </c>
      <c r="AF318" s="570"/>
      <c r="AG318" s="576">
        <v>0</v>
      </c>
      <c r="AH318" s="390">
        <v>0</v>
      </c>
      <c r="AI318" s="390">
        <v>0</v>
      </c>
      <c r="AJ318" s="390">
        <v>0</v>
      </c>
      <c r="AK318" s="390">
        <v>0</v>
      </c>
      <c r="AL318" s="390">
        <v>136</v>
      </c>
      <c r="AM318" s="390">
        <v>0</v>
      </c>
      <c r="AN318" s="390">
        <v>0</v>
      </c>
      <c r="AO318" s="389">
        <v>0</v>
      </c>
      <c r="AP318" s="390">
        <v>0</v>
      </c>
      <c r="AQ318" s="584">
        <v>0</v>
      </c>
      <c r="AR318" s="601"/>
      <c r="AS318" s="390">
        <v>108</v>
      </c>
      <c r="AT318" s="390">
        <v>16</v>
      </c>
      <c r="AU318" s="389">
        <v>29</v>
      </c>
      <c r="AV318" s="390">
        <v>12</v>
      </c>
      <c r="AW318" s="390">
        <v>0</v>
      </c>
      <c r="AX318" s="390">
        <v>1</v>
      </c>
      <c r="AY318" s="390">
        <v>15</v>
      </c>
      <c r="AZ318" s="390">
        <v>24</v>
      </c>
      <c r="BA318" s="390">
        <v>27</v>
      </c>
      <c r="BB318" s="519">
        <v>0.26900000000000002</v>
      </c>
      <c r="BC318" s="519">
        <v>0.40200000000000002</v>
      </c>
      <c r="BD318" s="519">
        <v>0.40699999999999997</v>
      </c>
      <c r="BE318" s="519">
        <v>0.80900000000000005</v>
      </c>
      <c r="BF318" s="370"/>
      <c r="BG318" s="390">
        <v>405</v>
      </c>
      <c r="BH318" s="390">
        <v>56</v>
      </c>
      <c r="BI318" s="390">
        <v>119</v>
      </c>
      <c r="BJ318" s="390">
        <v>33</v>
      </c>
      <c r="BK318" s="390">
        <v>3</v>
      </c>
      <c r="BL318" s="390">
        <v>22</v>
      </c>
      <c r="BM318" s="390">
        <v>88</v>
      </c>
      <c r="BN318" s="390">
        <v>31</v>
      </c>
      <c r="BO318" s="390">
        <v>75</v>
      </c>
      <c r="BP318" s="519">
        <v>0.29399999999999998</v>
      </c>
      <c r="BQ318" s="519">
        <v>0.34799999999999998</v>
      </c>
      <c r="BR318" s="519">
        <v>0.55300000000000005</v>
      </c>
      <c r="BS318" s="519">
        <v>0.90100000000000002</v>
      </c>
      <c r="BT318" s="390"/>
      <c r="BU318" s="390"/>
      <c r="BV318" s="390"/>
      <c r="BW318" s="390"/>
      <c r="BX318" s="390"/>
      <c r="BY318" s="390"/>
      <c r="BZ318" s="390"/>
      <c r="CA318" s="390"/>
      <c r="CB318" s="390"/>
      <c r="CC318" s="390"/>
      <c r="CD318" s="390"/>
    </row>
    <row r="319" spans="1:82" s="388" customFormat="1">
      <c r="A319" s="388" t="s">
        <v>6144</v>
      </c>
      <c r="B319" s="388" t="s">
        <v>7239</v>
      </c>
      <c r="C319" s="390">
        <v>24</v>
      </c>
      <c r="D319" s="390" t="s">
        <v>33</v>
      </c>
      <c r="E319" s="390" t="s">
        <v>34</v>
      </c>
      <c r="F319" s="390" t="s">
        <v>10</v>
      </c>
      <c r="G319" s="390">
        <v>28</v>
      </c>
      <c r="H319" s="390">
        <v>94</v>
      </c>
      <c r="I319" s="390">
        <v>90</v>
      </c>
      <c r="J319" s="390">
        <v>8</v>
      </c>
      <c r="K319" s="390">
        <v>14</v>
      </c>
      <c r="L319" s="390">
        <v>4</v>
      </c>
      <c r="M319" s="390">
        <v>0</v>
      </c>
      <c r="N319" s="390">
        <v>0</v>
      </c>
      <c r="O319" s="390">
        <v>4</v>
      </c>
      <c r="P319" s="390">
        <v>5</v>
      </c>
      <c r="Q319" s="390">
        <v>0</v>
      </c>
      <c r="R319" s="390">
        <v>3</v>
      </c>
      <c r="S319" s="390">
        <v>28</v>
      </c>
      <c r="T319" s="519">
        <v>0.156</v>
      </c>
      <c r="U319" s="519">
        <v>0.183</v>
      </c>
      <c r="V319" s="519">
        <v>0.2</v>
      </c>
      <c r="W319" s="519">
        <v>0.38300000000000001</v>
      </c>
      <c r="X319" s="390">
        <v>4</v>
      </c>
      <c r="Y319" s="390">
        <v>18</v>
      </c>
      <c r="Z319" s="390">
        <v>1</v>
      </c>
      <c r="AA319" s="390">
        <v>0</v>
      </c>
      <c r="AB319" s="390">
        <v>1</v>
      </c>
      <c r="AC319" s="390">
        <v>0</v>
      </c>
      <c r="AD319" s="390">
        <v>0</v>
      </c>
      <c r="AE319" s="390" t="s">
        <v>10048</v>
      </c>
      <c r="AF319" s="390"/>
      <c r="AG319" s="576">
        <v>0</v>
      </c>
      <c r="AH319" s="390">
        <v>0</v>
      </c>
      <c r="AI319" s="390">
        <v>0</v>
      </c>
      <c r="AJ319" s="390">
        <v>0</v>
      </c>
      <c r="AK319" s="390">
        <v>0</v>
      </c>
      <c r="AL319" s="390">
        <v>0</v>
      </c>
      <c r="AM319" s="390">
        <v>0</v>
      </c>
      <c r="AN319" s="390">
        <v>27</v>
      </c>
      <c r="AO319" s="389">
        <v>0</v>
      </c>
      <c r="AP319" s="390">
        <v>27</v>
      </c>
      <c r="AQ319" s="584">
        <v>1</v>
      </c>
      <c r="AR319" s="601"/>
      <c r="AS319" s="390">
        <v>18</v>
      </c>
      <c r="AT319" s="390">
        <v>1</v>
      </c>
      <c r="AU319" s="389">
        <v>2</v>
      </c>
      <c r="AV319" s="390">
        <v>0</v>
      </c>
      <c r="AW319" s="390">
        <v>0</v>
      </c>
      <c r="AX319" s="390">
        <v>0</v>
      </c>
      <c r="AY319" s="390">
        <v>0</v>
      </c>
      <c r="AZ319" s="390">
        <v>0</v>
      </c>
      <c r="BA319" s="390">
        <v>8</v>
      </c>
      <c r="BB319" s="519">
        <v>0.111</v>
      </c>
      <c r="BC319" s="519">
        <v>0.111</v>
      </c>
      <c r="BD319" s="519">
        <v>0.111</v>
      </c>
      <c r="BE319" s="519">
        <v>0.222</v>
      </c>
      <c r="BF319" s="370"/>
      <c r="BG319" s="390">
        <v>72</v>
      </c>
      <c r="BH319" s="390">
        <v>7</v>
      </c>
      <c r="BI319" s="390">
        <v>12</v>
      </c>
      <c r="BJ319" s="390">
        <v>4</v>
      </c>
      <c r="BK319" s="390">
        <v>0</v>
      </c>
      <c r="BL319" s="390">
        <v>0</v>
      </c>
      <c r="BM319" s="390">
        <v>4</v>
      </c>
      <c r="BN319" s="390">
        <v>3</v>
      </c>
      <c r="BO319" s="390">
        <v>20</v>
      </c>
      <c r="BP319" s="519">
        <v>0.16700000000000001</v>
      </c>
      <c r="BQ319" s="519">
        <v>0.2</v>
      </c>
      <c r="BR319" s="519">
        <v>0.222</v>
      </c>
      <c r="BS319" s="519">
        <v>0.42199999999999999</v>
      </c>
      <c r="BT319" s="390"/>
      <c r="BU319" s="390"/>
      <c r="BV319" s="390"/>
      <c r="BW319" s="390"/>
      <c r="BX319" s="390"/>
      <c r="BY319" s="390"/>
      <c r="BZ319" s="390"/>
      <c r="CA319" s="390"/>
      <c r="CB319" s="390"/>
      <c r="CC319" s="390"/>
      <c r="CD319" s="390"/>
    </row>
    <row r="320" spans="1:82" s="388" customFormat="1">
      <c r="A320" s="388" t="s">
        <v>261</v>
      </c>
      <c r="B320" s="388" t="s">
        <v>7196</v>
      </c>
      <c r="C320" s="390">
        <v>31</v>
      </c>
      <c r="D320" s="390" t="s">
        <v>115</v>
      </c>
      <c r="E320" s="390" t="s">
        <v>34</v>
      </c>
      <c r="F320" s="390" t="s">
        <v>10</v>
      </c>
      <c r="G320" s="390">
        <v>128</v>
      </c>
      <c r="H320" s="390">
        <v>451</v>
      </c>
      <c r="I320" s="390">
        <v>407</v>
      </c>
      <c r="J320" s="390">
        <v>49</v>
      </c>
      <c r="K320" s="390">
        <v>92</v>
      </c>
      <c r="L320" s="390">
        <v>17</v>
      </c>
      <c r="M320" s="390">
        <v>0</v>
      </c>
      <c r="N320" s="390">
        <v>25</v>
      </c>
      <c r="O320" s="390">
        <v>78</v>
      </c>
      <c r="P320" s="390">
        <v>1</v>
      </c>
      <c r="Q320" s="390">
        <v>0</v>
      </c>
      <c r="R320" s="390">
        <v>33</v>
      </c>
      <c r="S320" s="390">
        <v>101</v>
      </c>
      <c r="T320" s="519">
        <v>0.22600000000000001</v>
      </c>
      <c r="U320" s="519">
        <v>0.28399999999999997</v>
      </c>
      <c r="V320" s="519">
        <v>0.45200000000000001</v>
      </c>
      <c r="W320" s="519">
        <v>0.73599999999999999</v>
      </c>
      <c r="X320" s="390">
        <v>101</v>
      </c>
      <c r="Y320" s="390">
        <v>184</v>
      </c>
      <c r="Z320" s="390">
        <v>13</v>
      </c>
      <c r="AA320" s="390">
        <v>3</v>
      </c>
      <c r="AB320" s="390">
        <v>0</v>
      </c>
      <c r="AC320" s="390">
        <v>8</v>
      </c>
      <c r="AD320" s="390">
        <v>2</v>
      </c>
      <c r="AE320" s="570" t="s">
        <v>10147</v>
      </c>
      <c r="AF320" s="570"/>
      <c r="AG320" s="576">
        <v>0</v>
      </c>
      <c r="AH320" s="390">
        <v>2</v>
      </c>
      <c r="AI320" s="390">
        <v>0</v>
      </c>
      <c r="AJ320" s="390">
        <v>0</v>
      </c>
      <c r="AK320" s="390">
        <v>0</v>
      </c>
      <c r="AL320" s="390">
        <v>0</v>
      </c>
      <c r="AM320" s="390">
        <v>0</v>
      </c>
      <c r="AN320" s="390">
        <v>0</v>
      </c>
      <c r="AO320" s="389">
        <v>0</v>
      </c>
      <c r="AP320" s="390">
        <v>0</v>
      </c>
      <c r="AQ320" s="584">
        <v>110</v>
      </c>
      <c r="AR320" s="601"/>
      <c r="AS320" s="390">
        <v>141</v>
      </c>
      <c r="AT320" s="390">
        <v>18</v>
      </c>
      <c r="AU320" s="389">
        <v>34</v>
      </c>
      <c r="AV320" s="390">
        <v>6</v>
      </c>
      <c r="AW320" s="390">
        <v>0</v>
      </c>
      <c r="AX320" s="390">
        <v>11</v>
      </c>
      <c r="AY320" s="390">
        <v>25</v>
      </c>
      <c r="AZ320" s="390">
        <v>11</v>
      </c>
      <c r="BA320" s="390">
        <v>23</v>
      </c>
      <c r="BB320" s="519">
        <v>0.24099999999999999</v>
      </c>
      <c r="BC320" s="519">
        <v>0.29899999999999999</v>
      </c>
      <c r="BD320" s="519">
        <v>0.51800000000000002</v>
      </c>
      <c r="BE320" s="519">
        <v>0.81699999999999995</v>
      </c>
      <c r="BF320" s="370"/>
      <c r="BG320" s="390">
        <v>266</v>
      </c>
      <c r="BH320" s="390">
        <v>31</v>
      </c>
      <c r="BI320" s="390">
        <v>58</v>
      </c>
      <c r="BJ320" s="390">
        <v>11</v>
      </c>
      <c r="BK320" s="390">
        <v>0</v>
      </c>
      <c r="BL320" s="390">
        <v>14</v>
      </c>
      <c r="BM320" s="390">
        <v>53</v>
      </c>
      <c r="BN320" s="390">
        <v>22</v>
      </c>
      <c r="BO320" s="390">
        <v>78</v>
      </c>
      <c r="BP320" s="519">
        <v>0.218</v>
      </c>
      <c r="BQ320" s="519">
        <v>0.27600000000000002</v>
      </c>
      <c r="BR320" s="519">
        <v>0.41699999999999998</v>
      </c>
      <c r="BS320" s="519">
        <v>0.69299999999999995</v>
      </c>
      <c r="BT320" s="390"/>
      <c r="BU320" s="390"/>
      <c r="BV320" s="390"/>
      <c r="BW320" s="390"/>
      <c r="BX320" s="390"/>
      <c r="BY320" s="390"/>
      <c r="BZ320" s="390"/>
      <c r="CA320" s="390"/>
      <c r="CB320" s="390"/>
      <c r="CC320" s="390"/>
      <c r="CD320" s="390"/>
    </row>
    <row r="321" spans="1:101" s="388" customFormat="1">
      <c r="A321" s="388" t="s">
        <v>217</v>
      </c>
      <c r="B321" s="388" t="s">
        <v>7240</v>
      </c>
      <c r="C321" s="390">
        <v>30</v>
      </c>
      <c r="D321" s="390" t="s">
        <v>40</v>
      </c>
      <c r="E321" s="390" t="s">
        <v>34</v>
      </c>
      <c r="F321" s="390" t="s">
        <v>35</v>
      </c>
      <c r="G321" s="390">
        <v>41</v>
      </c>
      <c r="H321" s="390">
        <v>120</v>
      </c>
      <c r="I321" s="390">
        <v>115</v>
      </c>
      <c r="J321" s="390">
        <v>10</v>
      </c>
      <c r="K321" s="390">
        <v>26</v>
      </c>
      <c r="L321" s="390">
        <v>8</v>
      </c>
      <c r="M321" s="390">
        <v>1</v>
      </c>
      <c r="N321" s="390">
        <v>0</v>
      </c>
      <c r="O321" s="390">
        <v>6</v>
      </c>
      <c r="P321" s="390">
        <v>0</v>
      </c>
      <c r="Q321" s="390">
        <v>0</v>
      </c>
      <c r="R321" s="390">
        <v>4</v>
      </c>
      <c r="S321" s="390">
        <v>29</v>
      </c>
      <c r="T321" s="519">
        <v>0.22600000000000001</v>
      </c>
      <c r="U321" s="519">
        <v>0.252</v>
      </c>
      <c r="V321" s="519">
        <v>0.313</v>
      </c>
      <c r="W321" s="519">
        <v>0.56499999999999995</v>
      </c>
      <c r="X321" s="390">
        <v>55</v>
      </c>
      <c r="Y321" s="390">
        <v>36</v>
      </c>
      <c r="Z321" s="390">
        <v>2</v>
      </c>
      <c r="AA321" s="390">
        <v>0</v>
      </c>
      <c r="AB321" s="390">
        <v>1</v>
      </c>
      <c r="AC321" s="390">
        <v>0</v>
      </c>
      <c r="AD321" s="390">
        <v>0</v>
      </c>
      <c r="AE321" s="390" t="s">
        <v>10148</v>
      </c>
      <c r="AF321" s="390"/>
      <c r="AG321" s="576">
        <v>0</v>
      </c>
      <c r="AH321" s="390">
        <v>0</v>
      </c>
      <c r="AI321" s="390">
        <v>0</v>
      </c>
      <c r="AJ321" s="390">
        <v>28</v>
      </c>
      <c r="AK321" s="390">
        <v>5</v>
      </c>
      <c r="AL321" s="390">
        <v>4</v>
      </c>
      <c r="AM321" s="390">
        <v>0</v>
      </c>
      <c r="AN321" s="390">
        <v>0</v>
      </c>
      <c r="AO321" s="389">
        <v>0</v>
      </c>
      <c r="AP321" s="390">
        <v>0</v>
      </c>
      <c r="AQ321" s="584">
        <v>0</v>
      </c>
      <c r="AR321" s="601"/>
      <c r="AS321" s="390">
        <v>20</v>
      </c>
      <c r="AT321" s="390">
        <v>1</v>
      </c>
      <c r="AU321" s="389">
        <v>4</v>
      </c>
      <c r="AV321" s="390">
        <v>1</v>
      </c>
      <c r="AW321" s="390">
        <v>0</v>
      </c>
      <c r="AX321" s="390">
        <v>0</v>
      </c>
      <c r="AY321" s="390">
        <v>1</v>
      </c>
      <c r="AZ321" s="390">
        <v>0</v>
      </c>
      <c r="BA321" s="390">
        <v>7</v>
      </c>
      <c r="BB321" s="519">
        <v>0.2</v>
      </c>
      <c r="BC321" s="519">
        <v>0.2</v>
      </c>
      <c r="BD321" s="519">
        <v>0.25</v>
      </c>
      <c r="BE321" s="519">
        <v>0.45</v>
      </c>
      <c r="BF321" s="370"/>
      <c r="BG321" s="390">
        <v>95</v>
      </c>
      <c r="BH321" s="390">
        <v>9</v>
      </c>
      <c r="BI321" s="390">
        <v>22</v>
      </c>
      <c r="BJ321" s="390">
        <v>7</v>
      </c>
      <c r="BK321" s="390">
        <v>1</v>
      </c>
      <c r="BL321" s="390">
        <v>0</v>
      </c>
      <c r="BM321" s="390">
        <v>5</v>
      </c>
      <c r="BN321" s="390">
        <v>4</v>
      </c>
      <c r="BO321" s="390">
        <v>22</v>
      </c>
      <c r="BP321" s="519">
        <v>0.23200000000000001</v>
      </c>
      <c r="BQ321" s="519">
        <v>0.26300000000000001</v>
      </c>
      <c r="BR321" s="519">
        <v>0.32600000000000001</v>
      </c>
      <c r="BS321" s="519">
        <v>0.58899999999999997</v>
      </c>
      <c r="BT321" s="390"/>
      <c r="BU321" s="390"/>
      <c r="BV321" s="390"/>
      <c r="BW321" s="390"/>
      <c r="BX321" s="390"/>
      <c r="BY321" s="390"/>
      <c r="BZ321" s="390"/>
      <c r="CA321" s="390"/>
      <c r="CB321" s="390"/>
      <c r="CC321" s="390"/>
      <c r="CD321" s="390"/>
    </row>
    <row r="322" spans="1:101" s="73" customFormat="1" ht="15.75" thickBot="1">
      <c r="A322" s="550" t="s">
        <v>7839</v>
      </c>
      <c r="B322" s="73" t="s">
        <v>7840</v>
      </c>
      <c r="C322" s="71"/>
      <c r="D322" s="71"/>
      <c r="E322" s="71"/>
      <c r="F322" s="71"/>
      <c r="G322" s="71"/>
      <c r="H322" s="71"/>
      <c r="I322" s="71"/>
      <c r="J322" s="503"/>
      <c r="K322" s="503"/>
      <c r="L322" s="503"/>
      <c r="M322" s="503"/>
      <c r="N322" s="71"/>
      <c r="O322" s="71"/>
      <c r="P322" s="71"/>
      <c r="Q322" s="71"/>
      <c r="R322" s="71"/>
      <c r="S322" s="71"/>
      <c r="T322" s="71"/>
      <c r="U322" s="71"/>
      <c r="V322" s="71"/>
      <c r="W322" s="71"/>
      <c r="X322" s="71"/>
      <c r="Y322" s="71"/>
      <c r="Z322" s="71"/>
      <c r="AA322" s="71"/>
      <c r="AB322" s="71"/>
      <c r="AC322" s="71"/>
      <c r="AD322" s="71"/>
      <c r="AE322" s="504"/>
      <c r="AF322" s="505"/>
      <c r="AG322" s="581"/>
      <c r="AH322" s="71"/>
      <c r="AI322" s="71"/>
      <c r="AJ322" s="71"/>
      <c r="AK322" s="71"/>
      <c r="AL322" s="71"/>
      <c r="AM322" s="71"/>
      <c r="AN322" s="71"/>
      <c r="AO322" s="573"/>
      <c r="AP322" s="506"/>
      <c r="AQ322" s="589"/>
      <c r="AR322" s="605"/>
      <c r="AS322" s="507"/>
      <c r="AT322" s="507"/>
      <c r="AU322" s="573"/>
      <c r="AV322" s="508"/>
      <c r="AW322" s="507"/>
      <c r="AX322" s="507"/>
      <c r="AY322" s="507"/>
      <c r="AZ322" s="507"/>
      <c r="BA322" s="202"/>
      <c r="BB322" s="202"/>
      <c r="BC322" s="202"/>
      <c r="BD322" s="202"/>
      <c r="BE322" s="202"/>
      <c r="BF322" s="613"/>
      <c r="BG322" s="71"/>
      <c r="BH322" s="71"/>
      <c r="BI322" s="71"/>
      <c r="BJ322" s="71"/>
      <c r="BK322" s="71"/>
      <c r="BL322" s="71"/>
      <c r="BM322" s="71"/>
      <c r="BN322" s="71"/>
      <c r="BO322" s="71"/>
      <c r="BP322" s="71"/>
      <c r="BQ322" s="71"/>
      <c r="BR322" s="71"/>
      <c r="BS322" s="71"/>
      <c r="BT322" s="71"/>
      <c r="BU322" s="71"/>
      <c r="BV322" s="71"/>
      <c r="BW322" s="71"/>
      <c r="BX322" s="71"/>
      <c r="BY322" s="71"/>
      <c r="BZ322" s="71"/>
      <c r="CA322" s="71"/>
      <c r="CB322" s="71"/>
      <c r="CC322" s="71"/>
      <c r="CD322" s="71"/>
    </row>
    <row r="323" spans="1:101" s="388" customFormat="1">
      <c r="A323" s="388" t="s">
        <v>3889</v>
      </c>
      <c r="B323" s="388" t="s">
        <v>7242</v>
      </c>
      <c r="C323" s="390">
        <v>27</v>
      </c>
      <c r="D323" s="390" t="s">
        <v>48</v>
      </c>
      <c r="E323" s="390" t="s">
        <v>43</v>
      </c>
      <c r="F323" s="390" t="s">
        <v>35</v>
      </c>
      <c r="G323" s="390">
        <v>56</v>
      </c>
      <c r="H323" s="390">
        <v>238</v>
      </c>
      <c r="I323" s="390">
        <v>207</v>
      </c>
      <c r="J323" s="390">
        <v>34</v>
      </c>
      <c r="K323" s="390">
        <v>46</v>
      </c>
      <c r="L323" s="390">
        <v>8</v>
      </c>
      <c r="M323" s="390">
        <v>0</v>
      </c>
      <c r="N323" s="390">
        <v>6</v>
      </c>
      <c r="O323" s="390">
        <v>31</v>
      </c>
      <c r="P323" s="390">
        <v>1</v>
      </c>
      <c r="Q323" s="390">
        <v>2</v>
      </c>
      <c r="R323" s="390">
        <v>26</v>
      </c>
      <c r="S323" s="390">
        <v>65</v>
      </c>
      <c r="T323" s="519">
        <v>0.222</v>
      </c>
      <c r="U323" s="519">
        <v>0.307</v>
      </c>
      <c r="V323" s="519">
        <v>0.34799999999999998</v>
      </c>
      <c r="W323" s="519">
        <v>0.65500000000000003</v>
      </c>
      <c r="X323" s="390">
        <v>72</v>
      </c>
      <c r="Y323" s="390">
        <v>72</v>
      </c>
      <c r="Z323" s="390">
        <v>4</v>
      </c>
      <c r="AA323" s="390">
        <v>1</v>
      </c>
      <c r="AB323" s="390">
        <v>0</v>
      </c>
      <c r="AC323" s="390">
        <v>4</v>
      </c>
      <c r="AD323" s="390">
        <v>0</v>
      </c>
      <c r="AE323" s="390" t="s">
        <v>6533</v>
      </c>
      <c r="AF323" s="390"/>
      <c r="AG323" s="576">
        <v>0</v>
      </c>
      <c r="AH323" s="390">
        <v>0</v>
      </c>
      <c r="AI323" s="390">
        <v>0</v>
      </c>
      <c r="AJ323" s="390">
        <v>0</v>
      </c>
      <c r="AK323" s="390">
        <v>52</v>
      </c>
      <c r="AL323" s="390">
        <v>0</v>
      </c>
      <c r="AM323" s="390">
        <v>0</v>
      </c>
      <c r="AN323" s="390">
        <v>0</v>
      </c>
      <c r="AO323" s="389">
        <v>0</v>
      </c>
      <c r="AP323" s="390">
        <v>0</v>
      </c>
      <c r="AQ323" s="584">
        <v>0</v>
      </c>
      <c r="AR323" s="601"/>
      <c r="AS323" s="390">
        <v>47</v>
      </c>
      <c r="AT323" s="390">
        <v>5</v>
      </c>
      <c r="AU323" s="389">
        <v>8</v>
      </c>
      <c r="AV323" s="390">
        <v>3</v>
      </c>
      <c r="AW323" s="390">
        <v>0</v>
      </c>
      <c r="AX323" s="390">
        <v>0</v>
      </c>
      <c r="AY323" s="390">
        <v>3</v>
      </c>
      <c r="AZ323" s="390">
        <v>6</v>
      </c>
      <c r="BA323" s="390">
        <v>17</v>
      </c>
      <c r="BB323" s="519">
        <v>0.17</v>
      </c>
      <c r="BC323" s="519">
        <v>0.25900000000000001</v>
      </c>
      <c r="BD323" s="519">
        <v>0.23400000000000001</v>
      </c>
      <c r="BE323" s="519">
        <v>0.49299999999999999</v>
      </c>
      <c r="BF323" s="370"/>
      <c r="BG323" s="390">
        <v>160</v>
      </c>
      <c r="BH323" s="390">
        <v>29</v>
      </c>
      <c r="BI323" s="390">
        <v>38</v>
      </c>
      <c r="BJ323" s="390">
        <v>5</v>
      </c>
      <c r="BK323" s="390">
        <v>0</v>
      </c>
      <c r="BL323" s="390">
        <v>6</v>
      </c>
      <c r="BM323" s="390">
        <v>28</v>
      </c>
      <c r="BN323" s="390">
        <v>20</v>
      </c>
      <c r="BO323" s="390">
        <v>48</v>
      </c>
      <c r="BP323" s="519">
        <v>0.23799999999999999</v>
      </c>
      <c r="BQ323" s="519">
        <v>0.32100000000000001</v>
      </c>
      <c r="BR323" s="519">
        <v>0.38100000000000001</v>
      </c>
      <c r="BS323" s="519">
        <v>0.70199999999999996</v>
      </c>
      <c r="BT323" s="390"/>
      <c r="BU323" s="390"/>
      <c r="BV323" s="390"/>
      <c r="BW323" s="390"/>
      <c r="BX323" s="390"/>
      <c r="BY323" s="390"/>
      <c r="BZ323" s="390"/>
      <c r="CA323" s="390"/>
      <c r="CB323" s="390"/>
      <c r="CC323" s="390"/>
      <c r="CD323" s="390"/>
    </row>
    <row r="324" spans="1:101" s="388" customFormat="1">
      <c r="A324" s="388" t="s">
        <v>65</v>
      </c>
      <c r="B324" s="388" t="s">
        <v>7052</v>
      </c>
      <c r="C324" s="390">
        <v>35</v>
      </c>
      <c r="D324" s="390" t="s">
        <v>33</v>
      </c>
      <c r="E324" s="390" t="s">
        <v>34</v>
      </c>
      <c r="F324" s="390" t="s">
        <v>35</v>
      </c>
      <c r="G324" s="390">
        <v>127</v>
      </c>
      <c r="H324" s="390">
        <v>543</v>
      </c>
      <c r="I324" s="390">
        <v>486</v>
      </c>
      <c r="J324" s="390">
        <v>64</v>
      </c>
      <c r="K324" s="390">
        <v>137</v>
      </c>
      <c r="L324" s="390">
        <v>27</v>
      </c>
      <c r="M324" s="390">
        <v>1</v>
      </c>
      <c r="N324" s="390">
        <v>6</v>
      </c>
      <c r="O324" s="390">
        <v>48</v>
      </c>
      <c r="P324" s="390">
        <v>0</v>
      </c>
      <c r="Q324" s="390">
        <v>1</v>
      </c>
      <c r="R324" s="390">
        <v>51</v>
      </c>
      <c r="S324" s="390">
        <v>86</v>
      </c>
      <c r="T324" s="519">
        <v>0.28199999999999997</v>
      </c>
      <c r="U324" s="519">
        <v>0.35099999999999998</v>
      </c>
      <c r="V324" s="519">
        <v>0.379</v>
      </c>
      <c r="W324" s="519">
        <v>0.72899999999999998</v>
      </c>
      <c r="X324" s="390">
        <v>99</v>
      </c>
      <c r="Y324" s="390">
        <v>184</v>
      </c>
      <c r="Z324" s="390">
        <v>9</v>
      </c>
      <c r="AA324" s="390">
        <v>2</v>
      </c>
      <c r="AB324" s="390">
        <v>1</v>
      </c>
      <c r="AC324" s="390">
        <v>3</v>
      </c>
      <c r="AD324" s="390">
        <v>5</v>
      </c>
      <c r="AE324" s="390" t="s">
        <v>10031</v>
      </c>
      <c r="AF324" s="390"/>
      <c r="AG324" s="576">
        <v>0</v>
      </c>
      <c r="AH324" s="390">
        <v>1</v>
      </c>
      <c r="AI324" s="390">
        <v>90</v>
      </c>
      <c r="AJ324" s="390">
        <v>0</v>
      </c>
      <c r="AK324" s="390">
        <v>0</v>
      </c>
      <c r="AL324" s="390">
        <v>0</v>
      </c>
      <c r="AM324" s="390">
        <v>0</v>
      </c>
      <c r="AN324" s="390">
        <v>0</v>
      </c>
      <c r="AO324" s="389">
        <v>1</v>
      </c>
      <c r="AP324" s="390">
        <v>1</v>
      </c>
      <c r="AQ324" s="584">
        <v>33</v>
      </c>
      <c r="AR324" s="601"/>
      <c r="AS324" s="390">
        <v>130</v>
      </c>
      <c r="AT324" s="390">
        <v>14</v>
      </c>
      <c r="AU324" s="389">
        <v>39</v>
      </c>
      <c r="AV324" s="390">
        <v>5</v>
      </c>
      <c r="AW324" s="390">
        <v>0</v>
      </c>
      <c r="AX324" s="390">
        <v>2</v>
      </c>
      <c r="AY324" s="390">
        <v>15</v>
      </c>
      <c r="AZ324" s="390">
        <v>10</v>
      </c>
      <c r="BA324" s="390">
        <v>27</v>
      </c>
      <c r="BB324" s="519">
        <v>0.3</v>
      </c>
      <c r="BC324" s="519">
        <v>0.35899999999999999</v>
      </c>
      <c r="BD324" s="519">
        <v>0.38500000000000001</v>
      </c>
      <c r="BE324" s="519">
        <v>0.74399999999999999</v>
      </c>
      <c r="BF324" s="370"/>
      <c r="BG324" s="390">
        <v>356</v>
      </c>
      <c r="BH324" s="390">
        <v>50</v>
      </c>
      <c r="BI324" s="390">
        <v>98</v>
      </c>
      <c r="BJ324" s="390">
        <v>22</v>
      </c>
      <c r="BK324" s="390">
        <v>1</v>
      </c>
      <c r="BL324" s="390">
        <v>4</v>
      </c>
      <c r="BM324" s="390">
        <v>33</v>
      </c>
      <c r="BN324" s="390">
        <v>41</v>
      </c>
      <c r="BO324" s="390">
        <v>59</v>
      </c>
      <c r="BP324" s="519">
        <v>0.27500000000000002</v>
      </c>
      <c r="BQ324" s="519">
        <v>0.34799999999999998</v>
      </c>
      <c r="BR324" s="519">
        <v>0.376</v>
      </c>
      <c r="BS324" s="519">
        <v>0.72399999999999998</v>
      </c>
      <c r="BT324" s="390"/>
      <c r="BU324" s="390"/>
      <c r="BV324" s="390"/>
      <c r="BW324" s="390"/>
      <c r="BX324" s="390"/>
      <c r="BY324" s="390"/>
      <c r="BZ324" s="390"/>
      <c r="CA324" s="390"/>
      <c r="CB324" s="390"/>
      <c r="CC324" s="390"/>
      <c r="CD324" s="390"/>
    </row>
    <row r="325" spans="1:101" s="388" customFormat="1">
      <c r="A325" s="388" t="s">
        <v>218</v>
      </c>
      <c r="B325" s="388" t="s">
        <v>7244</v>
      </c>
      <c r="C325" s="390">
        <v>27</v>
      </c>
      <c r="D325" s="390" t="s">
        <v>128</v>
      </c>
      <c r="E325" s="390" t="s">
        <v>43</v>
      </c>
      <c r="F325" s="390" t="s">
        <v>10</v>
      </c>
      <c r="G325" s="390">
        <v>83</v>
      </c>
      <c r="H325" s="390">
        <v>343</v>
      </c>
      <c r="I325" s="390">
        <v>312</v>
      </c>
      <c r="J325" s="390">
        <v>39</v>
      </c>
      <c r="K325" s="390">
        <v>79</v>
      </c>
      <c r="L325" s="390">
        <v>25</v>
      </c>
      <c r="M325" s="390">
        <v>1</v>
      </c>
      <c r="N325" s="390">
        <v>11</v>
      </c>
      <c r="O325" s="390">
        <v>39</v>
      </c>
      <c r="P325" s="390">
        <v>13</v>
      </c>
      <c r="Q325" s="390">
        <v>1</v>
      </c>
      <c r="R325" s="390">
        <v>30</v>
      </c>
      <c r="S325" s="390">
        <v>94</v>
      </c>
      <c r="T325" s="519">
        <v>0.253</v>
      </c>
      <c r="U325" s="519">
        <v>0.318</v>
      </c>
      <c r="V325" s="519">
        <v>0.44600000000000001</v>
      </c>
      <c r="W325" s="519">
        <v>0.76300000000000001</v>
      </c>
      <c r="X325" s="390">
        <v>109</v>
      </c>
      <c r="Y325" s="390">
        <v>139</v>
      </c>
      <c r="Z325" s="390">
        <v>10</v>
      </c>
      <c r="AA325" s="390">
        <v>0</v>
      </c>
      <c r="AB325" s="390">
        <v>0</v>
      </c>
      <c r="AC325" s="390">
        <v>1</v>
      </c>
      <c r="AD325" s="390">
        <v>1</v>
      </c>
      <c r="AE325" s="390" t="s">
        <v>10149</v>
      </c>
      <c r="AF325" s="390"/>
      <c r="AG325" s="576">
        <v>0</v>
      </c>
      <c r="AH325" s="390">
        <v>0</v>
      </c>
      <c r="AI325" s="390">
        <v>2</v>
      </c>
      <c r="AJ325" s="390">
        <v>0</v>
      </c>
      <c r="AK325" s="390">
        <v>36</v>
      </c>
      <c r="AL325" s="390">
        <v>0</v>
      </c>
      <c r="AM325" s="390">
        <v>31</v>
      </c>
      <c r="AN325" s="390">
        <v>1</v>
      </c>
      <c r="AO325" s="389">
        <v>10</v>
      </c>
      <c r="AP325" s="390">
        <v>41</v>
      </c>
      <c r="AQ325" s="584">
        <v>1</v>
      </c>
      <c r="AR325" s="601"/>
      <c r="AS325" s="390">
        <v>125</v>
      </c>
      <c r="AT325" s="390">
        <v>14</v>
      </c>
      <c r="AU325" s="389">
        <v>31</v>
      </c>
      <c r="AV325" s="390">
        <v>10</v>
      </c>
      <c r="AW325" s="390">
        <v>0</v>
      </c>
      <c r="AX325" s="390">
        <v>6</v>
      </c>
      <c r="AY325" s="390">
        <v>13</v>
      </c>
      <c r="AZ325" s="390">
        <v>16</v>
      </c>
      <c r="BA325" s="390">
        <v>36</v>
      </c>
      <c r="BB325" s="519">
        <v>0.248</v>
      </c>
      <c r="BC325" s="519">
        <v>0.33300000000000002</v>
      </c>
      <c r="BD325" s="519">
        <v>0.47199999999999998</v>
      </c>
      <c r="BE325" s="519">
        <v>0.80500000000000005</v>
      </c>
      <c r="BF325" s="370"/>
      <c r="BG325" s="390">
        <v>187</v>
      </c>
      <c r="BH325" s="390">
        <v>24</v>
      </c>
      <c r="BI325" s="390">
        <v>48</v>
      </c>
      <c r="BJ325" s="390">
        <v>15</v>
      </c>
      <c r="BK325" s="390">
        <v>1</v>
      </c>
      <c r="BL325" s="390">
        <v>5</v>
      </c>
      <c r="BM325" s="390">
        <v>26</v>
      </c>
      <c r="BN325" s="390">
        <v>14</v>
      </c>
      <c r="BO325" s="390">
        <v>58</v>
      </c>
      <c r="BP325" s="519">
        <v>0.25700000000000001</v>
      </c>
      <c r="BQ325" s="519">
        <v>0.307</v>
      </c>
      <c r="BR325" s="519">
        <v>0.42799999999999999</v>
      </c>
      <c r="BS325" s="519">
        <v>0.73499999999999999</v>
      </c>
      <c r="BT325" s="390"/>
      <c r="BU325" s="390"/>
      <c r="BV325" s="390"/>
      <c r="BW325" s="390"/>
      <c r="BX325" s="390"/>
      <c r="BY325" s="390"/>
      <c r="BZ325" s="390"/>
      <c r="CA325" s="390"/>
      <c r="CB325" s="390"/>
      <c r="CC325" s="390"/>
      <c r="CD325" s="390"/>
    </row>
    <row r="326" spans="1:101" s="388" customFormat="1">
      <c r="A326" s="388" t="s">
        <v>6133</v>
      </c>
      <c r="B326" s="388" t="s">
        <v>7245</v>
      </c>
      <c r="C326" s="390">
        <v>31</v>
      </c>
      <c r="D326" s="390" t="s">
        <v>53</v>
      </c>
      <c r="E326" s="390" t="s">
        <v>34</v>
      </c>
      <c r="F326" s="390" t="s">
        <v>10</v>
      </c>
      <c r="G326" s="390">
        <v>127</v>
      </c>
      <c r="H326" s="390">
        <v>502</v>
      </c>
      <c r="I326" s="390">
        <v>480</v>
      </c>
      <c r="J326" s="390">
        <v>56</v>
      </c>
      <c r="K326" s="390">
        <v>127</v>
      </c>
      <c r="L326" s="390">
        <v>23</v>
      </c>
      <c r="M326" s="390">
        <v>3</v>
      </c>
      <c r="N326" s="390">
        <v>10</v>
      </c>
      <c r="O326" s="390">
        <v>44</v>
      </c>
      <c r="P326" s="390">
        <v>7</v>
      </c>
      <c r="Q326" s="390">
        <v>2</v>
      </c>
      <c r="R326" s="390">
        <v>16</v>
      </c>
      <c r="S326" s="390">
        <v>69</v>
      </c>
      <c r="T326" s="519">
        <v>0.26500000000000001</v>
      </c>
      <c r="U326" s="519">
        <v>0.28899999999999998</v>
      </c>
      <c r="V326" s="519">
        <v>0.38800000000000001</v>
      </c>
      <c r="W326" s="519">
        <v>0.67700000000000005</v>
      </c>
      <c r="X326" s="390">
        <v>81</v>
      </c>
      <c r="Y326" s="390">
        <v>186</v>
      </c>
      <c r="Z326" s="390">
        <v>17</v>
      </c>
      <c r="AA326" s="390">
        <v>2</v>
      </c>
      <c r="AB326" s="390">
        <v>1</v>
      </c>
      <c r="AC326" s="390">
        <v>3</v>
      </c>
      <c r="AD326" s="390">
        <v>0</v>
      </c>
      <c r="AE326" s="390" t="s">
        <v>10096</v>
      </c>
      <c r="AF326" s="390"/>
      <c r="AG326" s="576">
        <v>0</v>
      </c>
      <c r="AH326" s="390">
        <v>0</v>
      </c>
      <c r="AI326" s="390">
        <v>0</v>
      </c>
      <c r="AJ326" s="390">
        <v>74</v>
      </c>
      <c r="AK326" s="390">
        <v>45</v>
      </c>
      <c r="AL326" s="390">
        <v>0</v>
      </c>
      <c r="AM326" s="390">
        <v>0</v>
      </c>
      <c r="AN326" s="390">
        <v>0</v>
      </c>
      <c r="AO326" s="389">
        <v>0</v>
      </c>
      <c r="AP326" s="390">
        <v>0</v>
      </c>
      <c r="AQ326" s="584">
        <v>10</v>
      </c>
      <c r="AR326" s="601"/>
      <c r="AS326" s="390">
        <v>131</v>
      </c>
      <c r="AT326" s="390">
        <v>12</v>
      </c>
      <c r="AU326" s="389">
        <v>34</v>
      </c>
      <c r="AV326" s="390">
        <v>5</v>
      </c>
      <c r="AW326" s="390">
        <v>0</v>
      </c>
      <c r="AX326" s="390">
        <v>2</v>
      </c>
      <c r="AY326" s="390">
        <v>9</v>
      </c>
      <c r="AZ326" s="390">
        <v>7</v>
      </c>
      <c r="BA326" s="390">
        <v>18</v>
      </c>
      <c r="BB326" s="519">
        <v>0.26</v>
      </c>
      <c r="BC326" s="519">
        <v>0.29699999999999999</v>
      </c>
      <c r="BD326" s="519">
        <v>0.34399999999999997</v>
      </c>
      <c r="BE326" s="519">
        <v>0.64100000000000001</v>
      </c>
      <c r="BF326" s="370"/>
      <c r="BG326" s="390">
        <v>349</v>
      </c>
      <c r="BH326" s="390">
        <v>44</v>
      </c>
      <c r="BI326" s="390">
        <v>93</v>
      </c>
      <c r="BJ326" s="390">
        <v>18</v>
      </c>
      <c r="BK326" s="390">
        <v>3</v>
      </c>
      <c r="BL326" s="390">
        <v>8</v>
      </c>
      <c r="BM326" s="390">
        <v>35</v>
      </c>
      <c r="BN326" s="390">
        <v>9</v>
      </c>
      <c r="BO326" s="390">
        <v>51</v>
      </c>
      <c r="BP326" s="519">
        <v>0.26600000000000001</v>
      </c>
      <c r="BQ326" s="519">
        <v>0.28699999999999998</v>
      </c>
      <c r="BR326" s="519">
        <v>0.40400000000000003</v>
      </c>
      <c r="BS326" s="519">
        <v>0.69099999999999995</v>
      </c>
      <c r="BT326" s="390"/>
      <c r="BU326" s="390"/>
      <c r="BV326" s="390"/>
      <c r="BW326" s="390"/>
      <c r="BX326" s="390"/>
      <c r="BY326" s="390"/>
      <c r="BZ326" s="390"/>
      <c r="CA326" s="390"/>
      <c r="CB326" s="390"/>
      <c r="CC326" s="390"/>
      <c r="CD326" s="390"/>
    </row>
    <row r="327" spans="1:101" s="73" customFormat="1" ht="15.75" thickBot="1">
      <c r="A327" s="550" t="s">
        <v>6667</v>
      </c>
      <c r="B327" s="73" t="s">
        <v>7246</v>
      </c>
      <c r="C327" s="71"/>
      <c r="D327" s="71"/>
      <c r="E327" s="71"/>
      <c r="F327" s="71"/>
      <c r="G327" s="71"/>
      <c r="H327" s="71"/>
      <c r="I327" s="71"/>
      <c r="J327" s="503"/>
      <c r="K327" s="503"/>
      <c r="L327" s="503"/>
      <c r="M327" s="503"/>
      <c r="N327" s="71"/>
      <c r="O327" s="71"/>
      <c r="P327" s="71"/>
      <c r="Q327" s="71"/>
      <c r="R327" s="71"/>
      <c r="S327" s="71"/>
      <c r="T327" s="71"/>
      <c r="U327" s="71"/>
      <c r="V327" s="71"/>
      <c r="W327" s="71"/>
      <c r="X327" s="71"/>
      <c r="Y327" s="71"/>
      <c r="Z327" s="71"/>
      <c r="AA327" s="71"/>
      <c r="AB327" s="71"/>
      <c r="AC327" s="71"/>
      <c r="AD327" s="71"/>
      <c r="AE327" s="504"/>
      <c r="AF327" s="505"/>
      <c r="AG327" s="581"/>
      <c r="AH327" s="71"/>
      <c r="AI327" s="71"/>
      <c r="AJ327" s="71"/>
      <c r="AK327" s="71"/>
      <c r="AL327" s="71"/>
      <c r="AM327" s="71"/>
      <c r="AN327" s="71"/>
      <c r="AO327" s="573"/>
      <c r="AP327" s="506"/>
      <c r="AQ327" s="589"/>
      <c r="AR327" s="605"/>
      <c r="AS327" s="507"/>
      <c r="AT327" s="507"/>
      <c r="AU327" s="573"/>
      <c r="AV327" s="508"/>
      <c r="AW327" s="507"/>
      <c r="AX327" s="507"/>
      <c r="AY327" s="507"/>
      <c r="AZ327" s="507"/>
      <c r="BA327" s="202"/>
      <c r="BB327" s="202"/>
      <c r="BC327" s="202"/>
      <c r="BD327" s="202"/>
      <c r="BE327" s="202"/>
      <c r="BF327" s="613"/>
      <c r="BG327" s="71"/>
      <c r="BH327" s="71"/>
      <c r="BI327" s="71"/>
      <c r="BJ327" s="71"/>
      <c r="BK327" s="71"/>
      <c r="BL327" s="71"/>
      <c r="BM327" s="71"/>
      <c r="BN327" s="71"/>
      <c r="BO327" s="71"/>
      <c r="BP327" s="71"/>
      <c r="BQ327" s="71"/>
      <c r="BR327" s="71"/>
      <c r="BS327" s="71"/>
      <c r="BT327" s="71"/>
      <c r="BU327" s="71"/>
      <c r="BV327" s="71"/>
      <c r="BW327" s="71"/>
      <c r="BX327" s="71"/>
      <c r="BY327" s="71"/>
      <c r="BZ327" s="71"/>
      <c r="CA327" s="71"/>
      <c r="CB327" s="71"/>
      <c r="CC327" s="71"/>
      <c r="CD327" s="71"/>
    </row>
    <row r="328" spans="1:101" s="388" customFormat="1">
      <c r="A328" s="388" t="s">
        <v>219</v>
      </c>
      <c r="B328" s="388" t="s">
        <v>7247</v>
      </c>
      <c r="C328" s="390">
        <v>30</v>
      </c>
      <c r="D328" s="390" t="s">
        <v>36</v>
      </c>
      <c r="E328" s="390" t="s">
        <v>34</v>
      </c>
      <c r="F328" s="390" t="s">
        <v>10</v>
      </c>
      <c r="G328" s="390">
        <v>39</v>
      </c>
      <c r="H328" s="390">
        <v>102</v>
      </c>
      <c r="I328" s="390">
        <v>93</v>
      </c>
      <c r="J328" s="390">
        <v>13</v>
      </c>
      <c r="K328" s="390">
        <v>19</v>
      </c>
      <c r="L328" s="390">
        <v>7</v>
      </c>
      <c r="M328" s="390">
        <v>0</v>
      </c>
      <c r="N328" s="390">
        <v>2</v>
      </c>
      <c r="O328" s="390">
        <v>15</v>
      </c>
      <c r="P328" s="390">
        <v>0</v>
      </c>
      <c r="Q328" s="390">
        <v>0</v>
      </c>
      <c r="R328" s="390">
        <v>6</v>
      </c>
      <c r="S328" s="390">
        <v>27</v>
      </c>
      <c r="T328" s="519">
        <v>0.20399999999999999</v>
      </c>
      <c r="U328" s="519">
        <v>0.255</v>
      </c>
      <c r="V328" s="519">
        <v>0.34399999999999997</v>
      </c>
      <c r="W328" s="519">
        <v>0.59899999999999998</v>
      </c>
      <c r="X328" s="390">
        <v>64</v>
      </c>
      <c r="Y328" s="390">
        <v>32</v>
      </c>
      <c r="Z328" s="390">
        <v>3</v>
      </c>
      <c r="AA328" s="390">
        <v>1</v>
      </c>
      <c r="AB328" s="390">
        <v>0</v>
      </c>
      <c r="AC328" s="390">
        <v>2</v>
      </c>
      <c r="AD328" s="390">
        <v>0</v>
      </c>
      <c r="AE328" s="390" t="s">
        <v>6524</v>
      </c>
      <c r="AF328" s="390"/>
      <c r="AG328" s="576">
        <v>0</v>
      </c>
      <c r="AH328" s="390">
        <v>39</v>
      </c>
      <c r="AI328" s="390">
        <v>0</v>
      </c>
      <c r="AJ328" s="390">
        <v>0</v>
      </c>
      <c r="AK328" s="390">
        <v>0</v>
      </c>
      <c r="AL328" s="390">
        <v>0</v>
      </c>
      <c r="AM328" s="390">
        <v>0</v>
      </c>
      <c r="AN328" s="390">
        <v>0</v>
      </c>
      <c r="AO328" s="389">
        <v>0</v>
      </c>
      <c r="AP328" s="390">
        <v>0</v>
      </c>
      <c r="AQ328" s="584">
        <v>0</v>
      </c>
      <c r="AR328" s="601"/>
      <c r="AS328" s="390">
        <v>31</v>
      </c>
      <c r="AT328" s="390">
        <v>3</v>
      </c>
      <c r="AU328" s="389">
        <v>5</v>
      </c>
      <c r="AV328" s="390">
        <v>2</v>
      </c>
      <c r="AW328" s="390">
        <v>0</v>
      </c>
      <c r="AX328" s="390">
        <v>1</v>
      </c>
      <c r="AY328" s="390">
        <v>5</v>
      </c>
      <c r="AZ328" s="390">
        <v>1</v>
      </c>
      <c r="BA328" s="390">
        <v>12</v>
      </c>
      <c r="BB328" s="519">
        <v>0.161</v>
      </c>
      <c r="BC328" s="519">
        <v>0.182</v>
      </c>
      <c r="BD328" s="519">
        <v>0.32300000000000001</v>
      </c>
      <c r="BE328" s="519">
        <v>0.505</v>
      </c>
      <c r="BF328" s="370"/>
      <c r="BG328" s="390">
        <v>62</v>
      </c>
      <c r="BH328" s="390">
        <v>10</v>
      </c>
      <c r="BI328" s="390">
        <v>14</v>
      </c>
      <c r="BJ328" s="390">
        <v>5</v>
      </c>
      <c r="BK328" s="390">
        <v>0</v>
      </c>
      <c r="BL328" s="390">
        <v>1</v>
      </c>
      <c r="BM328" s="390">
        <v>10</v>
      </c>
      <c r="BN328" s="390">
        <v>5</v>
      </c>
      <c r="BO328" s="390">
        <v>15</v>
      </c>
      <c r="BP328" s="519">
        <v>0.22600000000000001</v>
      </c>
      <c r="BQ328" s="519">
        <v>0.28999999999999998</v>
      </c>
      <c r="BR328" s="519">
        <v>0.35499999999999998</v>
      </c>
      <c r="BS328" s="519">
        <v>0.64500000000000002</v>
      </c>
      <c r="BT328" s="390"/>
      <c r="BU328" s="390"/>
      <c r="BV328" s="390"/>
      <c r="BW328" s="390"/>
      <c r="BX328" s="390"/>
      <c r="BY328" s="390"/>
      <c r="BZ328" s="390"/>
      <c r="CA328" s="390"/>
      <c r="CB328" s="390"/>
      <c r="CC328" s="390"/>
      <c r="CD328" s="390"/>
    </row>
    <row r="329" spans="1:101" s="388" customFormat="1">
      <c r="A329" s="388" t="s">
        <v>220</v>
      </c>
      <c r="B329" s="388" t="s">
        <v>7248</v>
      </c>
      <c r="C329" s="390">
        <v>30</v>
      </c>
      <c r="D329" s="390" t="s">
        <v>48</v>
      </c>
      <c r="E329" s="390" t="s">
        <v>43</v>
      </c>
      <c r="F329" s="390" t="s">
        <v>10</v>
      </c>
      <c r="G329" s="390">
        <v>113</v>
      </c>
      <c r="H329" s="390">
        <v>460</v>
      </c>
      <c r="I329" s="390">
        <v>413</v>
      </c>
      <c r="J329" s="390">
        <v>61</v>
      </c>
      <c r="K329" s="390">
        <v>106</v>
      </c>
      <c r="L329" s="390">
        <v>21</v>
      </c>
      <c r="M329" s="390">
        <v>5</v>
      </c>
      <c r="N329" s="390">
        <v>21</v>
      </c>
      <c r="O329" s="390">
        <v>65</v>
      </c>
      <c r="P329" s="390">
        <v>13</v>
      </c>
      <c r="Q329" s="390">
        <v>2</v>
      </c>
      <c r="R329" s="390">
        <v>31</v>
      </c>
      <c r="S329" s="390">
        <v>100</v>
      </c>
      <c r="T329" s="519">
        <v>0.25700000000000001</v>
      </c>
      <c r="U329" s="519">
        <v>0.316</v>
      </c>
      <c r="V329" s="519">
        <v>0.48399999999999999</v>
      </c>
      <c r="W329" s="519">
        <v>0.8</v>
      </c>
      <c r="X329" s="390">
        <v>106</v>
      </c>
      <c r="Y329" s="390">
        <v>200</v>
      </c>
      <c r="Z329" s="390">
        <v>6</v>
      </c>
      <c r="AA329" s="390">
        <v>8</v>
      </c>
      <c r="AB329" s="390">
        <v>1</v>
      </c>
      <c r="AC329" s="390">
        <v>7</v>
      </c>
      <c r="AD329" s="390">
        <v>2</v>
      </c>
      <c r="AE329" s="570" t="s">
        <v>6525</v>
      </c>
      <c r="AF329" s="570"/>
      <c r="AG329" s="576">
        <v>0</v>
      </c>
      <c r="AH329" s="390">
        <v>0</v>
      </c>
      <c r="AI329" s="390">
        <v>0</v>
      </c>
      <c r="AJ329" s="390">
        <v>0</v>
      </c>
      <c r="AK329" s="390">
        <v>0</v>
      </c>
      <c r="AL329" s="390">
        <v>0</v>
      </c>
      <c r="AM329" s="390">
        <v>0</v>
      </c>
      <c r="AN329" s="390">
        <v>109</v>
      </c>
      <c r="AO329" s="389">
        <v>0</v>
      </c>
      <c r="AP329" s="390">
        <v>109</v>
      </c>
      <c r="AQ329" s="584">
        <v>0</v>
      </c>
      <c r="AR329" s="601"/>
      <c r="AS329" s="390">
        <v>140</v>
      </c>
      <c r="AT329" s="390">
        <v>16</v>
      </c>
      <c r="AU329" s="389">
        <v>31</v>
      </c>
      <c r="AV329" s="390">
        <v>5</v>
      </c>
      <c r="AW329" s="390">
        <v>1</v>
      </c>
      <c r="AX329" s="390">
        <v>9</v>
      </c>
      <c r="AY329" s="390">
        <v>26</v>
      </c>
      <c r="AZ329" s="390">
        <v>10</v>
      </c>
      <c r="BA329" s="390">
        <v>34</v>
      </c>
      <c r="BB329" s="519">
        <v>0.221</v>
      </c>
      <c r="BC329" s="519">
        <v>0.27700000000000002</v>
      </c>
      <c r="BD329" s="519">
        <v>0.46400000000000002</v>
      </c>
      <c r="BE329" s="519">
        <v>0.74099999999999999</v>
      </c>
      <c r="BF329" s="370"/>
      <c r="BG329" s="390">
        <v>273</v>
      </c>
      <c r="BH329" s="390">
        <v>45</v>
      </c>
      <c r="BI329" s="390">
        <v>75</v>
      </c>
      <c r="BJ329" s="390">
        <v>16</v>
      </c>
      <c r="BK329" s="390">
        <v>4</v>
      </c>
      <c r="BL329" s="390">
        <v>12</v>
      </c>
      <c r="BM329" s="390">
        <v>39</v>
      </c>
      <c r="BN329" s="390">
        <v>21</v>
      </c>
      <c r="BO329" s="390">
        <v>66</v>
      </c>
      <c r="BP329" s="519">
        <v>0.27500000000000002</v>
      </c>
      <c r="BQ329" s="519">
        <v>0.33600000000000002</v>
      </c>
      <c r="BR329" s="519">
        <v>0.495</v>
      </c>
      <c r="BS329" s="519">
        <v>0.83099999999999996</v>
      </c>
      <c r="BT329" s="390"/>
      <c r="BU329" s="390"/>
      <c r="BV329" s="390"/>
      <c r="BW329" s="390"/>
      <c r="BX329" s="390"/>
      <c r="BY329" s="390"/>
      <c r="BZ329" s="390"/>
      <c r="CA329" s="390"/>
      <c r="CB329" s="390"/>
      <c r="CC329" s="390"/>
      <c r="CD329" s="390"/>
    </row>
    <row r="330" spans="1:101" s="388" customFormat="1">
      <c r="A330" s="388" t="s">
        <v>256</v>
      </c>
      <c r="B330" s="388" t="s">
        <v>7249</v>
      </c>
      <c r="C330" s="390">
        <v>38</v>
      </c>
      <c r="D330" s="390" t="s">
        <v>38</v>
      </c>
      <c r="E330" s="390" t="s">
        <v>34</v>
      </c>
      <c r="F330" s="390" t="s">
        <v>10</v>
      </c>
      <c r="G330" s="390">
        <v>117</v>
      </c>
      <c r="H330" s="390">
        <v>498</v>
      </c>
      <c r="I330" s="390">
        <v>465</v>
      </c>
      <c r="J330" s="390">
        <v>50</v>
      </c>
      <c r="K330" s="390">
        <v>114</v>
      </c>
      <c r="L330" s="390">
        <v>20</v>
      </c>
      <c r="M330" s="390">
        <v>0</v>
      </c>
      <c r="N330" s="390">
        <v>19</v>
      </c>
      <c r="O330" s="390">
        <v>64</v>
      </c>
      <c r="P330" s="390">
        <v>1</v>
      </c>
      <c r="Q330" s="390">
        <v>0</v>
      </c>
      <c r="R330" s="390">
        <v>28</v>
      </c>
      <c r="S330" s="390">
        <v>65</v>
      </c>
      <c r="T330" s="519">
        <v>0.245</v>
      </c>
      <c r="U330" s="519">
        <v>0.28899999999999998</v>
      </c>
      <c r="V330" s="519">
        <v>0.41099999999999998</v>
      </c>
      <c r="W330" s="519">
        <v>0.7</v>
      </c>
      <c r="X330" s="390">
        <v>92</v>
      </c>
      <c r="Y330" s="390">
        <v>191</v>
      </c>
      <c r="Z330" s="390">
        <v>12</v>
      </c>
      <c r="AA330" s="390">
        <v>2</v>
      </c>
      <c r="AB330" s="390">
        <v>0</v>
      </c>
      <c r="AC330" s="390">
        <v>3</v>
      </c>
      <c r="AD330" s="390">
        <v>3</v>
      </c>
      <c r="AE330" s="390" t="s">
        <v>6526</v>
      </c>
      <c r="AF330" s="390"/>
      <c r="AG330" s="576">
        <v>0</v>
      </c>
      <c r="AH330" s="390">
        <v>0</v>
      </c>
      <c r="AI330" s="390">
        <v>70</v>
      </c>
      <c r="AJ330" s="390">
        <v>0</v>
      </c>
      <c r="AK330" s="390">
        <v>0</v>
      </c>
      <c r="AL330" s="390">
        <v>0</v>
      </c>
      <c r="AM330" s="390">
        <v>0</v>
      </c>
      <c r="AN330" s="390">
        <v>0</v>
      </c>
      <c r="AO330" s="389">
        <v>0</v>
      </c>
      <c r="AP330" s="390">
        <v>0</v>
      </c>
      <c r="AQ330" s="584">
        <v>47</v>
      </c>
      <c r="AR330" s="601"/>
      <c r="AS330" s="390">
        <v>110</v>
      </c>
      <c r="AT330" s="390">
        <v>15</v>
      </c>
      <c r="AU330" s="389">
        <v>22</v>
      </c>
      <c r="AV330" s="390">
        <v>4</v>
      </c>
      <c r="AW330" s="390">
        <v>0</v>
      </c>
      <c r="AX330" s="390">
        <v>6</v>
      </c>
      <c r="AY330" s="390">
        <v>15</v>
      </c>
      <c r="AZ330" s="390">
        <v>12</v>
      </c>
      <c r="BA330" s="390">
        <v>20</v>
      </c>
      <c r="BB330" s="519">
        <v>0.2</v>
      </c>
      <c r="BC330" s="519">
        <v>0.27400000000000002</v>
      </c>
      <c r="BD330" s="519">
        <v>0.4</v>
      </c>
      <c r="BE330" s="519">
        <v>0.67400000000000004</v>
      </c>
      <c r="BF330" s="370"/>
      <c r="BG330" s="390">
        <v>355</v>
      </c>
      <c r="BH330" s="390">
        <v>35</v>
      </c>
      <c r="BI330" s="390">
        <v>92</v>
      </c>
      <c r="BJ330" s="390">
        <v>16</v>
      </c>
      <c r="BK330" s="390">
        <v>0</v>
      </c>
      <c r="BL330" s="390">
        <v>13</v>
      </c>
      <c r="BM330" s="390">
        <v>49</v>
      </c>
      <c r="BN330" s="390">
        <v>16</v>
      </c>
      <c r="BO330" s="390">
        <v>45</v>
      </c>
      <c r="BP330" s="519">
        <v>0.25900000000000001</v>
      </c>
      <c r="BQ330" s="519">
        <v>0.29399999999999998</v>
      </c>
      <c r="BR330" s="519">
        <v>0.41399999999999998</v>
      </c>
      <c r="BS330" s="519">
        <v>0.70799999999999996</v>
      </c>
      <c r="BT330" s="390"/>
      <c r="BU330" s="390"/>
      <c r="BV330" s="390"/>
      <c r="BW330" s="390"/>
      <c r="BX330" s="390"/>
      <c r="BY330" s="390"/>
      <c r="BZ330" s="390"/>
      <c r="CA330" s="390"/>
      <c r="CB330" s="390"/>
      <c r="CC330" s="390"/>
      <c r="CD330" s="390"/>
    </row>
    <row r="331" spans="1:101" s="388" customFormat="1">
      <c r="A331" s="388" t="s">
        <v>6638</v>
      </c>
      <c r="B331" s="388" t="s">
        <v>7250</v>
      </c>
      <c r="C331" s="390">
        <v>27</v>
      </c>
      <c r="D331" s="390" t="s">
        <v>100</v>
      </c>
      <c r="E331" s="390" t="s">
        <v>43</v>
      </c>
      <c r="F331" s="390" t="s">
        <v>35</v>
      </c>
      <c r="G331" s="390">
        <v>107</v>
      </c>
      <c r="H331" s="390">
        <v>430</v>
      </c>
      <c r="I331" s="390">
        <v>380</v>
      </c>
      <c r="J331" s="390">
        <v>55</v>
      </c>
      <c r="K331" s="390">
        <v>97</v>
      </c>
      <c r="L331" s="390">
        <v>19</v>
      </c>
      <c r="M331" s="390">
        <v>0</v>
      </c>
      <c r="N331" s="390">
        <v>17</v>
      </c>
      <c r="O331" s="390">
        <v>49</v>
      </c>
      <c r="P331" s="390">
        <v>4</v>
      </c>
      <c r="Q331" s="390">
        <v>2</v>
      </c>
      <c r="R331" s="390">
        <v>39</v>
      </c>
      <c r="S331" s="390">
        <v>99</v>
      </c>
      <c r="T331" s="519">
        <v>0.255</v>
      </c>
      <c r="U331" s="519">
        <v>0.33700000000000002</v>
      </c>
      <c r="V331" s="519">
        <v>0.439</v>
      </c>
      <c r="W331" s="519">
        <v>0.77700000000000002</v>
      </c>
      <c r="X331" s="390">
        <v>106</v>
      </c>
      <c r="Y331" s="390">
        <v>167</v>
      </c>
      <c r="Z331" s="390">
        <v>5</v>
      </c>
      <c r="AA331" s="390">
        <v>9</v>
      </c>
      <c r="AB331" s="390">
        <v>0</v>
      </c>
      <c r="AC331" s="390">
        <v>2</v>
      </c>
      <c r="AD331" s="390">
        <v>1</v>
      </c>
      <c r="AE331" s="390" t="s">
        <v>10098</v>
      </c>
      <c r="AF331" s="390"/>
      <c r="AG331" s="576">
        <v>0</v>
      </c>
      <c r="AH331" s="390">
        <v>0</v>
      </c>
      <c r="AI331" s="390">
        <v>0</v>
      </c>
      <c r="AJ331" s="390">
        <v>0</v>
      </c>
      <c r="AK331" s="390">
        <v>0</v>
      </c>
      <c r="AL331" s="390">
        <v>0</v>
      </c>
      <c r="AM331" s="390">
        <v>6</v>
      </c>
      <c r="AN331" s="390">
        <v>16</v>
      </c>
      <c r="AO331" s="389">
        <v>86</v>
      </c>
      <c r="AP331" s="390">
        <v>101</v>
      </c>
      <c r="AQ331" s="584">
        <v>1</v>
      </c>
      <c r="AR331" s="601"/>
      <c r="AS331" s="390">
        <v>125</v>
      </c>
      <c r="AT331" s="390">
        <v>18</v>
      </c>
      <c r="AU331" s="389">
        <v>37</v>
      </c>
      <c r="AV331" s="390">
        <v>5</v>
      </c>
      <c r="AW331" s="390">
        <v>0</v>
      </c>
      <c r="AX331" s="390">
        <v>5</v>
      </c>
      <c r="AY331" s="390">
        <v>11</v>
      </c>
      <c r="AZ331" s="390">
        <v>5</v>
      </c>
      <c r="BA331" s="390">
        <v>24</v>
      </c>
      <c r="BB331" s="519">
        <v>0.29599999999999999</v>
      </c>
      <c r="BC331" s="519">
        <v>0.33300000000000002</v>
      </c>
      <c r="BD331" s="519">
        <v>0.45600000000000002</v>
      </c>
      <c r="BE331" s="519">
        <v>0.78900000000000003</v>
      </c>
      <c r="BF331" s="370"/>
      <c r="BG331" s="390">
        <v>255</v>
      </c>
      <c r="BH331" s="390">
        <v>37</v>
      </c>
      <c r="BI331" s="390">
        <v>60</v>
      </c>
      <c r="BJ331" s="390">
        <v>14</v>
      </c>
      <c r="BK331" s="390">
        <v>0</v>
      </c>
      <c r="BL331" s="390">
        <v>12</v>
      </c>
      <c r="BM331" s="390">
        <v>38</v>
      </c>
      <c r="BN331" s="390">
        <v>34</v>
      </c>
      <c r="BO331" s="390">
        <v>75</v>
      </c>
      <c r="BP331" s="519">
        <v>0.23499999999999999</v>
      </c>
      <c r="BQ331" s="519">
        <v>0.33900000000000002</v>
      </c>
      <c r="BR331" s="519">
        <v>0.43099999999999999</v>
      </c>
      <c r="BS331" s="519">
        <v>0.77</v>
      </c>
      <c r="BT331" s="390"/>
      <c r="BU331" s="390"/>
      <c r="BV331" s="390"/>
      <c r="BW331" s="390"/>
      <c r="BX331" s="390"/>
      <c r="BY331" s="390"/>
      <c r="BZ331" s="390"/>
      <c r="CA331" s="390"/>
      <c r="CB331" s="390"/>
      <c r="CC331" s="390"/>
      <c r="CD331" s="390"/>
    </row>
    <row r="332" spans="1:101" s="388" customFormat="1">
      <c r="A332" s="388" t="s">
        <v>222</v>
      </c>
      <c r="B332" s="388" t="s">
        <v>7251</v>
      </c>
      <c r="C332" s="390">
        <v>44</v>
      </c>
      <c r="D332" s="390" t="s">
        <v>55</v>
      </c>
      <c r="E332" s="390" t="s">
        <v>34</v>
      </c>
      <c r="F332" s="390" t="s">
        <v>35</v>
      </c>
      <c r="G332" s="390">
        <v>15</v>
      </c>
      <c r="H332" s="390">
        <v>47</v>
      </c>
      <c r="I332" s="390">
        <v>44</v>
      </c>
      <c r="J332" s="390">
        <v>5</v>
      </c>
      <c r="K332" s="390">
        <v>9</v>
      </c>
      <c r="L332" s="390">
        <v>0</v>
      </c>
      <c r="M332" s="390">
        <v>0</v>
      </c>
      <c r="N332" s="390">
        <v>0</v>
      </c>
      <c r="O332" s="390">
        <v>0</v>
      </c>
      <c r="P332" s="390">
        <v>0</v>
      </c>
      <c r="Q332" s="390">
        <v>0</v>
      </c>
      <c r="R332" s="390">
        <v>3</v>
      </c>
      <c r="S332" s="390">
        <v>7</v>
      </c>
      <c r="T332" s="519">
        <v>0.20499999999999999</v>
      </c>
      <c r="U332" s="519">
        <v>0.255</v>
      </c>
      <c r="V332" s="519">
        <v>0.20499999999999999</v>
      </c>
      <c r="W332" s="519">
        <v>0.46</v>
      </c>
      <c r="X332" s="390">
        <v>33</v>
      </c>
      <c r="Y332" s="390">
        <v>9</v>
      </c>
      <c r="Z332" s="390">
        <v>0</v>
      </c>
      <c r="AA332" s="390">
        <v>0</v>
      </c>
      <c r="AB332" s="390">
        <v>0</v>
      </c>
      <c r="AC332" s="390">
        <v>0</v>
      </c>
      <c r="AD332" s="390">
        <v>0</v>
      </c>
      <c r="AE332" s="390" t="s">
        <v>10150</v>
      </c>
      <c r="AF332" s="390"/>
      <c r="AG332" s="576">
        <v>0</v>
      </c>
      <c r="AH332" s="390">
        <v>0</v>
      </c>
      <c r="AI332" s="390">
        <v>0</v>
      </c>
      <c r="AJ332" s="390">
        <v>0</v>
      </c>
      <c r="AK332" s="390">
        <v>0</v>
      </c>
      <c r="AL332" s="390">
        <v>0</v>
      </c>
      <c r="AM332" s="390">
        <v>11</v>
      </c>
      <c r="AN332" s="390">
        <v>0</v>
      </c>
      <c r="AO332" s="389">
        <v>1</v>
      </c>
      <c r="AP332" s="390">
        <v>12</v>
      </c>
      <c r="AQ332" s="584">
        <v>2</v>
      </c>
      <c r="AR332" s="601"/>
      <c r="AS332" s="390">
        <v>8</v>
      </c>
      <c r="AT332" s="390">
        <v>2</v>
      </c>
      <c r="AU332" s="389">
        <v>4</v>
      </c>
      <c r="AV332" s="390">
        <v>0</v>
      </c>
      <c r="AW332" s="390">
        <v>0</v>
      </c>
      <c r="AX332" s="390">
        <v>0</v>
      </c>
      <c r="AY332" s="390">
        <v>0</v>
      </c>
      <c r="AZ332" s="390">
        <v>3</v>
      </c>
      <c r="BA332" s="390">
        <v>1</v>
      </c>
      <c r="BB332" s="519">
        <v>0.5</v>
      </c>
      <c r="BC332" s="519">
        <v>0.63600000000000001</v>
      </c>
      <c r="BD332" s="519">
        <v>0.5</v>
      </c>
      <c r="BE332" s="519">
        <v>1.1359999999999999</v>
      </c>
      <c r="BF332" s="370"/>
      <c r="BG332" s="390">
        <v>36</v>
      </c>
      <c r="BH332" s="390">
        <v>3</v>
      </c>
      <c r="BI332" s="390">
        <v>5</v>
      </c>
      <c r="BJ332" s="390">
        <v>0</v>
      </c>
      <c r="BK332" s="390">
        <v>0</v>
      </c>
      <c r="BL332" s="390">
        <v>0</v>
      </c>
      <c r="BM332" s="390">
        <v>0</v>
      </c>
      <c r="BN332" s="390">
        <v>0</v>
      </c>
      <c r="BO332" s="390">
        <v>6</v>
      </c>
      <c r="BP332" s="519">
        <v>0.13900000000000001</v>
      </c>
      <c r="BQ332" s="519">
        <v>0.13900000000000001</v>
      </c>
      <c r="BR332" s="519">
        <v>0.13900000000000001</v>
      </c>
      <c r="BS332" s="519">
        <v>0.27800000000000002</v>
      </c>
      <c r="BT332" s="390"/>
      <c r="BU332" s="390"/>
      <c r="BV332" s="390"/>
      <c r="BW332" s="390"/>
      <c r="BX332" s="390"/>
      <c r="BY332" s="390"/>
      <c r="BZ332" s="390"/>
      <c r="CA332" s="390"/>
      <c r="CB332" s="390"/>
      <c r="CC332" s="390"/>
      <c r="CD332" s="390"/>
    </row>
    <row r="333" spans="1:101" s="73" customFormat="1" ht="15.75" thickBot="1">
      <c r="A333" s="550" t="s">
        <v>3903</v>
      </c>
      <c r="B333" s="73" t="s">
        <v>7252</v>
      </c>
      <c r="C333" s="71"/>
      <c r="D333" s="71"/>
      <c r="E333" s="71"/>
      <c r="F333" s="71"/>
      <c r="G333" s="71"/>
      <c r="H333" s="71"/>
      <c r="I333" s="71"/>
      <c r="J333" s="503"/>
      <c r="K333" s="503"/>
      <c r="L333" s="503"/>
      <c r="M333" s="503"/>
      <c r="N333" s="71"/>
      <c r="O333" s="71"/>
      <c r="P333" s="71"/>
      <c r="Q333" s="71"/>
      <c r="R333" s="71"/>
      <c r="S333" s="71"/>
      <c r="T333" s="71"/>
      <c r="U333" s="71"/>
      <c r="V333" s="71"/>
      <c r="W333" s="71"/>
      <c r="X333" s="71"/>
      <c r="Y333" s="71"/>
      <c r="Z333" s="71"/>
      <c r="AA333" s="71"/>
      <c r="AB333" s="71"/>
      <c r="AC333" s="71"/>
      <c r="AD333" s="71"/>
      <c r="AE333" s="504"/>
      <c r="AF333" s="505"/>
      <c r="AG333" s="581"/>
      <c r="AH333" s="71"/>
      <c r="AI333" s="71"/>
      <c r="AJ333" s="71"/>
      <c r="AK333" s="71"/>
      <c r="AL333" s="71"/>
      <c r="AM333" s="71"/>
      <c r="AN333" s="71"/>
      <c r="AO333" s="573"/>
      <c r="AP333" s="506"/>
      <c r="AQ333" s="589"/>
      <c r="AR333" s="605"/>
      <c r="AS333" s="507"/>
      <c r="AT333" s="507"/>
      <c r="AU333" s="573"/>
      <c r="AV333" s="508"/>
      <c r="AW333" s="507"/>
      <c r="AX333" s="507"/>
      <c r="AY333" s="507"/>
      <c r="AZ333" s="507"/>
      <c r="BA333" s="202"/>
      <c r="BB333" s="202"/>
      <c r="BC333" s="202"/>
      <c r="BD333" s="202"/>
      <c r="BE333" s="202"/>
      <c r="BF333" s="613"/>
      <c r="BG333" s="71"/>
      <c r="BH333" s="71"/>
      <c r="BI333" s="71"/>
      <c r="BJ333" s="71"/>
      <c r="BK333" s="71"/>
      <c r="BL333" s="71"/>
      <c r="BM333" s="71"/>
      <c r="BN333" s="71"/>
      <c r="BO333" s="71"/>
      <c r="BP333" s="71"/>
      <c r="BQ333" s="71"/>
      <c r="BR333" s="71"/>
      <c r="BS333" s="71"/>
      <c r="BT333" s="71"/>
      <c r="BU333" s="71"/>
      <c r="BV333" s="71"/>
      <c r="BW333" s="71"/>
      <c r="BX333" s="71"/>
      <c r="BY333" s="71"/>
      <c r="BZ333" s="71"/>
      <c r="CA333" s="71"/>
      <c r="CB333" s="71"/>
      <c r="CC333" s="71"/>
      <c r="CD333" s="71"/>
    </row>
    <row r="334" spans="1:101" ht="15" customHeight="1">
      <c r="A334" s="276"/>
      <c r="B334" s="319"/>
      <c r="C334" s="319"/>
      <c r="D334" s="319"/>
      <c r="E334" s="319"/>
      <c r="F334" s="319"/>
      <c r="G334" s="319"/>
      <c r="H334" s="319"/>
      <c r="I334" s="287"/>
      <c r="J334" s="287"/>
      <c r="K334" s="287"/>
      <c r="L334" s="287"/>
      <c r="M334" s="319"/>
      <c r="N334" s="319"/>
      <c r="O334" s="319"/>
      <c r="P334" s="319"/>
      <c r="Q334" s="319"/>
      <c r="R334" s="319"/>
      <c r="S334" s="319"/>
      <c r="T334" s="319"/>
      <c r="U334" s="319"/>
      <c r="V334" s="319"/>
      <c r="W334" s="319"/>
      <c r="X334" s="319"/>
      <c r="Y334" s="319"/>
      <c r="Z334" s="319"/>
      <c r="AA334" s="319"/>
      <c r="AB334" s="319"/>
      <c r="AC334" s="319"/>
      <c r="AD334" s="319"/>
      <c r="AE334" s="319"/>
      <c r="AF334" s="319"/>
      <c r="AG334" s="577"/>
      <c r="AH334" s="319"/>
      <c r="AI334" s="319"/>
      <c r="AJ334" s="319"/>
      <c r="AK334" s="319"/>
      <c r="AL334" s="319"/>
      <c r="AM334" s="319"/>
      <c r="AN334" s="319"/>
      <c r="AO334" s="319"/>
      <c r="AP334" s="319"/>
      <c r="AQ334" s="590"/>
      <c r="AR334" s="606"/>
      <c r="AS334" s="319"/>
      <c r="AT334" s="287"/>
      <c r="AU334" s="287"/>
      <c r="AV334" s="287"/>
      <c r="AW334" s="287"/>
      <c r="AX334" s="319"/>
      <c r="AY334" s="287"/>
      <c r="AZ334" s="287"/>
      <c r="BA334" s="287"/>
      <c r="BB334" s="287"/>
    </row>
    <row r="335" spans="1:101" ht="15" customHeight="1">
      <c r="A335" s="297" t="s">
        <v>469</v>
      </c>
      <c r="B335" s="377"/>
      <c r="C335" s="377"/>
      <c r="D335" s="377"/>
      <c r="E335" s="390"/>
      <c r="F335" s="390"/>
      <c r="G335" s="390"/>
      <c r="H335" s="390"/>
      <c r="I335" s="390"/>
      <c r="J335" s="390"/>
      <c r="K335" s="390"/>
      <c r="L335" s="390"/>
      <c r="M335" s="390"/>
      <c r="N335" s="390"/>
      <c r="O335" s="390"/>
      <c r="P335" s="390"/>
      <c r="Q335" s="390"/>
      <c r="R335" s="390"/>
      <c r="S335" s="390"/>
      <c r="T335" s="390"/>
      <c r="U335" s="390"/>
      <c r="V335" s="390"/>
      <c r="W335" s="390"/>
      <c r="X335" s="390"/>
      <c r="Y335" s="390"/>
      <c r="Z335" s="390"/>
      <c r="AA335" s="390"/>
      <c r="AB335" s="390"/>
      <c r="AC335" s="390"/>
      <c r="AD335" s="389"/>
      <c r="AE335" s="389"/>
      <c r="AF335" s="390"/>
      <c r="AG335" s="576"/>
      <c r="AH335" s="390"/>
      <c r="AI335" s="390"/>
      <c r="AJ335" s="389"/>
      <c r="AK335" s="390"/>
      <c r="AL335" s="390"/>
      <c r="AM335" s="390"/>
      <c r="AN335" s="390"/>
      <c r="AO335" s="389"/>
      <c r="AP335" s="390"/>
      <c r="AQ335" s="584"/>
      <c r="AR335" s="601"/>
      <c r="AS335" s="390"/>
      <c r="AT335" s="389"/>
      <c r="AU335" s="389"/>
      <c r="AV335" s="390"/>
      <c r="AW335" s="389"/>
      <c r="AX335" s="389"/>
      <c r="AY335" s="390"/>
      <c r="AZ335" s="390"/>
      <c r="BA335" s="389"/>
      <c r="BC335" s="389"/>
      <c r="BD335" s="389"/>
      <c r="BE335" s="389"/>
      <c r="BF335" s="370"/>
      <c r="BG335" s="390"/>
      <c r="BH335" s="389"/>
      <c r="BI335" s="390"/>
      <c r="BJ335" s="390"/>
      <c r="BK335" s="390"/>
      <c r="BL335" s="390"/>
    </row>
    <row r="336" spans="1:101" s="73" customFormat="1" ht="15.75" thickBot="1">
      <c r="A336" s="388" t="s">
        <v>7740</v>
      </c>
      <c r="B336" s="388" t="s">
        <v>7741</v>
      </c>
      <c r="C336" s="390">
        <v>28</v>
      </c>
      <c r="D336" s="390" t="s">
        <v>33</v>
      </c>
      <c r="E336" s="390" t="s">
        <v>34</v>
      </c>
      <c r="F336" s="390" t="s">
        <v>37</v>
      </c>
      <c r="G336" s="390">
        <v>114</v>
      </c>
      <c r="H336" s="390">
        <v>366</v>
      </c>
      <c r="I336" s="390">
        <v>335</v>
      </c>
      <c r="J336" s="390">
        <v>42</v>
      </c>
      <c r="K336" s="390">
        <v>84</v>
      </c>
      <c r="L336" s="390">
        <v>23</v>
      </c>
      <c r="M336" s="390">
        <v>1</v>
      </c>
      <c r="N336" s="390">
        <v>6</v>
      </c>
      <c r="O336" s="390">
        <v>39</v>
      </c>
      <c r="P336" s="390">
        <v>5</v>
      </c>
      <c r="Q336" s="390">
        <v>1</v>
      </c>
      <c r="R336" s="390">
        <v>24</v>
      </c>
      <c r="S336" s="390">
        <v>82</v>
      </c>
      <c r="T336" s="519">
        <v>0.251</v>
      </c>
      <c r="U336" s="519">
        <v>0.30099999999999999</v>
      </c>
      <c r="V336" s="519">
        <v>0.379</v>
      </c>
      <c r="W336" s="519">
        <v>0.68</v>
      </c>
      <c r="X336" s="390">
        <v>84</v>
      </c>
      <c r="Y336" s="390">
        <v>127</v>
      </c>
      <c r="Z336" s="390">
        <v>4</v>
      </c>
      <c r="AA336" s="390">
        <v>1</v>
      </c>
      <c r="AB336" s="390">
        <v>4</v>
      </c>
      <c r="AC336" s="390">
        <v>2</v>
      </c>
      <c r="AD336" s="390">
        <v>2</v>
      </c>
      <c r="AE336" s="390" t="s">
        <v>10151</v>
      </c>
      <c r="AF336" s="390"/>
      <c r="AG336" s="576">
        <v>0</v>
      </c>
      <c r="AH336" s="390">
        <v>0</v>
      </c>
      <c r="AI336" s="390">
        <v>10</v>
      </c>
      <c r="AJ336" s="390">
        <v>5</v>
      </c>
      <c r="AK336" s="390">
        <v>28</v>
      </c>
      <c r="AL336" s="390">
        <v>64</v>
      </c>
      <c r="AM336" s="390">
        <v>5</v>
      </c>
      <c r="AN336" s="390">
        <v>0</v>
      </c>
      <c r="AO336" s="389">
        <v>0</v>
      </c>
      <c r="AP336" s="390">
        <v>5</v>
      </c>
      <c r="AQ336" s="593">
        <v>1</v>
      </c>
      <c r="AR336" s="609"/>
      <c r="AS336" s="565">
        <v>91</v>
      </c>
      <c r="AT336" s="565">
        <v>12</v>
      </c>
      <c r="AU336" s="389">
        <v>24</v>
      </c>
      <c r="AV336" s="565">
        <v>8</v>
      </c>
      <c r="AW336" s="565">
        <v>0</v>
      </c>
      <c r="AX336" s="565">
        <v>0</v>
      </c>
      <c r="AY336" s="565">
        <v>3</v>
      </c>
      <c r="AZ336" s="565">
        <v>8</v>
      </c>
      <c r="BA336" s="390">
        <v>25</v>
      </c>
      <c r="BB336" s="519">
        <v>0.26400000000000001</v>
      </c>
      <c r="BC336" s="519">
        <v>0.33</v>
      </c>
      <c r="BD336" s="519">
        <v>0.35199999999999998</v>
      </c>
      <c r="BE336" s="519">
        <v>0.68200000000000005</v>
      </c>
      <c r="BF336" s="370"/>
      <c r="BG336" s="390">
        <v>244</v>
      </c>
      <c r="BH336" s="390">
        <v>30</v>
      </c>
      <c r="BI336" s="390">
        <v>60</v>
      </c>
      <c r="BJ336" s="390">
        <v>15</v>
      </c>
      <c r="BK336" s="390">
        <v>1</v>
      </c>
      <c r="BL336" s="390">
        <v>6</v>
      </c>
      <c r="BM336" s="390">
        <v>36</v>
      </c>
      <c r="BN336" s="390">
        <v>16</v>
      </c>
      <c r="BO336" s="390">
        <v>57</v>
      </c>
      <c r="BP336" s="519">
        <v>0.246</v>
      </c>
      <c r="BQ336" s="519">
        <v>0.28999999999999998</v>
      </c>
      <c r="BR336" s="519">
        <v>0.38900000000000001</v>
      </c>
      <c r="BS336" s="519">
        <v>0.67900000000000005</v>
      </c>
      <c r="BT336" s="390"/>
      <c r="BU336" s="390"/>
      <c r="BV336" s="390"/>
      <c r="BW336" s="390"/>
      <c r="BX336" s="390"/>
      <c r="BY336" s="390"/>
      <c r="BZ336" s="390"/>
      <c r="CA336" s="390"/>
      <c r="CB336" s="390"/>
      <c r="CC336" s="390"/>
      <c r="CD336" s="390"/>
      <c r="CE336" s="388"/>
      <c r="CF336" s="388"/>
      <c r="CG336" s="388"/>
      <c r="CH336" s="388"/>
      <c r="CI336" s="388"/>
      <c r="CJ336" s="388"/>
      <c r="CK336" s="388"/>
      <c r="CL336" s="388"/>
      <c r="CM336" s="388"/>
      <c r="CN336" s="388"/>
      <c r="CO336" s="388"/>
      <c r="CP336" s="388"/>
      <c r="CQ336" s="388"/>
      <c r="CR336" s="388"/>
      <c r="CS336" s="388"/>
      <c r="CT336" s="388"/>
      <c r="CU336" s="388"/>
      <c r="CV336" s="388"/>
      <c r="CW336" s="388"/>
    </row>
    <row r="337" spans="1:101" s="388" customFormat="1">
      <c r="A337" s="550" t="s">
        <v>224</v>
      </c>
      <c r="B337" s="73" t="s">
        <v>7253</v>
      </c>
      <c r="C337" s="71"/>
      <c r="D337" s="71"/>
      <c r="E337" s="71"/>
      <c r="F337" s="71"/>
      <c r="G337" s="71"/>
      <c r="H337" s="71"/>
      <c r="I337" s="71"/>
      <c r="J337" s="503"/>
      <c r="K337" s="503"/>
      <c r="L337" s="503"/>
      <c r="M337" s="503"/>
      <c r="N337" s="71"/>
      <c r="O337" s="71"/>
      <c r="P337" s="71"/>
      <c r="Q337" s="71"/>
      <c r="R337" s="71"/>
      <c r="S337" s="71"/>
      <c r="T337" s="71"/>
      <c r="U337" s="71"/>
      <c r="V337" s="71"/>
      <c r="W337" s="71"/>
      <c r="X337" s="71"/>
      <c r="Y337" s="71"/>
      <c r="Z337" s="71"/>
      <c r="AA337" s="71"/>
      <c r="AB337" s="71"/>
      <c r="AC337" s="71"/>
      <c r="AD337" s="71"/>
      <c r="AE337" s="504"/>
      <c r="AF337" s="505"/>
      <c r="AG337" s="581"/>
      <c r="AH337" s="71"/>
      <c r="AI337" s="71"/>
      <c r="AJ337" s="71"/>
      <c r="AK337" s="71"/>
      <c r="AL337" s="71"/>
      <c r="AM337" s="71"/>
      <c r="AN337" s="71"/>
      <c r="AO337" s="573"/>
      <c r="AP337" s="506"/>
      <c r="AQ337" s="594"/>
      <c r="AR337" s="610"/>
      <c r="AS337" s="510"/>
      <c r="AT337" s="510"/>
      <c r="AU337" s="573"/>
      <c r="AV337" s="509"/>
      <c r="AW337" s="510"/>
      <c r="AX337" s="510"/>
      <c r="AY337" s="510"/>
      <c r="AZ337" s="510"/>
      <c r="BA337" s="202"/>
      <c r="BB337" s="202"/>
      <c r="BC337" s="202"/>
      <c r="BD337" s="202"/>
      <c r="BE337" s="202"/>
      <c r="BF337" s="613"/>
      <c r="BG337" s="71"/>
      <c r="BH337" s="71"/>
      <c r="BI337" s="71"/>
      <c r="BJ337" s="71"/>
      <c r="BK337" s="71"/>
      <c r="BL337" s="71"/>
      <c r="BM337" s="71"/>
      <c r="BN337" s="71"/>
      <c r="BO337" s="71"/>
      <c r="BP337" s="71"/>
      <c r="BQ337" s="71"/>
      <c r="BR337" s="71"/>
      <c r="BS337" s="71"/>
      <c r="BT337" s="71"/>
      <c r="BU337" s="71"/>
      <c r="BV337" s="71"/>
      <c r="BW337" s="71"/>
      <c r="BX337" s="71"/>
      <c r="BY337" s="71"/>
      <c r="BZ337" s="71"/>
      <c r="CA337" s="71"/>
      <c r="CB337" s="71"/>
      <c r="CC337" s="71"/>
      <c r="CD337" s="71"/>
      <c r="CE337" s="73"/>
      <c r="CF337" s="73"/>
      <c r="CG337" s="73"/>
      <c r="CH337" s="73"/>
      <c r="CI337" s="73"/>
      <c r="CJ337" s="73"/>
      <c r="CK337" s="73"/>
      <c r="CL337" s="73"/>
      <c r="CM337" s="73"/>
      <c r="CN337" s="73"/>
      <c r="CO337" s="73"/>
      <c r="CP337" s="73"/>
      <c r="CQ337" s="73"/>
      <c r="CR337" s="73"/>
      <c r="CS337" s="73"/>
      <c r="CT337" s="73"/>
      <c r="CU337" s="73"/>
      <c r="CV337" s="73"/>
      <c r="CW337" s="73"/>
    </row>
    <row r="338" spans="1:101" s="388" customFormat="1">
      <c r="A338" s="388" t="s">
        <v>6108</v>
      </c>
      <c r="B338" s="388" t="s">
        <v>7254</v>
      </c>
      <c r="C338" s="390">
        <v>29</v>
      </c>
      <c r="D338" s="390" t="s">
        <v>36</v>
      </c>
      <c r="E338" s="390" t="s">
        <v>34</v>
      </c>
      <c r="F338" s="390" t="s">
        <v>10</v>
      </c>
      <c r="G338" s="390">
        <v>122</v>
      </c>
      <c r="H338" s="390">
        <v>411</v>
      </c>
      <c r="I338" s="390">
        <v>365</v>
      </c>
      <c r="J338" s="390">
        <v>60</v>
      </c>
      <c r="K338" s="390">
        <v>91</v>
      </c>
      <c r="L338" s="390">
        <v>22</v>
      </c>
      <c r="M338" s="390">
        <v>0</v>
      </c>
      <c r="N338" s="390">
        <v>17</v>
      </c>
      <c r="O338" s="390">
        <v>52</v>
      </c>
      <c r="P338" s="390">
        <v>1</v>
      </c>
      <c r="Q338" s="390">
        <v>2</v>
      </c>
      <c r="R338" s="390">
        <v>34</v>
      </c>
      <c r="S338" s="390">
        <v>88</v>
      </c>
      <c r="T338" s="519">
        <v>0.249</v>
      </c>
      <c r="U338" s="519">
        <v>0.32800000000000001</v>
      </c>
      <c r="V338" s="519">
        <v>0.44900000000000001</v>
      </c>
      <c r="W338" s="519">
        <v>0.77800000000000002</v>
      </c>
      <c r="X338" s="390">
        <v>113</v>
      </c>
      <c r="Y338" s="390">
        <v>164</v>
      </c>
      <c r="Z338" s="390">
        <v>11</v>
      </c>
      <c r="AA338" s="390">
        <v>10</v>
      </c>
      <c r="AB338" s="390">
        <v>0</v>
      </c>
      <c r="AC338" s="390">
        <v>2</v>
      </c>
      <c r="AD338" s="390">
        <v>3</v>
      </c>
      <c r="AE338" s="390" t="s">
        <v>10152</v>
      </c>
      <c r="AF338" s="390"/>
      <c r="AG338" s="576">
        <v>0</v>
      </c>
      <c r="AH338" s="390">
        <v>0</v>
      </c>
      <c r="AI338" s="390">
        <v>15</v>
      </c>
      <c r="AJ338" s="390">
        <v>0</v>
      </c>
      <c r="AK338" s="390">
        <v>0</v>
      </c>
      <c r="AL338" s="390">
        <v>0</v>
      </c>
      <c r="AM338" s="390">
        <v>51</v>
      </c>
      <c r="AN338" s="390">
        <v>62</v>
      </c>
      <c r="AO338" s="389">
        <v>10</v>
      </c>
      <c r="AP338" s="390">
        <v>108</v>
      </c>
      <c r="AQ338" s="584">
        <v>3</v>
      </c>
      <c r="AR338" s="601"/>
      <c r="AS338" s="390">
        <v>149</v>
      </c>
      <c r="AT338" s="390">
        <v>29</v>
      </c>
      <c r="AU338" s="389">
        <v>42</v>
      </c>
      <c r="AV338" s="390">
        <v>9</v>
      </c>
      <c r="AW338" s="390">
        <v>0</v>
      </c>
      <c r="AX338" s="390">
        <v>13</v>
      </c>
      <c r="AY338" s="390">
        <v>28</v>
      </c>
      <c r="AZ338" s="390">
        <v>12</v>
      </c>
      <c r="BA338" s="390">
        <v>34</v>
      </c>
      <c r="BB338" s="519">
        <v>0.28199999999999997</v>
      </c>
      <c r="BC338" s="519">
        <v>0.33700000000000002</v>
      </c>
      <c r="BD338" s="519">
        <v>0.60399999999999998</v>
      </c>
      <c r="BE338" s="519">
        <v>0.94099999999999995</v>
      </c>
      <c r="BF338" s="370"/>
      <c r="BG338" s="390">
        <v>216</v>
      </c>
      <c r="BH338" s="390">
        <v>31</v>
      </c>
      <c r="BI338" s="390">
        <v>49</v>
      </c>
      <c r="BJ338" s="390">
        <v>13</v>
      </c>
      <c r="BK338" s="390">
        <v>0</v>
      </c>
      <c r="BL338" s="390">
        <v>4</v>
      </c>
      <c r="BM338" s="390">
        <v>24</v>
      </c>
      <c r="BN338" s="390">
        <v>22</v>
      </c>
      <c r="BO338" s="390">
        <v>54</v>
      </c>
      <c r="BP338" s="519">
        <v>0.22700000000000001</v>
      </c>
      <c r="BQ338" s="519">
        <v>0.32300000000000001</v>
      </c>
      <c r="BR338" s="519">
        <v>0.34300000000000003</v>
      </c>
      <c r="BS338" s="519">
        <v>0.66600000000000004</v>
      </c>
      <c r="BT338" s="390"/>
      <c r="BU338" s="390"/>
      <c r="BV338" s="390"/>
      <c r="BW338" s="390"/>
      <c r="BX338" s="390"/>
      <c r="BY338" s="390"/>
      <c r="BZ338" s="390"/>
      <c r="CA338" s="390"/>
      <c r="CB338" s="390"/>
      <c r="CC338" s="390"/>
      <c r="CD338" s="390"/>
    </row>
    <row r="339" spans="1:101" s="388" customFormat="1">
      <c r="A339" s="388" t="s">
        <v>225</v>
      </c>
      <c r="B339" s="388" t="s">
        <v>7255</v>
      </c>
      <c r="C339" s="390">
        <v>28</v>
      </c>
      <c r="D339" s="390" t="s">
        <v>124</v>
      </c>
      <c r="E339" s="390" t="s">
        <v>43</v>
      </c>
      <c r="F339" s="390" t="s">
        <v>10</v>
      </c>
      <c r="G339" s="390">
        <v>154</v>
      </c>
      <c r="H339" s="390">
        <v>647</v>
      </c>
      <c r="I339" s="390">
        <v>593</v>
      </c>
      <c r="J339" s="390">
        <v>76</v>
      </c>
      <c r="K339" s="390">
        <v>165</v>
      </c>
      <c r="L339" s="390">
        <v>32</v>
      </c>
      <c r="M339" s="390">
        <v>2</v>
      </c>
      <c r="N339" s="390">
        <v>12</v>
      </c>
      <c r="O339" s="390">
        <v>54</v>
      </c>
      <c r="P339" s="390">
        <v>6</v>
      </c>
      <c r="Q339" s="390">
        <v>4</v>
      </c>
      <c r="R339" s="390">
        <v>48</v>
      </c>
      <c r="S339" s="390">
        <v>124</v>
      </c>
      <c r="T339" s="519">
        <v>0.27800000000000002</v>
      </c>
      <c r="U339" s="519">
        <v>0.32900000000000001</v>
      </c>
      <c r="V339" s="519">
        <v>0.4</v>
      </c>
      <c r="W339" s="519">
        <v>0.72899999999999998</v>
      </c>
      <c r="X339" s="390">
        <v>107</v>
      </c>
      <c r="Y339" s="390">
        <v>237</v>
      </c>
      <c r="Z339" s="390">
        <v>18</v>
      </c>
      <c r="AA339" s="390">
        <v>0</v>
      </c>
      <c r="AB339" s="390">
        <v>0</v>
      </c>
      <c r="AC339" s="390">
        <v>6</v>
      </c>
      <c r="AD339" s="390">
        <v>3</v>
      </c>
      <c r="AE339" s="570" t="s">
        <v>6530</v>
      </c>
      <c r="AF339" s="570"/>
      <c r="AG339" s="576">
        <v>0</v>
      </c>
      <c r="AH339" s="390">
        <v>0</v>
      </c>
      <c r="AI339" s="390">
        <v>0</v>
      </c>
      <c r="AJ339" s="390">
        <v>150</v>
      </c>
      <c r="AK339" s="390">
        <v>0</v>
      </c>
      <c r="AL339" s="390">
        <v>0</v>
      </c>
      <c r="AM339" s="390">
        <v>0</v>
      </c>
      <c r="AN339" s="390">
        <v>0</v>
      </c>
      <c r="AO339" s="389">
        <v>0</v>
      </c>
      <c r="AP339" s="390">
        <v>0</v>
      </c>
      <c r="AQ339" s="584">
        <v>0</v>
      </c>
      <c r="AR339" s="601"/>
      <c r="AS339" s="390">
        <v>140</v>
      </c>
      <c r="AT339" s="390">
        <v>19</v>
      </c>
      <c r="AU339" s="389">
        <v>41</v>
      </c>
      <c r="AV339" s="390">
        <v>9</v>
      </c>
      <c r="AW339" s="390">
        <v>1</v>
      </c>
      <c r="AX339" s="390">
        <v>2</v>
      </c>
      <c r="AY339" s="390">
        <v>12</v>
      </c>
      <c r="AZ339" s="390">
        <v>15</v>
      </c>
      <c r="BA339" s="390">
        <v>29</v>
      </c>
      <c r="BB339" s="519">
        <v>0.29299999999999998</v>
      </c>
      <c r="BC339" s="519">
        <v>0.35899999999999999</v>
      </c>
      <c r="BD339" s="519">
        <v>0.41399999999999998</v>
      </c>
      <c r="BE339" s="519">
        <v>0.77300000000000002</v>
      </c>
      <c r="BF339" s="370"/>
      <c r="BG339" s="390">
        <v>453</v>
      </c>
      <c r="BH339" s="390">
        <v>57</v>
      </c>
      <c r="BI339" s="390">
        <v>124</v>
      </c>
      <c r="BJ339" s="390">
        <v>23</v>
      </c>
      <c r="BK339" s="390">
        <v>1</v>
      </c>
      <c r="BL339" s="390">
        <v>10</v>
      </c>
      <c r="BM339" s="390">
        <v>42</v>
      </c>
      <c r="BN339" s="390">
        <v>33</v>
      </c>
      <c r="BO339" s="390">
        <v>95</v>
      </c>
      <c r="BP339" s="519">
        <v>0.27400000000000002</v>
      </c>
      <c r="BQ339" s="519">
        <v>0.32</v>
      </c>
      <c r="BR339" s="519">
        <v>0.39500000000000002</v>
      </c>
      <c r="BS339" s="519">
        <v>0.71499999999999997</v>
      </c>
      <c r="BT339" s="390"/>
      <c r="BU339" s="390"/>
      <c r="BV339" s="390"/>
      <c r="BW339" s="390"/>
      <c r="BX339" s="390"/>
      <c r="BY339" s="390"/>
      <c r="BZ339" s="390"/>
      <c r="CA339" s="390"/>
      <c r="CB339" s="390"/>
      <c r="CC339" s="390"/>
      <c r="CD339" s="390"/>
    </row>
    <row r="340" spans="1:101" s="388" customFormat="1">
      <c r="A340" s="388" t="s">
        <v>7680</v>
      </c>
      <c r="B340" s="388" t="s">
        <v>7681</v>
      </c>
      <c r="C340" s="390">
        <v>27</v>
      </c>
      <c r="D340" s="390" t="s">
        <v>51</v>
      </c>
      <c r="E340" s="390" t="s">
        <v>52</v>
      </c>
      <c r="F340" s="390" t="s">
        <v>35</v>
      </c>
      <c r="G340" s="390">
        <v>75</v>
      </c>
      <c r="H340" s="390">
        <v>180</v>
      </c>
      <c r="I340" s="390">
        <v>159</v>
      </c>
      <c r="J340" s="390">
        <v>20</v>
      </c>
      <c r="K340" s="390">
        <v>38</v>
      </c>
      <c r="L340" s="390">
        <v>6</v>
      </c>
      <c r="M340" s="390">
        <v>0</v>
      </c>
      <c r="N340" s="390">
        <v>6</v>
      </c>
      <c r="O340" s="390">
        <v>25</v>
      </c>
      <c r="P340" s="390">
        <v>4</v>
      </c>
      <c r="Q340" s="390">
        <v>2</v>
      </c>
      <c r="R340" s="390">
        <v>16</v>
      </c>
      <c r="S340" s="390">
        <v>57</v>
      </c>
      <c r="T340" s="519">
        <v>0.23899999999999999</v>
      </c>
      <c r="U340" s="519">
        <v>0.318</v>
      </c>
      <c r="V340" s="519">
        <v>0.39</v>
      </c>
      <c r="W340" s="519">
        <v>0.70799999999999996</v>
      </c>
      <c r="X340" s="390">
        <v>91</v>
      </c>
      <c r="Y340" s="390">
        <v>62</v>
      </c>
      <c r="Z340" s="390">
        <v>0</v>
      </c>
      <c r="AA340" s="390">
        <v>3</v>
      </c>
      <c r="AB340" s="390">
        <v>1</v>
      </c>
      <c r="AC340" s="390">
        <v>1</v>
      </c>
      <c r="AD340" s="390">
        <v>0</v>
      </c>
      <c r="AE340" s="390" t="s">
        <v>7073</v>
      </c>
      <c r="AF340" s="390"/>
      <c r="AG340" s="576">
        <v>0</v>
      </c>
      <c r="AH340" s="390">
        <v>0</v>
      </c>
      <c r="AI340" s="390">
        <v>0</v>
      </c>
      <c r="AJ340" s="390">
        <v>0</v>
      </c>
      <c r="AK340" s="390">
        <v>0</v>
      </c>
      <c r="AL340" s="390">
        <v>0</v>
      </c>
      <c r="AM340" s="390">
        <v>12</v>
      </c>
      <c r="AN340" s="390">
        <v>32</v>
      </c>
      <c r="AO340" s="389">
        <v>10</v>
      </c>
      <c r="AP340" s="390">
        <v>52</v>
      </c>
      <c r="AQ340" s="584">
        <v>0</v>
      </c>
      <c r="AR340" s="601"/>
      <c r="AS340" s="390">
        <v>21</v>
      </c>
      <c r="AT340" s="390">
        <v>2</v>
      </c>
      <c r="AU340" s="389">
        <v>3</v>
      </c>
      <c r="AV340" s="390">
        <v>0</v>
      </c>
      <c r="AW340" s="390">
        <v>0</v>
      </c>
      <c r="AX340" s="390">
        <v>1</v>
      </c>
      <c r="AY340" s="390">
        <v>2</v>
      </c>
      <c r="AZ340" s="390">
        <v>4</v>
      </c>
      <c r="BA340" s="390">
        <v>12</v>
      </c>
      <c r="BB340" s="519">
        <v>0.14299999999999999</v>
      </c>
      <c r="BC340" s="519">
        <v>0.35699999999999998</v>
      </c>
      <c r="BD340" s="519">
        <v>0.28599999999999998</v>
      </c>
      <c r="BE340" s="519">
        <v>0.64300000000000002</v>
      </c>
      <c r="BF340" s="370"/>
      <c r="BG340" s="390">
        <v>138</v>
      </c>
      <c r="BH340" s="390">
        <v>18</v>
      </c>
      <c r="BI340" s="390">
        <v>35</v>
      </c>
      <c r="BJ340" s="390">
        <v>6</v>
      </c>
      <c r="BK340" s="390">
        <v>0</v>
      </c>
      <c r="BL340" s="390">
        <v>5</v>
      </c>
      <c r="BM340" s="390">
        <v>23</v>
      </c>
      <c r="BN340" s="390">
        <v>12</v>
      </c>
      <c r="BO340" s="390">
        <v>45</v>
      </c>
      <c r="BP340" s="519">
        <v>0.254</v>
      </c>
      <c r="BQ340" s="519">
        <v>0.311</v>
      </c>
      <c r="BR340" s="519">
        <v>0.40600000000000003</v>
      </c>
      <c r="BS340" s="519">
        <v>0.71699999999999997</v>
      </c>
      <c r="BT340" s="390"/>
      <c r="BU340" s="390"/>
      <c r="BV340" s="390"/>
      <c r="BW340" s="390"/>
      <c r="BX340" s="390"/>
      <c r="BY340" s="390"/>
      <c r="BZ340" s="390"/>
      <c r="CA340" s="390"/>
      <c r="CB340" s="390"/>
      <c r="CC340" s="390"/>
      <c r="CD340" s="390"/>
    </row>
    <row r="341" spans="1:101" s="388" customFormat="1">
      <c r="A341" s="388" t="s">
        <v>3849</v>
      </c>
      <c r="B341" s="388" t="s">
        <v>7257</v>
      </c>
      <c r="C341" s="390">
        <v>27</v>
      </c>
      <c r="D341" s="390" t="s">
        <v>100</v>
      </c>
      <c r="E341" s="390" t="s">
        <v>43</v>
      </c>
      <c r="F341" s="390" t="s">
        <v>37</v>
      </c>
      <c r="G341" s="390">
        <v>153</v>
      </c>
      <c r="H341" s="390">
        <v>556</v>
      </c>
      <c r="I341" s="390">
        <v>504</v>
      </c>
      <c r="J341" s="390">
        <v>74</v>
      </c>
      <c r="K341" s="390">
        <v>119</v>
      </c>
      <c r="L341" s="390">
        <v>16</v>
      </c>
      <c r="M341" s="390">
        <v>9</v>
      </c>
      <c r="N341" s="390">
        <v>4</v>
      </c>
      <c r="O341" s="390">
        <v>29</v>
      </c>
      <c r="P341" s="390">
        <v>34</v>
      </c>
      <c r="Q341" s="390">
        <v>10</v>
      </c>
      <c r="R341" s="390">
        <v>46</v>
      </c>
      <c r="S341" s="390">
        <v>132</v>
      </c>
      <c r="T341" s="519">
        <v>0.23599999999999999</v>
      </c>
      <c r="U341" s="519">
        <v>0.29899999999999999</v>
      </c>
      <c r="V341" s="519">
        <v>0.32700000000000001</v>
      </c>
      <c r="W341" s="519">
        <v>0.626</v>
      </c>
      <c r="X341" s="390">
        <v>68</v>
      </c>
      <c r="Y341" s="390">
        <v>165</v>
      </c>
      <c r="Z341" s="390">
        <v>1</v>
      </c>
      <c r="AA341" s="390">
        <v>1</v>
      </c>
      <c r="AB341" s="390">
        <v>1</v>
      </c>
      <c r="AC341" s="390">
        <v>4</v>
      </c>
      <c r="AD341" s="390">
        <v>0</v>
      </c>
      <c r="AE341" s="390" t="s">
        <v>10037</v>
      </c>
      <c r="AF341" s="390"/>
      <c r="AG341" s="576">
        <v>0</v>
      </c>
      <c r="AH341" s="390">
        <v>0</v>
      </c>
      <c r="AI341" s="390">
        <v>0</v>
      </c>
      <c r="AJ341" s="390">
        <v>0</v>
      </c>
      <c r="AK341" s="390">
        <v>0</v>
      </c>
      <c r="AL341" s="390">
        <v>0</v>
      </c>
      <c r="AM341" s="390">
        <v>0</v>
      </c>
      <c r="AN341" s="390">
        <v>150</v>
      </c>
      <c r="AO341" s="389">
        <v>1</v>
      </c>
      <c r="AP341" s="390">
        <v>150</v>
      </c>
      <c r="AQ341" s="584">
        <v>0</v>
      </c>
      <c r="AR341" s="601"/>
      <c r="AS341" s="390">
        <v>142</v>
      </c>
      <c r="AT341" s="390">
        <v>19</v>
      </c>
      <c r="AU341" s="389">
        <v>30</v>
      </c>
      <c r="AV341" s="390">
        <v>5</v>
      </c>
      <c r="AW341" s="390">
        <v>3</v>
      </c>
      <c r="AX341" s="390">
        <v>2</v>
      </c>
      <c r="AY341" s="390">
        <v>14</v>
      </c>
      <c r="AZ341" s="390">
        <v>13</v>
      </c>
      <c r="BA341" s="390">
        <v>43</v>
      </c>
      <c r="BB341" s="519">
        <v>0.21099999999999999</v>
      </c>
      <c r="BC341" s="519">
        <v>0.27400000000000002</v>
      </c>
      <c r="BD341" s="519">
        <v>0.33100000000000002</v>
      </c>
      <c r="BE341" s="519">
        <v>0.60499999999999998</v>
      </c>
      <c r="BF341" s="370"/>
      <c r="BG341" s="390">
        <v>362</v>
      </c>
      <c r="BH341" s="390">
        <v>55</v>
      </c>
      <c r="BI341" s="390">
        <v>89</v>
      </c>
      <c r="BJ341" s="390">
        <v>11</v>
      </c>
      <c r="BK341" s="390">
        <v>6</v>
      </c>
      <c r="BL341" s="390">
        <v>2</v>
      </c>
      <c r="BM341" s="390">
        <v>15</v>
      </c>
      <c r="BN341" s="390">
        <v>33</v>
      </c>
      <c r="BO341" s="390">
        <v>89</v>
      </c>
      <c r="BP341" s="519">
        <v>0.246</v>
      </c>
      <c r="BQ341" s="519">
        <v>0.309</v>
      </c>
      <c r="BR341" s="519">
        <v>0.32600000000000001</v>
      </c>
      <c r="BS341" s="519">
        <v>0.63500000000000001</v>
      </c>
      <c r="BT341" s="390"/>
      <c r="BU341" s="390"/>
      <c r="BV341" s="390"/>
      <c r="BW341" s="390"/>
      <c r="BX341" s="390"/>
      <c r="BY341" s="390"/>
      <c r="BZ341" s="390"/>
      <c r="CA341" s="390"/>
      <c r="CB341" s="390"/>
      <c r="CC341" s="390"/>
      <c r="CD341" s="390"/>
    </row>
    <row r="342" spans="1:101" s="388" customFormat="1">
      <c r="A342" s="388" t="s">
        <v>226</v>
      </c>
      <c r="B342" s="388" t="s">
        <v>7258</v>
      </c>
      <c r="C342" s="390">
        <v>29</v>
      </c>
      <c r="D342" s="390" t="s">
        <v>113</v>
      </c>
      <c r="E342" s="390" t="s">
        <v>43</v>
      </c>
      <c r="F342" s="390" t="s">
        <v>10</v>
      </c>
      <c r="G342" s="390">
        <v>128</v>
      </c>
      <c r="H342" s="390">
        <v>581</v>
      </c>
      <c r="I342" s="390">
        <v>533</v>
      </c>
      <c r="J342" s="390">
        <v>90</v>
      </c>
      <c r="K342" s="390">
        <v>147</v>
      </c>
      <c r="L342" s="390">
        <v>32</v>
      </c>
      <c r="M342" s="390">
        <v>2</v>
      </c>
      <c r="N342" s="390">
        <v>15</v>
      </c>
      <c r="O342" s="390">
        <v>62</v>
      </c>
      <c r="P342" s="390">
        <v>6</v>
      </c>
      <c r="Q342" s="390">
        <v>5</v>
      </c>
      <c r="R342" s="390">
        <v>37</v>
      </c>
      <c r="S342" s="390">
        <v>82</v>
      </c>
      <c r="T342" s="519">
        <v>0.27600000000000002</v>
      </c>
      <c r="U342" s="519">
        <v>0.32100000000000001</v>
      </c>
      <c r="V342" s="519">
        <v>0.42799999999999999</v>
      </c>
      <c r="W342" s="519">
        <v>0.749</v>
      </c>
      <c r="X342" s="390">
        <v>88</v>
      </c>
      <c r="Y342" s="390">
        <v>228</v>
      </c>
      <c r="Z342" s="390">
        <v>14</v>
      </c>
      <c r="AA342" s="390">
        <v>2</v>
      </c>
      <c r="AB342" s="390">
        <v>2</v>
      </c>
      <c r="AC342" s="390">
        <v>7</v>
      </c>
      <c r="AD342" s="390">
        <v>0</v>
      </c>
      <c r="AE342" s="570" t="s">
        <v>6530</v>
      </c>
      <c r="AF342" s="570"/>
      <c r="AG342" s="576">
        <v>0</v>
      </c>
      <c r="AH342" s="390">
        <v>0</v>
      </c>
      <c r="AI342" s="390">
        <v>0</v>
      </c>
      <c r="AJ342" s="390">
        <v>128</v>
      </c>
      <c r="AK342" s="390">
        <v>0</v>
      </c>
      <c r="AL342" s="390">
        <v>0</v>
      </c>
      <c r="AM342" s="390">
        <v>0</v>
      </c>
      <c r="AN342" s="390">
        <v>0</v>
      </c>
      <c r="AO342" s="389">
        <v>0</v>
      </c>
      <c r="AP342" s="390">
        <v>0</v>
      </c>
      <c r="AQ342" s="584">
        <v>0</v>
      </c>
      <c r="AR342" s="601"/>
      <c r="AS342" s="390">
        <v>176</v>
      </c>
      <c r="AT342" s="390">
        <v>35</v>
      </c>
      <c r="AU342" s="389">
        <v>58</v>
      </c>
      <c r="AV342" s="390">
        <v>15</v>
      </c>
      <c r="AW342" s="390">
        <v>2</v>
      </c>
      <c r="AX342" s="390">
        <v>6</v>
      </c>
      <c r="AY342" s="390">
        <v>26</v>
      </c>
      <c r="AZ342" s="390">
        <v>9</v>
      </c>
      <c r="BA342" s="390">
        <v>21</v>
      </c>
      <c r="BB342" s="519">
        <v>0.33</v>
      </c>
      <c r="BC342" s="519">
        <v>0.36</v>
      </c>
      <c r="BD342" s="519">
        <v>0.54</v>
      </c>
      <c r="BE342" s="519">
        <v>0.9</v>
      </c>
      <c r="BF342" s="370"/>
      <c r="BG342" s="390">
        <v>357</v>
      </c>
      <c r="BH342" s="390">
        <v>55</v>
      </c>
      <c r="BI342" s="390">
        <v>89</v>
      </c>
      <c r="BJ342" s="390">
        <v>17</v>
      </c>
      <c r="BK342" s="390">
        <v>0</v>
      </c>
      <c r="BL342" s="390">
        <v>9</v>
      </c>
      <c r="BM342" s="390">
        <v>36</v>
      </c>
      <c r="BN342" s="390">
        <v>28</v>
      </c>
      <c r="BO342" s="390">
        <v>61</v>
      </c>
      <c r="BP342" s="519">
        <v>0.249</v>
      </c>
      <c r="BQ342" s="519">
        <v>0.30299999999999999</v>
      </c>
      <c r="BR342" s="519">
        <v>0.373</v>
      </c>
      <c r="BS342" s="519">
        <v>0.67600000000000005</v>
      </c>
      <c r="BT342" s="390"/>
      <c r="BU342" s="390"/>
      <c r="BV342" s="390"/>
      <c r="BW342" s="390"/>
      <c r="BX342" s="390"/>
      <c r="BY342" s="390"/>
      <c r="BZ342" s="390"/>
      <c r="CA342" s="390"/>
      <c r="CB342" s="390"/>
      <c r="CC342" s="390"/>
      <c r="CD342" s="390"/>
    </row>
    <row r="343" spans="1:101" s="388" customFormat="1">
      <c r="A343" s="388" t="s">
        <v>6669</v>
      </c>
      <c r="B343" s="388" t="s">
        <v>7259</v>
      </c>
      <c r="C343" s="390">
        <v>27</v>
      </c>
      <c r="D343" s="390" t="s">
        <v>44</v>
      </c>
      <c r="E343" s="390" t="s">
        <v>34</v>
      </c>
      <c r="F343" s="390" t="s">
        <v>10</v>
      </c>
      <c r="G343" s="390">
        <v>68</v>
      </c>
      <c r="H343" s="390">
        <v>231</v>
      </c>
      <c r="I343" s="390">
        <v>202</v>
      </c>
      <c r="J343" s="390">
        <v>22</v>
      </c>
      <c r="K343" s="390">
        <v>50</v>
      </c>
      <c r="L343" s="390">
        <v>13</v>
      </c>
      <c r="M343" s="390">
        <v>1</v>
      </c>
      <c r="N343" s="390">
        <v>3</v>
      </c>
      <c r="O343" s="390">
        <v>27</v>
      </c>
      <c r="P343" s="390">
        <v>2</v>
      </c>
      <c r="Q343" s="390">
        <v>0</v>
      </c>
      <c r="R343" s="390">
        <v>25</v>
      </c>
      <c r="S343" s="390">
        <v>67</v>
      </c>
      <c r="T343" s="519">
        <v>0.248</v>
      </c>
      <c r="U343" s="519">
        <v>0.33300000000000002</v>
      </c>
      <c r="V343" s="519">
        <v>0.36599999999999999</v>
      </c>
      <c r="W343" s="519">
        <v>0.7</v>
      </c>
      <c r="X343" s="390">
        <v>95</v>
      </c>
      <c r="Y343" s="390">
        <v>74</v>
      </c>
      <c r="Z343" s="390">
        <v>4</v>
      </c>
      <c r="AA343" s="390">
        <v>2</v>
      </c>
      <c r="AB343" s="390">
        <v>0</v>
      </c>
      <c r="AC343" s="390">
        <v>2</v>
      </c>
      <c r="AD343" s="390">
        <v>0</v>
      </c>
      <c r="AE343" s="390" t="s">
        <v>6524</v>
      </c>
      <c r="AF343" s="390"/>
      <c r="AG343" s="576">
        <v>0</v>
      </c>
      <c r="AH343" s="390">
        <v>66</v>
      </c>
      <c r="AI343" s="390">
        <v>0</v>
      </c>
      <c r="AJ343" s="390">
        <v>0</v>
      </c>
      <c r="AK343" s="390">
        <v>0</v>
      </c>
      <c r="AL343" s="390">
        <v>0</v>
      </c>
      <c r="AM343" s="390">
        <v>0</v>
      </c>
      <c r="AN343" s="390">
        <v>0</v>
      </c>
      <c r="AO343" s="389">
        <v>0</v>
      </c>
      <c r="AP343" s="390">
        <v>0</v>
      </c>
      <c r="AQ343" s="584">
        <v>0</v>
      </c>
      <c r="AR343" s="601"/>
      <c r="AS343" s="390">
        <v>54</v>
      </c>
      <c r="AT343" s="390">
        <v>9</v>
      </c>
      <c r="AU343" s="389">
        <v>14</v>
      </c>
      <c r="AV343" s="390">
        <v>3</v>
      </c>
      <c r="AW343" s="390">
        <v>0</v>
      </c>
      <c r="AX343" s="390">
        <v>3</v>
      </c>
      <c r="AY343" s="390">
        <v>9</v>
      </c>
      <c r="AZ343" s="390">
        <v>7</v>
      </c>
      <c r="BA343" s="390">
        <v>18</v>
      </c>
      <c r="BB343" s="519">
        <v>0.25900000000000001</v>
      </c>
      <c r="BC343" s="519">
        <v>0.33900000000000002</v>
      </c>
      <c r="BD343" s="519">
        <v>0.48099999999999998</v>
      </c>
      <c r="BE343" s="519">
        <v>0.82</v>
      </c>
      <c r="BF343" s="370"/>
      <c r="BG343" s="390">
        <v>148</v>
      </c>
      <c r="BH343" s="390">
        <v>13</v>
      </c>
      <c r="BI343" s="390">
        <v>36</v>
      </c>
      <c r="BJ343" s="390">
        <v>10</v>
      </c>
      <c r="BK343" s="390">
        <v>1</v>
      </c>
      <c r="BL343" s="390">
        <v>0</v>
      </c>
      <c r="BM343" s="390">
        <v>18</v>
      </c>
      <c r="BN343" s="390">
        <v>18</v>
      </c>
      <c r="BO343" s="390">
        <v>49</v>
      </c>
      <c r="BP343" s="519">
        <v>0.24299999999999999</v>
      </c>
      <c r="BQ343" s="519">
        <v>0.33100000000000002</v>
      </c>
      <c r="BR343" s="519">
        <v>0.32400000000000001</v>
      </c>
      <c r="BS343" s="519">
        <v>0.65500000000000003</v>
      </c>
      <c r="BT343" s="390"/>
      <c r="BU343" s="390"/>
      <c r="BV343" s="390"/>
      <c r="BW343" s="390"/>
      <c r="BX343" s="390"/>
      <c r="BY343" s="390"/>
      <c r="BZ343" s="390"/>
      <c r="CA343" s="390"/>
      <c r="CB343" s="390"/>
      <c r="CC343" s="390"/>
      <c r="CD343" s="390"/>
    </row>
    <row r="344" spans="1:101" s="388" customFormat="1">
      <c r="A344" s="388" t="s">
        <v>227</v>
      </c>
      <c r="B344" s="388" t="s">
        <v>7260</v>
      </c>
      <c r="C344" s="390">
        <v>31</v>
      </c>
      <c r="D344" s="390" t="s">
        <v>51</v>
      </c>
      <c r="E344" s="390" t="s">
        <v>34</v>
      </c>
      <c r="F344" s="390" t="s">
        <v>10</v>
      </c>
      <c r="G344" s="390">
        <v>119</v>
      </c>
      <c r="H344" s="390">
        <v>404</v>
      </c>
      <c r="I344" s="390">
        <v>373</v>
      </c>
      <c r="J344" s="390">
        <v>39</v>
      </c>
      <c r="K344" s="390">
        <v>84</v>
      </c>
      <c r="L344" s="390">
        <v>18</v>
      </c>
      <c r="M344" s="390">
        <v>1</v>
      </c>
      <c r="N344" s="390">
        <v>9</v>
      </c>
      <c r="O344" s="390">
        <v>44</v>
      </c>
      <c r="P344" s="390">
        <v>0</v>
      </c>
      <c r="Q344" s="390">
        <v>1</v>
      </c>
      <c r="R344" s="390">
        <v>16</v>
      </c>
      <c r="S344" s="390">
        <v>98</v>
      </c>
      <c r="T344" s="519">
        <v>0.22500000000000001</v>
      </c>
      <c r="U344" s="519">
        <v>0.27600000000000002</v>
      </c>
      <c r="V344" s="519">
        <v>0.35099999999999998</v>
      </c>
      <c r="W344" s="519">
        <v>0.627</v>
      </c>
      <c r="X344" s="390">
        <v>73</v>
      </c>
      <c r="Y344" s="390">
        <v>131</v>
      </c>
      <c r="Z344" s="390">
        <v>8</v>
      </c>
      <c r="AA344" s="390">
        <v>11</v>
      </c>
      <c r="AB344" s="390">
        <v>2</v>
      </c>
      <c r="AC344" s="390">
        <v>2</v>
      </c>
      <c r="AD344" s="390">
        <v>0</v>
      </c>
      <c r="AE344" s="570" t="s">
        <v>6524</v>
      </c>
      <c r="AF344" s="570"/>
      <c r="AG344" s="576">
        <v>0</v>
      </c>
      <c r="AH344" s="390">
        <v>117</v>
      </c>
      <c r="AI344" s="390">
        <v>0</v>
      </c>
      <c r="AJ344" s="390">
        <v>0</v>
      </c>
      <c r="AK344" s="390">
        <v>0</v>
      </c>
      <c r="AL344" s="390">
        <v>0</v>
      </c>
      <c r="AM344" s="390">
        <v>0</v>
      </c>
      <c r="AN344" s="390">
        <v>0</v>
      </c>
      <c r="AO344" s="389">
        <v>0</v>
      </c>
      <c r="AP344" s="390">
        <v>0</v>
      </c>
      <c r="AQ344" s="584">
        <v>0</v>
      </c>
      <c r="AR344" s="601"/>
      <c r="AS344" s="390">
        <v>116</v>
      </c>
      <c r="AT344" s="390">
        <v>16</v>
      </c>
      <c r="AU344" s="389">
        <v>27</v>
      </c>
      <c r="AV344" s="390">
        <v>6</v>
      </c>
      <c r="AW344" s="390">
        <v>1</v>
      </c>
      <c r="AX344" s="390">
        <v>2</v>
      </c>
      <c r="AY344" s="390">
        <v>10</v>
      </c>
      <c r="AZ344" s="390">
        <v>6</v>
      </c>
      <c r="BA344" s="390">
        <v>32</v>
      </c>
      <c r="BB344" s="519">
        <v>0.23300000000000001</v>
      </c>
      <c r="BC344" s="519">
        <v>0.29499999999999998</v>
      </c>
      <c r="BD344" s="519">
        <v>0.35299999999999998</v>
      </c>
      <c r="BE344" s="519">
        <v>0.64800000000000002</v>
      </c>
      <c r="BF344" s="370"/>
      <c r="BG344" s="390">
        <v>257</v>
      </c>
      <c r="BH344" s="390">
        <v>23</v>
      </c>
      <c r="BI344" s="390">
        <v>57</v>
      </c>
      <c r="BJ344" s="390">
        <v>12</v>
      </c>
      <c r="BK344" s="390">
        <v>0</v>
      </c>
      <c r="BL344" s="390">
        <v>7</v>
      </c>
      <c r="BM344" s="390">
        <v>34</v>
      </c>
      <c r="BN344" s="390">
        <v>10</v>
      </c>
      <c r="BO344" s="390">
        <v>66</v>
      </c>
      <c r="BP344" s="519">
        <v>0.222</v>
      </c>
      <c r="BQ344" s="519">
        <v>0.26700000000000002</v>
      </c>
      <c r="BR344" s="519">
        <v>0.35</v>
      </c>
      <c r="BS344" s="519">
        <v>0.61699999999999999</v>
      </c>
      <c r="BT344" s="390"/>
      <c r="BU344" s="390"/>
      <c r="BV344" s="390"/>
      <c r="BW344" s="390"/>
      <c r="BX344" s="390"/>
      <c r="BY344" s="390"/>
      <c r="BZ344" s="390"/>
      <c r="CA344" s="390"/>
      <c r="CB344" s="390"/>
      <c r="CC344" s="390"/>
      <c r="CD344" s="390"/>
    </row>
    <row r="345" spans="1:101" s="388" customFormat="1">
      <c r="A345" s="388" t="s">
        <v>6676</v>
      </c>
      <c r="B345" s="388" t="s">
        <v>7261</v>
      </c>
      <c r="C345" s="390">
        <v>26</v>
      </c>
      <c r="D345" s="390" t="s">
        <v>58</v>
      </c>
      <c r="E345" s="390" t="s">
        <v>34</v>
      </c>
      <c r="F345" s="390" t="s">
        <v>35</v>
      </c>
      <c r="G345" s="390">
        <v>97</v>
      </c>
      <c r="H345" s="390">
        <v>322</v>
      </c>
      <c r="I345" s="390">
        <v>280</v>
      </c>
      <c r="J345" s="390">
        <v>30</v>
      </c>
      <c r="K345" s="390">
        <v>77</v>
      </c>
      <c r="L345" s="390">
        <v>14</v>
      </c>
      <c r="M345" s="390">
        <v>1</v>
      </c>
      <c r="N345" s="390">
        <v>9</v>
      </c>
      <c r="O345" s="390">
        <v>30</v>
      </c>
      <c r="P345" s="390">
        <v>0</v>
      </c>
      <c r="Q345" s="390">
        <v>2</v>
      </c>
      <c r="R345" s="390">
        <v>38</v>
      </c>
      <c r="S345" s="390">
        <v>65</v>
      </c>
      <c r="T345" s="519">
        <v>0.27500000000000002</v>
      </c>
      <c r="U345" s="519">
        <v>0.36599999999999999</v>
      </c>
      <c r="V345" s="519">
        <v>0.42899999999999999</v>
      </c>
      <c r="W345" s="519">
        <v>0.79400000000000004</v>
      </c>
      <c r="X345" s="390">
        <v>120</v>
      </c>
      <c r="Y345" s="390">
        <v>120</v>
      </c>
      <c r="Z345" s="390">
        <v>5</v>
      </c>
      <c r="AA345" s="390">
        <v>2</v>
      </c>
      <c r="AB345" s="390">
        <v>2</v>
      </c>
      <c r="AC345" s="390">
        <v>0</v>
      </c>
      <c r="AD345" s="390">
        <v>1</v>
      </c>
      <c r="AE345" s="390" t="s">
        <v>10022</v>
      </c>
      <c r="AF345" s="390"/>
      <c r="AG345" s="576">
        <v>0</v>
      </c>
      <c r="AH345" s="390">
        <v>85</v>
      </c>
      <c r="AI345" s="390">
        <v>0</v>
      </c>
      <c r="AJ345" s="390">
        <v>0</v>
      </c>
      <c r="AK345" s="390">
        <v>0</v>
      </c>
      <c r="AL345" s="390">
        <v>0</v>
      </c>
      <c r="AM345" s="390">
        <v>0</v>
      </c>
      <c r="AN345" s="390">
        <v>0</v>
      </c>
      <c r="AO345" s="389">
        <v>0</v>
      </c>
      <c r="AP345" s="390">
        <v>0</v>
      </c>
      <c r="AQ345" s="584">
        <v>8</v>
      </c>
      <c r="AR345" s="601"/>
      <c r="AS345" s="390">
        <v>44</v>
      </c>
      <c r="AT345" s="390">
        <v>4</v>
      </c>
      <c r="AU345" s="389">
        <v>7</v>
      </c>
      <c r="AV345" s="390">
        <v>1</v>
      </c>
      <c r="AW345" s="390">
        <v>1</v>
      </c>
      <c r="AX345" s="390">
        <v>0</v>
      </c>
      <c r="AY345" s="390">
        <v>3</v>
      </c>
      <c r="AZ345" s="390">
        <v>11</v>
      </c>
      <c r="BA345" s="390">
        <v>14</v>
      </c>
      <c r="BB345" s="519">
        <v>0.159</v>
      </c>
      <c r="BC345" s="519">
        <v>0.33900000000000002</v>
      </c>
      <c r="BD345" s="519">
        <v>0.22700000000000001</v>
      </c>
      <c r="BE345" s="519">
        <v>0.56599999999999995</v>
      </c>
      <c r="BF345" s="370"/>
      <c r="BG345" s="390">
        <v>236</v>
      </c>
      <c r="BH345" s="390">
        <v>26</v>
      </c>
      <c r="BI345" s="390">
        <v>70</v>
      </c>
      <c r="BJ345" s="390">
        <v>13</v>
      </c>
      <c r="BK345" s="390">
        <v>0</v>
      </c>
      <c r="BL345" s="390">
        <v>9</v>
      </c>
      <c r="BM345" s="390">
        <v>27</v>
      </c>
      <c r="BN345" s="390">
        <v>27</v>
      </c>
      <c r="BO345" s="390">
        <v>51</v>
      </c>
      <c r="BP345" s="519">
        <v>0.29699999999999999</v>
      </c>
      <c r="BQ345" s="519">
        <v>0.371</v>
      </c>
      <c r="BR345" s="519">
        <v>0.46600000000000003</v>
      </c>
      <c r="BS345" s="519">
        <v>0.83699999999999997</v>
      </c>
      <c r="BT345" s="390"/>
      <c r="BU345" s="390"/>
      <c r="BV345" s="390"/>
      <c r="BW345" s="390"/>
      <c r="BX345" s="390"/>
      <c r="BY345" s="390"/>
      <c r="BZ345" s="390"/>
      <c r="CA345" s="390"/>
      <c r="CB345" s="390"/>
      <c r="CC345" s="390"/>
      <c r="CD345" s="390"/>
    </row>
    <row r="346" spans="1:101" s="388" customFormat="1">
      <c r="A346" s="388" t="s">
        <v>228</v>
      </c>
      <c r="B346" s="388" t="s">
        <v>7262</v>
      </c>
      <c r="C346" s="390">
        <v>34</v>
      </c>
      <c r="D346" s="390" t="s">
        <v>68</v>
      </c>
      <c r="E346" s="390" t="s">
        <v>43</v>
      </c>
      <c r="F346" s="390" t="s">
        <v>10</v>
      </c>
      <c r="G346" s="390">
        <v>86</v>
      </c>
      <c r="H346" s="390">
        <v>235</v>
      </c>
      <c r="I346" s="390">
        <v>206</v>
      </c>
      <c r="J346" s="390">
        <v>26</v>
      </c>
      <c r="K346" s="390">
        <v>51</v>
      </c>
      <c r="L346" s="390">
        <v>8</v>
      </c>
      <c r="M346" s="390">
        <v>0</v>
      </c>
      <c r="N346" s="390">
        <v>13</v>
      </c>
      <c r="O346" s="390">
        <v>40</v>
      </c>
      <c r="P346" s="390">
        <v>0</v>
      </c>
      <c r="Q346" s="390">
        <v>0</v>
      </c>
      <c r="R346" s="390">
        <v>24</v>
      </c>
      <c r="S346" s="390">
        <v>64</v>
      </c>
      <c r="T346" s="519">
        <v>0.248</v>
      </c>
      <c r="U346" s="519">
        <v>0.32800000000000001</v>
      </c>
      <c r="V346" s="519">
        <v>0.47599999999999998</v>
      </c>
      <c r="W346" s="519">
        <v>0.80300000000000005</v>
      </c>
      <c r="X346" s="390">
        <v>109</v>
      </c>
      <c r="Y346" s="390">
        <v>98</v>
      </c>
      <c r="Z346" s="390">
        <v>8</v>
      </c>
      <c r="AA346" s="390">
        <v>2</v>
      </c>
      <c r="AB346" s="390">
        <v>0</v>
      </c>
      <c r="AC346" s="390">
        <v>3</v>
      </c>
      <c r="AD346" s="390">
        <v>1</v>
      </c>
      <c r="AE346" s="390" t="s">
        <v>10153</v>
      </c>
      <c r="AF346" s="390"/>
      <c r="AG346" s="576">
        <v>1</v>
      </c>
      <c r="AH346" s="390">
        <v>0</v>
      </c>
      <c r="AI346" s="390">
        <v>45</v>
      </c>
      <c r="AJ346" s="390">
        <v>1</v>
      </c>
      <c r="AK346" s="390">
        <v>10</v>
      </c>
      <c r="AL346" s="390">
        <v>0</v>
      </c>
      <c r="AM346" s="390">
        <v>0</v>
      </c>
      <c r="AN346" s="390">
        <v>1</v>
      </c>
      <c r="AO346" s="389">
        <v>0</v>
      </c>
      <c r="AP346" s="390">
        <v>1</v>
      </c>
      <c r="AQ346" s="584">
        <v>0</v>
      </c>
      <c r="AR346" s="601"/>
      <c r="AS346" s="390">
        <v>68</v>
      </c>
      <c r="AT346" s="390">
        <v>7</v>
      </c>
      <c r="AU346" s="389">
        <v>21</v>
      </c>
      <c r="AV346" s="390">
        <v>4</v>
      </c>
      <c r="AW346" s="390">
        <v>0</v>
      </c>
      <c r="AX346" s="390">
        <v>2</v>
      </c>
      <c r="AY346" s="390">
        <v>11</v>
      </c>
      <c r="AZ346" s="390">
        <v>11</v>
      </c>
      <c r="BA346" s="390">
        <v>22</v>
      </c>
      <c r="BB346" s="519">
        <v>0.309</v>
      </c>
      <c r="BC346" s="519">
        <v>0.40200000000000002</v>
      </c>
      <c r="BD346" s="519">
        <v>0.45600000000000002</v>
      </c>
      <c r="BE346" s="519">
        <v>0.85799999999999998</v>
      </c>
      <c r="BF346" s="370"/>
      <c r="BG346" s="390">
        <v>138</v>
      </c>
      <c r="BH346" s="390">
        <v>19</v>
      </c>
      <c r="BI346" s="390">
        <v>30</v>
      </c>
      <c r="BJ346" s="390">
        <v>4</v>
      </c>
      <c r="BK346" s="390">
        <v>0</v>
      </c>
      <c r="BL346" s="390">
        <v>11</v>
      </c>
      <c r="BM346" s="390">
        <v>29</v>
      </c>
      <c r="BN346" s="390">
        <v>13</v>
      </c>
      <c r="BO346" s="390">
        <v>42</v>
      </c>
      <c r="BP346" s="519">
        <v>0.217</v>
      </c>
      <c r="BQ346" s="519">
        <v>0.28799999999999998</v>
      </c>
      <c r="BR346" s="519">
        <v>0.48599999999999999</v>
      </c>
      <c r="BS346" s="519">
        <v>0.77400000000000002</v>
      </c>
      <c r="BT346" s="390"/>
      <c r="BU346" s="390"/>
      <c r="BV346" s="390"/>
      <c r="BW346" s="390"/>
      <c r="BX346" s="390"/>
      <c r="BY346" s="390"/>
      <c r="BZ346" s="390"/>
      <c r="CA346" s="390"/>
      <c r="CB346" s="390"/>
      <c r="CC346" s="390"/>
      <c r="CD346" s="390"/>
    </row>
    <row r="347" spans="1:101" s="388" customFormat="1">
      <c r="A347" s="388" t="s">
        <v>6628</v>
      </c>
      <c r="B347" s="388" t="s">
        <v>7263</v>
      </c>
      <c r="C347" s="390">
        <v>26</v>
      </c>
      <c r="D347" s="390" t="s">
        <v>33</v>
      </c>
      <c r="E347" s="390" t="s">
        <v>34</v>
      </c>
      <c r="F347" s="390" t="s">
        <v>35</v>
      </c>
      <c r="G347" s="390">
        <v>138</v>
      </c>
      <c r="H347" s="390">
        <v>592</v>
      </c>
      <c r="I347" s="390">
        <v>559</v>
      </c>
      <c r="J347" s="390">
        <v>87</v>
      </c>
      <c r="K347" s="390">
        <v>161</v>
      </c>
      <c r="L347" s="390">
        <v>31</v>
      </c>
      <c r="M347" s="390">
        <v>2</v>
      </c>
      <c r="N347" s="390">
        <v>24</v>
      </c>
      <c r="O347" s="390">
        <v>77</v>
      </c>
      <c r="P347" s="390">
        <v>8</v>
      </c>
      <c r="Q347" s="390">
        <v>2</v>
      </c>
      <c r="R347" s="390">
        <v>30</v>
      </c>
      <c r="S347" s="390">
        <v>104</v>
      </c>
      <c r="T347" s="519">
        <v>0.28799999999999998</v>
      </c>
      <c r="U347" s="519">
        <v>0.32300000000000001</v>
      </c>
      <c r="V347" s="519">
        <v>0.47899999999999998</v>
      </c>
      <c r="W347" s="519">
        <v>0.80300000000000005</v>
      </c>
      <c r="X347" s="390">
        <v>115</v>
      </c>
      <c r="Y347" s="390">
        <v>268</v>
      </c>
      <c r="Z347" s="390">
        <v>4</v>
      </c>
      <c r="AA347" s="390">
        <v>0</v>
      </c>
      <c r="AB347" s="390">
        <v>1</v>
      </c>
      <c r="AC347" s="390">
        <v>2</v>
      </c>
      <c r="AD347" s="390">
        <v>5</v>
      </c>
      <c r="AE347" s="390" t="s">
        <v>10154</v>
      </c>
      <c r="AF347" s="390"/>
      <c r="AG347" s="576">
        <v>0</v>
      </c>
      <c r="AH347" s="390">
        <v>0</v>
      </c>
      <c r="AI347" s="390">
        <v>0</v>
      </c>
      <c r="AJ347" s="390">
        <v>0</v>
      </c>
      <c r="AK347" s="390">
        <v>1</v>
      </c>
      <c r="AL347" s="390">
        <v>0</v>
      </c>
      <c r="AM347" s="390">
        <v>125</v>
      </c>
      <c r="AN347" s="390">
        <v>4</v>
      </c>
      <c r="AO347" s="389">
        <v>5</v>
      </c>
      <c r="AP347" s="390">
        <v>127</v>
      </c>
      <c r="AQ347" s="584">
        <v>12</v>
      </c>
      <c r="AR347" s="601"/>
      <c r="AS347" s="390">
        <v>176</v>
      </c>
      <c r="AT347" s="390">
        <v>26</v>
      </c>
      <c r="AU347" s="389">
        <v>50</v>
      </c>
      <c r="AV347" s="390">
        <v>9</v>
      </c>
      <c r="AW347" s="390">
        <v>1</v>
      </c>
      <c r="AX347" s="390">
        <v>4</v>
      </c>
      <c r="AY347" s="390">
        <v>16</v>
      </c>
      <c r="AZ347" s="390">
        <v>7</v>
      </c>
      <c r="BA347" s="390">
        <v>33</v>
      </c>
      <c r="BB347" s="519">
        <v>0.28399999999999997</v>
      </c>
      <c r="BC347" s="519">
        <v>0.311</v>
      </c>
      <c r="BD347" s="519">
        <v>0.41499999999999998</v>
      </c>
      <c r="BE347" s="519">
        <v>0.72599999999999998</v>
      </c>
      <c r="BF347" s="370"/>
      <c r="BG347" s="390">
        <v>383</v>
      </c>
      <c r="BH347" s="390">
        <v>60</v>
      </c>
      <c r="BI347" s="390">
        <v>111</v>
      </c>
      <c r="BJ347" s="390">
        <v>22</v>
      </c>
      <c r="BK347" s="390">
        <v>1</v>
      </c>
      <c r="BL347" s="390">
        <v>20</v>
      </c>
      <c r="BM347" s="390">
        <v>61</v>
      </c>
      <c r="BN347" s="390">
        <v>23</v>
      </c>
      <c r="BO347" s="390">
        <v>71</v>
      </c>
      <c r="BP347" s="519">
        <v>0.28999999999999998</v>
      </c>
      <c r="BQ347" s="519">
        <v>0.32800000000000001</v>
      </c>
      <c r="BR347" s="519">
        <v>0.50900000000000001</v>
      </c>
      <c r="BS347" s="519">
        <v>0.83699999999999997</v>
      </c>
      <c r="BT347" s="390"/>
      <c r="BU347" s="390"/>
      <c r="BV347" s="390"/>
      <c r="BW347" s="390"/>
      <c r="BX347" s="390"/>
      <c r="BY347" s="390"/>
      <c r="BZ347" s="390"/>
      <c r="CA347" s="390"/>
      <c r="CB347" s="390"/>
      <c r="CC347" s="390"/>
      <c r="CD347" s="390"/>
    </row>
    <row r="348" spans="1:101" s="388" customFormat="1">
      <c r="A348" s="388" t="s">
        <v>230</v>
      </c>
      <c r="B348" s="388" t="s">
        <v>7264</v>
      </c>
      <c r="C348" s="390">
        <v>30</v>
      </c>
      <c r="D348" s="390" t="s">
        <v>55</v>
      </c>
      <c r="E348" s="390" t="s">
        <v>34</v>
      </c>
      <c r="F348" s="390" t="s">
        <v>35</v>
      </c>
      <c r="G348" s="390">
        <v>155</v>
      </c>
      <c r="H348" s="390">
        <v>630</v>
      </c>
      <c r="I348" s="390">
        <v>583</v>
      </c>
      <c r="J348" s="390">
        <v>62</v>
      </c>
      <c r="K348" s="390">
        <v>129</v>
      </c>
      <c r="L348" s="390">
        <v>36</v>
      </c>
      <c r="M348" s="390">
        <v>1</v>
      </c>
      <c r="N348" s="390">
        <v>22</v>
      </c>
      <c r="O348" s="390">
        <v>78</v>
      </c>
      <c r="P348" s="390">
        <v>2</v>
      </c>
      <c r="Q348" s="390">
        <v>2</v>
      </c>
      <c r="R348" s="390">
        <v>38</v>
      </c>
      <c r="S348" s="390">
        <v>138</v>
      </c>
      <c r="T348" s="519">
        <v>0.221</v>
      </c>
      <c r="U348" s="519">
        <v>0.27300000000000002</v>
      </c>
      <c r="V348" s="519">
        <v>0.4</v>
      </c>
      <c r="W348" s="519">
        <v>0.67300000000000004</v>
      </c>
      <c r="X348" s="390">
        <v>86</v>
      </c>
      <c r="Y348" s="390">
        <v>233</v>
      </c>
      <c r="Z348" s="390">
        <v>10</v>
      </c>
      <c r="AA348" s="390">
        <v>5</v>
      </c>
      <c r="AB348" s="390">
        <v>0</v>
      </c>
      <c r="AC348" s="390">
        <v>4</v>
      </c>
      <c r="AD348" s="390">
        <v>3</v>
      </c>
      <c r="AE348" s="390" t="s">
        <v>10050</v>
      </c>
      <c r="AF348" s="390"/>
      <c r="AG348" s="576">
        <v>0</v>
      </c>
      <c r="AH348" s="390">
        <v>0</v>
      </c>
      <c r="AI348" s="390">
        <v>0</v>
      </c>
      <c r="AJ348" s="390">
        <v>1</v>
      </c>
      <c r="AK348" s="390">
        <v>154</v>
      </c>
      <c r="AL348" s="390">
        <v>0</v>
      </c>
      <c r="AM348" s="390">
        <v>0</v>
      </c>
      <c r="AN348" s="390">
        <v>0</v>
      </c>
      <c r="AO348" s="389">
        <v>0</v>
      </c>
      <c r="AP348" s="390">
        <v>0</v>
      </c>
      <c r="AQ348" s="584">
        <v>1</v>
      </c>
      <c r="AR348" s="601"/>
      <c r="AS348" s="390">
        <v>194</v>
      </c>
      <c r="AT348" s="390">
        <v>16</v>
      </c>
      <c r="AU348" s="389">
        <v>48</v>
      </c>
      <c r="AV348" s="390">
        <v>11</v>
      </c>
      <c r="AW348" s="390">
        <v>0</v>
      </c>
      <c r="AX348" s="390">
        <v>6</v>
      </c>
      <c r="AY348" s="390">
        <v>37</v>
      </c>
      <c r="AZ348" s="390">
        <v>12</v>
      </c>
      <c r="BA348" s="390">
        <v>52</v>
      </c>
      <c r="BB348" s="519">
        <v>0.247</v>
      </c>
      <c r="BC348" s="519">
        <v>0.30499999999999999</v>
      </c>
      <c r="BD348" s="519">
        <v>0.39700000000000002</v>
      </c>
      <c r="BE348" s="519">
        <v>0.70199999999999996</v>
      </c>
      <c r="BF348" s="370"/>
      <c r="BG348" s="390">
        <v>389</v>
      </c>
      <c r="BH348" s="390">
        <v>46</v>
      </c>
      <c r="BI348" s="390">
        <v>81</v>
      </c>
      <c r="BJ348" s="390">
        <v>25</v>
      </c>
      <c r="BK348" s="390">
        <v>1</v>
      </c>
      <c r="BL348" s="390">
        <v>16</v>
      </c>
      <c r="BM348" s="390">
        <v>41</v>
      </c>
      <c r="BN348" s="390">
        <v>26</v>
      </c>
      <c r="BO348" s="390">
        <v>86</v>
      </c>
      <c r="BP348" s="519">
        <v>0.20799999999999999</v>
      </c>
      <c r="BQ348" s="519">
        <v>0.25700000000000001</v>
      </c>
      <c r="BR348" s="519">
        <v>0.40100000000000002</v>
      </c>
      <c r="BS348" s="519">
        <v>0.65800000000000003</v>
      </c>
      <c r="BT348" s="390"/>
      <c r="BU348" s="390"/>
      <c r="BV348" s="390"/>
      <c r="BW348" s="390"/>
      <c r="BX348" s="390"/>
      <c r="BY348" s="390"/>
      <c r="BZ348" s="390"/>
      <c r="CA348" s="390"/>
      <c r="CB348" s="390"/>
      <c r="CC348" s="390"/>
      <c r="CD348" s="390"/>
    </row>
    <row r="349" spans="1:101" s="388" customFormat="1">
      <c r="A349" s="388" t="s">
        <v>6116</v>
      </c>
      <c r="B349" s="388" t="s">
        <v>7265</v>
      </c>
      <c r="C349" s="390">
        <v>29</v>
      </c>
      <c r="D349" s="390" t="s">
        <v>48</v>
      </c>
      <c r="E349" s="390" t="s">
        <v>43</v>
      </c>
      <c r="F349" s="390" t="s">
        <v>10</v>
      </c>
      <c r="G349" s="390">
        <v>72</v>
      </c>
      <c r="H349" s="390">
        <v>272</v>
      </c>
      <c r="I349" s="390">
        <v>241</v>
      </c>
      <c r="J349" s="390">
        <v>21</v>
      </c>
      <c r="K349" s="390">
        <v>53</v>
      </c>
      <c r="L349" s="390">
        <v>15</v>
      </c>
      <c r="M349" s="390">
        <v>3</v>
      </c>
      <c r="N349" s="390">
        <v>5</v>
      </c>
      <c r="O349" s="390">
        <v>29</v>
      </c>
      <c r="P349" s="390">
        <v>6</v>
      </c>
      <c r="Q349" s="390">
        <v>1</v>
      </c>
      <c r="R349" s="390">
        <v>28</v>
      </c>
      <c r="S349" s="390">
        <v>75</v>
      </c>
      <c r="T349" s="519">
        <v>0.22</v>
      </c>
      <c r="U349" s="519">
        <v>0.309</v>
      </c>
      <c r="V349" s="519">
        <v>0.36899999999999999</v>
      </c>
      <c r="W349" s="519">
        <v>0.67800000000000005</v>
      </c>
      <c r="X349" s="390">
        <v>77</v>
      </c>
      <c r="Y349" s="390">
        <v>89</v>
      </c>
      <c r="Z349" s="390">
        <v>4</v>
      </c>
      <c r="AA349" s="390">
        <v>3</v>
      </c>
      <c r="AB349" s="390">
        <v>0</v>
      </c>
      <c r="AC349" s="390">
        <v>0</v>
      </c>
      <c r="AD349" s="390">
        <v>0</v>
      </c>
      <c r="AE349" s="390" t="s">
        <v>10047</v>
      </c>
      <c r="AF349" s="390"/>
      <c r="AG349" s="576">
        <v>0</v>
      </c>
      <c r="AH349" s="390">
        <v>0</v>
      </c>
      <c r="AI349" s="390">
        <v>0</v>
      </c>
      <c r="AJ349" s="390">
        <v>0</v>
      </c>
      <c r="AK349" s="390">
        <v>0</v>
      </c>
      <c r="AL349" s="390">
        <v>0</v>
      </c>
      <c r="AM349" s="390">
        <v>0</v>
      </c>
      <c r="AN349" s="390">
        <v>1</v>
      </c>
      <c r="AO349" s="389">
        <v>65</v>
      </c>
      <c r="AP349" s="390">
        <v>65</v>
      </c>
      <c r="AQ349" s="584">
        <v>0</v>
      </c>
      <c r="AR349" s="601"/>
      <c r="AS349" s="390">
        <v>86</v>
      </c>
      <c r="AT349" s="390">
        <v>9</v>
      </c>
      <c r="AU349" s="389">
        <v>21</v>
      </c>
      <c r="AV349" s="390">
        <v>3</v>
      </c>
      <c r="AW349" s="390">
        <v>3</v>
      </c>
      <c r="AX349" s="390">
        <v>3</v>
      </c>
      <c r="AY349" s="390">
        <v>11</v>
      </c>
      <c r="AZ349" s="390">
        <v>10</v>
      </c>
      <c r="BA349" s="390">
        <v>28</v>
      </c>
      <c r="BB349" s="519">
        <v>0.24399999999999999</v>
      </c>
      <c r="BC349" s="519">
        <v>0.32300000000000001</v>
      </c>
      <c r="BD349" s="519">
        <v>0.45300000000000001</v>
      </c>
      <c r="BE349" s="519">
        <v>0.77600000000000002</v>
      </c>
      <c r="BF349" s="370"/>
      <c r="BG349" s="390">
        <v>155</v>
      </c>
      <c r="BH349" s="390">
        <v>12</v>
      </c>
      <c r="BI349" s="390">
        <v>32</v>
      </c>
      <c r="BJ349" s="390">
        <v>12</v>
      </c>
      <c r="BK349" s="390">
        <v>0</v>
      </c>
      <c r="BL349" s="390">
        <v>2</v>
      </c>
      <c r="BM349" s="390">
        <v>18</v>
      </c>
      <c r="BN349" s="390">
        <v>18</v>
      </c>
      <c r="BO349" s="390">
        <v>47</v>
      </c>
      <c r="BP349" s="519">
        <v>0.20599999999999999</v>
      </c>
      <c r="BQ349" s="519">
        <v>0.30099999999999999</v>
      </c>
      <c r="BR349" s="519">
        <v>0.32300000000000001</v>
      </c>
      <c r="BS349" s="519">
        <v>0.624</v>
      </c>
      <c r="BT349" s="390"/>
      <c r="BU349" s="390"/>
      <c r="BV349" s="390"/>
      <c r="BW349" s="390"/>
      <c r="BX349" s="390"/>
      <c r="BY349" s="390"/>
      <c r="BZ349" s="390"/>
      <c r="CA349" s="390"/>
      <c r="CB349" s="390"/>
      <c r="CC349" s="390"/>
      <c r="CD349" s="390"/>
    </row>
    <row r="350" spans="1:101" s="388" customFormat="1">
      <c r="A350" s="388" t="s">
        <v>6626</v>
      </c>
      <c r="B350" s="388" t="s">
        <v>7266</v>
      </c>
      <c r="C350" s="390">
        <v>25</v>
      </c>
      <c r="D350" s="390" t="s">
        <v>113</v>
      </c>
      <c r="E350" s="390" t="s">
        <v>43</v>
      </c>
      <c r="F350" s="390" t="s">
        <v>10</v>
      </c>
      <c r="G350" s="390">
        <v>157</v>
      </c>
      <c r="H350" s="390">
        <v>656</v>
      </c>
      <c r="I350" s="390">
        <v>598</v>
      </c>
      <c r="J350" s="390">
        <v>88</v>
      </c>
      <c r="K350" s="390">
        <v>174</v>
      </c>
      <c r="L350" s="390">
        <v>42</v>
      </c>
      <c r="M350" s="390">
        <v>6</v>
      </c>
      <c r="N350" s="390">
        <v>37</v>
      </c>
      <c r="O350" s="390">
        <v>108</v>
      </c>
      <c r="P350" s="390">
        <v>27</v>
      </c>
      <c r="Q350" s="390">
        <v>6</v>
      </c>
      <c r="R350" s="390">
        <v>47</v>
      </c>
      <c r="S350" s="390">
        <v>168</v>
      </c>
      <c r="T350" s="519">
        <v>0.29099999999999998</v>
      </c>
      <c r="U350" s="519">
        <v>0.34799999999999998</v>
      </c>
      <c r="V350" s="519">
        <v>0.56699999999999995</v>
      </c>
      <c r="W350" s="519">
        <v>0.91400000000000003</v>
      </c>
      <c r="X350" s="390">
        <v>127</v>
      </c>
      <c r="Y350" s="390">
        <v>339</v>
      </c>
      <c r="Z350" s="390">
        <v>12</v>
      </c>
      <c r="AA350" s="390">
        <v>7</v>
      </c>
      <c r="AB350" s="390">
        <v>0</v>
      </c>
      <c r="AC350" s="390">
        <v>4</v>
      </c>
      <c r="AD350" s="390">
        <v>3</v>
      </c>
      <c r="AE350" s="570" t="s">
        <v>6535</v>
      </c>
      <c r="AF350" s="570"/>
      <c r="AG350" s="576">
        <v>0</v>
      </c>
      <c r="AH350" s="390">
        <v>0</v>
      </c>
      <c r="AI350" s="390">
        <v>0</v>
      </c>
      <c r="AJ350" s="390">
        <v>0</v>
      </c>
      <c r="AK350" s="390">
        <v>0</v>
      </c>
      <c r="AL350" s="390">
        <v>156</v>
      </c>
      <c r="AM350" s="390">
        <v>0</v>
      </c>
      <c r="AN350" s="390">
        <v>0</v>
      </c>
      <c r="AO350" s="389">
        <v>0</v>
      </c>
      <c r="AP350" s="390">
        <v>0</v>
      </c>
      <c r="AQ350" s="584">
        <v>0</v>
      </c>
      <c r="AR350" s="601"/>
      <c r="AS350" s="390">
        <v>172</v>
      </c>
      <c r="AT350" s="390">
        <v>30</v>
      </c>
      <c r="AU350" s="389">
        <v>56</v>
      </c>
      <c r="AV350" s="390">
        <v>15</v>
      </c>
      <c r="AW350" s="390">
        <v>2</v>
      </c>
      <c r="AX350" s="390">
        <v>14</v>
      </c>
      <c r="AY350" s="390">
        <v>43</v>
      </c>
      <c r="AZ350" s="390">
        <v>15</v>
      </c>
      <c r="BA350" s="390">
        <v>44</v>
      </c>
      <c r="BB350" s="519">
        <v>0.32600000000000001</v>
      </c>
      <c r="BC350" s="519">
        <v>0.38900000000000001</v>
      </c>
      <c r="BD350" s="519">
        <v>0.68</v>
      </c>
      <c r="BE350" s="519">
        <v>1.069</v>
      </c>
      <c r="BF350" s="370"/>
      <c r="BG350" s="390">
        <v>426</v>
      </c>
      <c r="BH350" s="390">
        <v>58</v>
      </c>
      <c r="BI350" s="390">
        <v>118</v>
      </c>
      <c r="BJ350" s="390">
        <v>27</v>
      </c>
      <c r="BK350" s="390">
        <v>4</v>
      </c>
      <c r="BL350" s="390">
        <v>23</v>
      </c>
      <c r="BM350" s="390">
        <v>65</v>
      </c>
      <c r="BN350" s="390">
        <v>32</v>
      </c>
      <c r="BO350" s="390">
        <v>124</v>
      </c>
      <c r="BP350" s="519">
        <v>0.27700000000000002</v>
      </c>
      <c r="BQ350" s="519">
        <v>0.33</v>
      </c>
      <c r="BR350" s="519">
        <v>0.52100000000000002</v>
      </c>
      <c r="BS350" s="519">
        <v>0.85099999999999998</v>
      </c>
      <c r="BT350" s="390"/>
      <c r="BU350" s="390"/>
      <c r="BV350" s="390"/>
      <c r="BW350" s="390"/>
      <c r="BX350" s="390"/>
      <c r="BY350" s="390"/>
      <c r="BZ350" s="390"/>
      <c r="CA350" s="390"/>
      <c r="CB350" s="390"/>
      <c r="CC350" s="390"/>
      <c r="CD350" s="390"/>
    </row>
    <row r="351" spans="1:101" s="388" customFormat="1">
      <c r="A351" s="388" t="s">
        <v>231</v>
      </c>
      <c r="B351" s="388" t="s">
        <v>7267</v>
      </c>
      <c r="C351" s="390">
        <v>33</v>
      </c>
      <c r="D351" s="390" t="s">
        <v>69</v>
      </c>
      <c r="E351" s="390" t="s">
        <v>43</v>
      </c>
      <c r="F351" s="390" t="s">
        <v>10</v>
      </c>
      <c r="G351" s="390">
        <v>103</v>
      </c>
      <c r="H351" s="390">
        <v>426</v>
      </c>
      <c r="I351" s="390">
        <v>365</v>
      </c>
      <c r="J351" s="390">
        <v>62</v>
      </c>
      <c r="K351" s="390">
        <v>114</v>
      </c>
      <c r="L351" s="390">
        <v>31</v>
      </c>
      <c r="M351" s="390">
        <v>1</v>
      </c>
      <c r="N351" s="390">
        <v>14</v>
      </c>
      <c r="O351" s="390">
        <v>52</v>
      </c>
      <c r="P351" s="390">
        <v>2</v>
      </c>
      <c r="Q351" s="390">
        <v>1</v>
      </c>
      <c r="R351" s="390">
        <v>47</v>
      </c>
      <c r="S351" s="390">
        <v>54</v>
      </c>
      <c r="T351" s="519">
        <v>0.312</v>
      </c>
      <c r="U351" s="519">
        <v>0.40600000000000003</v>
      </c>
      <c r="V351" s="519">
        <v>0.51800000000000002</v>
      </c>
      <c r="W351" s="519">
        <v>0.92400000000000004</v>
      </c>
      <c r="X351" s="390">
        <v>151</v>
      </c>
      <c r="Y351" s="390">
        <v>189</v>
      </c>
      <c r="Z351" s="390">
        <v>10</v>
      </c>
      <c r="AA351" s="390">
        <v>12</v>
      </c>
      <c r="AB351" s="390">
        <v>0</v>
      </c>
      <c r="AC351" s="390">
        <v>2</v>
      </c>
      <c r="AD351" s="390">
        <v>3</v>
      </c>
      <c r="AE351" s="390" t="s">
        <v>7086</v>
      </c>
      <c r="AF351" s="390"/>
      <c r="AG351" s="576">
        <v>0</v>
      </c>
      <c r="AH351" s="390">
        <v>0</v>
      </c>
      <c r="AI351" s="390">
        <v>0</v>
      </c>
      <c r="AJ351" s="390">
        <v>0</v>
      </c>
      <c r="AK351" s="390">
        <v>96</v>
      </c>
      <c r="AL351" s="390">
        <v>0</v>
      </c>
      <c r="AM351" s="390">
        <v>0</v>
      </c>
      <c r="AN351" s="390">
        <v>0</v>
      </c>
      <c r="AO351" s="389">
        <v>0</v>
      </c>
      <c r="AP351" s="390">
        <v>0</v>
      </c>
      <c r="AQ351" s="584">
        <v>4</v>
      </c>
      <c r="AR351" s="601"/>
      <c r="AS351" s="390">
        <v>119</v>
      </c>
      <c r="AT351" s="390">
        <v>22</v>
      </c>
      <c r="AU351" s="389">
        <v>40</v>
      </c>
      <c r="AV351" s="390">
        <v>15</v>
      </c>
      <c r="AW351" s="390">
        <v>1</v>
      </c>
      <c r="AX351" s="390">
        <v>4</v>
      </c>
      <c r="AY351" s="390">
        <v>17</v>
      </c>
      <c r="AZ351" s="390">
        <v>23</v>
      </c>
      <c r="BA351" s="390">
        <v>20</v>
      </c>
      <c r="BB351" s="519">
        <v>0.33600000000000002</v>
      </c>
      <c r="BC351" s="519">
        <v>0.44800000000000001</v>
      </c>
      <c r="BD351" s="519">
        <v>0.57999999999999996</v>
      </c>
      <c r="BE351" s="519">
        <v>1.028</v>
      </c>
      <c r="BF351" s="370"/>
      <c r="BG351" s="390">
        <v>246</v>
      </c>
      <c r="BH351" s="390">
        <v>40</v>
      </c>
      <c r="BI351" s="390">
        <v>74</v>
      </c>
      <c r="BJ351" s="390">
        <v>16</v>
      </c>
      <c r="BK351" s="390">
        <v>0</v>
      </c>
      <c r="BL351" s="390">
        <v>10</v>
      </c>
      <c r="BM351" s="390">
        <v>35</v>
      </c>
      <c r="BN351" s="390">
        <v>24</v>
      </c>
      <c r="BO351" s="390">
        <v>34</v>
      </c>
      <c r="BP351" s="519">
        <v>0.30099999999999999</v>
      </c>
      <c r="BQ351" s="519">
        <v>0.38400000000000001</v>
      </c>
      <c r="BR351" s="519">
        <v>0.48799999999999999</v>
      </c>
      <c r="BS351" s="519">
        <v>0.872</v>
      </c>
      <c r="BT351" s="390"/>
      <c r="BU351" s="390"/>
      <c r="BV351" s="390"/>
      <c r="BW351" s="390"/>
      <c r="BX351" s="390"/>
      <c r="BY351" s="390"/>
      <c r="BZ351" s="390"/>
      <c r="CA351" s="390"/>
      <c r="CB351" s="390"/>
      <c r="CC351" s="390"/>
      <c r="CD351" s="390"/>
    </row>
    <row r="352" spans="1:101" ht="15" customHeight="1">
      <c r="A352" s="276"/>
      <c r="B352" s="319"/>
      <c r="C352" s="319"/>
      <c r="D352" s="319"/>
      <c r="E352" s="319"/>
      <c r="F352" s="319"/>
      <c r="G352" s="319"/>
      <c r="H352" s="319"/>
      <c r="I352" s="287"/>
      <c r="J352" s="287"/>
      <c r="K352" s="287"/>
      <c r="L352" s="287"/>
      <c r="M352" s="319"/>
      <c r="N352" s="319"/>
      <c r="O352" s="319"/>
      <c r="P352" s="319"/>
      <c r="Q352" s="319"/>
      <c r="R352" s="319"/>
      <c r="S352" s="319"/>
      <c r="T352" s="319"/>
      <c r="U352" s="319"/>
      <c r="V352" s="319"/>
      <c r="W352" s="319"/>
      <c r="X352" s="319"/>
      <c r="Y352" s="319"/>
      <c r="Z352" s="319"/>
      <c r="AA352" s="319"/>
      <c r="AB352" s="319"/>
      <c r="AC352" s="319"/>
      <c r="AD352" s="319"/>
      <c r="AE352" s="319"/>
      <c r="AF352" s="319"/>
      <c r="AG352" s="577"/>
      <c r="AH352" s="319"/>
      <c r="AI352" s="319"/>
      <c r="AJ352" s="319"/>
      <c r="AK352" s="319"/>
      <c r="AL352" s="319"/>
      <c r="AM352" s="319"/>
      <c r="AN352" s="319"/>
      <c r="AO352" s="319"/>
      <c r="AP352" s="319"/>
      <c r="AQ352" s="590"/>
      <c r="AR352" s="606"/>
      <c r="AS352" s="319"/>
      <c r="AT352" s="287"/>
      <c r="AU352" s="287"/>
      <c r="AV352" s="287"/>
      <c r="AW352" s="287"/>
      <c r="AX352" s="319"/>
      <c r="AY352" s="287"/>
      <c r="AZ352" s="287"/>
      <c r="BA352" s="287"/>
      <c r="BB352" s="287"/>
    </row>
    <row r="353" spans="1:82" ht="15" customHeight="1">
      <c r="A353" s="298" t="s">
        <v>470</v>
      </c>
      <c r="B353" s="327"/>
      <c r="C353" s="327"/>
      <c r="D353" s="327"/>
      <c r="E353" s="390"/>
      <c r="F353" s="390"/>
      <c r="G353" s="390"/>
      <c r="H353" s="390"/>
      <c r="I353" s="390"/>
      <c r="J353" s="390"/>
      <c r="K353" s="390"/>
      <c r="L353" s="390"/>
      <c r="M353" s="390"/>
      <c r="N353" s="390"/>
      <c r="O353" s="390"/>
      <c r="P353" s="390"/>
      <c r="Q353" s="390"/>
      <c r="R353" s="390"/>
      <c r="S353" s="390"/>
      <c r="T353" s="390"/>
      <c r="U353" s="390"/>
      <c r="V353" s="390"/>
      <c r="W353" s="390"/>
      <c r="X353" s="390"/>
      <c r="Y353" s="390"/>
      <c r="Z353" s="390"/>
      <c r="AA353" s="390"/>
      <c r="AB353" s="390"/>
      <c r="AC353" s="390"/>
      <c r="AD353" s="389"/>
      <c r="AE353" s="389"/>
      <c r="AF353" s="390"/>
      <c r="AG353" s="576"/>
      <c r="AH353" s="390"/>
      <c r="AI353" s="390"/>
      <c r="AJ353" s="389"/>
      <c r="AK353" s="390"/>
      <c r="AL353" s="390"/>
      <c r="AM353" s="390"/>
      <c r="AN353" s="390"/>
      <c r="AO353" s="389"/>
      <c r="AP353" s="390"/>
      <c r="AQ353" s="584"/>
      <c r="AR353" s="601"/>
      <c r="AS353" s="390"/>
      <c r="AT353" s="389"/>
      <c r="AU353" s="389"/>
      <c r="AV353" s="390"/>
      <c r="AW353" s="389"/>
      <c r="AX353" s="389"/>
      <c r="AY353" s="390"/>
      <c r="AZ353" s="390"/>
      <c r="BA353" s="389"/>
      <c r="BC353" s="389"/>
      <c r="BD353" s="389"/>
      <c r="BE353" s="389"/>
      <c r="BF353" s="370"/>
      <c r="BG353" s="390"/>
      <c r="BH353" s="389"/>
      <c r="BI353" s="390"/>
      <c r="BJ353" s="390"/>
      <c r="BK353" s="390"/>
      <c r="BL353" s="390"/>
    </row>
    <row r="354" spans="1:82" s="388" customFormat="1">
      <c r="A354" s="388" t="s">
        <v>6037</v>
      </c>
      <c r="B354" s="388" t="s">
        <v>7268</v>
      </c>
      <c r="C354" s="390">
        <v>28</v>
      </c>
      <c r="D354" s="390" t="s">
        <v>48</v>
      </c>
      <c r="E354" s="390" t="s">
        <v>43</v>
      </c>
      <c r="F354" s="390" t="s">
        <v>10</v>
      </c>
      <c r="G354" s="390">
        <v>153</v>
      </c>
      <c r="H354" s="390">
        <v>564</v>
      </c>
      <c r="I354" s="390">
        <v>516</v>
      </c>
      <c r="J354" s="390">
        <v>61</v>
      </c>
      <c r="K354" s="390">
        <v>121</v>
      </c>
      <c r="L354" s="390">
        <v>33</v>
      </c>
      <c r="M354" s="390">
        <v>5</v>
      </c>
      <c r="N354" s="390">
        <v>16</v>
      </c>
      <c r="O354" s="390">
        <v>70</v>
      </c>
      <c r="P354" s="390">
        <v>5</v>
      </c>
      <c r="Q354" s="390">
        <v>4</v>
      </c>
      <c r="R354" s="390">
        <v>40</v>
      </c>
      <c r="S354" s="390">
        <v>109</v>
      </c>
      <c r="T354" s="519">
        <v>0.23400000000000001</v>
      </c>
      <c r="U354" s="519">
        <v>0.28999999999999998</v>
      </c>
      <c r="V354" s="519">
        <v>0.41099999999999998</v>
      </c>
      <c r="W354" s="519">
        <v>0.7</v>
      </c>
      <c r="X354" s="390">
        <v>81</v>
      </c>
      <c r="Y354" s="390">
        <v>212</v>
      </c>
      <c r="Z354" s="390">
        <v>15</v>
      </c>
      <c r="AA354" s="390">
        <v>2</v>
      </c>
      <c r="AB354" s="390">
        <v>1</v>
      </c>
      <c r="AC354" s="390">
        <v>5</v>
      </c>
      <c r="AD354" s="390">
        <v>2</v>
      </c>
      <c r="AE354" s="570" t="s">
        <v>6535</v>
      </c>
      <c r="AF354" s="570"/>
      <c r="AG354" s="576">
        <v>0</v>
      </c>
      <c r="AH354" s="390">
        <v>0</v>
      </c>
      <c r="AI354" s="390">
        <v>0</v>
      </c>
      <c r="AJ354" s="390">
        <v>0</v>
      </c>
      <c r="AK354" s="390">
        <v>0</v>
      </c>
      <c r="AL354" s="390">
        <v>148</v>
      </c>
      <c r="AM354" s="390">
        <v>0</v>
      </c>
      <c r="AN354" s="390">
        <v>0</v>
      </c>
      <c r="AO354" s="389">
        <v>0</v>
      </c>
      <c r="AP354" s="390">
        <v>0</v>
      </c>
      <c r="AQ354" s="584">
        <v>0</v>
      </c>
      <c r="AR354" s="601"/>
      <c r="AS354" s="390">
        <v>180</v>
      </c>
      <c r="AT354" s="390">
        <v>21</v>
      </c>
      <c r="AU354" s="389">
        <v>46</v>
      </c>
      <c r="AV354" s="390">
        <v>9</v>
      </c>
      <c r="AW354" s="390">
        <v>3</v>
      </c>
      <c r="AX354" s="390">
        <v>8</v>
      </c>
      <c r="AY354" s="390">
        <v>25</v>
      </c>
      <c r="AZ354" s="390">
        <v>11</v>
      </c>
      <c r="BA354" s="390">
        <v>34</v>
      </c>
      <c r="BB354" s="519">
        <v>0.25600000000000001</v>
      </c>
      <c r="BC354" s="519">
        <v>0.29699999999999999</v>
      </c>
      <c r="BD354" s="519">
        <v>0.47199999999999998</v>
      </c>
      <c r="BE354" s="519">
        <v>0.76900000000000002</v>
      </c>
      <c r="BF354" s="370"/>
      <c r="BG354" s="390">
        <v>336</v>
      </c>
      <c r="BH354" s="390">
        <v>40</v>
      </c>
      <c r="BI354" s="390">
        <v>75</v>
      </c>
      <c r="BJ354" s="390">
        <v>24</v>
      </c>
      <c r="BK354" s="390">
        <v>2</v>
      </c>
      <c r="BL354" s="390">
        <v>8</v>
      </c>
      <c r="BM354" s="390">
        <v>45</v>
      </c>
      <c r="BN354" s="390">
        <v>29</v>
      </c>
      <c r="BO354" s="390">
        <v>75</v>
      </c>
      <c r="BP354" s="519">
        <v>0.223</v>
      </c>
      <c r="BQ354" s="519">
        <v>0.28599999999999998</v>
      </c>
      <c r="BR354" s="519">
        <v>0.378</v>
      </c>
      <c r="BS354" s="519">
        <v>0.66400000000000003</v>
      </c>
      <c r="BT354" s="390"/>
      <c r="BU354" s="390"/>
      <c r="BV354" s="390"/>
      <c r="BW354" s="390"/>
      <c r="BX354" s="390"/>
      <c r="BY354" s="390"/>
      <c r="BZ354" s="390"/>
      <c r="CA354" s="390"/>
      <c r="CB354" s="390"/>
      <c r="CC354" s="390"/>
      <c r="CD354" s="390"/>
    </row>
    <row r="355" spans="1:82" s="388" customFormat="1">
      <c r="A355" s="388" t="s">
        <v>233</v>
      </c>
      <c r="B355" s="388" t="s">
        <v>7269</v>
      </c>
      <c r="C355" s="390">
        <v>37</v>
      </c>
      <c r="D355" s="390" t="s">
        <v>51</v>
      </c>
      <c r="E355" s="390" t="s">
        <v>43</v>
      </c>
      <c r="F355" s="390" t="s">
        <v>10</v>
      </c>
      <c r="G355" s="390">
        <v>122</v>
      </c>
      <c r="H355" s="390">
        <v>399</v>
      </c>
      <c r="I355" s="390">
        <v>325</v>
      </c>
      <c r="J355" s="390">
        <v>52</v>
      </c>
      <c r="K355" s="390">
        <v>66</v>
      </c>
      <c r="L355" s="390">
        <v>18</v>
      </c>
      <c r="M355" s="390">
        <v>0</v>
      </c>
      <c r="N355" s="390">
        <v>13</v>
      </c>
      <c r="O355" s="390">
        <v>48</v>
      </c>
      <c r="P355" s="390">
        <v>4</v>
      </c>
      <c r="Q355" s="390">
        <v>3</v>
      </c>
      <c r="R355" s="390">
        <v>67</v>
      </c>
      <c r="S355" s="390">
        <v>111</v>
      </c>
      <c r="T355" s="519">
        <v>0.20300000000000001</v>
      </c>
      <c r="U355" s="519">
        <v>0.34799999999999998</v>
      </c>
      <c r="V355" s="519">
        <v>0.378</v>
      </c>
      <c r="W355" s="519">
        <v>0.72699999999999998</v>
      </c>
      <c r="X355" s="390">
        <v>104</v>
      </c>
      <c r="Y355" s="390">
        <v>123</v>
      </c>
      <c r="Z355" s="390">
        <v>2</v>
      </c>
      <c r="AA355" s="390">
        <v>6</v>
      </c>
      <c r="AB355" s="390">
        <v>0</v>
      </c>
      <c r="AC355" s="390">
        <v>1</v>
      </c>
      <c r="AD355" s="390">
        <v>2</v>
      </c>
      <c r="AE355" s="390" t="s">
        <v>10155</v>
      </c>
      <c r="AF355" s="390"/>
      <c r="AG355" s="576">
        <v>0</v>
      </c>
      <c r="AH355" s="390">
        <v>0</v>
      </c>
      <c r="AI355" s="390">
        <v>2</v>
      </c>
      <c r="AJ355" s="390">
        <v>1</v>
      </c>
      <c r="AK355" s="390">
        <v>21</v>
      </c>
      <c r="AL355" s="390">
        <v>0</v>
      </c>
      <c r="AM355" s="390">
        <v>14</v>
      </c>
      <c r="AN355" s="390">
        <v>0</v>
      </c>
      <c r="AO355" s="389">
        <v>64</v>
      </c>
      <c r="AP355" s="390">
        <v>77</v>
      </c>
      <c r="AQ355" s="584">
        <v>3</v>
      </c>
      <c r="AR355" s="601"/>
      <c r="AS355" s="390">
        <v>101</v>
      </c>
      <c r="AT355" s="390">
        <v>13</v>
      </c>
      <c r="AU355" s="389">
        <v>17</v>
      </c>
      <c r="AV355" s="390">
        <v>5</v>
      </c>
      <c r="AW355" s="390">
        <v>0</v>
      </c>
      <c r="AX355" s="390">
        <v>4</v>
      </c>
      <c r="AY355" s="390">
        <v>13</v>
      </c>
      <c r="AZ355" s="390">
        <v>27</v>
      </c>
      <c r="BA355" s="390">
        <v>33</v>
      </c>
      <c r="BB355" s="519">
        <v>0.16800000000000001</v>
      </c>
      <c r="BC355" s="519">
        <v>0.36399999999999999</v>
      </c>
      <c r="BD355" s="519">
        <v>0.33700000000000002</v>
      </c>
      <c r="BE355" s="519">
        <v>0.70099999999999996</v>
      </c>
      <c r="BF355" s="370"/>
      <c r="BG355" s="390">
        <v>224</v>
      </c>
      <c r="BH355" s="390">
        <v>39</v>
      </c>
      <c r="BI355" s="390">
        <v>49</v>
      </c>
      <c r="BJ355" s="390">
        <v>13</v>
      </c>
      <c r="BK355" s="390">
        <v>0</v>
      </c>
      <c r="BL355" s="390">
        <v>9</v>
      </c>
      <c r="BM355" s="390">
        <v>35</v>
      </c>
      <c r="BN355" s="390">
        <v>40</v>
      </c>
      <c r="BO355" s="390">
        <v>78</v>
      </c>
      <c r="BP355" s="519">
        <v>0.219</v>
      </c>
      <c r="BQ355" s="519">
        <v>0.34100000000000003</v>
      </c>
      <c r="BR355" s="519">
        <v>0.39700000000000002</v>
      </c>
      <c r="BS355" s="519">
        <v>0.73799999999999999</v>
      </c>
      <c r="BT355" s="390"/>
      <c r="BU355" s="390"/>
      <c r="BV355" s="390"/>
      <c r="BW355" s="390"/>
      <c r="BX355" s="390"/>
      <c r="BY355" s="390"/>
      <c r="BZ355" s="390"/>
      <c r="CA355" s="390"/>
      <c r="CB355" s="390"/>
      <c r="CC355" s="390"/>
      <c r="CD355" s="390"/>
    </row>
    <row r="356" spans="1:82" s="388" customFormat="1">
      <c r="A356" s="388" t="s">
        <v>234</v>
      </c>
      <c r="B356" s="388" t="s">
        <v>7272</v>
      </c>
      <c r="C356" s="390">
        <v>33</v>
      </c>
      <c r="D356" s="390" t="s">
        <v>82</v>
      </c>
      <c r="E356" s="390" t="s">
        <v>34</v>
      </c>
      <c r="F356" s="390" t="s">
        <v>37</v>
      </c>
      <c r="G356" s="390">
        <v>78</v>
      </c>
      <c r="H356" s="390">
        <v>278</v>
      </c>
      <c r="I356" s="390">
        <v>250</v>
      </c>
      <c r="J356" s="390">
        <v>28</v>
      </c>
      <c r="K356" s="390">
        <v>70</v>
      </c>
      <c r="L356" s="390">
        <v>17</v>
      </c>
      <c r="M356" s="390">
        <v>0</v>
      </c>
      <c r="N356" s="390">
        <v>6</v>
      </c>
      <c r="O356" s="390">
        <v>39</v>
      </c>
      <c r="P356" s="390">
        <v>1</v>
      </c>
      <c r="Q356" s="390">
        <v>1</v>
      </c>
      <c r="R356" s="390">
        <v>20</v>
      </c>
      <c r="S356" s="390">
        <v>38</v>
      </c>
      <c r="T356" s="519">
        <v>0.28000000000000003</v>
      </c>
      <c r="U356" s="519">
        <v>0.33500000000000002</v>
      </c>
      <c r="V356" s="519">
        <v>0.42</v>
      </c>
      <c r="W356" s="519">
        <v>0.755</v>
      </c>
      <c r="X356" s="390">
        <v>102</v>
      </c>
      <c r="Y356" s="390">
        <v>105</v>
      </c>
      <c r="Z356" s="390">
        <v>10</v>
      </c>
      <c r="AA356" s="390">
        <v>3</v>
      </c>
      <c r="AB356" s="390">
        <v>0</v>
      </c>
      <c r="AC356" s="390">
        <v>5</v>
      </c>
      <c r="AD356" s="390">
        <v>0</v>
      </c>
      <c r="AE356" s="390" t="s">
        <v>10039</v>
      </c>
      <c r="AF356" s="390"/>
      <c r="AG356" s="576">
        <v>0</v>
      </c>
      <c r="AH356" s="390">
        <v>0</v>
      </c>
      <c r="AI356" s="390">
        <v>0</v>
      </c>
      <c r="AJ356" s="390">
        <v>0</v>
      </c>
      <c r="AK356" s="390">
        <v>0</v>
      </c>
      <c r="AL356" s="390">
        <v>0</v>
      </c>
      <c r="AM356" s="390">
        <v>4</v>
      </c>
      <c r="AN356" s="390">
        <v>0</v>
      </c>
      <c r="AO356" s="389">
        <v>68</v>
      </c>
      <c r="AP356" s="390">
        <v>71</v>
      </c>
      <c r="AQ356" s="584">
        <v>4</v>
      </c>
      <c r="AR356" s="601"/>
      <c r="AS356" s="390">
        <v>68</v>
      </c>
      <c r="AT356" s="390">
        <v>5</v>
      </c>
      <c r="AU356" s="389">
        <v>21</v>
      </c>
      <c r="AV356" s="390">
        <v>6</v>
      </c>
      <c r="AW356" s="390">
        <v>0</v>
      </c>
      <c r="AX356" s="390">
        <v>2</v>
      </c>
      <c r="AY356" s="390">
        <v>16</v>
      </c>
      <c r="AZ356" s="390">
        <v>3</v>
      </c>
      <c r="BA356" s="390">
        <v>15</v>
      </c>
      <c r="BB356" s="519">
        <v>0.309</v>
      </c>
      <c r="BC356" s="519">
        <v>0.35599999999999998</v>
      </c>
      <c r="BD356" s="519">
        <v>0.48499999999999999</v>
      </c>
      <c r="BE356" s="519">
        <v>0.84099999999999997</v>
      </c>
      <c r="BF356" s="370"/>
      <c r="BG356" s="390">
        <v>182</v>
      </c>
      <c r="BH356" s="390">
        <v>23</v>
      </c>
      <c r="BI356" s="390">
        <v>49</v>
      </c>
      <c r="BJ356" s="390">
        <v>11</v>
      </c>
      <c r="BK356" s="390">
        <v>0</v>
      </c>
      <c r="BL356" s="390">
        <v>4</v>
      </c>
      <c r="BM356" s="390">
        <v>23</v>
      </c>
      <c r="BN356" s="390">
        <v>17</v>
      </c>
      <c r="BO356" s="390">
        <v>23</v>
      </c>
      <c r="BP356" s="519">
        <v>0.26900000000000002</v>
      </c>
      <c r="BQ356" s="519">
        <v>0.32700000000000001</v>
      </c>
      <c r="BR356" s="519">
        <v>0.39600000000000002</v>
      </c>
      <c r="BS356" s="519">
        <v>0.72299999999999998</v>
      </c>
      <c r="BT356" s="390"/>
      <c r="BU356" s="390"/>
      <c r="BV356" s="390"/>
      <c r="BW356" s="390"/>
      <c r="BX356" s="390"/>
      <c r="BY356" s="390"/>
      <c r="BZ356" s="390"/>
      <c r="CA356" s="390"/>
      <c r="CB356" s="390"/>
      <c r="CC356" s="390"/>
      <c r="CD356" s="390"/>
    </row>
    <row r="357" spans="1:82" s="388" customFormat="1">
      <c r="A357" s="388" t="s">
        <v>235</v>
      </c>
      <c r="B357" s="388" t="s">
        <v>7273</v>
      </c>
      <c r="C357" s="390">
        <v>32</v>
      </c>
      <c r="D357" s="390" t="s">
        <v>38</v>
      </c>
      <c r="E357" s="390" t="s">
        <v>34</v>
      </c>
      <c r="F357" s="390" t="s">
        <v>10</v>
      </c>
      <c r="G357" s="390">
        <v>58</v>
      </c>
      <c r="H357" s="390">
        <v>253</v>
      </c>
      <c r="I357" s="390">
        <v>224</v>
      </c>
      <c r="J357" s="390">
        <v>29</v>
      </c>
      <c r="K357" s="390">
        <v>49</v>
      </c>
      <c r="L357" s="390">
        <v>13</v>
      </c>
      <c r="M357" s="390">
        <v>2</v>
      </c>
      <c r="N357" s="390">
        <v>5</v>
      </c>
      <c r="O357" s="390">
        <v>18</v>
      </c>
      <c r="P357" s="390">
        <v>0</v>
      </c>
      <c r="Q357" s="390">
        <v>0</v>
      </c>
      <c r="R357" s="390">
        <v>19</v>
      </c>
      <c r="S357" s="390">
        <v>42</v>
      </c>
      <c r="T357" s="519">
        <v>0.219</v>
      </c>
      <c r="U357" s="519">
        <v>0.29599999999999999</v>
      </c>
      <c r="V357" s="519">
        <v>0.36199999999999999</v>
      </c>
      <c r="W357" s="519">
        <v>0.65800000000000003</v>
      </c>
      <c r="X357" s="390">
        <v>82</v>
      </c>
      <c r="Y357" s="390">
        <v>81</v>
      </c>
      <c r="Z357" s="390">
        <v>7</v>
      </c>
      <c r="AA357" s="390">
        <v>7</v>
      </c>
      <c r="AB357" s="390">
        <v>0</v>
      </c>
      <c r="AC357" s="390">
        <v>3</v>
      </c>
      <c r="AD357" s="390">
        <v>0</v>
      </c>
      <c r="AE357" s="390" t="s">
        <v>10156</v>
      </c>
      <c r="AF357" s="390"/>
      <c r="AG357" s="576">
        <v>0</v>
      </c>
      <c r="AH357" s="390">
        <v>0</v>
      </c>
      <c r="AI357" s="390">
        <v>0</v>
      </c>
      <c r="AJ357" s="390">
        <v>16</v>
      </c>
      <c r="AK357" s="390">
        <v>35</v>
      </c>
      <c r="AL357" s="390">
        <v>15</v>
      </c>
      <c r="AM357" s="390">
        <v>0</v>
      </c>
      <c r="AN357" s="390">
        <v>0</v>
      </c>
      <c r="AO357" s="389">
        <v>0</v>
      </c>
      <c r="AP357" s="390">
        <v>0</v>
      </c>
      <c r="AQ357" s="584">
        <v>0</v>
      </c>
      <c r="AR357" s="601"/>
      <c r="AS357" s="390">
        <v>52</v>
      </c>
      <c r="AT357" s="390">
        <v>4</v>
      </c>
      <c r="AU357" s="389">
        <v>9</v>
      </c>
      <c r="AV357" s="390">
        <v>4</v>
      </c>
      <c r="AW357" s="390">
        <v>0</v>
      </c>
      <c r="AX357" s="390">
        <v>1</v>
      </c>
      <c r="AY357" s="390">
        <v>6</v>
      </c>
      <c r="AZ357" s="390">
        <v>5</v>
      </c>
      <c r="BA357" s="390">
        <v>6</v>
      </c>
      <c r="BB357" s="519">
        <v>0.17299999999999999</v>
      </c>
      <c r="BC357" s="519">
        <v>0.246</v>
      </c>
      <c r="BD357" s="519">
        <v>0.308</v>
      </c>
      <c r="BE357" s="519">
        <v>0.55400000000000005</v>
      </c>
      <c r="BF357" s="370"/>
      <c r="BG357" s="390">
        <v>172</v>
      </c>
      <c r="BH357" s="390">
        <v>25</v>
      </c>
      <c r="BI357" s="390">
        <v>40</v>
      </c>
      <c r="BJ357" s="390">
        <v>9</v>
      </c>
      <c r="BK357" s="390">
        <v>2</v>
      </c>
      <c r="BL357" s="390">
        <v>4</v>
      </c>
      <c r="BM357" s="390">
        <v>12</v>
      </c>
      <c r="BN357" s="390">
        <v>14</v>
      </c>
      <c r="BO357" s="390">
        <v>36</v>
      </c>
      <c r="BP357" s="519">
        <v>0.23300000000000001</v>
      </c>
      <c r="BQ357" s="519">
        <v>0.313</v>
      </c>
      <c r="BR357" s="519">
        <v>0.378</v>
      </c>
      <c r="BS357" s="519">
        <v>0.69099999999999995</v>
      </c>
      <c r="BT357" s="390"/>
      <c r="BU357" s="390"/>
      <c r="BV357" s="390"/>
      <c r="BW357" s="390"/>
      <c r="BX357" s="390"/>
      <c r="BY357" s="390"/>
      <c r="BZ357" s="390"/>
      <c r="CA357" s="390"/>
      <c r="CB357" s="390"/>
      <c r="CC357" s="390"/>
      <c r="CD357" s="390"/>
    </row>
    <row r="358" spans="1:82" s="388" customFormat="1">
      <c r="A358" s="388" t="s">
        <v>236</v>
      </c>
      <c r="B358" s="388" t="s">
        <v>7274</v>
      </c>
      <c r="C358" s="390">
        <v>32</v>
      </c>
      <c r="D358" s="390" t="s">
        <v>51</v>
      </c>
      <c r="E358" s="390" t="s">
        <v>52</v>
      </c>
      <c r="F358" s="390" t="s">
        <v>35</v>
      </c>
      <c r="G358" s="390">
        <v>107</v>
      </c>
      <c r="H358" s="390">
        <v>367</v>
      </c>
      <c r="I358" s="390">
        <v>328</v>
      </c>
      <c r="J358" s="390">
        <v>35</v>
      </c>
      <c r="K358" s="390">
        <v>79</v>
      </c>
      <c r="L358" s="390">
        <v>14</v>
      </c>
      <c r="M358" s="390">
        <v>1</v>
      </c>
      <c r="N358" s="390">
        <v>14</v>
      </c>
      <c r="O358" s="390">
        <v>50</v>
      </c>
      <c r="P358" s="390">
        <v>1</v>
      </c>
      <c r="Q358" s="390">
        <v>0</v>
      </c>
      <c r="R358" s="390">
        <v>28</v>
      </c>
      <c r="S358" s="390">
        <v>102</v>
      </c>
      <c r="T358" s="519">
        <v>0.24099999999999999</v>
      </c>
      <c r="U358" s="519">
        <v>0.313</v>
      </c>
      <c r="V358" s="519">
        <v>0.41799999999999998</v>
      </c>
      <c r="W358" s="519">
        <v>0.73099999999999998</v>
      </c>
      <c r="X358" s="390">
        <v>99</v>
      </c>
      <c r="Y358" s="390">
        <v>137</v>
      </c>
      <c r="Z358" s="390">
        <v>5</v>
      </c>
      <c r="AA358" s="390">
        <v>8</v>
      </c>
      <c r="AB358" s="390">
        <v>0</v>
      </c>
      <c r="AC358" s="390">
        <v>3</v>
      </c>
      <c r="AD358" s="390">
        <v>2</v>
      </c>
      <c r="AE358" s="390" t="s">
        <v>6526</v>
      </c>
      <c r="AF358" s="390"/>
      <c r="AG358" s="576">
        <v>0</v>
      </c>
      <c r="AH358" s="390">
        <v>0</v>
      </c>
      <c r="AI358" s="390">
        <v>63</v>
      </c>
      <c r="AJ358" s="390">
        <v>0</v>
      </c>
      <c r="AK358" s="390">
        <v>0</v>
      </c>
      <c r="AL358" s="390">
        <v>0</v>
      </c>
      <c r="AM358" s="390">
        <v>0</v>
      </c>
      <c r="AN358" s="390">
        <v>0</v>
      </c>
      <c r="AO358" s="389">
        <v>0</v>
      </c>
      <c r="AP358" s="390">
        <v>0</v>
      </c>
      <c r="AQ358" s="584">
        <v>24</v>
      </c>
      <c r="AR358" s="601"/>
      <c r="AS358" s="390">
        <v>89</v>
      </c>
      <c r="AT358" s="390">
        <v>7</v>
      </c>
      <c r="AU358" s="389">
        <v>16</v>
      </c>
      <c r="AV358" s="390">
        <v>1</v>
      </c>
      <c r="AW358" s="390">
        <v>0</v>
      </c>
      <c r="AX358" s="390">
        <v>2</v>
      </c>
      <c r="AY358" s="390">
        <v>14</v>
      </c>
      <c r="AZ358" s="390">
        <v>4</v>
      </c>
      <c r="BA358" s="390">
        <v>33</v>
      </c>
      <c r="BB358" s="519">
        <v>0.18</v>
      </c>
      <c r="BC358" s="519">
        <v>0.255</v>
      </c>
      <c r="BD358" s="519">
        <v>0.25800000000000001</v>
      </c>
      <c r="BE358" s="519">
        <v>0.51300000000000001</v>
      </c>
      <c r="BF358" s="370"/>
      <c r="BG358" s="390">
        <v>239</v>
      </c>
      <c r="BH358" s="390">
        <v>28</v>
      </c>
      <c r="BI358" s="390">
        <v>63</v>
      </c>
      <c r="BJ358" s="390">
        <v>13</v>
      </c>
      <c r="BK358" s="390">
        <v>1</v>
      </c>
      <c r="BL358" s="390">
        <v>12</v>
      </c>
      <c r="BM358" s="390">
        <v>36</v>
      </c>
      <c r="BN358" s="390">
        <v>24</v>
      </c>
      <c r="BO358" s="390">
        <v>69</v>
      </c>
      <c r="BP358" s="519">
        <v>0.26400000000000001</v>
      </c>
      <c r="BQ358" s="519">
        <v>0.33600000000000002</v>
      </c>
      <c r="BR358" s="519">
        <v>0.47699999999999998</v>
      </c>
      <c r="BS358" s="519">
        <v>0.81299999999999994</v>
      </c>
      <c r="BT358" s="390"/>
      <c r="BU358" s="390"/>
      <c r="BV358" s="390"/>
      <c r="BW358" s="390"/>
      <c r="BX358" s="390"/>
      <c r="BY358" s="390"/>
      <c r="BZ358" s="390"/>
      <c r="CA358" s="390"/>
      <c r="CB358" s="390"/>
      <c r="CC358" s="390"/>
      <c r="CD358" s="390"/>
    </row>
    <row r="359" spans="1:82" s="388" customFormat="1">
      <c r="A359" s="388" t="s">
        <v>6104</v>
      </c>
      <c r="B359" s="388" t="s">
        <v>7275</v>
      </c>
      <c r="C359" s="390">
        <v>26</v>
      </c>
      <c r="D359" s="390" t="s">
        <v>46</v>
      </c>
      <c r="E359" s="390" t="s">
        <v>43</v>
      </c>
      <c r="F359" s="390" t="s">
        <v>35</v>
      </c>
      <c r="G359" s="390">
        <v>148</v>
      </c>
      <c r="H359" s="390">
        <v>597</v>
      </c>
      <c r="I359" s="390">
        <v>550</v>
      </c>
      <c r="J359" s="390">
        <v>64</v>
      </c>
      <c r="K359" s="390">
        <v>140</v>
      </c>
      <c r="L359" s="390">
        <v>19</v>
      </c>
      <c r="M359" s="390">
        <v>3</v>
      </c>
      <c r="N359" s="390">
        <v>22</v>
      </c>
      <c r="O359" s="390">
        <v>71</v>
      </c>
      <c r="P359" s="390">
        <v>5</v>
      </c>
      <c r="Q359" s="390">
        <v>2</v>
      </c>
      <c r="R359" s="390">
        <v>38</v>
      </c>
      <c r="S359" s="390">
        <v>122</v>
      </c>
      <c r="T359" s="519">
        <v>0.255</v>
      </c>
      <c r="U359" s="519">
        <v>0.31</v>
      </c>
      <c r="V359" s="519">
        <v>0.42</v>
      </c>
      <c r="W359" s="519">
        <v>0.73</v>
      </c>
      <c r="X359" s="390">
        <v>94</v>
      </c>
      <c r="Y359" s="390">
        <v>231</v>
      </c>
      <c r="Z359" s="390">
        <v>11</v>
      </c>
      <c r="AA359" s="390">
        <v>7</v>
      </c>
      <c r="AB359" s="390">
        <v>1</v>
      </c>
      <c r="AC359" s="390">
        <v>1</v>
      </c>
      <c r="AD359" s="390">
        <v>3</v>
      </c>
      <c r="AE359" s="390" t="s">
        <v>10064</v>
      </c>
      <c r="AF359" s="390"/>
      <c r="AG359" s="576">
        <v>0</v>
      </c>
      <c r="AH359" s="390">
        <v>0</v>
      </c>
      <c r="AI359" s="390">
        <v>0</v>
      </c>
      <c r="AJ359" s="390">
        <v>0</v>
      </c>
      <c r="AK359" s="390">
        <v>0</v>
      </c>
      <c r="AL359" s="390">
        <v>0</v>
      </c>
      <c r="AM359" s="390">
        <v>6</v>
      </c>
      <c r="AN359" s="390">
        <v>133</v>
      </c>
      <c r="AO359" s="389">
        <v>9</v>
      </c>
      <c r="AP359" s="390">
        <v>145</v>
      </c>
      <c r="AQ359" s="584">
        <v>0</v>
      </c>
      <c r="AR359" s="601"/>
      <c r="AS359" s="390">
        <v>132</v>
      </c>
      <c r="AT359" s="390">
        <v>15</v>
      </c>
      <c r="AU359" s="389">
        <v>38</v>
      </c>
      <c r="AV359" s="390">
        <v>3</v>
      </c>
      <c r="AW359" s="390">
        <v>1</v>
      </c>
      <c r="AX359" s="390">
        <v>4</v>
      </c>
      <c r="AY359" s="390">
        <v>22</v>
      </c>
      <c r="AZ359" s="390">
        <v>5</v>
      </c>
      <c r="BA359" s="390">
        <v>30</v>
      </c>
      <c r="BB359" s="519">
        <v>0.28799999999999998</v>
      </c>
      <c r="BC359" s="519">
        <v>0.32400000000000001</v>
      </c>
      <c r="BD359" s="519">
        <v>0.41699999999999998</v>
      </c>
      <c r="BE359" s="519">
        <v>0.74099999999999999</v>
      </c>
      <c r="BF359" s="370"/>
      <c r="BG359" s="390">
        <v>418</v>
      </c>
      <c r="BH359" s="390">
        <v>49</v>
      </c>
      <c r="BI359" s="390">
        <v>102</v>
      </c>
      <c r="BJ359" s="390">
        <v>16</v>
      </c>
      <c r="BK359" s="390">
        <v>2</v>
      </c>
      <c r="BL359" s="390">
        <v>18</v>
      </c>
      <c r="BM359" s="390">
        <v>49</v>
      </c>
      <c r="BN359" s="390">
        <v>33</v>
      </c>
      <c r="BO359" s="390">
        <v>92</v>
      </c>
      <c r="BP359" s="519">
        <v>0.24399999999999999</v>
      </c>
      <c r="BQ359" s="519">
        <v>0.30599999999999999</v>
      </c>
      <c r="BR359" s="519">
        <v>0.42099999999999999</v>
      </c>
      <c r="BS359" s="519">
        <v>0.72699999999999998</v>
      </c>
      <c r="BT359" s="390"/>
      <c r="BU359" s="390"/>
      <c r="BV359" s="390"/>
      <c r="BW359" s="390"/>
      <c r="BX359" s="390"/>
      <c r="BY359" s="390"/>
      <c r="BZ359" s="390"/>
      <c r="CA359" s="390"/>
      <c r="CB359" s="390"/>
      <c r="CC359" s="390"/>
      <c r="CD359" s="390"/>
    </row>
    <row r="360" spans="1:82" s="388" customFormat="1">
      <c r="A360" s="388" t="s">
        <v>6625</v>
      </c>
      <c r="B360" s="388" t="s">
        <v>7276</v>
      </c>
      <c r="C360" s="390">
        <v>25</v>
      </c>
      <c r="D360" s="390" t="s">
        <v>33</v>
      </c>
      <c r="E360" s="390" t="s">
        <v>34</v>
      </c>
      <c r="F360" s="390" t="s">
        <v>35</v>
      </c>
      <c r="G360" s="390">
        <v>156</v>
      </c>
      <c r="H360" s="390">
        <v>611</v>
      </c>
      <c r="I360" s="390">
        <v>532</v>
      </c>
      <c r="J360" s="390">
        <v>80</v>
      </c>
      <c r="K360" s="390">
        <v>119</v>
      </c>
      <c r="L360" s="390">
        <v>30</v>
      </c>
      <c r="M360" s="390">
        <v>4</v>
      </c>
      <c r="N360" s="390">
        <v>20</v>
      </c>
      <c r="O360" s="390">
        <v>58</v>
      </c>
      <c r="P360" s="390">
        <v>4</v>
      </c>
      <c r="Q360" s="390">
        <v>5</v>
      </c>
      <c r="R360" s="390">
        <v>71</v>
      </c>
      <c r="S360" s="390">
        <v>96</v>
      </c>
      <c r="T360" s="519">
        <v>0.224</v>
      </c>
      <c r="U360" s="519">
        <v>0.31900000000000001</v>
      </c>
      <c r="V360" s="519">
        <v>0.40799999999999997</v>
      </c>
      <c r="W360" s="519">
        <v>0.72699999999999998</v>
      </c>
      <c r="X360" s="390">
        <v>96</v>
      </c>
      <c r="Y360" s="390">
        <v>217</v>
      </c>
      <c r="Z360" s="390">
        <v>8</v>
      </c>
      <c r="AA360" s="390">
        <v>5</v>
      </c>
      <c r="AB360" s="390">
        <v>0</v>
      </c>
      <c r="AC360" s="390">
        <v>3</v>
      </c>
      <c r="AD360" s="390">
        <v>2</v>
      </c>
      <c r="AE360" s="390" t="s">
        <v>10157</v>
      </c>
      <c r="AF360" s="390"/>
      <c r="AG360" s="576">
        <v>0</v>
      </c>
      <c r="AH360" s="390">
        <v>0</v>
      </c>
      <c r="AI360" s="390">
        <v>1</v>
      </c>
      <c r="AJ360" s="390">
        <v>0</v>
      </c>
      <c r="AK360" s="390">
        <v>0</v>
      </c>
      <c r="AL360" s="390">
        <v>0</v>
      </c>
      <c r="AM360" s="390">
        <v>0</v>
      </c>
      <c r="AN360" s="390">
        <v>55</v>
      </c>
      <c r="AO360" s="389">
        <v>117</v>
      </c>
      <c r="AP360" s="390">
        <v>150</v>
      </c>
      <c r="AQ360" s="584">
        <v>3</v>
      </c>
      <c r="AR360" s="601"/>
      <c r="AS360" s="390">
        <v>147</v>
      </c>
      <c r="AT360" s="390">
        <v>18</v>
      </c>
      <c r="AU360" s="389">
        <v>36</v>
      </c>
      <c r="AV360" s="390">
        <v>11</v>
      </c>
      <c r="AW360" s="390">
        <v>0</v>
      </c>
      <c r="AX360" s="390">
        <v>5</v>
      </c>
      <c r="AY360" s="390">
        <v>18</v>
      </c>
      <c r="AZ360" s="390">
        <v>15</v>
      </c>
      <c r="BA360" s="390">
        <v>36</v>
      </c>
      <c r="BB360" s="519">
        <v>0.245</v>
      </c>
      <c r="BC360" s="519">
        <v>0.32300000000000001</v>
      </c>
      <c r="BD360" s="519">
        <v>0.42199999999999999</v>
      </c>
      <c r="BE360" s="519">
        <v>0.745</v>
      </c>
      <c r="BF360" s="370"/>
      <c r="BG360" s="390">
        <v>385</v>
      </c>
      <c r="BH360" s="390">
        <v>62</v>
      </c>
      <c r="BI360" s="390">
        <v>83</v>
      </c>
      <c r="BJ360" s="390">
        <v>19</v>
      </c>
      <c r="BK360" s="390">
        <v>4</v>
      </c>
      <c r="BL360" s="390">
        <v>15</v>
      </c>
      <c r="BM360" s="390">
        <v>40</v>
      </c>
      <c r="BN360" s="390">
        <v>56</v>
      </c>
      <c r="BO360" s="390">
        <v>60</v>
      </c>
      <c r="BP360" s="519">
        <v>0.216</v>
      </c>
      <c r="BQ360" s="519">
        <v>0.318</v>
      </c>
      <c r="BR360" s="519">
        <v>0.40300000000000002</v>
      </c>
      <c r="BS360" s="519">
        <v>0.72099999999999997</v>
      </c>
      <c r="BT360" s="390"/>
      <c r="BU360" s="390"/>
      <c r="BV360" s="390"/>
      <c r="BW360" s="390"/>
      <c r="BX360" s="390"/>
      <c r="BY360" s="390"/>
      <c r="BZ360" s="390"/>
      <c r="CA360" s="390"/>
      <c r="CB360" s="390"/>
      <c r="CC360" s="390"/>
      <c r="CD360" s="390"/>
    </row>
    <row r="361" spans="1:82" s="388" customFormat="1">
      <c r="A361" s="388" t="s">
        <v>238</v>
      </c>
      <c r="B361" s="388" t="s">
        <v>7277</v>
      </c>
      <c r="C361" s="390">
        <v>30</v>
      </c>
      <c r="D361" s="390" t="s">
        <v>51</v>
      </c>
      <c r="E361" s="390" t="s">
        <v>34</v>
      </c>
      <c r="F361" s="390" t="s">
        <v>35</v>
      </c>
      <c r="G361" s="390">
        <v>84</v>
      </c>
      <c r="H361" s="390">
        <v>353</v>
      </c>
      <c r="I361" s="390">
        <v>318</v>
      </c>
      <c r="J361" s="390">
        <v>48</v>
      </c>
      <c r="K361" s="390">
        <v>81</v>
      </c>
      <c r="L361" s="390">
        <v>15</v>
      </c>
      <c r="M361" s="390">
        <v>3</v>
      </c>
      <c r="N361" s="390">
        <v>11</v>
      </c>
      <c r="O361" s="390">
        <v>33</v>
      </c>
      <c r="P361" s="390">
        <v>7</v>
      </c>
      <c r="Q361" s="390">
        <v>4</v>
      </c>
      <c r="R361" s="390">
        <v>30</v>
      </c>
      <c r="S361" s="390">
        <v>77</v>
      </c>
      <c r="T361" s="519">
        <v>0.255</v>
      </c>
      <c r="U361" s="519">
        <v>0.32300000000000001</v>
      </c>
      <c r="V361" s="519">
        <v>0.42499999999999999</v>
      </c>
      <c r="W361" s="519">
        <v>0.747</v>
      </c>
      <c r="X361" s="390">
        <v>102</v>
      </c>
      <c r="Y361" s="390">
        <v>135</v>
      </c>
      <c r="Z361" s="390">
        <v>2</v>
      </c>
      <c r="AA361" s="390">
        <v>3</v>
      </c>
      <c r="AB361" s="390">
        <v>0</v>
      </c>
      <c r="AC361" s="390">
        <v>2</v>
      </c>
      <c r="AD361" s="390">
        <v>1</v>
      </c>
      <c r="AE361" s="390" t="s">
        <v>10158</v>
      </c>
      <c r="AF361" s="390"/>
      <c r="AG361" s="576">
        <v>0</v>
      </c>
      <c r="AH361" s="390">
        <v>0</v>
      </c>
      <c r="AI361" s="390">
        <v>0</v>
      </c>
      <c r="AJ361" s="390">
        <v>0</v>
      </c>
      <c r="AK361" s="390">
        <v>0</v>
      </c>
      <c r="AL361" s="390">
        <v>0</v>
      </c>
      <c r="AM361" s="390">
        <v>0</v>
      </c>
      <c r="AN361" s="390">
        <v>79</v>
      </c>
      <c r="AO361" s="389">
        <v>1</v>
      </c>
      <c r="AP361" s="390">
        <v>80</v>
      </c>
      <c r="AQ361" s="584">
        <v>3</v>
      </c>
      <c r="AR361" s="601"/>
      <c r="AS361" s="390">
        <v>74</v>
      </c>
      <c r="AT361" s="390">
        <v>8</v>
      </c>
      <c r="AU361" s="389">
        <v>13</v>
      </c>
      <c r="AV361" s="390">
        <v>4</v>
      </c>
      <c r="AW361" s="390">
        <v>1</v>
      </c>
      <c r="AX361" s="390">
        <v>2</v>
      </c>
      <c r="AY361" s="390">
        <v>9</v>
      </c>
      <c r="AZ361" s="390">
        <v>4</v>
      </c>
      <c r="BA361" s="390">
        <v>20</v>
      </c>
      <c r="BB361" s="519">
        <v>0.17599999999999999</v>
      </c>
      <c r="BC361" s="519">
        <v>0.23799999999999999</v>
      </c>
      <c r="BD361" s="519">
        <v>0.33800000000000002</v>
      </c>
      <c r="BE361" s="519">
        <v>0.57599999999999996</v>
      </c>
      <c r="BF361" s="370"/>
      <c r="BG361" s="390">
        <v>244</v>
      </c>
      <c r="BH361" s="390">
        <v>40</v>
      </c>
      <c r="BI361" s="390">
        <v>68</v>
      </c>
      <c r="BJ361" s="390">
        <v>11</v>
      </c>
      <c r="BK361" s="390">
        <v>2</v>
      </c>
      <c r="BL361" s="390">
        <v>9</v>
      </c>
      <c r="BM361" s="390">
        <v>24</v>
      </c>
      <c r="BN361" s="390">
        <v>26</v>
      </c>
      <c r="BO361" s="390">
        <v>57</v>
      </c>
      <c r="BP361" s="519">
        <v>0.27900000000000003</v>
      </c>
      <c r="BQ361" s="519">
        <v>0.34799999999999998</v>
      </c>
      <c r="BR361" s="519">
        <v>0.45100000000000001</v>
      </c>
      <c r="BS361" s="519">
        <v>0.79900000000000004</v>
      </c>
      <c r="BT361" s="390"/>
      <c r="BU361" s="390"/>
      <c r="BV361" s="390"/>
      <c r="BW361" s="390"/>
      <c r="BX361" s="390"/>
      <c r="BY361" s="390"/>
      <c r="BZ361" s="390"/>
      <c r="CA361" s="390"/>
      <c r="CB361" s="390"/>
      <c r="CC361" s="390"/>
      <c r="CD361" s="390"/>
    </row>
    <row r="362" spans="1:82" s="388" customFormat="1">
      <c r="A362" s="388" t="s">
        <v>6632</v>
      </c>
      <c r="B362" s="388" t="s">
        <v>7278</v>
      </c>
      <c r="C362" s="390">
        <v>29</v>
      </c>
      <c r="D362" s="390" t="s">
        <v>40</v>
      </c>
      <c r="E362" s="390" t="s">
        <v>34</v>
      </c>
      <c r="F362" s="390" t="s">
        <v>10</v>
      </c>
      <c r="G362" s="390">
        <v>158</v>
      </c>
      <c r="H362" s="390">
        <v>707</v>
      </c>
      <c r="I362" s="390">
        <v>632</v>
      </c>
      <c r="J362" s="390">
        <v>88</v>
      </c>
      <c r="K362" s="390">
        <v>192</v>
      </c>
      <c r="L362" s="390">
        <v>43</v>
      </c>
      <c r="M362" s="390">
        <v>3</v>
      </c>
      <c r="N362" s="390">
        <v>12</v>
      </c>
      <c r="O362" s="390">
        <v>60</v>
      </c>
      <c r="P362" s="390">
        <v>45</v>
      </c>
      <c r="Q362" s="390">
        <v>10</v>
      </c>
      <c r="R362" s="390">
        <v>61</v>
      </c>
      <c r="S362" s="390">
        <v>114</v>
      </c>
      <c r="T362" s="519">
        <v>0.30399999999999999</v>
      </c>
      <c r="U362" s="519">
        <v>0.36699999999999999</v>
      </c>
      <c r="V362" s="519">
        <v>0.438</v>
      </c>
      <c r="W362" s="519">
        <v>0.80600000000000005</v>
      </c>
      <c r="X362" s="390">
        <v>121</v>
      </c>
      <c r="Y362" s="390">
        <v>277</v>
      </c>
      <c r="Z362" s="390">
        <v>12</v>
      </c>
      <c r="AA362" s="390">
        <v>6</v>
      </c>
      <c r="AB362" s="390">
        <v>2</v>
      </c>
      <c r="AC362" s="390">
        <v>6</v>
      </c>
      <c r="AD362" s="390">
        <v>2</v>
      </c>
      <c r="AE362" s="390" t="s">
        <v>10159</v>
      </c>
      <c r="AF362" s="390"/>
      <c r="AG362" s="576">
        <v>0</v>
      </c>
      <c r="AH362" s="390">
        <v>0</v>
      </c>
      <c r="AI362" s="390">
        <v>5</v>
      </c>
      <c r="AJ362" s="390">
        <v>108</v>
      </c>
      <c r="AK362" s="390">
        <v>0</v>
      </c>
      <c r="AL362" s="390">
        <v>0</v>
      </c>
      <c r="AM362" s="390">
        <v>1</v>
      </c>
      <c r="AN362" s="390">
        <v>30</v>
      </c>
      <c r="AO362" s="389">
        <v>8</v>
      </c>
      <c r="AP362" s="390">
        <v>39</v>
      </c>
      <c r="AQ362" s="584">
        <v>11</v>
      </c>
      <c r="AR362" s="601"/>
      <c r="AS362" s="390">
        <v>182</v>
      </c>
      <c r="AT362" s="390">
        <v>34</v>
      </c>
      <c r="AU362" s="389">
        <v>65</v>
      </c>
      <c r="AV362" s="390">
        <v>16</v>
      </c>
      <c r="AW362" s="390">
        <v>1</v>
      </c>
      <c r="AX362" s="390">
        <v>5</v>
      </c>
      <c r="AY362" s="390">
        <v>15</v>
      </c>
      <c r="AZ362" s="390">
        <v>15</v>
      </c>
      <c r="BA362" s="390">
        <v>30</v>
      </c>
      <c r="BB362" s="519">
        <v>0.35699999999999998</v>
      </c>
      <c r="BC362" s="519">
        <v>0.40600000000000003</v>
      </c>
      <c r="BD362" s="519">
        <v>0.53800000000000003</v>
      </c>
      <c r="BE362" s="519">
        <v>0.94399999999999995</v>
      </c>
      <c r="BF362" s="370"/>
      <c r="BG362" s="390">
        <v>450</v>
      </c>
      <c r="BH362" s="390">
        <v>53</v>
      </c>
      <c r="BI362" s="390">
        <v>127</v>
      </c>
      <c r="BJ362" s="390">
        <v>27</v>
      </c>
      <c r="BK362" s="390">
        <v>2</v>
      </c>
      <c r="BL362" s="390">
        <v>7</v>
      </c>
      <c r="BM362" s="390">
        <v>45</v>
      </c>
      <c r="BN362" s="390">
        <v>46</v>
      </c>
      <c r="BO362" s="390">
        <v>84</v>
      </c>
      <c r="BP362" s="519">
        <v>0.28199999999999997</v>
      </c>
      <c r="BQ362" s="519">
        <v>0.35199999999999998</v>
      </c>
      <c r="BR362" s="519">
        <v>0.39800000000000002</v>
      </c>
      <c r="BS362" s="519">
        <v>0.75</v>
      </c>
      <c r="BT362" s="390"/>
      <c r="BU362" s="390"/>
      <c r="BV362" s="390"/>
      <c r="BW362" s="390"/>
      <c r="BX362" s="390"/>
      <c r="BY362" s="390"/>
      <c r="BZ362" s="390"/>
      <c r="CA362" s="390"/>
      <c r="CB362" s="390"/>
      <c r="CC362" s="390"/>
      <c r="CD362" s="390"/>
    </row>
    <row r="363" spans="1:82" s="388" customFormat="1">
      <c r="A363" s="388" t="s">
        <v>7767</v>
      </c>
      <c r="B363" s="388" t="s">
        <v>7768</v>
      </c>
      <c r="C363" s="390">
        <v>31</v>
      </c>
      <c r="D363" s="390" t="s">
        <v>60</v>
      </c>
      <c r="E363" s="390" t="s">
        <v>34</v>
      </c>
      <c r="F363" s="390" t="s">
        <v>35</v>
      </c>
      <c r="G363" s="390">
        <v>18</v>
      </c>
      <c r="H363" s="390">
        <v>49</v>
      </c>
      <c r="I363" s="390">
        <v>45</v>
      </c>
      <c r="J363" s="390">
        <v>5</v>
      </c>
      <c r="K363" s="390">
        <v>6</v>
      </c>
      <c r="L363" s="390">
        <v>1</v>
      </c>
      <c r="M363" s="390">
        <v>0</v>
      </c>
      <c r="N363" s="390">
        <v>1</v>
      </c>
      <c r="O363" s="390">
        <v>1</v>
      </c>
      <c r="P363" s="390">
        <v>0</v>
      </c>
      <c r="Q363" s="390">
        <v>0</v>
      </c>
      <c r="R363" s="390">
        <v>3</v>
      </c>
      <c r="S363" s="390">
        <v>19</v>
      </c>
      <c r="T363" s="519">
        <v>0.13300000000000001</v>
      </c>
      <c r="U363" s="519">
        <v>0.20399999999999999</v>
      </c>
      <c r="V363" s="519">
        <v>0.222</v>
      </c>
      <c r="W363" s="519">
        <v>0.42599999999999999</v>
      </c>
      <c r="X363" s="390">
        <v>19</v>
      </c>
      <c r="Y363" s="390">
        <v>10</v>
      </c>
      <c r="Z363" s="390">
        <v>0</v>
      </c>
      <c r="AA363" s="390">
        <v>1</v>
      </c>
      <c r="AB363" s="390">
        <v>0</v>
      </c>
      <c r="AC363" s="390">
        <v>0</v>
      </c>
      <c r="AD363" s="390">
        <v>0</v>
      </c>
      <c r="AE363" s="390" t="s">
        <v>10140</v>
      </c>
      <c r="AF363" s="390"/>
      <c r="AG363" s="576">
        <v>0</v>
      </c>
      <c r="AH363" s="390">
        <v>0</v>
      </c>
      <c r="AI363" s="390">
        <v>0</v>
      </c>
      <c r="AJ363" s="390">
        <v>0</v>
      </c>
      <c r="AK363" s="390">
        <v>0</v>
      </c>
      <c r="AL363" s="390">
        <v>0</v>
      </c>
      <c r="AM363" s="390">
        <v>4</v>
      </c>
      <c r="AN363" s="390">
        <v>1</v>
      </c>
      <c r="AO363" s="389">
        <v>11</v>
      </c>
      <c r="AP363" s="390">
        <v>15</v>
      </c>
      <c r="AQ363" s="584">
        <v>2</v>
      </c>
      <c r="AR363" s="601"/>
      <c r="AS363" s="390">
        <v>2</v>
      </c>
      <c r="AT363" s="390">
        <v>0</v>
      </c>
      <c r="AU363" s="389">
        <v>0</v>
      </c>
      <c r="AV363" s="390">
        <v>0</v>
      </c>
      <c r="AW363" s="390">
        <v>0</v>
      </c>
      <c r="AX363" s="390">
        <v>0</v>
      </c>
      <c r="AY363" s="390">
        <v>0</v>
      </c>
      <c r="AZ363" s="390">
        <v>0</v>
      </c>
      <c r="BA363" s="390">
        <v>2</v>
      </c>
      <c r="BB363" s="519">
        <v>0</v>
      </c>
      <c r="BC363" s="519">
        <v>0</v>
      </c>
      <c r="BD363" s="519">
        <v>0</v>
      </c>
      <c r="BE363" s="519">
        <v>0</v>
      </c>
      <c r="BF363" s="370"/>
      <c r="BG363" s="390">
        <v>43</v>
      </c>
      <c r="BH363" s="390">
        <v>5</v>
      </c>
      <c r="BI363" s="390">
        <v>6</v>
      </c>
      <c r="BJ363" s="390">
        <v>1</v>
      </c>
      <c r="BK363" s="390">
        <v>0</v>
      </c>
      <c r="BL363" s="390">
        <v>1</v>
      </c>
      <c r="BM363" s="390">
        <v>1</v>
      </c>
      <c r="BN363" s="390">
        <v>3</v>
      </c>
      <c r="BO363" s="390">
        <v>17</v>
      </c>
      <c r="BP363" s="519">
        <v>0.14000000000000001</v>
      </c>
      <c r="BQ363" s="519">
        <v>0.21299999999999999</v>
      </c>
      <c r="BR363" s="519">
        <v>0.23300000000000001</v>
      </c>
      <c r="BS363" s="519">
        <v>0.44600000000000001</v>
      </c>
      <c r="BT363" s="390"/>
      <c r="BU363" s="390"/>
      <c r="BV363" s="390"/>
      <c r="BW363" s="390"/>
      <c r="BX363" s="390"/>
      <c r="BY363" s="390"/>
      <c r="BZ363" s="390"/>
      <c r="CA363" s="390"/>
      <c r="CB363" s="390"/>
      <c r="CC363" s="390"/>
      <c r="CD363" s="390"/>
    </row>
    <row r="364" spans="1:82" s="388" customFormat="1">
      <c r="A364" s="388" t="s">
        <v>6109</v>
      </c>
      <c r="B364" s="388" t="s">
        <v>7279</v>
      </c>
      <c r="C364" s="390">
        <v>27</v>
      </c>
      <c r="D364" s="390" t="s">
        <v>124</v>
      </c>
      <c r="E364" s="390" t="s">
        <v>43</v>
      </c>
      <c r="F364" s="390" t="s">
        <v>10</v>
      </c>
      <c r="G364" s="390">
        <v>125</v>
      </c>
      <c r="H364" s="390">
        <v>531</v>
      </c>
      <c r="I364" s="390">
        <v>477</v>
      </c>
      <c r="J364" s="390">
        <v>74</v>
      </c>
      <c r="K364" s="390">
        <v>132</v>
      </c>
      <c r="L364" s="390">
        <v>30</v>
      </c>
      <c r="M364" s="390">
        <v>3</v>
      </c>
      <c r="N364" s="390">
        <v>21</v>
      </c>
      <c r="O364" s="390">
        <v>74</v>
      </c>
      <c r="P364" s="390">
        <v>3</v>
      </c>
      <c r="Q364" s="390">
        <v>2</v>
      </c>
      <c r="R364" s="390">
        <v>38</v>
      </c>
      <c r="S364" s="390">
        <v>104</v>
      </c>
      <c r="T364" s="519">
        <v>0.27700000000000002</v>
      </c>
      <c r="U364" s="519">
        <v>0.34</v>
      </c>
      <c r="V364" s="519">
        <v>0.48399999999999999</v>
      </c>
      <c r="W364" s="519">
        <v>0.82499999999999996</v>
      </c>
      <c r="X364" s="390">
        <v>131</v>
      </c>
      <c r="Y364" s="390">
        <v>231</v>
      </c>
      <c r="Z364" s="390">
        <v>9</v>
      </c>
      <c r="AA364" s="390">
        <v>10</v>
      </c>
      <c r="AB364" s="390">
        <v>0</v>
      </c>
      <c r="AC364" s="390">
        <v>4</v>
      </c>
      <c r="AD364" s="390">
        <v>0</v>
      </c>
      <c r="AE364" s="570" t="s">
        <v>10090</v>
      </c>
      <c r="AF364" s="570"/>
      <c r="AG364" s="576">
        <v>0</v>
      </c>
      <c r="AH364" s="390">
        <v>112</v>
      </c>
      <c r="AI364" s="390">
        <v>13</v>
      </c>
      <c r="AJ364" s="390">
        <v>0</v>
      </c>
      <c r="AK364" s="390">
        <v>0</v>
      </c>
      <c r="AL364" s="390">
        <v>0</v>
      </c>
      <c r="AM364" s="390">
        <v>0</v>
      </c>
      <c r="AN364" s="390">
        <v>0</v>
      </c>
      <c r="AO364" s="389">
        <v>0</v>
      </c>
      <c r="AP364" s="390">
        <v>0</v>
      </c>
      <c r="AQ364" s="584">
        <v>1</v>
      </c>
      <c r="AR364" s="601"/>
      <c r="AS364" s="390">
        <v>108</v>
      </c>
      <c r="AT364" s="390">
        <v>16</v>
      </c>
      <c r="AU364" s="389">
        <v>22</v>
      </c>
      <c r="AV364" s="390">
        <v>8</v>
      </c>
      <c r="AW364" s="390">
        <v>1</v>
      </c>
      <c r="AX364" s="390">
        <v>3</v>
      </c>
      <c r="AY364" s="390">
        <v>8</v>
      </c>
      <c r="AZ364" s="390">
        <v>7</v>
      </c>
      <c r="BA364" s="390">
        <v>24</v>
      </c>
      <c r="BB364" s="519">
        <v>0.20399999999999999</v>
      </c>
      <c r="BC364" s="519">
        <v>0.27100000000000002</v>
      </c>
      <c r="BD364" s="519">
        <v>0.38</v>
      </c>
      <c r="BE364" s="519">
        <v>0.65100000000000002</v>
      </c>
      <c r="BF364" s="370"/>
      <c r="BG364" s="390">
        <v>369</v>
      </c>
      <c r="BH364" s="390">
        <v>58</v>
      </c>
      <c r="BI364" s="390">
        <v>110</v>
      </c>
      <c r="BJ364" s="390">
        <v>22</v>
      </c>
      <c r="BK364" s="390">
        <v>2</v>
      </c>
      <c r="BL364" s="390">
        <v>18</v>
      </c>
      <c r="BM364" s="390">
        <v>66</v>
      </c>
      <c r="BN364" s="390">
        <v>31</v>
      </c>
      <c r="BO364" s="390">
        <v>80</v>
      </c>
      <c r="BP364" s="519">
        <v>0.29799999999999999</v>
      </c>
      <c r="BQ364" s="519">
        <v>0.36</v>
      </c>
      <c r="BR364" s="519">
        <v>0.51500000000000001</v>
      </c>
      <c r="BS364" s="519">
        <v>0.875</v>
      </c>
      <c r="BT364" s="390"/>
      <c r="BU364" s="390"/>
      <c r="BV364" s="390"/>
      <c r="BW364" s="390"/>
      <c r="BX364" s="390"/>
      <c r="BY364" s="390"/>
      <c r="BZ364" s="390"/>
      <c r="CA364" s="390"/>
      <c r="CB364" s="390"/>
      <c r="CC364" s="390"/>
      <c r="CD364" s="390"/>
    </row>
    <row r="365" spans="1:82" s="388" customFormat="1">
      <c r="A365" s="388" t="s">
        <v>3543</v>
      </c>
      <c r="B365" s="388" t="s">
        <v>7280</v>
      </c>
      <c r="C365" s="390">
        <v>34</v>
      </c>
      <c r="D365" s="390" t="s">
        <v>51</v>
      </c>
      <c r="E365" s="390" t="s">
        <v>52</v>
      </c>
      <c r="F365" s="390" t="s">
        <v>10</v>
      </c>
      <c r="G365" s="390">
        <v>33</v>
      </c>
      <c r="H365" s="390">
        <v>91</v>
      </c>
      <c r="I365" s="390">
        <v>86</v>
      </c>
      <c r="J365" s="390">
        <v>8</v>
      </c>
      <c r="K365" s="390">
        <v>20</v>
      </c>
      <c r="L365" s="390">
        <v>4</v>
      </c>
      <c r="M365" s="390">
        <v>0</v>
      </c>
      <c r="N365" s="390">
        <v>4</v>
      </c>
      <c r="O365" s="390">
        <v>11</v>
      </c>
      <c r="P365" s="390">
        <v>0</v>
      </c>
      <c r="Q365" s="390">
        <v>0</v>
      </c>
      <c r="R365" s="390">
        <v>4</v>
      </c>
      <c r="S365" s="390">
        <v>35</v>
      </c>
      <c r="T365" s="519">
        <v>0.23300000000000001</v>
      </c>
      <c r="U365" s="519">
        <v>0.27500000000000002</v>
      </c>
      <c r="V365" s="519">
        <v>0.41899999999999998</v>
      </c>
      <c r="W365" s="519">
        <v>0.69299999999999995</v>
      </c>
      <c r="X365" s="390">
        <v>89</v>
      </c>
      <c r="Y365" s="390">
        <v>36</v>
      </c>
      <c r="Z365" s="390">
        <v>3</v>
      </c>
      <c r="AA365" s="390">
        <v>1</v>
      </c>
      <c r="AB365" s="390">
        <v>0</v>
      </c>
      <c r="AC365" s="390">
        <v>0</v>
      </c>
      <c r="AD365" s="390">
        <v>0</v>
      </c>
      <c r="AE365" s="390" t="s">
        <v>10090</v>
      </c>
      <c r="AF365" s="390"/>
      <c r="AG365" s="576">
        <v>0</v>
      </c>
      <c r="AH365" s="390">
        <v>29</v>
      </c>
      <c r="AI365" s="390">
        <v>2</v>
      </c>
      <c r="AJ365" s="390">
        <v>0</v>
      </c>
      <c r="AK365" s="390">
        <v>0</v>
      </c>
      <c r="AL365" s="390">
        <v>0</v>
      </c>
      <c r="AM365" s="390">
        <v>0</v>
      </c>
      <c r="AN365" s="390">
        <v>0</v>
      </c>
      <c r="AO365" s="389">
        <v>0</v>
      </c>
      <c r="AP365" s="390">
        <v>0</v>
      </c>
      <c r="AQ365" s="584">
        <v>1</v>
      </c>
      <c r="AR365" s="601"/>
      <c r="AS365" s="390">
        <v>33</v>
      </c>
      <c r="AT365" s="390">
        <v>1</v>
      </c>
      <c r="AU365" s="389">
        <v>6</v>
      </c>
      <c r="AV365" s="390">
        <v>0</v>
      </c>
      <c r="AW365" s="390">
        <v>0</v>
      </c>
      <c r="AX365" s="390">
        <v>1</v>
      </c>
      <c r="AY365" s="390">
        <v>2</v>
      </c>
      <c r="AZ365" s="390">
        <v>3</v>
      </c>
      <c r="BA365" s="390">
        <v>11</v>
      </c>
      <c r="BB365" s="519">
        <v>0.182</v>
      </c>
      <c r="BC365" s="519">
        <v>0.25</v>
      </c>
      <c r="BD365" s="519">
        <v>0.27300000000000002</v>
      </c>
      <c r="BE365" s="519">
        <v>0.52300000000000002</v>
      </c>
      <c r="BF365" s="370"/>
      <c r="BG365" s="390">
        <v>53</v>
      </c>
      <c r="BH365" s="390">
        <v>7</v>
      </c>
      <c r="BI365" s="390">
        <v>14</v>
      </c>
      <c r="BJ365" s="390">
        <v>4</v>
      </c>
      <c r="BK365" s="390">
        <v>0</v>
      </c>
      <c r="BL365" s="390">
        <v>3</v>
      </c>
      <c r="BM365" s="390">
        <v>9</v>
      </c>
      <c r="BN365" s="390">
        <v>1</v>
      </c>
      <c r="BO365" s="390">
        <v>24</v>
      </c>
      <c r="BP365" s="519">
        <v>0.26400000000000001</v>
      </c>
      <c r="BQ365" s="519">
        <v>0.29099999999999998</v>
      </c>
      <c r="BR365" s="519">
        <v>0.50900000000000001</v>
      </c>
      <c r="BS365" s="519">
        <v>0.8</v>
      </c>
      <c r="BT365" s="390"/>
      <c r="BU365" s="390"/>
      <c r="BV365" s="390"/>
      <c r="BW365" s="390"/>
      <c r="BX365" s="390"/>
      <c r="BY365" s="390"/>
      <c r="BZ365" s="390"/>
      <c r="CA365" s="390"/>
      <c r="CB365" s="390"/>
      <c r="CC365" s="390"/>
      <c r="CD365" s="390"/>
    </row>
    <row r="366" spans="1:82" s="388" customFormat="1">
      <c r="A366" s="388" t="s">
        <v>7623</v>
      </c>
      <c r="B366" s="388" t="s">
        <v>7624</v>
      </c>
      <c r="C366" s="390">
        <v>27</v>
      </c>
      <c r="D366" s="390" t="s">
        <v>69</v>
      </c>
      <c r="E366" s="390" t="s">
        <v>43</v>
      </c>
      <c r="F366" s="390" t="s">
        <v>10</v>
      </c>
      <c r="G366" s="390">
        <v>155</v>
      </c>
      <c r="H366" s="390">
        <v>604</v>
      </c>
      <c r="I366" s="390">
        <v>536</v>
      </c>
      <c r="J366" s="390">
        <v>85</v>
      </c>
      <c r="K366" s="390">
        <v>136</v>
      </c>
      <c r="L366" s="390">
        <v>35</v>
      </c>
      <c r="M366" s="390">
        <v>8</v>
      </c>
      <c r="N366" s="390">
        <v>17</v>
      </c>
      <c r="O366" s="390">
        <v>63</v>
      </c>
      <c r="P366" s="390">
        <v>9</v>
      </c>
      <c r="Q366" s="390">
        <v>6</v>
      </c>
      <c r="R366" s="390">
        <v>55</v>
      </c>
      <c r="S366" s="390">
        <v>178</v>
      </c>
      <c r="T366" s="519">
        <v>0.254</v>
      </c>
      <c r="U366" s="519">
        <v>0.33100000000000002</v>
      </c>
      <c r="V366" s="519">
        <v>0.44400000000000001</v>
      </c>
      <c r="W366" s="519">
        <v>0.77500000000000002</v>
      </c>
      <c r="X366" s="390">
        <v>110</v>
      </c>
      <c r="Y366" s="390">
        <v>238</v>
      </c>
      <c r="Z366" s="390">
        <v>5</v>
      </c>
      <c r="AA366" s="390">
        <v>9</v>
      </c>
      <c r="AB366" s="390">
        <v>0</v>
      </c>
      <c r="AC366" s="390">
        <v>4</v>
      </c>
      <c r="AD366" s="390">
        <v>0</v>
      </c>
      <c r="AE366" s="390" t="s">
        <v>10160</v>
      </c>
      <c r="AF366" s="390"/>
      <c r="AG366" s="576">
        <v>0</v>
      </c>
      <c r="AH366" s="390">
        <v>0</v>
      </c>
      <c r="AI366" s="390">
        <v>0</v>
      </c>
      <c r="AJ366" s="390">
        <v>12</v>
      </c>
      <c r="AK366" s="390">
        <v>0</v>
      </c>
      <c r="AL366" s="390">
        <v>81</v>
      </c>
      <c r="AM366" s="390">
        <v>24</v>
      </c>
      <c r="AN366" s="390">
        <v>50</v>
      </c>
      <c r="AO366" s="389">
        <v>0</v>
      </c>
      <c r="AP366" s="390">
        <v>63</v>
      </c>
      <c r="AQ366" s="584">
        <v>0</v>
      </c>
      <c r="AR366" s="601"/>
      <c r="AS366" s="390">
        <v>185</v>
      </c>
      <c r="AT366" s="390">
        <v>32</v>
      </c>
      <c r="AU366" s="389">
        <v>43</v>
      </c>
      <c r="AV366" s="390">
        <v>9</v>
      </c>
      <c r="AW366" s="390">
        <v>3</v>
      </c>
      <c r="AX366" s="390">
        <v>7</v>
      </c>
      <c r="AY366" s="390">
        <v>18</v>
      </c>
      <c r="AZ366" s="390">
        <v>25</v>
      </c>
      <c r="BA366" s="390">
        <v>49</v>
      </c>
      <c r="BB366" s="519">
        <v>0.23200000000000001</v>
      </c>
      <c r="BC366" s="519">
        <v>0.32700000000000001</v>
      </c>
      <c r="BD366" s="519">
        <v>0.42699999999999999</v>
      </c>
      <c r="BE366" s="519">
        <v>0.754</v>
      </c>
      <c r="BF366" s="370"/>
      <c r="BG366" s="390">
        <v>351</v>
      </c>
      <c r="BH366" s="390">
        <v>53</v>
      </c>
      <c r="BI366" s="390">
        <v>93</v>
      </c>
      <c r="BJ366" s="390">
        <v>26</v>
      </c>
      <c r="BK366" s="390">
        <v>5</v>
      </c>
      <c r="BL366" s="390">
        <v>10</v>
      </c>
      <c r="BM366" s="390">
        <v>45</v>
      </c>
      <c r="BN366" s="390">
        <v>30</v>
      </c>
      <c r="BO366" s="390">
        <v>129</v>
      </c>
      <c r="BP366" s="519">
        <v>0.26500000000000001</v>
      </c>
      <c r="BQ366" s="519">
        <v>0.33300000000000002</v>
      </c>
      <c r="BR366" s="519">
        <v>0.45300000000000001</v>
      </c>
      <c r="BS366" s="519">
        <v>0.78600000000000003</v>
      </c>
      <c r="BT366" s="390"/>
      <c r="BU366" s="390"/>
      <c r="BV366" s="390"/>
      <c r="BW366" s="390"/>
      <c r="BX366" s="390"/>
      <c r="BY366" s="390"/>
      <c r="BZ366" s="390"/>
      <c r="CA366" s="390"/>
      <c r="CB366" s="390"/>
      <c r="CC366" s="390"/>
      <c r="CD366" s="390"/>
    </row>
    <row r="367" spans="1:82" s="388" customFormat="1">
      <c r="A367" s="388" t="s">
        <v>6661</v>
      </c>
      <c r="B367" s="388" t="s">
        <v>7281</v>
      </c>
      <c r="C367" s="390">
        <v>25</v>
      </c>
      <c r="D367" s="390" t="s">
        <v>134</v>
      </c>
      <c r="E367" s="390" t="s">
        <v>34</v>
      </c>
      <c r="F367" s="390" t="s">
        <v>10</v>
      </c>
      <c r="G367" s="390">
        <v>41</v>
      </c>
      <c r="H367" s="390">
        <v>102</v>
      </c>
      <c r="I367" s="390">
        <v>100</v>
      </c>
      <c r="J367" s="390">
        <v>9</v>
      </c>
      <c r="K367" s="390">
        <v>28</v>
      </c>
      <c r="L367" s="390">
        <v>7</v>
      </c>
      <c r="M367" s="390">
        <v>1</v>
      </c>
      <c r="N367" s="390">
        <v>0</v>
      </c>
      <c r="O367" s="390">
        <v>7</v>
      </c>
      <c r="P367" s="390">
        <v>0</v>
      </c>
      <c r="Q367" s="390">
        <v>0</v>
      </c>
      <c r="R367" s="390">
        <v>2</v>
      </c>
      <c r="S367" s="390">
        <v>16</v>
      </c>
      <c r="T367" s="519">
        <v>0.28000000000000003</v>
      </c>
      <c r="U367" s="519">
        <v>0.29399999999999998</v>
      </c>
      <c r="V367" s="519">
        <v>0.37</v>
      </c>
      <c r="W367" s="519">
        <v>0.66400000000000003</v>
      </c>
      <c r="X367" s="390">
        <v>78</v>
      </c>
      <c r="Y367" s="390">
        <v>37</v>
      </c>
      <c r="Z367" s="390">
        <v>3</v>
      </c>
      <c r="AA367" s="390">
        <v>0</v>
      </c>
      <c r="AB367" s="390">
        <v>0</v>
      </c>
      <c r="AC367" s="390">
        <v>0</v>
      </c>
      <c r="AD367" s="390">
        <v>0</v>
      </c>
      <c r="AE367" s="390" t="s">
        <v>10148</v>
      </c>
      <c r="AF367" s="390"/>
      <c r="AG367" s="576">
        <v>0</v>
      </c>
      <c r="AH367" s="390">
        <v>0</v>
      </c>
      <c r="AI367" s="390">
        <v>0</v>
      </c>
      <c r="AJ367" s="390">
        <v>20</v>
      </c>
      <c r="AK367" s="390">
        <v>11</v>
      </c>
      <c r="AL367" s="390">
        <v>9</v>
      </c>
      <c r="AM367" s="390">
        <v>0</v>
      </c>
      <c r="AN367" s="390">
        <v>0</v>
      </c>
      <c r="AO367" s="389">
        <v>0</v>
      </c>
      <c r="AP367" s="390">
        <v>0</v>
      </c>
      <c r="AQ367" s="584">
        <v>0</v>
      </c>
      <c r="AR367" s="601"/>
      <c r="AS367" s="390">
        <v>27</v>
      </c>
      <c r="AT367" s="390">
        <v>3</v>
      </c>
      <c r="AU367" s="389">
        <v>7</v>
      </c>
      <c r="AV367" s="390">
        <v>2</v>
      </c>
      <c r="AW367" s="390">
        <v>1</v>
      </c>
      <c r="AX367" s="390">
        <v>0</v>
      </c>
      <c r="AY367" s="390">
        <v>0</v>
      </c>
      <c r="AZ367" s="390">
        <v>1</v>
      </c>
      <c r="BA367" s="390">
        <v>7</v>
      </c>
      <c r="BB367" s="519">
        <v>0.25900000000000001</v>
      </c>
      <c r="BC367" s="519">
        <v>0.28599999999999998</v>
      </c>
      <c r="BD367" s="519">
        <v>0.40699999999999997</v>
      </c>
      <c r="BE367" s="519">
        <v>0.69299999999999995</v>
      </c>
      <c r="BF367" s="370"/>
      <c r="BG367" s="390">
        <v>73</v>
      </c>
      <c r="BH367" s="390">
        <v>6</v>
      </c>
      <c r="BI367" s="390">
        <v>21</v>
      </c>
      <c r="BJ367" s="390">
        <v>5</v>
      </c>
      <c r="BK367" s="390">
        <v>0</v>
      </c>
      <c r="BL367" s="390">
        <v>0</v>
      </c>
      <c r="BM367" s="390">
        <v>7</v>
      </c>
      <c r="BN367" s="390">
        <v>1</v>
      </c>
      <c r="BO367" s="390">
        <v>9</v>
      </c>
      <c r="BP367" s="519">
        <v>0.28799999999999998</v>
      </c>
      <c r="BQ367" s="519">
        <v>0.29699999999999999</v>
      </c>
      <c r="BR367" s="519">
        <v>0.35599999999999998</v>
      </c>
      <c r="BS367" s="519">
        <v>0.65300000000000002</v>
      </c>
      <c r="BT367" s="390"/>
      <c r="BU367" s="390"/>
      <c r="BV367" s="390"/>
      <c r="BW367" s="390"/>
      <c r="BX367" s="390"/>
      <c r="BY367" s="390"/>
      <c r="BZ367" s="390"/>
      <c r="CA367" s="390"/>
      <c r="CB367" s="390"/>
      <c r="CC367" s="390"/>
      <c r="CD367" s="390"/>
    </row>
    <row r="368" spans="1:82" s="388" customFormat="1">
      <c r="A368" s="388" t="s">
        <v>239</v>
      </c>
      <c r="B368" s="388" t="s">
        <v>7282</v>
      </c>
      <c r="C368" s="390">
        <v>32</v>
      </c>
      <c r="D368" s="390" t="s">
        <v>38</v>
      </c>
      <c r="E368" s="390" t="s">
        <v>34</v>
      </c>
      <c r="F368" s="390" t="s">
        <v>35</v>
      </c>
      <c r="G368" s="390">
        <v>96</v>
      </c>
      <c r="H368" s="390">
        <v>288</v>
      </c>
      <c r="I368" s="390">
        <v>266</v>
      </c>
      <c r="J368" s="390">
        <v>23</v>
      </c>
      <c r="K368" s="390">
        <v>53</v>
      </c>
      <c r="L368" s="390">
        <v>9</v>
      </c>
      <c r="M368" s="390">
        <v>0</v>
      </c>
      <c r="N368" s="390">
        <v>9</v>
      </c>
      <c r="O368" s="390">
        <v>33</v>
      </c>
      <c r="P368" s="390">
        <v>3</v>
      </c>
      <c r="Q368" s="390">
        <v>0</v>
      </c>
      <c r="R368" s="390">
        <v>19</v>
      </c>
      <c r="S368" s="390">
        <v>100</v>
      </c>
      <c r="T368" s="519">
        <v>0.19900000000000001</v>
      </c>
      <c r="U368" s="519">
        <v>0.253</v>
      </c>
      <c r="V368" s="519">
        <v>0.33500000000000002</v>
      </c>
      <c r="W368" s="519">
        <v>0.58799999999999997</v>
      </c>
      <c r="X368" s="390">
        <v>62</v>
      </c>
      <c r="Y368" s="390">
        <v>89</v>
      </c>
      <c r="Z368" s="390">
        <v>2</v>
      </c>
      <c r="AA368" s="390">
        <v>1</v>
      </c>
      <c r="AB368" s="390">
        <v>0</v>
      </c>
      <c r="AC368" s="390">
        <v>2</v>
      </c>
      <c r="AD368" s="390">
        <v>3</v>
      </c>
      <c r="AE368" s="390" t="s">
        <v>10161</v>
      </c>
      <c r="AF368" s="390"/>
      <c r="AG368" s="576">
        <v>0</v>
      </c>
      <c r="AH368" s="390">
        <v>0</v>
      </c>
      <c r="AI368" s="390">
        <v>39</v>
      </c>
      <c r="AJ368" s="390">
        <v>1</v>
      </c>
      <c r="AK368" s="390">
        <v>57</v>
      </c>
      <c r="AL368" s="390">
        <v>0</v>
      </c>
      <c r="AM368" s="390">
        <v>0</v>
      </c>
      <c r="AN368" s="390">
        <v>0</v>
      </c>
      <c r="AO368" s="389">
        <v>0</v>
      </c>
      <c r="AP368" s="390">
        <v>0</v>
      </c>
      <c r="AQ368" s="584">
        <v>1</v>
      </c>
      <c r="AR368" s="601"/>
      <c r="AS368" s="390">
        <v>36</v>
      </c>
      <c r="AT368" s="390">
        <v>2</v>
      </c>
      <c r="AU368" s="389">
        <v>8</v>
      </c>
      <c r="AV368" s="390">
        <v>2</v>
      </c>
      <c r="AW368" s="390">
        <v>0</v>
      </c>
      <c r="AX368" s="390">
        <v>1</v>
      </c>
      <c r="AY368" s="390">
        <v>2</v>
      </c>
      <c r="AZ368" s="390">
        <v>3</v>
      </c>
      <c r="BA368" s="390">
        <v>13</v>
      </c>
      <c r="BB368" s="519">
        <v>0.222</v>
      </c>
      <c r="BC368" s="519">
        <v>0.3</v>
      </c>
      <c r="BD368" s="519">
        <v>0.36099999999999999</v>
      </c>
      <c r="BE368" s="519">
        <v>0.66100000000000003</v>
      </c>
      <c r="BF368" s="370"/>
      <c r="BG368" s="390">
        <v>230</v>
      </c>
      <c r="BH368" s="390">
        <v>21</v>
      </c>
      <c r="BI368" s="390">
        <v>45</v>
      </c>
      <c r="BJ368" s="390">
        <v>7</v>
      </c>
      <c r="BK368" s="390">
        <v>0</v>
      </c>
      <c r="BL368" s="390">
        <v>8</v>
      </c>
      <c r="BM368" s="390">
        <v>31</v>
      </c>
      <c r="BN368" s="390">
        <v>16</v>
      </c>
      <c r="BO368" s="390">
        <v>87</v>
      </c>
      <c r="BP368" s="519">
        <v>0.19600000000000001</v>
      </c>
      <c r="BQ368" s="519">
        <v>0.246</v>
      </c>
      <c r="BR368" s="519">
        <v>0.33</v>
      </c>
      <c r="BS368" s="519">
        <v>0.57599999999999996</v>
      </c>
      <c r="BT368" s="390"/>
      <c r="BU368" s="390"/>
      <c r="BV368" s="390"/>
      <c r="BW368" s="390"/>
      <c r="BX368" s="390"/>
      <c r="BY368" s="390"/>
      <c r="BZ368" s="390"/>
      <c r="CA368" s="390"/>
      <c r="CB368" s="390"/>
      <c r="CC368" s="390"/>
      <c r="CD368" s="390"/>
    </row>
    <row r="370" spans="1:82" ht="15" customHeight="1">
      <c r="A370" s="293" t="s">
        <v>471</v>
      </c>
      <c r="B370" s="329"/>
      <c r="C370" s="329"/>
      <c r="D370" s="329"/>
      <c r="E370" s="390"/>
      <c r="F370" s="390"/>
      <c r="G370" s="390"/>
      <c r="H370" s="390"/>
      <c r="I370" s="390"/>
      <c r="J370" s="390"/>
      <c r="K370" s="390"/>
      <c r="L370" s="390"/>
      <c r="M370" s="390"/>
      <c r="N370" s="390"/>
      <c r="O370" s="390"/>
      <c r="P370" s="390"/>
      <c r="Q370" s="390"/>
      <c r="R370" s="390"/>
      <c r="S370" s="390"/>
      <c r="T370" s="390"/>
      <c r="U370" s="390"/>
      <c r="V370" s="390"/>
      <c r="W370" s="390"/>
      <c r="X370" s="390"/>
      <c r="Y370" s="390"/>
      <c r="Z370" s="390"/>
      <c r="AA370" s="390"/>
      <c r="AB370" s="390"/>
      <c r="AC370" s="390"/>
      <c r="AD370" s="389"/>
      <c r="AE370" s="389"/>
      <c r="AF370" s="390"/>
      <c r="AG370" s="576"/>
      <c r="AH370" s="390"/>
      <c r="AI370" s="390"/>
      <c r="AJ370" s="389"/>
      <c r="AK370" s="390"/>
      <c r="AL370" s="390"/>
      <c r="AM370" s="390"/>
      <c r="AN370" s="390"/>
      <c r="AO370" s="389"/>
      <c r="AP370" s="390"/>
      <c r="AQ370" s="584"/>
      <c r="AR370" s="601"/>
      <c r="AS370" s="390"/>
      <c r="AT370" s="389"/>
      <c r="AU370" s="389"/>
      <c r="AV370" s="390"/>
      <c r="AW370" s="389"/>
      <c r="AX370" s="389"/>
      <c r="AY370" s="390"/>
      <c r="AZ370" s="390"/>
      <c r="BA370" s="389"/>
      <c r="BC370" s="389"/>
      <c r="BD370" s="389"/>
      <c r="BE370" s="389"/>
      <c r="BF370" s="370"/>
      <c r="BG370" s="390"/>
      <c r="BH370" s="389"/>
      <c r="BI370" s="390"/>
      <c r="BJ370" s="390"/>
      <c r="BK370" s="390"/>
      <c r="BL370" s="390"/>
    </row>
    <row r="371" spans="1:82" s="388" customFormat="1">
      <c r="A371" s="388" t="s">
        <v>270</v>
      </c>
      <c r="B371" s="388" t="s">
        <v>7069</v>
      </c>
      <c r="C371" s="390">
        <v>31</v>
      </c>
      <c r="D371" s="390" t="s">
        <v>82</v>
      </c>
      <c r="E371" s="390" t="s">
        <v>34</v>
      </c>
      <c r="F371" s="390" t="s">
        <v>35</v>
      </c>
      <c r="G371" s="390">
        <v>145</v>
      </c>
      <c r="H371" s="390">
        <v>574</v>
      </c>
      <c r="I371" s="390">
        <v>516</v>
      </c>
      <c r="J371" s="390">
        <v>64</v>
      </c>
      <c r="K371" s="390">
        <v>129</v>
      </c>
      <c r="L371" s="390">
        <v>19</v>
      </c>
      <c r="M371" s="390">
        <v>0</v>
      </c>
      <c r="N371" s="390">
        <v>23</v>
      </c>
      <c r="O371" s="390">
        <v>83</v>
      </c>
      <c r="P371" s="390">
        <v>0</v>
      </c>
      <c r="Q371" s="390">
        <v>0</v>
      </c>
      <c r="R371" s="390">
        <v>51</v>
      </c>
      <c r="S371" s="390">
        <v>123</v>
      </c>
      <c r="T371" s="519">
        <v>0.25</v>
      </c>
      <c r="U371" s="519">
        <v>0.317</v>
      </c>
      <c r="V371" s="519">
        <v>0.42099999999999999</v>
      </c>
      <c r="W371" s="519">
        <v>0.73799999999999999</v>
      </c>
      <c r="X371" s="390">
        <v>97</v>
      </c>
      <c r="Y371" s="390">
        <v>217</v>
      </c>
      <c r="Z371" s="390">
        <v>10</v>
      </c>
      <c r="AA371" s="390">
        <v>2</v>
      </c>
      <c r="AB371" s="390">
        <v>0</v>
      </c>
      <c r="AC371" s="390">
        <v>5</v>
      </c>
      <c r="AD371" s="390">
        <v>1</v>
      </c>
      <c r="AE371" s="390" t="s">
        <v>6526</v>
      </c>
      <c r="AF371" s="390"/>
      <c r="AG371" s="576">
        <v>0</v>
      </c>
      <c r="AH371" s="390">
        <v>0</v>
      </c>
      <c r="AI371" s="390">
        <v>138</v>
      </c>
      <c r="AJ371" s="390">
        <v>0</v>
      </c>
      <c r="AK371" s="390">
        <v>0</v>
      </c>
      <c r="AL371" s="390">
        <v>0</v>
      </c>
      <c r="AM371" s="390">
        <v>0</v>
      </c>
      <c r="AN371" s="390">
        <v>0</v>
      </c>
      <c r="AO371" s="389">
        <v>0</v>
      </c>
      <c r="AP371" s="390">
        <v>0</v>
      </c>
      <c r="AQ371" s="584">
        <v>1</v>
      </c>
      <c r="AR371" s="601"/>
      <c r="AS371" s="390">
        <v>128</v>
      </c>
      <c r="AT371" s="390">
        <v>18</v>
      </c>
      <c r="AU371" s="389">
        <v>29</v>
      </c>
      <c r="AV371" s="390">
        <v>3</v>
      </c>
      <c r="AW371" s="390">
        <v>0</v>
      </c>
      <c r="AX371" s="390">
        <v>4</v>
      </c>
      <c r="AY371" s="390">
        <v>19</v>
      </c>
      <c r="AZ371" s="390">
        <v>8</v>
      </c>
      <c r="BA371" s="390">
        <v>37</v>
      </c>
      <c r="BB371" s="519">
        <v>0.22700000000000001</v>
      </c>
      <c r="BC371" s="519">
        <v>0.27500000000000002</v>
      </c>
      <c r="BD371" s="519">
        <v>0.34399999999999997</v>
      </c>
      <c r="BE371" s="519">
        <v>0.61899999999999999</v>
      </c>
      <c r="BF371" s="370"/>
      <c r="BG371" s="390">
        <v>388</v>
      </c>
      <c r="BH371" s="390">
        <v>45</v>
      </c>
      <c r="BI371" s="390">
        <v>100</v>
      </c>
      <c r="BJ371" s="390">
        <v>16</v>
      </c>
      <c r="BK371" s="390">
        <v>0</v>
      </c>
      <c r="BL371" s="390">
        <v>19</v>
      </c>
      <c r="BM371" s="390">
        <v>64</v>
      </c>
      <c r="BN371" s="390">
        <v>43</v>
      </c>
      <c r="BO371" s="390">
        <v>86</v>
      </c>
      <c r="BP371" s="519">
        <v>0.25800000000000001</v>
      </c>
      <c r="BQ371" s="519">
        <v>0.33</v>
      </c>
      <c r="BR371" s="519">
        <v>0.44600000000000001</v>
      </c>
      <c r="BS371" s="519">
        <v>0.77600000000000002</v>
      </c>
      <c r="BT371" s="390"/>
      <c r="BU371" s="390"/>
      <c r="BV371" s="390"/>
      <c r="BW371" s="390"/>
      <c r="BX371" s="390"/>
      <c r="BY371" s="390"/>
      <c r="BZ371" s="390"/>
      <c r="CA371" s="390"/>
      <c r="CB371" s="390"/>
      <c r="CC371" s="390"/>
      <c r="CD371" s="390"/>
    </row>
    <row r="372" spans="1:82" s="388" customFormat="1">
      <c r="A372" s="388" t="s">
        <v>6103</v>
      </c>
      <c r="B372" s="388" t="s">
        <v>7283</v>
      </c>
      <c r="C372" s="390">
        <v>26</v>
      </c>
      <c r="D372" s="390" t="s">
        <v>97</v>
      </c>
      <c r="E372" s="390" t="s">
        <v>43</v>
      </c>
      <c r="F372" s="390" t="s">
        <v>10</v>
      </c>
      <c r="G372" s="390">
        <v>102</v>
      </c>
      <c r="H372" s="390">
        <v>457</v>
      </c>
      <c r="I372" s="390">
        <v>389</v>
      </c>
      <c r="J372" s="390">
        <v>59</v>
      </c>
      <c r="K372" s="390">
        <v>106</v>
      </c>
      <c r="L372" s="390">
        <v>28</v>
      </c>
      <c r="M372" s="390">
        <v>3</v>
      </c>
      <c r="N372" s="390">
        <v>13</v>
      </c>
      <c r="O372" s="390">
        <v>52</v>
      </c>
      <c r="P372" s="390">
        <v>2</v>
      </c>
      <c r="Q372" s="390">
        <v>4</v>
      </c>
      <c r="R372" s="390">
        <v>48</v>
      </c>
      <c r="S372" s="390">
        <v>107</v>
      </c>
      <c r="T372" s="519">
        <v>0.27200000000000002</v>
      </c>
      <c r="U372" s="519">
        <v>0.374</v>
      </c>
      <c r="V372" s="519">
        <v>0.46</v>
      </c>
      <c r="W372" s="519">
        <v>0.83399999999999996</v>
      </c>
      <c r="X372" s="390">
        <v>119</v>
      </c>
      <c r="Y372" s="390">
        <v>179</v>
      </c>
      <c r="Z372" s="390">
        <v>5</v>
      </c>
      <c r="AA372" s="390">
        <v>17</v>
      </c>
      <c r="AB372" s="390">
        <v>0</v>
      </c>
      <c r="AC372" s="390">
        <v>3</v>
      </c>
      <c r="AD372" s="390">
        <v>6</v>
      </c>
      <c r="AE372" s="390" t="s">
        <v>10162</v>
      </c>
      <c r="AF372" s="390"/>
      <c r="AG372" s="576">
        <v>0</v>
      </c>
      <c r="AH372" s="390">
        <v>0</v>
      </c>
      <c r="AI372" s="390">
        <v>4</v>
      </c>
      <c r="AJ372" s="390">
        <v>0</v>
      </c>
      <c r="AK372" s="390">
        <v>87</v>
      </c>
      <c r="AL372" s="390">
        <v>0</v>
      </c>
      <c r="AM372" s="390">
        <v>14</v>
      </c>
      <c r="AN372" s="390">
        <v>0</v>
      </c>
      <c r="AO372" s="389">
        <v>15</v>
      </c>
      <c r="AP372" s="390">
        <v>27</v>
      </c>
      <c r="AQ372" s="584">
        <v>0</v>
      </c>
      <c r="AR372" s="601"/>
      <c r="AS372" s="390">
        <v>86</v>
      </c>
      <c r="AT372" s="390">
        <v>14</v>
      </c>
      <c r="AU372" s="389">
        <v>32</v>
      </c>
      <c r="AV372" s="390">
        <v>10</v>
      </c>
      <c r="AW372" s="390">
        <v>1</v>
      </c>
      <c r="AX372" s="390">
        <v>6</v>
      </c>
      <c r="AY372" s="390">
        <v>17</v>
      </c>
      <c r="AZ372" s="390">
        <v>8</v>
      </c>
      <c r="BA372" s="390">
        <v>30</v>
      </c>
      <c r="BB372" s="519">
        <v>0.372</v>
      </c>
      <c r="BC372" s="519">
        <v>0.41699999999999998</v>
      </c>
      <c r="BD372" s="519">
        <v>0.72099999999999997</v>
      </c>
      <c r="BE372" s="519">
        <v>1.1379999999999999</v>
      </c>
      <c r="BF372" s="370"/>
      <c r="BG372" s="390">
        <v>303</v>
      </c>
      <c r="BH372" s="390">
        <v>45</v>
      </c>
      <c r="BI372" s="390">
        <v>74</v>
      </c>
      <c r="BJ372" s="390">
        <v>18</v>
      </c>
      <c r="BK372" s="390">
        <v>2</v>
      </c>
      <c r="BL372" s="390">
        <v>7</v>
      </c>
      <c r="BM372" s="390">
        <v>35</v>
      </c>
      <c r="BN372" s="390">
        <v>40</v>
      </c>
      <c r="BO372" s="390">
        <v>77</v>
      </c>
      <c r="BP372" s="519">
        <v>0.24399999999999999</v>
      </c>
      <c r="BQ372" s="519">
        <v>0.36299999999999999</v>
      </c>
      <c r="BR372" s="519">
        <v>0.38600000000000001</v>
      </c>
      <c r="BS372" s="519">
        <v>0.749</v>
      </c>
      <c r="BT372" s="390"/>
      <c r="BU372" s="390"/>
      <c r="BV372" s="390"/>
      <c r="BW372" s="390"/>
      <c r="BX372" s="390"/>
      <c r="BY372" s="390"/>
      <c r="BZ372" s="390"/>
      <c r="CA372" s="390"/>
      <c r="CB372" s="390"/>
      <c r="CC372" s="390"/>
      <c r="CD372" s="390"/>
    </row>
    <row r="373" spans="1:82" s="388" customFormat="1">
      <c r="A373" s="388" t="s">
        <v>6639</v>
      </c>
      <c r="B373" s="388" t="s">
        <v>7284</v>
      </c>
      <c r="C373" s="390">
        <v>26</v>
      </c>
      <c r="D373" s="390" t="s">
        <v>97</v>
      </c>
      <c r="E373" s="390" t="s">
        <v>43</v>
      </c>
      <c r="F373" s="390" t="s">
        <v>10</v>
      </c>
      <c r="G373" s="390">
        <v>138</v>
      </c>
      <c r="H373" s="390">
        <v>544</v>
      </c>
      <c r="I373" s="390">
        <v>474</v>
      </c>
      <c r="J373" s="390">
        <v>50</v>
      </c>
      <c r="K373" s="390">
        <v>118</v>
      </c>
      <c r="L373" s="390">
        <v>27</v>
      </c>
      <c r="M373" s="390">
        <v>5</v>
      </c>
      <c r="N373" s="390">
        <v>10</v>
      </c>
      <c r="O373" s="390">
        <v>54</v>
      </c>
      <c r="P373" s="390">
        <v>4</v>
      </c>
      <c r="Q373" s="390">
        <v>1</v>
      </c>
      <c r="R373" s="390">
        <v>53</v>
      </c>
      <c r="S373" s="390">
        <v>121</v>
      </c>
      <c r="T373" s="519">
        <v>0.249</v>
      </c>
      <c r="U373" s="519">
        <v>0.33900000000000002</v>
      </c>
      <c r="V373" s="519">
        <v>0.39</v>
      </c>
      <c r="W373" s="519">
        <v>0.73</v>
      </c>
      <c r="X373" s="390">
        <v>92</v>
      </c>
      <c r="Y373" s="390">
        <v>185</v>
      </c>
      <c r="Z373" s="390">
        <v>14</v>
      </c>
      <c r="AA373" s="390">
        <v>13</v>
      </c>
      <c r="AB373" s="390">
        <v>2</v>
      </c>
      <c r="AC373" s="390">
        <v>2</v>
      </c>
      <c r="AD373" s="390">
        <v>2</v>
      </c>
      <c r="AE373" s="570" t="s">
        <v>10163</v>
      </c>
      <c r="AF373" s="570"/>
      <c r="AG373" s="576">
        <v>0</v>
      </c>
      <c r="AH373" s="390">
        <v>133</v>
      </c>
      <c r="AI373" s="390">
        <v>1</v>
      </c>
      <c r="AJ373" s="390">
        <v>0</v>
      </c>
      <c r="AK373" s="390">
        <v>0</v>
      </c>
      <c r="AL373" s="390">
        <v>0</v>
      </c>
      <c r="AM373" s="390">
        <v>5</v>
      </c>
      <c r="AN373" s="390">
        <v>0</v>
      </c>
      <c r="AO373" s="389">
        <v>0</v>
      </c>
      <c r="AP373" s="390">
        <v>5</v>
      </c>
      <c r="AQ373" s="584">
        <v>0</v>
      </c>
      <c r="AR373" s="601"/>
      <c r="AS373" s="390">
        <v>112</v>
      </c>
      <c r="AT373" s="390">
        <v>13</v>
      </c>
      <c r="AU373" s="389">
        <v>28</v>
      </c>
      <c r="AV373" s="390">
        <v>9</v>
      </c>
      <c r="AW373" s="390">
        <v>2</v>
      </c>
      <c r="AX373" s="390">
        <v>3</v>
      </c>
      <c r="AY373" s="390">
        <v>13</v>
      </c>
      <c r="AZ373" s="390">
        <v>21</v>
      </c>
      <c r="BA373" s="390">
        <v>35</v>
      </c>
      <c r="BB373" s="519">
        <v>0.25</v>
      </c>
      <c r="BC373" s="519">
        <v>0.373</v>
      </c>
      <c r="BD373" s="519">
        <v>0.44600000000000001</v>
      </c>
      <c r="BE373" s="519">
        <v>0.81899999999999995</v>
      </c>
      <c r="BF373" s="370"/>
      <c r="BG373" s="390">
        <v>362</v>
      </c>
      <c r="BH373" s="390">
        <v>37</v>
      </c>
      <c r="BI373" s="390">
        <v>90</v>
      </c>
      <c r="BJ373" s="390">
        <v>18</v>
      </c>
      <c r="BK373" s="390">
        <v>3</v>
      </c>
      <c r="BL373" s="390">
        <v>7</v>
      </c>
      <c r="BM373" s="390">
        <v>41</v>
      </c>
      <c r="BN373" s="390">
        <v>32</v>
      </c>
      <c r="BO373" s="390">
        <v>86</v>
      </c>
      <c r="BP373" s="519">
        <v>0.249</v>
      </c>
      <c r="BQ373" s="519">
        <v>0.32800000000000001</v>
      </c>
      <c r="BR373" s="519">
        <v>0.373</v>
      </c>
      <c r="BS373" s="519">
        <v>0.70099999999999996</v>
      </c>
      <c r="BT373" s="390"/>
      <c r="BU373" s="390"/>
      <c r="BV373" s="390"/>
      <c r="BW373" s="390"/>
      <c r="BX373" s="390"/>
      <c r="BY373" s="390"/>
      <c r="BZ373" s="390"/>
      <c r="CA373" s="390"/>
      <c r="CB373" s="390"/>
      <c r="CC373" s="390"/>
      <c r="CD373" s="390"/>
    </row>
    <row r="374" spans="1:82" s="388" customFormat="1">
      <c r="A374" s="388" t="s">
        <v>6110</v>
      </c>
      <c r="B374" s="388" t="s">
        <v>7285</v>
      </c>
      <c r="C374" s="390">
        <v>25</v>
      </c>
      <c r="D374" s="390" t="s">
        <v>73</v>
      </c>
      <c r="E374" s="390" t="s">
        <v>34</v>
      </c>
      <c r="F374" s="390" t="s">
        <v>10</v>
      </c>
      <c r="G374" s="390">
        <v>106</v>
      </c>
      <c r="H374" s="390">
        <v>393</v>
      </c>
      <c r="I374" s="390">
        <v>334</v>
      </c>
      <c r="J374" s="390">
        <v>52</v>
      </c>
      <c r="K374" s="390">
        <v>72</v>
      </c>
      <c r="L374" s="390">
        <v>14</v>
      </c>
      <c r="M374" s="390">
        <v>1</v>
      </c>
      <c r="N374" s="390">
        <v>2</v>
      </c>
      <c r="O374" s="390">
        <v>22</v>
      </c>
      <c r="P374" s="390">
        <v>20</v>
      </c>
      <c r="Q374" s="390">
        <v>4</v>
      </c>
      <c r="R374" s="390">
        <v>43</v>
      </c>
      <c r="S374" s="390">
        <v>83</v>
      </c>
      <c r="T374" s="519">
        <v>0.216</v>
      </c>
      <c r="U374" s="519">
        <v>0.31</v>
      </c>
      <c r="V374" s="519">
        <v>0.28100000000000003</v>
      </c>
      <c r="W374" s="519">
        <v>0.59099999999999997</v>
      </c>
      <c r="X374" s="390">
        <v>57</v>
      </c>
      <c r="Y374" s="390">
        <v>94</v>
      </c>
      <c r="Z374" s="390">
        <v>1</v>
      </c>
      <c r="AA374" s="390">
        <v>3</v>
      </c>
      <c r="AB374" s="390">
        <v>12</v>
      </c>
      <c r="AC374" s="390">
        <v>1</v>
      </c>
      <c r="AD374" s="390">
        <v>0</v>
      </c>
      <c r="AE374" s="390" t="s">
        <v>10048</v>
      </c>
      <c r="AF374" s="390"/>
      <c r="AG374" s="576">
        <v>0</v>
      </c>
      <c r="AH374" s="390">
        <v>0</v>
      </c>
      <c r="AI374" s="390">
        <v>0</v>
      </c>
      <c r="AJ374" s="390">
        <v>0</v>
      </c>
      <c r="AK374" s="390">
        <v>0</v>
      </c>
      <c r="AL374" s="390">
        <v>0</v>
      </c>
      <c r="AM374" s="390">
        <v>0</v>
      </c>
      <c r="AN374" s="390">
        <v>102</v>
      </c>
      <c r="AO374" s="389">
        <v>0</v>
      </c>
      <c r="AP374" s="390">
        <v>102</v>
      </c>
      <c r="AQ374" s="584">
        <v>3</v>
      </c>
      <c r="AR374" s="601"/>
      <c r="AS374" s="390">
        <v>113</v>
      </c>
      <c r="AT374" s="390">
        <v>15</v>
      </c>
      <c r="AU374" s="389">
        <v>28</v>
      </c>
      <c r="AV374" s="390">
        <v>4</v>
      </c>
      <c r="AW374" s="390">
        <v>1</v>
      </c>
      <c r="AX374" s="390">
        <v>1</v>
      </c>
      <c r="AY374" s="390">
        <v>6</v>
      </c>
      <c r="AZ374" s="390">
        <v>14</v>
      </c>
      <c r="BA374" s="390">
        <v>20</v>
      </c>
      <c r="BB374" s="519">
        <v>0.248</v>
      </c>
      <c r="BC374" s="519">
        <v>0.33600000000000002</v>
      </c>
      <c r="BD374" s="519">
        <v>0.32700000000000001</v>
      </c>
      <c r="BE374" s="519">
        <v>0.66300000000000003</v>
      </c>
      <c r="BF374" s="370"/>
      <c r="BG374" s="390">
        <v>221</v>
      </c>
      <c r="BH374" s="390">
        <v>37</v>
      </c>
      <c r="BI374" s="390">
        <v>44</v>
      </c>
      <c r="BJ374" s="390">
        <v>10</v>
      </c>
      <c r="BK374" s="390">
        <v>0</v>
      </c>
      <c r="BL374" s="390">
        <v>1</v>
      </c>
      <c r="BM374" s="390">
        <v>16</v>
      </c>
      <c r="BN374" s="390">
        <v>29</v>
      </c>
      <c r="BO374" s="390">
        <v>63</v>
      </c>
      <c r="BP374" s="519">
        <v>0.19900000000000001</v>
      </c>
      <c r="BQ374" s="519">
        <v>0.29599999999999999</v>
      </c>
      <c r="BR374" s="519">
        <v>0.25800000000000001</v>
      </c>
      <c r="BS374" s="519">
        <v>0.55400000000000005</v>
      </c>
      <c r="BT374" s="390"/>
      <c r="BU374" s="390"/>
      <c r="BV374" s="390"/>
      <c r="BW374" s="390"/>
      <c r="BX374" s="390"/>
      <c r="BY374" s="390"/>
      <c r="BZ374" s="390"/>
      <c r="CA374" s="390"/>
      <c r="CB374" s="390"/>
      <c r="CC374" s="390"/>
      <c r="CD374" s="390"/>
    </row>
    <row r="375" spans="1:82" s="388" customFormat="1">
      <c r="A375" s="388" t="s">
        <v>242</v>
      </c>
      <c r="B375" s="388" t="s">
        <v>7286</v>
      </c>
      <c r="C375" s="390">
        <v>28</v>
      </c>
      <c r="D375" s="390" t="s">
        <v>124</v>
      </c>
      <c r="E375" s="390" t="s">
        <v>43</v>
      </c>
      <c r="F375" s="390" t="s">
        <v>35</v>
      </c>
      <c r="G375" s="390">
        <v>149</v>
      </c>
      <c r="H375" s="390">
        <v>551</v>
      </c>
      <c r="I375" s="390">
        <v>499</v>
      </c>
      <c r="J375" s="390">
        <v>72</v>
      </c>
      <c r="K375" s="390">
        <v>132</v>
      </c>
      <c r="L375" s="390">
        <v>26</v>
      </c>
      <c r="M375" s="390">
        <v>2</v>
      </c>
      <c r="N375" s="390">
        <v>16</v>
      </c>
      <c r="O375" s="390">
        <v>45</v>
      </c>
      <c r="P375" s="390">
        <v>2</v>
      </c>
      <c r="Q375" s="390">
        <v>0</v>
      </c>
      <c r="R375" s="390">
        <v>29</v>
      </c>
      <c r="S375" s="390">
        <v>140</v>
      </c>
      <c r="T375" s="519">
        <v>0.26500000000000001</v>
      </c>
      <c r="U375" s="519">
        <v>0.33</v>
      </c>
      <c r="V375" s="519">
        <v>0.42099999999999999</v>
      </c>
      <c r="W375" s="519">
        <v>0.751</v>
      </c>
      <c r="X375" s="390">
        <v>112</v>
      </c>
      <c r="Y375" s="390">
        <v>210</v>
      </c>
      <c r="Z375" s="390">
        <v>5</v>
      </c>
      <c r="AA375" s="390">
        <v>21</v>
      </c>
      <c r="AB375" s="390">
        <v>0</v>
      </c>
      <c r="AC375" s="390">
        <v>2</v>
      </c>
      <c r="AD375" s="390">
        <v>2</v>
      </c>
      <c r="AE375" s="390" t="s">
        <v>10164</v>
      </c>
      <c r="AF375" s="390"/>
      <c r="AG375" s="576">
        <v>0</v>
      </c>
      <c r="AH375" s="390">
        <v>0</v>
      </c>
      <c r="AI375" s="390">
        <v>33</v>
      </c>
      <c r="AJ375" s="390">
        <v>4</v>
      </c>
      <c r="AK375" s="390">
        <v>2</v>
      </c>
      <c r="AL375" s="390">
        <v>0</v>
      </c>
      <c r="AM375" s="390">
        <v>97</v>
      </c>
      <c r="AN375" s="390">
        <v>0</v>
      </c>
      <c r="AO375" s="389">
        <v>1</v>
      </c>
      <c r="AP375" s="390">
        <v>97</v>
      </c>
      <c r="AQ375" s="584">
        <v>3</v>
      </c>
      <c r="AR375" s="601"/>
      <c r="AS375" s="390">
        <v>97</v>
      </c>
      <c r="AT375" s="390">
        <v>12</v>
      </c>
      <c r="AU375" s="389">
        <v>22</v>
      </c>
      <c r="AV375" s="390">
        <v>2</v>
      </c>
      <c r="AW375" s="390">
        <v>1</v>
      </c>
      <c r="AX375" s="390">
        <v>5</v>
      </c>
      <c r="AY375" s="390">
        <v>11</v>
      </c>
      <c r="AZ375" s="390">
        <v>1</v>
      </c>
      <c r="BA375" s="390">
        <v>34</v>
      </c>
      <c r="BB375" s="519">
        <v>0.22700000000000001</v>
      </c>
      <c r="BC375" s="519">
        <v>0.28299999999999997</v>
      </c>
      <c r="BD375" s="519">
        <v>0.42299999999999999</v>
      </c>
      <c r="BE375" s="519">
        <v>0.70599999999999996</v>
      </c>
      <c r="BF375" s="370"/>
      <c r="BG375" s="390">
        <v>402</v>
      </c>
      <c r="BH375" s="390">
        <v>60</v>
      </c>
      <c r="BI375" s="390">
        <v>110</v>
      </c>
      <c r="BJ375" s="390">
        <v>24</v>
      </c>
      <c r="BK375" s="390">
        <v>1</v>
      </c>
      <c r="BL375" s="390">
        <v>11</v>
      </c>
      <c r="BM375" s="390">
        <v>34</v>
      </c>
      <c r="BN375" s="390">
        <v>28</v>
      </c>
      <c r="BO375" s="390">
        <v>106</v>
      </c>
      <c r="BP375" s="519">
        <v>0.27400000000000002</v>
      </c>
      <c r="BQ375" s="519">
        <v>0.34200000000000003</v>
      </c>
      <c r="BR375" s="519">
        <v>0.42</v>
      </c>
      <c r="BS375" s="519">
        <v>0.76200000000000001</v>
      </c>
      <c r="BT375" s="390"/>
      <c r="BU375" s="390"/>
      <c r="BV375" s="390"/>
      <c r="BW375" s="390"/>
      <c r="BX375" s="390"/>
      <c r="BY375" s="390"/>
      <c r="BZ375" s="390"/>
      <c r="CA375" s="390"/>
      <c r="CB375" s="390"/>
      <c r="CC375" s="390"/>
      <c r="CD375" s="390"/>
    </row>
    <row r="376" spans="1:82" s="388" customFormat="1">
      <c r="A376" s="388" t="s">
        <v>3929</v>
      </c>
      <c r="B376" s="388" t="s">
        <v>7287</v>
      </c>
      <c r="C376" s="390">
        <v>29</v>
      </c>
      <c r="D376" s="390" t="s">
        <v>51</v>
      </c>
      <c r="E376" s="390" t="s">
        <v>43</v>
      </c>
      <c r="F376" s="390" t="s">
        <v>10</v>
      </c>
      <c r="G376" s="390">
        <v>138</v>
      </c>
      <c r="H376" s="390">
        <v>427</v>
      </c>
      <c r="I376" s="390">
        <v>384</v>
      </c>
      <c r="J376" s="390">
        <v>48</v>
      </c>
      <c r="K376" s="390">
        <v>75</v>
      </c>
      <c r="L376" s="390">
        <v>20</v>
      </c>
      <c r="M376" s="390">
        <v>0</v>
      </c>
      <c r="N376" s="390">
        <v>15</v>
      </c>
      <c r="O376" s="390">
        <v>61</v>
      </c>
      <c r="P376" s="390">
        <v>2</v>
      </c>
      <c r="Q376" s="390">
        <v>2</v>
      </c>
      <c r="R376" s="390">
        <v>37</v>
      </c>
      <c r="S376" s="390">
        <v>117</v>
      </c>
      <c r="T376" s="519">
        <v>0.19500000000000001</v>
      </c>
      <c r="U376" s="519">
        <v>0.27400000000000002</v>
      </c>
      <c r="V376" s="519">
        <v>0.36499999999999999</v>
      </c>
      <c r="W376" s="519">
        <v>0.63900000000000001</v>
      </c>
      <c r="X376" s="390">
        <v>69</v>
      </c>
      <c r="Y376" s="390">
        <v>140</v>
      </c>
      <c r="Z376" s="390">
        <v>9</v>
      </c>
      <c r="AA376" s="390">
        <v>5</v>
      </c>
      <c r="AB376" s="390">
        <v>0</v>
      </c>
      <c r="AC376" s="390">
        <v>1</v>
      </c>
      <c r="AD376" s="390">
        <v>3</v>
      </c>
      <c r="AE376" s="390" t="s">
        <v>10165</v>
      </c>
      <c r="AF376" s="390"/>
      <c r="AG376" s="576">
        <v>0</v>
      </c>
      <c r="AH376" s="390">
        <v>0</v>
      </c>
      <c r="AI376" s="390">
        <v>10</v>
      </c>
      <c r="AJ376" s="390">
        <v>0</v>
      </c>
      <c r="AK376" s="390">
        <v>1</v>
      </c>
      <c r="AL376" s="390">
        <v>0</v>
      </c>
      <c r="AM376" s="390">
        <v>101</v>
      </c>
      <c r="AN376" s="390">
        <v>0</v>
      </c>
      <c r="AO376" s="389">
        <v>2</v>
      </c>
      <c r="AP376" s="390">
        <v>103</v>
      </c>
      <c r="AQ376" s="584">
        <v>0</v>
      </c>
      <c r="AR376" s="601"/>
      <c r="AS376" s="390">
        <v>111</v>
      </c>
      <c r="AT376" s="390">
        <v>11</v>
      </c>
      <c r="AU376" s="389">
        <v>21</v>
      </c>
      <c r="AV376" s="390">
        <v>3</v>
      </c>
      <c r="AW376" s="390">
        <v>0</v>
      </c>
      <c r="AX376" s="390">
        <v>5</v>
      </c>
      <c r="AY376" s="390">
        <v>15</v>
      </c>
      <c r="AZ376" s="390">
        <v>15</v>
      </c>
      <c r="BA376" s="390">
        <v>30</v>
      </c>
      <c r="BB376" s="519">
        <v>0.189</v>
      </c>
      <c r="BC376" s="519">
        <v>0.28599999999999998</v>
      </c>
      <c r="BD376" s="519">
        <v>0.35099999999999998</v>
      </c>
      <c r="BE376" s="519">
        <v>0.63700000000000001</v>
      </c>
      <c r="BF376" s="370"/>
      <c r="BG376" s="390">
        <v>273</v>
      </c>
      <c r="BH376" s="390">
        <v>37</v>
      </c>
      <c r="BI376" s="390">
        <v>54</v>
      </c>
      <c r="BJ376" s="390">
        <v>17</v>
      </c>
      <c r="BK376" s="390">
        <v>0</v>
      </c>
      <c r="BL376" s="390">
        <v>10</v>
      </c>
      <c r="BM376" s="390">
        <v>46</v>
      </c>
      <c r="BN376" s="390">
        <v>22</v>
      </c>
      <c r="BO376" s="390">
        <v>87</v>
      </c>
      <c r="BP376" s="519">
        <v>0.19800000000000001</v>
      </c>
      <c r="BQ376" s="519">
        <v>0.26900000000000002</v>
      </c>
      <c r="BR376" s="519">
        <v>0.37</v>
      </c>
      <c r="BS376" s="519">
        <v>0.63900000000000001</v>
      </c>
      <c r="BT376" s="390"/>
      <c r="BU376" s="390"/>
      <c r="BV376" s="390"/>
      <c r="BW376" s="390"/>
      <c r="BX376" s="390"/>
      <c r="BY376" s="390"/>
      <c r="BZ376" s="390"/>
      <c r="CA376" s="390"/>
      <c r="CB376" s="390"/>
      <c r="CC376" s="390"/>
      <c r="CD376" s="390"/>
    </row>
    <row r="377" spans="1:82" s="388" customFormat="1">
      <c r="A377" s="388" t="s">
        <v>7751</v>
      </c>
      <c r="B377" s="388" t="s">
        <v>7752</v>
      </c>
      <c r="C377" s="390">
        <v>24</v>
      </c>
      <c r="D377" s="390" t="s">
        <v>115</v>
      </c>
      <c r="E377" s="390" t="s">
        <v>34</v>
      </c>
      <c r="F377" s="390" t="s">
        <v>35</v>
      </c>
      <c r="G377" s="390">
        <v>42</v>
      </c>
      <c r="H377" s="390">
        <v>86</v>
      </c>
      <c r="I377" s="390">
        <v>79</v>
      </c>
      <c r="J377" s="390">
        <v>13</v>
      </c>
      <c r="K377" s="390">
        <v>13</v>
      </c>
      <c r="L377" s="390">
        <v>2</v>
      </c>
      <c r="M377" s="390">
        <v>2</v>
      </c>
      <c r="N377" s="390">
        <v>4</v>
      </c>
      <c r="O377" s="390">
        <v>11</v>
      </c>
      <c r="P377" s="390">
        <v>2</v>
      </c>
      <c r="Q377" s="390">
        <v>0</v>
      </c>
      <c r="R377" s="390">
        <v>5</v>
      </c>
      <c r="S377" s="390">
        <v>42</v>
      </c>
      <c r="T377" s="519">
        <v>0.16500000000000001</v>
      </c>
      <c r="U377" s="519">
        <v>0.20899999999999999</v>
      </c>
      <c r="V377" s="519">
        <v>0.39200000000000002</v>
      </c>
      <c r="W377" s="519">
        <v>0.60199999999999998</v>
      </c>
      <c r="X377" s="390">
        <v>63</v>
      </c>
      <c r="Y377" s="390">
        <v>31</v>
      </c>
      <c r="Z377" s="390">
        <v>0</v>
      </c>
      <c r="AA377" s="390">
        <v>0</v>
      </c>
      <c r="AB377" s="390">
        <v>0</v>
      </c>
      <c r="AC377" s="390">
        <v>2</v>
      </c>
      <c r="AD377" s="390">
        <v>0</v>
      </c>
      <c r="AE377" s="390" t="s">
        <v>10122</v>
      </c>
      <c r="AF377" s="390"/>
      <c r="AG377" s="576">
        <v>0</v>
      </c>
      <c r="AH377" s="390">
        <v>0</v>
      </c>
      <c r="AI377" s="390">
        <v>0</v>
      </c>
      <c r="AJ377" s="390">
        <v>0</v>
      </c>
      <c r="AK377" s="390">
        <v>0</v>
      </c>
      <c r="AL377" s="390">
        <v>0</v>
      </c>
      <c r="AM377" s="390">
        <v>26</v>
      </c>
      <c r="AN377" s="390">
        <v>9</v>
      </c>
      <c r="AO377" s="389">
        <v>3</v>
      </c>
      <c r="AP377" s="390">
        <v>37</v>
      </c>
      <c r="AQ377" s="584">
        <v>2</v>
      </c>
      <c r="AR377" s="601"/>
      <c r="AS377" s="390">
        <v>14</v>
      </c>
      <c r="AT377" s="390">
        <v>3</v>
      </c>
      <c r="AU377" s="389">
        <v>4</v>
      </c>
      <c r="AV377" s="390">
        <v>0</v>
      </c>
      <c r="AW377" s="390">
        <v>1</v>
      </c>
      <c r="AX377" s="390">
        <v>1</v>
      </c>
      <c r="AY377" s="390">
        <v>5</v>
      </c>
      <c r="AZ377" s="390">
        <v>1</v>
      </c>
      <c r="BA377" s="390">
        <v>6</v>
      </c>
      <c r="BB377" s="519">
        <v>0.28599999999999998</v>
      </c>
      <c r="BC377" s="519">
        <v>0.29399999999999998</v>
      </c>
      <c r="BD377" s="519">
        <v>0.64300000000000002</v>
      </c>
      <c r="BE377" s="519">
        <v>0.93700000000000006</v>
      </c>
      <c r="BF377" s="370"/>
      <c r="BG377" s="390">
        <v>65</v>
      </c>
      <c r="BH377" s="390">
        <v>10</v>
      </c>
      <c r="BI377" s="390">
        <v>9</v>
      </c>
      <c r="BJ377" s="390">
        <v>2</v>
      </c>
      <c r="BK377" s="390">
        <v>1</v>
      </c>
      <c r="BL377" s="390">
        <v>3</v>
      </c>
      <c r="BM377" s="390">
        <v>6</v>
      </c>
      <c r="BN377" s="390">
        <v>4</v>
      </c>
      <c r="BO377" s="390">
        <v>36</v>
      </c>
      <c r="BP377" s="519">
        <v>0.13800000000000001</v>
      </c>
      <c r="BQ377" s="519">
        <v>0.188</v>
      </c>
      <c r="BR377" s="519">
        <v>0.33800000000000002</v>
      </c>
      <c r="BS377" s="519">
        <v>0.52600000000000002</v>
      </c>
      <c r="BT377" s="390"/>
      <c r="BU377" s="390"/>
      <c r="BV377" s="390"/>
      <c r="BW377" s="390"/>
      <c r="BX377" s="390"/>
      <c r="BY377" s="390"/>
      <c r="BZ377" s="390"/>
      <c r="CA377" s="390"/>
      <c r="CB377" s="390"/>
      <c r="CC377" s="390"/>
      <c r="CD377" s="390"/>
    </row>
    <row r="378" spans="1:82" s="388" customFormat="1">
      <c r="A378" s="388" t="s">
        <v>244</v>
      </c>
      <c r="B378" s="388" t="s">
        <v>7288</v>
      </c>
      <c r="C378" s="390">
        <v>28</v>
      </c>
      <c r="D378" s="390" t="s">
        <v>88</v>
      </c>
      <c r="E378" s="390" t="s">
        <v>34</v>
      </c>
      <c r="F378" s="390" t="s">
        <v>10</v>
      </c>
      <c r="G378" s="390">
        <v>125</v>
      </c>
      <c r="H378" s="390">
        <v>464</v>
      </c>
      <c r="I378" s="390">
        <v>432</v>
      </c>
      <c r="J378" s="390">
        <v>43</v>
      </c>
      <c r="K378" s="390">
        <v>116</v>
      </c>
      <c r="L378" s="390">
        <v>31</v>
      </c>
      <c r="M378" s="390">
        <v>3</v>
      </c>
      <c r="N378" s="390">
        <v>5</v>
      </c>
      <c r="O378" s="390">
        <v>48</v>
      </c>
      <c r="P378" s="390">
        <v>15</v>
      </c>
      <c r="Q378" s="390">
        <v>6</v>
      </c>
      <c r="R378" s="390">
        <v>19</v>
      </c>
      <c r="S378" s="390">
        <v>47</v>
      </c>
      <c r="T378" s="519">
        <v>0.26900000000000002</v>
      </c>
      <c r="U378" s="519">
        <v>0.31</v>
      </c>
      <c r="V378" s="519">
        <v>0.38900000000000001</v>
      </c>
      <c r="W378" s="519">
        <v>0.69899999999999995</v>
      </c>
      <c r="X378" s="390">
        <v>90</v>
      </c>
      <c r="Y378" s="390">
        <v>168</v>
      </c>
      <c r="Z378" s="390">
        <v>11</v>
      </c>
      <c r="AA378" s="390">
        <v>8</v>
      </c>
      <c r="AB378" s="390">
        <v>3</v>
      </c>
      <c r="AC378" s="390">
        <v>2</v>
      </c>
      <c r="AD378" s="390">
        <v>0</v>
      </c>
      <c r="AE378" s="570" t="s">
        <v>10081</v>
      </c>
      <c r="AF378" s="570"/>
      <c r="AG378" s="576">
        <v>0</v>
      </c>
      <c r="AH378" s="390">
        <v>0</v>
      </c>
      <c r="AI378" s="390">
        <v>0</v>
      </c>
      <c r="AJ378" s="390">
        <v>0</v>
      </c>
      <c r="AK378" s="390">
        <v>0</v>
      </c>
      <c r="AL378" s="390">
        <v>122</v>
      </c>
      <c r="AM378" s="390">
        <v>0</v>
      </c>
      <c r="AN378" s="390">
        <v>0</v>
      </c>
      <c r="AO378" s="389">
        <v>0</v>
      </c>
      <c r="AP378" s="390">
        <v>0</v>
      </c>
      <c r="AQ378" s="584">
        <v>1</v>
      </c>
      <c r="AR378" s="601"/>
      <c r="AS378" s="390">
        <v>88</v>
      </c>
      <c r="AT378" s="390">
        <v>15</v>
      </c>
      <c r="AU378" s="389">
        <v>28</v>
      </c>
      <c r="AV378" s="390">
        <v>7</v>
      </c>
      <c r="AW378" s="390">
        <v>0</v>
      </c>
      <c r="AX378" s="390">
        <v>3</v>
      </c>
      <c r="AY378" s="390">
        <v>17</v>
      </c>
      <c r="AZ378" s="390">
        <v>4</v>
      </c>
      <c r="BA378" s="390">
        <v>7</v>
      </c>
      <c r="BB378" s="519">
        <v>0.318</v>
      </c>
      <c r="BC378" s="519">
        <v>0.36499999999999999</v>
      </c>
      <c r="BD378" s="519">
        <v>0.5</v>
      </c>
      <c r="BE378" s="519">
        <v>0.86499999999999999</v>
      </c>
      <c r="BF378" s="370"/>
      <c r="BG378" s="390">
        <v>344</v>
      </c>
      <c r="BH378" s="390">
        <v>28</v>
      </c>
      <c r="BI378" s="390">
        <v>88</v>
      </c>
      <c r="BJ378" s="390">
        <v>24</v>
      </c>
      <c r="BK378" s="390">
        <v>3</v>
      </c>
      <c r="BL378" s="390">
        <v>2</v>
      </c>
      <c r="BM378" s="390">
        <v>31</v>
      </c>
      <c r="BN378" s="390">
        <v>15</v>
      </c>
      <c r="BO378" s="390">
        <v>40</v>
      </c>
      <c r="BP378" s="519">
        <v>0.25600000000000001</v>
      </c>
      <c r="BQ378" s="519">
        <v>0.29599999999999999</v>
      </c>
      <c r="BR378" s="519">
        <v>0.36</v>
      </c>
      <c r="BS378" s="519">
        <v>0.65600000000000003</v>
      </c>
      <c r="BT378" s="390"/>
      <c r="BU378" s="390"/>
      <c r="BV378" s="390"/>
      <c r="BW378" s="390"/>
      <c r="BX378" s="390"/>
      <c r="BY378" s="390"/>
      <c r="BZ378" s="390"/>
      <c r="CA378" s="390"/>
      <c r="CB378" s="390"/>
      <c r="CC378" s="390"/>
      <c r="CD378" s="390"/>
    </row>
    <row r="379" spans="1:82" s="388" customFormat="1">
      <c r="A379" s="388" t="s">
        <v>245</v>
      </c>
      <c r="B379" s="388" t="s">
        <v>7289</v>
      </c>
      <c r="C379" s="390">
        <v>33</v>
      </c>
      <c r="D379" s="390" t="s">
        <v>51</v>
      </c>
      <c r="E379" s="390" t="s">
        <v>52</v>
      </c>
      <c r="F379" s="390" t="s">
        <v>35</v>
      </c>
      <c r="G379" s="390">
        <v>143</v>
      </c>
      <c r="H379" s="390">
        <v>586</v>
      </c>
      <c r="I379" s="390">
        <v>527</v>
      </c>
      <c r="J379" s="390">
        <v>74</v>
      </c>
      <c r="K379" s="390">
        <v>141</v>
      </c>
      <c r="L379" s="390">
        <v>19</v>
      </c>
      <c r="M379" s="390">
        <v>7</v>
      </c>
      <c r="N379" s="390">
        <v>3</v>
      </c>
      <c r="O379" s="390">
        <v>40</v>
      </c>
      <c r="P379" s="390">
        <v>4</v>
      </c>
      <c r="Q379" s="390">
        <v>3</v>
      </c>
      <c r="R379" s="390">
        <v>33</v>
      </c>
      <c r="S379" s="390">
        <v>95</v>
      </c>
      <c r="T379" s="519">
        <v>0.26800000000000002</v>
      </c>
      <c r="U379" s="519">
        <v>0.33</v>
      </c>
      <c r="V379" s="519">
        <v>0.34699999999999998</v>
      </c>
      <c r="W379" s="519">
        <v>0.67800000000000005</v>
      </c>
      <c r="X379" s="390">
        <v>83</v>
      </c>
      <c r="Y379" s="390">
        <v>183</v>
      </c>
      <c r="Z379" s="390">
        <v>11</v>
      </c>
      <c r="AA379" s="390">
        <v>18</v>
      </c>
      <c r="AB379" s="390">
        <v>5</v>
      </c>
      <c r="AC379" s="390">
        <v>3</v>
      </c>
      <c r="AD379" s="390">
        <v>0</v>
      </c>
      <c r="AE379" s="390" t="s">
        <v>10166</v>
      </c>
      <c r="AF379" s="390"/>
      <c r="AG379" s="576">
        <v>0</v>
      </c>
      <c r="AH379" s="390">
        <v>0</v>
      </c>
      <c r="AI379" s="390">
        <v>0</v>
      </c>
      <c r="AJ379" s="390">
        <v>0</v>
      </c>
      <c r="AK379" s="390">
        <v>0</v>
      </c>
      <c r="AL379" s="390">
        <v>0</v>
      </c>
      <c r="AM379" s="390">
        <v>41</v>
      </c>
      <c r="AN379" s="390">
        <v>25</v>
      </c>
      <c r="AO379" s="389">
        <v>54</v>
      </c>
      <c r="AP379" s="390">
        <v>118</v>
      </c>
      <c r="AQ379" s="584">
        <v>7</v>
      </c>
      <c r="AR379" s="601"/>
      <c r="AS379" s="390">
        <v>145</v>
      </c>
      <c r="AT379" s="390">
        <v>14</v>
      </c>
      <c r="AU379" s="389">
        <v>35</v>
      </c>
      <c r="AV379" s="390">
        <v>0</v>
      </c>
      <c r="AW379" s="390">
        <v>1</v>
      </c>
      <c r="AX379" s="390">
        <v>0</v>
      </c>
      <c r="AY379" s="390">
        <v>6</v>
      </c>
      <c r="AZ379" s="390">
        <v>16</v>
      </c>
      <c r="BA379" s="390">
        <v>31</v>
      </c>
      <c r="BB379" s="519">
        <v>0.24099999999999999</v>
      </c>
      <c r="BC379" s="519">
        <v>0.34899999999999998</v>
      </c>
      <c r="BD379" s="519">
        <v>0.255</v>
      </c>
      <c r="BE379" s="519">
        <v>0.60399999999999998</v>
      </c>
      <c r="BF379" s="370"/>
      <c r="BG379" s="390">
        <v>382</v>
      </c>
      <c r="BH379" s="390">
        <v>60</v>
      </c>
      <c r="BI379" s="390">
        <v>106</v>
      </c>
      <c r="BJ379" s="390">
        <v>19</v>
      </c>
      <c r="BK379" s="390">
        <v>6</v>
      </c>
      <c r="BL379" s="390">
        <v>3</v>
      </c>
      <c r="BM379" s="390">
        <v>34</v>
      </c>
      <c r="BN379" s="390">
        <v>17</v>
      </c>
      <c r="BO379" s="390">
        <v>64</v>
      </c>
      <c r="BP379" s="519">
        <v>0.27700000000000002</v>
      </c>
      <c r="BQ379" s="519">
        <v>0.32300000000000001</v>
      </c>
      <c r="BR379" s="519">
        <v>0.38200000000000001</v>
      </c>
      <c r="BS379" s="519">
        <v>0.70499999999999996</v>
      </c>
      <c r="BT379" s="390"/>
      <c r="BU379" s="390"/>
      <c r="BV379" s="390"/>
      <c r="BW379" s="390"/>
      <c r="BX379" s="390"/>
      <c r="BY379" s="390"/>
      <c r="BZ379" s="390"/>
      <c r="CA379" s="390"/>
      <c r="CB379" s="390"/>
      <c r="CC379" s="390"/>
      <c r="CD379" s="390"/>
    </row>
    <row r="380" spans="1:82" s="388" customFormat="1">
      <c r="A380" s="388" t="s">
        <v>6645</v>
      </c>
      <c r="B380" s="388" t="s">
        <v>7290</v>
      </c>
      <c r="C380" s="390">
        <v>33</v>
      </c>
      <c r="D380" s="390" t="s">
        <v>36</v>
      </c>
      <c r="E380" s="390" t="s">
        <v>34</v>
      </c>
      <c r="F380" s="390" t="s">
        <v>35</v>
      </c>
      <c r="G380" s="390">
        <v>83</v>
      </c>
      <c r="H380" s="390">
        <v>246</v>
      </c>
      <c r="I380" s="390">
        <v>207</v>
      </c>
      <c r="J380" s="390">
        <v>34</v>
      </c>
      <c r="K380" s="390">
        <v>43</v>
      </c>
      <c r="L380" s="390">
        <v>9</v>
      </c>
      <c r="M380" s="390">
        <v>0</v>
      </c>
      <c r="N380" s="390">
        <v>7</v>
      </c>
      <c r="O380" s="390">
        <v>15</v>
      </c>
      <c r="P380" s="390">
        <v>0</v>
      </c>
      <c r="Q380" s="390">
        <v>2</v>
      </c>
      <c r="R380" s="390">
        <v>35</v>
      </c>
      <c r="S380" s="390">
        <v>53</v>
      </c>
      <c r="T380" s="519">
        <v>0.20799999999999999</v>
      </c>
      <c r="U380" s="519">
        <v>0.32200000000000001</v>
      </c>
      <c r="V380" s="519">
        <v>0.35299999999999998</v>
      </c>
      <c r="W380" s="519">
        <v>0.67500000000000004</v>
      </c>
      <c r="X380" s="390">
        <v>87</v>
      </c>
      <c r="Y380" s="390">
        <v>73</v>
      </c>
      <c r="Z380" s="390">
        <v>3</v>
      </c>
      <c r="AA380" s="390">
        <v>1</v>
      </c>
      <c r="AB380" s="390">
        <v>1</v>
      </c>
      <c r="AC380" s="390">
        <v>2</v>
      </c>
      <c r="AD380" s="390">
        <v>2</v>
      </c>
      <c r="AE380" s="390" t="s">
        <v>10167</v>
      </c>
      <c r="AF380" s="390"/>
      <c r="AG380" s="576">
        <v>0</v>
      </c>
      <c r="AH380" s="390">
        <v>0</v>
      </c>
      <c r="AI380" s="390">
        <v>0</v>
      </c>
      <c r="AJ380" s="390">
        <v>0</v>
      </c>
      <c r="AK380" s="390">
        <v>0</v>
      </c>
      <c r="AL380" s="390">
        <v>0</v>
      </c>
      <c r="AM380" s="390">
        <v>49</v>
      </c>
      <c r="AN380" s="390">
        <v>3</v>
      </c>
      <c r="AO380" s="389">
        <v>6</v>
      </c>
      <c r="AP380" s="390">
        <v>57</v>
      </c>
      <c r="AQ380" s="584">
        <v>10</v>
      </c>
      <c r="AR380" s="601"/>
      <c r="AS380" s="390">
        <v>19</v>
      </c>
      <c r="AT380" s="390">
        <v>3</v>
      </c>
      <c r="AU380" s="389">
        <v>3</v>
      </c>
      <c r="AV380" s="390">
        <v>1</v>
      </c>
      <c r="AW380" s="390">
        <v>0</v>
      </c>
      <c r="AX380" s="390">
        <v>1</v>
      </c>
      <c r="AY380" s="390">
        <v>2</v>
      </c>
      <c r="AZ380" s="390">
        <v>3</v>
      </c>
      <c r="BA380" s="390">
        <v>4</v>
      </c>
      <c r="BB380" s="519">
        <v>0.158</v>
      </c>
      <c r="BC380" s="519">
        <v>0.30399999999999999</v>
      </c>
      <c r="BD380" s="519">
        <v>0.36799999999999999</v>
      </c>
      <c r="BE380" s="519">
        <v>0.67200000000000004</v>
      </c>
      <c r="BF380" s="370"/>
      <c r="BG380" s="390">
        <v>188</v>
      </c>
      <c r="BH380" s="390">
        <v>31</v>
      </c>
      <c r="BI380" s="390">
        <v>40</v>
      </c>
      <c r="BJ380" s="390">
        <v>8</v>
      </c>
      <c r="BK380" s="390">
        <v>0</v>
      </c>
      <c r="BL380" s="390">
        <v>6</v>
      </c>
      <c r="BM380" s="390">
        <v>13</v>
      </c>
      <c r="BN380" s="390">
        <v>32</v>
      </c>
      <c r="BO380" s="390">
        <v>49</v>
      </c>
      <c r="BP380" s="519">
        <v>0.21299999999999999</v>
      </c>
      <c r="BQ380" s="519">
        <v>0.32400000000000001</v>
      </c>
      <c r="BR380" s="519">
        <v>0.35099999999999998</v>
      </c>
      <c r="BS380" s="519">
        <v>0.67500000000000004</v>
      </c>
      <c r="BT380" s="390"/>
      <c r="BU380" s="390"/>
      <c r="BV380" s="390"/>
      <c r="BW380" s="390"/>
      <c r="BX380" s="390"/>
      <c r="BY380" s="390"/>
      <c r="BZ380" s="390"/>
      <c r="CA380" s="390"/>
      <c r="CB380" s="390"/>
      <c r="CC380" s="390"/>
      <c r="CD380" s="390"/>
    </row>
    <row r="381" spans="1:82" s="388" customFormat="1">
      <c r="A381" s="388" t="s">
        <v>7620</v>
      </c>
      <c r="B381" s="388" t="s">
        <v>7621</v>
      </c>
      <c r="C381" s="390">
        <v>26</v>
      </c>
      <c r="D381" s="390" t="s">
        <v>60</v>
      </c>
      <c r="E381" s="390" t="s">
        <v>34</v>
      </c>
      <c r="F381" s="390" t="s">
        <v>10</v>
      </c>
      <c r="G381" s="390">
        <v>156</v>
      </c>
      <c r="H381" s="390">
        <v>636</v>
      </c>
      <c r="I381" s="390">
        <v>582</v>
      </c>
      <c r="J381" s="390">
        <v>69</v>
      </c>
      <c r="K381" s="390">
        <v>141</v>
      </c>
      <c r="L381" s="390">
        <v>23</v>
      </c>
      <c r="M381" s="390">
        <v>3</v>
      </c>
      <c r="N381" s="390">
        <v>24</v>
      </c>
      <c r="O381" s="390">
        <v>58</v>
      </c>
      <c r="P381" s="390">
        <v>0</v>
      </c>
      <c r="Q381" s="390">
        <v>1</v>
      </c>
      <c r="R381" s="390">
        <v>44</v>
      </c>
      <c r="S381" s="390">
        <v>153</v>
      </c>
      <c r="T381" s="519">
        <v>0.24199999999999999</v>
      </c>
      <c r="U381" s="519">
        <v>0.29899999999999999</v>
      </c>
      <c r="V381" s="519">
        <v>0.41599999999999998</v>
      </c>
      <c r="W381" s="519">
        <v>0.71499999999999997</v>
      </c>
      <c r="X381" s="390">
        <v>97</v>
      </c>
      <c r="Y381" s="390">
        <v>242</v>
      </c>
      <c r="Z381" s="390">
        <v>17</v>
      </c>
      <c r="AA381" s="390">
        <v>5</v>
      </c>
      <c r="AB381" s="390">
        <v>0</v>
      </c>
      <c r="AC381" s="390">
        <v>5</v>
      </c>
      <c r="AD381" s="390">
        <v>1</v>
      </c>
      <c r="AE381" s="390" t="s">
        <v>10168</v>
      </c>
      <c r="AF381" s="390"/>
      <c r="AG381" s="576">
        <v>0</v>
      </c>
      <c r="AH381" s="390">
        <v>0</v>
      </c>
      <c r="AI381" s="390">
        <v>47</v>
      </c>
      <c r="AJ381" s="390">
        <v>0</v>
      </c>
      <c r="AK381" s="390">
        <v>0</v>
      </c>
      <c r="AL381" s="390">
        <v>0</v>
      </c>
      <c r="AM381" s="390">
        <v>98</v>
      </c>
      <c r="AN381" s="390">
        <v>0</v>
      </c>
      <c r="AO381" s="389">
        <v>0</v>
      </c>
      <c r="AP381" s="390">
        <v>98</v>
      </c>
      <c r="AQ381" s="584">
        <v>18</v>
      </c>
      <c r="AR381" s="601"/>
      <c r="AS381" s="390">
        <v>173</v>
      </c>
      <c r="AT381" s="390">
        <v>20</v>
      </c>
      <c r="AU381" s="389">
        <v>39</v>
      </c>
      <c r="AV381" s="390">
        <v>5</v>
      </c>
      <c r="AW381" s="390">
        <v>2</v>
      </c>
      <c r="AX381" s="390">
        <v>5</v>
      </c>
      <c r="AY381" s="390">
        <v>6</v>
      </c>
      <c r="AZ381" s="390">
        <v>13</v>
      </c>
      <c r="BA381" s="390">
        <v>45</v>
      </c>
      <c r="BB381" s="519">
        <v>0.22500000000000001</v>
      </c>
      <c r="BC381" s="519">
        <v>0.28699999999999998</v>
      </c>
      <c r="BD381" s="519">
        <v>0.36399999999999999</v>
      </c>
      <c r="BE381" s="519">
        <v>0.65100000000000002</v>
      </c>
      <c r="BF381" s="370"/>
      <c r="BG381" s="390">
        <v>409</v>
      </c>
      <c r="BH381" s="390">
        <v>49</v>
      </c>
      <c r="BI381" s="390">
        <v>102</v>
      </c>
      <c r="BJ381" s="390">
        <v>18</v>
      </c>
      <c r="BK381" s="390">
        <v>1</v>
      </c>
      <c r="BL381" s="390">
        <v>19</v>
      </c>
      <c r="BM381" s="390">
        <v>52</v>
      </c>
      <c r="BN381" s="390">
        <v>31</v>
      </c>
      <c r="BO381" s="390">
        <v>108</v>
      </c>
      <c r="BP381" s="519">
        <v>0.249</v>
      </c>
      <c r="BQ381" s="519">
        <v>0.30399999999999999</v>
      </c>
      <c r="BR381" s="519">
        <v>0.438</v>
      </c>
      <c r="BS381" s="519">
        <v>0.74199999999999999</v>
      </c>
      <c r="BT381" s="390"/>
      <c r="BU381" s="390"/>
      <c r="BV381" s="390"/>
      <c r="BW381" s="390"/>
      <c r="BX381" s="390"/>
      <c r="BY381" s="390"/>
      <c r="BZ381" s="390"/>
      <c r="CA381" s="390"/>
      <c r="CB381" s="390"/>
      <c r="CC381" s="390"/>
      <c r="CD381" s="390"/>
    </row>
    <row r="382" spans="1:82" s="73" customFormat="1" ht="15.75" thickBot="1">
      <c r="A382" s="550" t="s">
        <v>95</v>
      </c>
      <c r="B382" s="73" t="s">
        <v>7291</v>
      </c>
      <c r="C382" s="71"/>
      <c r="D382" s="71"/>
      <c r="E382" s="71"/>
      <c r="F382" s="71"/>
      <c r="G382" s="71"/>
      <c r="H382" s="71"/>
      <c r="I382" s="71"/>
      <c r="J382" s="503"/>
      <c r="K382" s="503"/>
      <c r="L382" s="503"/>
      <c r="M382" s="503"/>
      <c r="N382" s="71"/>
      <c r="O382" s="71"/>
      <c r="P382" s="71"/>
      <c r="Q382" s="71"/>
      <c r="R382" s="71"/>
      <c r="S382" s="71"/>
      <c r="T382" s="71"/>
      <c r="U382" s="71"/>
      <c r="V382" s="71"/>
      <c r="W382" s="71"/>
      <c r="X382" s="71"/>
      <c r="Y382" s="71"/>
      <c r="Z382" s="71"/>
      <c r="AA382" s="71"/>
      <c r="AB382" s="71"/>
      <c r="AC382" s="71"/>
      <c r="AD382" s="71"/>
      <c r="AE382" s="504"/>
      <c r="AF382" s="505"/>
      <c r="AG382" s="581"/>
      <c r="AH382" s="71"/>
      <c r="AI382" s="71"/>
      <c r="AJ382" s="71"/>
      <c r="AK382" s="71"/>
      <c r="AL382" s="71"/>
      <c r="AM382" s="71"/>
      <c r="AN382" s="71"/>
      <c r="AO382" s="573"/>
      <c r="AP382" s="506"/>
      <c r="AQ382" s="589"/>
      <c r="AR382" s="605"/>
      <c r="AS382" s="507"/>
      <c r="AT382" s="507"/>
      <c r="AU382" s="573"/>
      <c r="AV382" s="508"/>
      <c r="AW382" s="507"/>
      <c r="AX382" s="507"/>
      <c r="AY382" s="507"/>
      <c r="AZ382" s="507"/>
      <c r="BA382" s="202"/>
      <c r="BB382" s="202"/>
      <c r="BC382" s="202"/>
      <c r="BD382" s="202"/>
      <c r="BE382" s="202"/>
      <c r="BF382" s="613"/>
      <c r="BG382" s="71"/>
      <c r="BH382" s="71"/>
      <c r="BI382" s="71"/>
      <c r="BJ382" s="71"/>
      <c r="BK382" s="71"/>
      <c r="BL382" s="71"/>
      <c r="BM382" s="71"/>
      <c r="BN382" s="71"/>
      <c r="BO382" s="71"/>
      <c r="BP382" s="71"/>
      <c r="BQ382" s="71"/>
      <c r="BR382" s="71"/>
      <c r="BS382" s="71"/>
      <c r="BT382" s="71"/>
      <c r="BU382" s="71"/>
      <c r="BV382" s="71"/>
      <c r="BW382" s="71"/>
      <c r="BX382" s="71"/>
      <c r="BY382" s="71"/>
      <c r="BZ382" s="71"/>
      <c r="CA382" s="71"/>
      <c r="CB382" s="71"/>
      <c r="CC382" s="71"/>
      <c r="CD382" s="71"/>
    </row>
    <row r="383" spans="1:82" s="388" customFormat="1">
      <c r="A383" s="388" t="s">
        <v>6630</v>
      </c>
      <c r="B383" s="388" t="s">
        <v>7292</v>
      </c>
      <c r="C383" s="390">
        <v>27</v>
      </c>
      <c r="D383" s="390" t="s">
        <v>82</v>
      </c>
      <c r="E383" s="390" t="s">
        <v>34</v>
      </c>
      <c r="F383" s="390" t="s">
        <v>35</v>
      </c>
      <c r="G383" s="390">
        <v>61</v>
      </c>
      <c r="H383" s="390">
        <v>183</v>
      </c>
      <c r="I383" s="390">
        <v>174</v>
      </c>
      <c r="J383" s="390">
        <v>22</v>
      </c>
      <c r="K383" s="390">
        <v>46</v>
      </c>
      <c r="L383" s="390">
        <v>7</v>
      </c>
      <c r="M383" s="390">
        <v>0</v>
      </c>
      <c r="N383" s="390">
        <v>3</v>
      </c>
      <c r="O383" s="390">
        <v>23</v>
      </c>
      <c r="P383" s="390">
        <v>1</v>
      </c>
      <c r="Q383" s="390">
        <v>1</v>
      </c>
      <c r="R383" s="390">
        <v>6</v>
      </c>
      <c r="S383" s="390">
        <v>42</v>
      </c>
      <c r="T383" s="519">
        <v>0.26400000000000001</v>
      </c>
      <c r="U383" s="519">
        <v>0.29499999999999998</v>
      </c>
      <c r="V383" s="519">
        <v>0.35599999999999998</v>
      </c>
      <c r="W383" s="519">
        <v>0.65100000000000002</v>
      </c>
      <c r="X383" s="390">
        <v>75</v>
      </c>
      <c r="Y383" s="390">
        <v>62</v>
      </c>
      <c r="Z383" s="390">
        <v>1</v>
      </c>
      <c r="AA383" s="390">
        <v>2</v>
      </c>
      <c r="AB383" s="390">
        <v>0</v>
      </c>
      <c r="AC383" s="390">
        <v>1</v>
      </c>
      <c r="AD383" s="390">
        <v>1</v>
      </c>
      <c r="AE383" s="390" t="s">
        <v>10098</v>
      </c>
      <c r="AF383" s="390"/>
      <c r="AG383" s="576">
        <v>0</v>
      </c>
      <c r="AH383" s="390">
        <v>0</v>
      </c>
      <c r="AI383" s="390">
        <v>0</v>
      </c>
      <c r="AJ383" s="390">
        <v>0</v>
      </c>
      <c r="AK383" s="390">
        <v>0</v>
      </c>
      <c r="AL383" s="390">
        <v>0</v>
      </c>
      <c r="AM383" s="390">
        <v>5</v>
      </c>
      <c r="AN383" s="390">
        <v>19</v>
      </c>
      <c r="AO383" s="389">
        <v>39</v>
      </c>
      <c r="AP383" s="390">
        <v>60</v>
      </c>
      <c r="AQ383" s="584">
        <v>1</v>
      </c>
      <c r="AR383" s="601"/>
      <c r="AS383" s="390">
        <v>16</v>
      </c>
      <c r="AT383" s="390">
        <v>1</v>
      </c>
      <c r="AU383" s="389">
        <v>4</v>
      </c>
      <c r="AV383" s="390">
        <v>1</v>
      </c>
      <c r="AW383" s="390">
        <v>0</v>
      </c>
      <c r="AX383" s="390">
        <v>0</v>
      </c>
      <c r="AY383" s="390">
        <v>4</v>
      </c>
      <c r="AZ383" s="390">
        <v>0</v>
      </c>
      <c r="BA383" s="390">
        <v>4</v>
      </c>
      <c r="BB383" s="519">
        <v>0.25</v>
      </c>
      <c r="BC383" s="519">
        <v>0.25</v>
      </c>
      <c r="BD383" s="519">
        <v>0.313</v>
      </c>
      <c r="BE383" s="519">
        <v>0.56299999999999994</v>
      </c>
      <c r="BF383" s="370"/>
      <c r="BG383" s="390">
        <v>158</v>
      </c>
      <c r="BH383" s="390">
        <v>21</v>
      </c>
      <c r="BI383" s="390">
        <v>42</v>
      </c>
      <c r="BJ383" s="390">
        <v>6</v>
      </c>
      <c r="BK383" s="390">
        <v>0</v>
      </c>
      <c r="BL383" s="390">
        <v>3</v>
      </c>
      <c r="BM383" s="390">
        <v>19</v>
      </c>
      <c r="BN383" s="390">
        <v>6</v>
      </c>
      <c r="BO383" s="390">
        <v>38</v>
      </c>
      <c r="BP383" s="519">
        <v>0.26600000000000001</v>
      </c>
      <c r="BQ383" s="519">
        <v>0.29899999999999999</v>
      </c>
      <c r="BR383" s="519">
        <v>0.36099999999999999</v>
      </c>
      <c r="BS383" s="519">
        <v>0.66</v>
      </c>
      <c r="BT383" s="390"/>
      <c r="BU383" s="390"/>
      <c r="BV383" s="390"/>
      <c r="BW383" s="390"/>
      <c r="BX383" s="390"/>
      <c r="BY383" s="390"/>
      <c r="BZ383" s="390"/>
      <c r="CA383" s="390"/>
      <c r="CB383" s="390"/>
      <c r="CC383" s="390"/>
      <c r="CD383" s="390"/>
    </row>
    <row r="384" spans="1:82" s="73" customFormat="1" ht="15.75" thickBot="1">
      <c r="A384" s="550" t="s">
        <v>6121</v>
      </c>
      <c r="B384" s="73" t="s">
        <v>7294</v>
      </c>
      <c r="C384" s="71"/>
      <c r="D384" s="71"/>
      <c r="E384" s="71"/>
      <c r="F384" s="71"/>
      <c r="G384" s="71"/>
      <c r="H384" s="71"/>
      <c r="I384" s="71"/>
      <c r="J384" s="503"/>
      <c r="K384" s="503"/>
      <c r="L384" s="503"/>
      <c r="M384" s="503"/>
      <c r="N384" s="71"/>
      <c r="O384" s="71"/>
      <c r="P384" s="71"/>
      <c r="Q384" s="71"/>
      <c r="R384" s="71"/>
      <c r="S384" s="71"/>
      <c r="T384" s="71"/>
      <c r="U384" s="71"/>
      <c r="V384" s="71"/>
      <c r="W384" s="71"/>
      <c r="X384" s="71"/>
      <c r="Y384" s="71"/>
      <c r="Z384" s="71"/>
      <c r="AA384" s="71"/>
      <c r="AB384" s="71"/>
      <c r="AC384" s="71"/>
      <c r="AD384" s="71"/>
      <c r="AE384" s="504"/>
      <c r="AF384" s="505"/>
      <c r="AG384" s="581"/>
      <c r="AH384" s="71"/>
      <c r="AI384" s="71"/>
      <c r="AJ384" s="71"/>
      <c r="AK384" s="71"/>
      <c r="AL384" s="71"/>
      <c r="AM384" s="71"/>
      <c r="AN384" s="71"/>
      <c r="AO384" s="573"/>
      <c r="AP384" s="506"/>
      <c r="AQ384" s="589"/>
      <c r="AR384" s="605"/>
      <c r="AS384" s="507"/>
      <c r="AT384" s="507"/>
      <c r="AU384" s="573"/>
      <c r="AV384" s="508"/>
      <c r="AW384" s="507"/>
      <c r="AX384" s="507"/>
      <c r="AY384" s="507"/>
      <c r="AZ384" s="507"/>
      <c r="BA384" s="202"/>
      <c r="BB384" s="202"/>
      <c r="BC384" s="202"/>
      <c r="BD384" s="202"/>
      <c r="BE384" s="202"/>
      <c r="BF384" s="613"/>
      <c r="BG384" s="71"/>
      <c r="BH384" s="71"/>
      <c r="BI384" s="71"/>
      <c r="BJ384" s="71"/>
      <c r="BK384" s="71"/>
      <c r="BL384" s="71"/>
      <c r="BM384" s="71"/>
      <c r="BN384" s="71"/>
      <c r="BO384" s="71"/>
      <c r="BP384" s="71"/>
      <c r="BQ384" s="71"/>
      <c r="BR384" s="71"/>
      <c r="BS384" s="71"/>
      <c r="BT384" s="71"/>
      <c r="BU384" s="71"/>
      <c r="BV384" s="71"/>
      <c r="BW384" s="71"/>
      <c r="BX384" s="71"/>
      <c r="BY384" s="71"/>
      <c r="BZ384" s="71"/>
      <c r="CA384" s="71"/>
      <c r="CB384" s="71"/>
      <c r="CC384" s="71"/>
      <c r="CD384" s="71"/>
    </row>
    <row r="385" spans="1:82" s="388" customFormat="1">
      <c r="A385" s="388" t="s">
        <v>248</v>
      </c>
      <c r="B385" s="388" t="s">
        <v>7295</v>
      </c>
      <c r="C385" s="390">
        <v>28</v>
      </c>
      <c r="D385" s="390" t="s">
        <v>38</v>
      </c>
      <c r="E385" s="390" t="s">
        <v>34</v>
      </c>
      <c r="F385" s="390" t="s">
        <v>10</v>
      </c>
      <c r="G385" s="390">
        <v>146</v>
      </c>
      <c r="H385" s="390">
        <v>600</v>
      </c>
      <c r="I385" s="390">
        <v>554</v>
      </c>
      <c r="J385" s="390">
        <v>68</v>
      </c>
      <c r="K385" s="390">
        <v>162</v>
      </c>
      <c r="L385" s="390">
        <v>26</v>
      </c>
      <c r="M385" s="390">
        <v>5</v>
      </c>
      <c r="N385" s="390">
        <v>11</v>
      </c>
      <c r="O385" s="390">
        <v>75</v>
      </c>
      <c r="P385" s="390">
        <v>10</v>
      </c>
      <c r="Q385" s="390">
        <v>2</v>
      </c>
      <c r="R385" s="390">
        <v>35</v>
      </c>
      <c r="S385" s="390">
        <v>44</v>
      </c>
      <c r="T385" s="519">
        <v>0.29199999999999998</v>
      </c>
      <c r="U385" s="519">
        <v>0.33700000000000002</v>
      </c>
      <c r="V385" s="519">
        <v>0.41699999999999998</v>
      </c>
      <c r="W385" s="519">
        <v>0.754</v>
      </c>
      <c r="X385" s="390">
        <v>109</v>
      </c>
      <c r="Y385" s="390">
        <v>231</v>
      </c>
      <c r="Z385" s="390">
        <v>17</v>
      </c>
      <c r="AA385" s="390">
        <v>5</v>
      </c>
      <c r="AB385" s="390">
        <v>1</v>
      </c>
      <c r="AC385" s="390">
        <v>5</v>
      </c>
      <c r="AD385" s="390">
        <v>2</v>
      </c>
      <c r="AE385" s="570" t="s">
        <v>10081</v>
      </c>
      <c r="AF385" s="570"/>
      <c r="AG385" s="576">
        <v>0</v>
      </c>
      <c r="AH385" s="390">
        <v>0</v>
      </c>
      <c r="AI385" s="390">
        <v>0</v>
      </c>
      <c r="AJ385" s="390">
        <v>0</v>
      </c>
      <c r="AK385" s="390">
        <v>0</v>
      </c>
      <c r="AL385" s="390">
        <v>145</v>
      </c>
      <c r="AM385" s="390">
        <v>0</v>
      </c>
      <c r="AN385" s="390">
        <v>0</v>
      </c>
      <c r="AO385" s="389">
        <v>0</v>
      </c>
      <c r="AP385" s="390">
        <v>0</v>
      </c>
      <c r="AQ385" s="584">
        <v>1</v>
      </c>
      <c r="AR385" s="601"/>
      <c r="AS385" s="390">
        <v>166</v>
      </c>
      <c r="AT385" s="390">
        <v>14</v>
      </c>
      <c r="AU385" s="389">
        <v>46</v>
      </c>
      <c r="AV385" s="390">
        <v>5</v>
      </c>
      <c r="AW385" s="390">
        <v>0</v>
      </c>
      <c r="AX385" s="390">
        <v>6</v>
      </c>
      <c r="AY385" s="390">
        <v>19</v>
      </c>
      <c r="AZ385" s="390">
        <v>14</v>
      </c>
      <c r="BA385" s="390">
        <v>10</v>
      </c>
      <c r="BB385" s="519">
        <v>0.27700000000000002</v>
      </c>
      <c r="BC385" s="519">
        <v>0.33500000000000002</v>
      </c>
      <c r="BD385" s="519">
        <v>0.41599999999999998</v>
      </c>
      <c r="BE385" s="519">
        <v>0.751</v>
      </c>
      <c r="BF385" s="370"/>
      <c r="BG385" s="390">
        <v>388</v>
      </c>
      <c r="BH385" s="390">
        <v>54</v>
      </c>
      <c r="BI385" s="390">
        <v>116</v>
      </c>
      <c r="BJ385" s="390">
        <v>21</v>
      </c>
      <c r="BK385" s="390">
        <v>5</v>
      </c>
      <c r="BL385" s="390">
        <v>5</v>
      </c>
      <c r="BM385" s="390">
        <v>56</v>
      </c>
      <c r="BN385" s="390">
        <v>21</v>
      </c>
      <c r="BO385" s="390">
        <v>34</v>
      </c>
      <c r="BP385" s="519">
        <v>0.29899999999999999</v>
      </c>
      <c r="BQ385" s="519">
        <v>0.33800000000000002</v>
      </c>
      <c r="BR385" s="519">
        <v>0.41799999999999998</v>
      </c>
      <c r="BS385" s="519">
        <v>0.75600000000000001</v>
      </c>
      <c r="BT385" s="390"/>
      <c r="BU385" s="390"/>
      <c r="BV385" s="390"/>
      <c r="BW385" s="390"/>
      <c r="BX385" s="390"/>
      <c r="BY385" s="390"/>
      <c r="BZ385" s="390"/>
      <c r="CA385" s="390"/>
      <c r="CB385" s="390"/>
      <c r="CC385" s="390"/>
      <c r="CD385" s="390"/>
    </row>
    <row r="386" spans="1:82" s="388" customFormat="1">
      <c r="A386" s="388" t="s">
        <v>6655</v>
      </c>
      <c r="B386" s="388" t="s">
        <v>7297</v>
      </c>
      <c r="C386" s="390">
        <v>28</v>
      </c>
      <c r="D386" s="390" t="s">
        <v>128</v>
      </c>
      <c r="E386" s="390" t="s">
        <v>43</v>
      </c>
      <c r="F386" s="390" t="s">
        <v>10</v>
      </c>
      <c r="G386" s="390">
        <v>57</v>
      </c>
      <c r="H386" s="390">
        <v>84</v>
      </c>
      <c r="I386" s="390">
        <v>75</v>
      </c>
      <c r="J386" s="390">
        <v>11</v>
      </c>
      <c r="K386" s="390">
        <v>14</v>
      </c>
      <c r="L386" s="390">
        <v>3</v>
      </c>
      <c r="M386" s="390">
        <v>0</v>
      </c>
      <c r="N386" s="390">
        <v>1</v>
      </c>
      <c r="O386" s="390">
        <v>6</v>
      </c>
      <c r="P386" s="390">
        <v>3</v>
      </c>
      <c r="Q386" s="390">
        <v>0</v>
      </c>
      <c r="R386" s="390">
        <v>8</v>
      </c>
      <c r="S386" s="390">
        <v>24</v>
      </c>
      <c r="T386" s="519">
        <v>0.187</v>
      </c>
      <c r="U386" s="519">
        <v>0.26500000000000001</v>
      </c>
      <c r="V386" s="519">
        <v>0.26700000000000002</v>
      </c>
      <c r="W386" s="519">
        <v>0.53200000000000003</v>
      </c>
      <c r="X386" s="390">
        <v>49</v>
      </c>
      <c r="Y386" s="390">
        <v>20</v>
      </c>
      <c r="Z386" s="390">
        <v>2</v>
      </c>
      <c r="AA386" s="390">
        <v>0</v>
      </c>
      <c r="AB386" s="390">
        <v>1</v>
      </c>
      <c r="AC386" s="390">
        <v>0</v>
      </c>
      <c r="AD386" s="390">
        <v>0</v>
      </c>
      <c r="AE386" s="390" t="s">
        <v>7237</v>
      </c>
      <c r="AF386" s="390"/>
      <c r="AG386" s="576">
        <v>0</v>
      </c>
      <c r="AH386" s="390">
        <v>0</v>
      </c>
      <c r="AI386" s="390">
        <v>0</v>
      </c>
      <c r="AJ386" s="390">
        <v>0</v>
      </c>
      <c r="AK386" s="390">
        <v>0</v>
      </c>
      <c r="AL386" s="390">
        <v>0</v>
      </c>
      <c r="AM386" s="390">
        <v>16</v>
      </c>
      <c r="AN386" s="390">
        <v>5</v>
      </c>
      <c r="AO386" s="389">
        <v>12</v>
      </c>
      <c r="AP386" s="390">
        <v>32</v>
      </c>
      <c r="AQ386" s="584">
        <v>0</v>
      </c>
      <c r="AR386" s="601"/>
      <c r="AS386" s="390">
        <v>29</v>
      </c>
      <c r="AT386" s="390">
        <v>5</v>
      </c>
      <c r="AU386" s="389">
        <v>5</v>
      </c>
      <c r="AV386" s="390">
        <v>2</v>
      </c>
      <c r="AW386" s="390">
        <v>0</v>
      </c>
      <c r="AX386" s="390">
        <v>1</v>
      </c>
      <c r="AY386" s="390">
        <v>1</v>
      </c>
      <c r="AZ386" s="390">
        <v>3</v>
      </c>
      <c r="BA386" s="390">
        <v>12</v>
      </c>
      <c r="BB386" s="519">
        <v>0.17199999999999999</v>
      </c>
      <c r="BC386" s="519">
        <v>0.25</v>
      </c>
      <c r="BD386" s="519">
        <v>0.34499999999999997</v>
      </c>
      <c r="BE386" s="519">
        <v>0.59499999999999997</v>
      </c>
      <c r="BF386" s="370"/>
      <c r="BG386" s="390">
        <v>46</v>
      </c>
      <c r="BH386" s="390">
        <v>6</v>
      </c>
      <c r="BI386" s="390">
        <v>9</v>
      </c>
      <c r="BJ386" s="390">
        <v>1</v>
      </c>
      <c r="BK386" s="390">
        <v>0</v>
      </c>
      <c r="BL386" s="390">
        <v>0</v>
      </c>
      <c r="BM386" s="390">
        <v>5</v>
      </c>
      <c r="BN386" s="390">
        <v>5</v>
      </c>
      <c r="BO386" s="390">
        <v>12</v>
      </c>
      <c r="BP386" s="519">
        <v>0.19600000000000001</v>
      </c>
      <c r="BQ386" s="519">
        <v>0.27500000000000002</v>
      </c>
      <c r="BR386" s="519">
        <v>0.217</v>
      </c>
      <c r="BS386" s="519">
        <v>0.49199999999999999</v>
      </c>
      <c r="BT386" s="390"/>
      <c r="BU386" s="390"/>
      <c r="BV386" s="390"/>
      <c r="BW386" s="390"/>
      <c r="BX386" s="390"/>
      <c r="BY386" s="390"/>
      <c r="BZ386" s="390"/>
      <c r="CA386" s="390"/>
      <c r="CB386" s="390"/>
      <c r="CC386" s="390"/>
      <c r="CD386" s="390"/>
    </row>
    <row r="387" spans="1:82" s="388" customFormat="1">
      <c r="A387" s="388" t="s">
        <v>7830</v>
      </c>
      <c r="B387" s="388" t="s">
        <v>7831</v>
      </c>
      <c r="C387" s="390">
        <v>22</v>
      </c>
      <c r="D387" s="390" t="s">
        <v>44</v>
      </c>
      <c r="E387" s="390" t="s">
        <v>34</v>
      </c>
      <c r="F387" s="390" t="s">
        <v>37</v>
      </c>
      <c r="G387" s="390">
        <v>40</v>
      </c>
      <c r="H387" s="390">
        <v>108</v>
      </c>
      <c r="I387" s="390">
        <v>99</v>
      </c>
      <c r="J387" s="390">
        <v>10</v>
      </c>
      <c r="K387" s="390">
        <v>29</v>
      </c>
      <c r="L387" s="390">
        <v>4</v>
      </c>
      <c r="M387" s="390">
        <v>0</v>
      </c>
      <c r="N387" s="390">
        <v>1</v>
      </c>
      <c r="O387" s="390">
        <v>6</v>
      </c>
      <c r="P387" s="390">
        <v>2</v>
      </c>
      <c r="Q387" s="390">
        <v>1</v>
      </c>
      <c r="R387" s="390">
        <v>7</v>
      </c>
      <c r="S387" s="390">
        <v>32</v>
      </c>
      <c r="T387" s="519">
        <v>0.29299999999999998</v>
      </c>
      <c r="U387" s="519">
        <v>0.34</v>
      </c>
      <c r="V387" s="519">
        <v>0.36399999999999999</v>
      </c>
      <c r="W387" s="519">
        <v>0.70299999999999996</v>
      </c>
      <c r="X387" s="390">
        <v>96</v>
      </c>
      <c r="Y387" s="390">
        <v>36</v>
      </c>
      <c r="Z387" s="390">
        <v>3</v>
      </c>
      <c r="AA387" s="390">
        <v>0</v>
      </c>
      <c r="AB387" s="390">
        <v>2</v>
      </c>
      <c r="AC387" s="390">
        <v>0</v>
      </c>
      <c r="AD387" s="390">
        <v>0</v>
      </c>
      <c r="AE387" s="390" t="s">
        <v>10169</v>
      </c>
      <c r="AF387" s="390"/>
      <c r="AG387" s="576">
        <v>0</v>
      </c>
      <c r="AH387" s="390">
        <v>0</v>
      </c>
      <c r="AI387" s="390">
        <v>0</v>
      </c>
      <c r="AJ387" s="390">
        <v>13</v>
      </c>
      <c r="AK387" s="390">
        <v>3</v>
      </c>
      <c r="AL387" s="390">
        <v>20</v>
      </c>
      <c r="AM387" s="390">
        <v>0</v>
      </c>
      <c r="AN387" s="390">
        <v>0</v>
      </c>
      <c r="AO387" s="389">
        <v>0</v>
      </c>
      <c r="AP387" s="390">
        <v>0</v>
      </c>
      <c r="AQ387" s="584">
        <v>0</v>
      </c>
      <c r="AR387" s="601"/>
      <c r="AS387" s="390">
        <v>22</v>
      </c>
      <c r="AT387" s="390">
        <v>3</v>
      </c>
      <c r="AU387" s="389">
        <v>7</v>
      </c>
      <c r="AV387" s="390">
        <v>0</v>
      </c>
      <c r="AW387" s="390">
        <v>0</v>
      </c>
      <c r="AX387" s="390">
        <v>1</v>
      </c>
      <c r="AY387" s="390">
        <v>4</v>
      </c>
      <c r="AZ387" s="390">
        <v>0</v>
      </c>
      <c r="BA387" s="390">
        <v>7</v>
      </c>
      <c r="BB387" s="519">
        <v>0.318</v>
      </c>
      <c r="BC387" s="519">
        <v>0.318</v>
      </c>
      <c r="BD387" s="519">
        <v>0.45500000000000002</v>
      </c>
      <c r="BE387" s="519">
        <v>0.77300000000000002</v>
      </c>
      <c r="BF387" s="370"/>
      <c r="BG387" s="390">
        <v>77</v>
      </c>
      <c r="BH387" s="390">
        <v>7</v>
      </c>
      <c r="BI387" s="390">
        <v>22</v>
      </c>
      <c r="BJ387" s="390">
        <v>4</v>
      </c>
      <c r="BK387" s="390">
        <v>0</v>
      </c>
      <c r="BL387" s="390">
        <v>0</v>
      </c>
      <c r="BM387" s="390">
        <v>2</v>
      </c>
      <c r="BN387" s="390">
        <v>7</v>
      </c>
      <c r="BO387" s="390">
        <v>25</v>
      </c>
      <c r="BP387" s="519">
        <v>0.28599999999999998</v>
      </c>
      <c r="BQ387" s="519">
        <v>0.34499999999999997</v>
      </c>
      <c r="BR387" s="519">
        <v>0.33800000000000002</v>
      </c>
      <c r="BS387" s="519">
        <v>0.68300000000000005</v>
      </c>
      <c r="BT387" s="390"/>
      <c r="BU387" s="390"/>
      <c r="BV387" s="390"/>
      <c r="BW387" s="390"/>
      <c r="BX387" s="390"/>
      <c r="BY387" s="390"/>
      <c r="BZ387" s="390"/>
      <c r="CA387" s="390"/>
      <c r="CB387" s="390"/>
      <c r="CC387" s="390"/>
      <c r="CD387" s="390"/>
    </row>
    <row r="388" spans="1:82" s="388" customFormat="1">
      <c r="A388" s="388" t="s">
        <v>250</v>
      </c>
      <c r="B388" s="388" t="s">
        <v>7298</v>
      </c>
      <c r="C388" s="390">
        <v>27</v>
      </c>
      <c r="D388" s="390" t="s">
        <v>51</v>
      </c>
      <c r="E388" s="390" t="s">
        <v>52</v>
      </c>
      <c r="F388" s="390" t="s">
        <v>37</v>
      </c>
      <c r="G388" s="390">
        <v>141</v>
      </c>
      <c r="H388" s="390">
        <v>515</v>
      </c>
      <c r="I388" s="390">
        <v>466</v>
      </c>
      <c r="J388" s="390">
        <v>54</v>
      </c>
      <c r="K388" s="390">
        <v>121</v>
      </c>
      <c r="L388" s="390">
        <v>14</v>
      </c>
      <c r="M388" s="390">
        <v>1</v>
      </c>
      <c r="N388" s="390">
        <v>14</v>
      </c>
      <c r="O388" s="390">
        <v>46</v>
      </c>
      <c r="P388" s="390">
        <v>35</v>
      </c>
      <c r="Q388" s="390">
        <v>5</v>
      </c>
      <c r="R388" s="390">
        <v>41</v>
      </c>
      <c r="S388" s="390">
        <v>138</v>
      </c>
      <c r="T388" s="519">
        <v>0.26</v>
      </c>
      <c r="U388" s="519">
        <v>0.32500000000000001</v>
      </c>
      <c r="V388" s="519">
        <v>0.38400000000000001</v>
      </c>
      <c r="W388" s="519">
        <v>0.70899999999999996</v>
      </c>
      <c r="X388" s="390">
        <v>93</v>
      </c>
      <c r="Y388" s="390">
        <v>179</v>
      </c>
      <c r="Z388" s="390">
        <v>13</v>
      </c>
      <c r="AA388" s="390">
        <v>5</v>
      </c>
      <c r="AB388" s="390">
        <v>1</v>
      </c>
      <c r="AC388" s="390">
        <v>2</v>
      </c>
      <c r="AD388" s="390">
        <v>0</v>
      </c>
      <c r="AE388" s="390" t="s">
        <v>10038</v>
      </c>
      <c r="AF388" s="390"/>
      <c r="AG388" s="576">
        <v>0</v>
      </c>
      <c r="AH388" s="390">
        <v>0</v>
      </c>
      <c r="AI388" s="390">
        <v>0</v>
      </c>
      <c r="AJ388" s="390">
        <v>110</v>
      </c>
      <c r="AK388" s="390">
        <v>0</v>
      </c>
      <c r="AL388" s="390">
        <v>18</v>
      </c>
      <c r="AM388" s="390">
        <v>0</v>
      </c>
      <c r="AN388" s="390">
        <v>0</v>
      </c>
      <c r="AO388" s="389">
        <v>0</v>
      </c>
      <c r="AP388" s="390">
        <v>0</v>
      </c>
      <c r="AQ388" s="584">
        <v>0</v>
      </c>
      <c r="AR388" s="601"/>
      <c r="AS388" s="390">
        <v>116</v>
      </c>
      <c r="AT388" s="390">
        <v>15</v>
      </c>
      <c r="AU388" s="389">
        <v>31</v>
      </c>
      <c r="AV388" s="390">
        <v>5</v>
      </c>
      <c r="AW388" s="390">
        <v>0</v>
      </c>
      <c r="AX388" s="390">
        <v>4</v>
      </c>
      <c r="AY388" s="390">
        <v>13</v>
      </c>
      <c r="AZ388" s="390">
        <v>6</v>
      </c>
      <c r="BA388" s="390">
        <v>37</v>
      </c>
      <c r="BB388" s="519">
        <v>0.26700000000000002</v>
      </c>
      <c r="BC388" s="519">
        <v>0.315</v>
      </c>
      <c r="BD388" s="519">
        <v>0.41399999999999998</v>
      </c>
      <c r="BE388" s="519">
        <v>0.72899999999999998</v>
      </c>
      <c r="BF388" s="370"/>
      <c r="BG388" s="390">
        <v>350</v>
      </c>
      <c r="BH388" s="390">
        <v>39</v>
      </c>
      <c r="BI388" s="390">
        <v>90</v>
      </c>
      <c r="BJ388" s="390">
        <v>9</v>
      </c>
      <c r="BK388" s="390">
        <v>1</v>
      </c>
      <c r="BL388" s="390">
        <v>10</v>
      </c>
      <c r="BM388" s="390">
        <v>33</v>
      </c>
      <c r="BN388" s="390">
        <v>35</v>
      </c>
      <c r="BO388" s="390">
        <v>101</v>
      </c>
      <c r="BP388" s="519">
        <v>0.25700000000000001</v>
      </c>
      <c r="BQ388" s="519">
        <v>0.32800000000000001</v>
      </c>
      <c r="BR388" s="519">
        <v>0.374</v>
      </c>
      <c r="BS388" s="519">
        <v>0.70199999999999996</v>
      </c>
      <c r="BT388" s="390"/>
      <c r="BU388" s="390"/>
      <c r="BV388" s="390"/>
      <c r="BW388" s="390"/>
      <c r="BX388" s="390"/>
      <c r="BY388" s="390"/>
      <c r="BZ388" s="390"/>
      <c r="CA388" s="390"/>
      <c r="CB388" s="390"/>
      <c r="CC388" s="390"/>
      <c r="CD388" s="390"/>
    </row>
    <row r="389" spans="1:82" s="388" customFormat="1">
      <c r="A389" s="388" t="s">
        <v>251</v>
      </c>
      <c r="B389" s="388" t="s">
        <v>7299</v>
      </c>
      <c r="C389" s="390">
        <v>37</v>
      </c>
      <c r="D389" s="390" t="s">
        <v>97</v>
      </c>
      <c r="E389" s="390" t="s">
        <v>43</v>
      </c>
      <c r="F389" s="390" t="s">
        <v>37</v>
      </c>
      <c r="G389" s="390">
        <v>139</v>
      </c>
      <c r="H389" s="390">
        <v>520</v>
      </c>
      <c r="I389" s="390">
        <v>455</v>
      </c>
      <c r="J389" s="390">
        <v>67</v>
      </c>
      <c r="K389" s="390">
        <v>139</v>
      </c>
      <c r="L389" s="390">
        <v>28</v>
      </c>
      <c r="M389" s="390">
        <v>3</v>
      </c>
      <c r="N389" s="390">
        <v>9</v>
      </c>
      <c r="O389" s="390">
        <v>58</v>
      </c>
      <c r="P389" s="390">
        <v>3</v>
      </c>
      <c r="Q389" s="390">
        <v>4</v>
      </c>
      <c r="R389" s="390">
        <v>55</v>
      </c>
      <c r="S389" s="390">
        <v>60</v>
      </c>
      <c r="T389" s="519">
        <v>0.30499999999999999</v>
      </c>
      <c r="U389" s="519">
        <v>0.378</v>
      </c>
      <c r="V389" s="519">
        <v>0.44</v>
      </c>
      <c r="W389" s="519">
        <v>0.81699999999999995</v>
      </c>
      <c r="X389" s="390">
        <v>115</v>
      </c>
      <c r="Y389" s="390">
        <v>200</v>
      </c>
      <c r="Z389" s="390">
        <v>8</v>
      </c>
      <c r="AA389" s="390">
        <v>2</v>
      </c>
      <c r="AB389" s="390">
        <v>1</v>
      </c>
      <c r="AC389" s="390">
        <v>7</v>
      </c>
      <c r="AD389" s="390">
        <v>1</v>
      </c>
      <c r="AE389" s="390" t="s">
        <v>10170</v>
      </c>
      <c r="AF389" s="390"/>
      <c r="AG389" s="576">
        <v>0</v>
      </c>
      <c r="AH389" s="390">
        <v>0</v>
      </c>
      <c r="AI389" s="390">
        <v>4</v>
      </c>
      <c r="AJ389" s="390">
        <v>63</v>
      </c>
      <c r="AK389" s="390">
        <v>0</v>
      </c>
      <c r="AL389" s="390">
        <v>0</v>
      </c>
      <c r="AM389" s="390">
        <v>43</v>
      </c>
      <c r="AN389" s="390">
        <v>0</v>
      </c>
      <c r="AO389" s="389">
        <v>61</v>
      </c>
      <c r="AP389" s="390">
        <v>84</v>
      </c>
      <c r="AQ389" s="584">
        <v>1</v>
      </c>
      <c r="AR389" s="601"/>
      <c r="AS389" s="390">
        <v>123</v>
      </c>
      <c r="AT389" s="390">
        <v>16</v>
      </c>
      <c r="AU389" s="389">
        <v>41</v>
      </c>
      <c r="AV389" s="390">
        <v>9</v>
      </c>
      <c r="AW389" s="390">
        <v>0</v>
      </c>
      <c r="AX389" s="390">
        <v>0</v>
      </c>
      <c r="AY389" s="390">
        <v>12</v>
      </c>
      <c r="AZ389" s="390">
        <v>10</v>
      </c>
      <c r="BA389" s="390">
        <v>13</v>
      </c>
      <c r="BB389" s="519">
        <v>0.33300000000000002</v>
      </c>
      <c r="BC389" s="519">
        <v>0.38100000000000001</v>
      </c>
      <c r="BD389" s="519">
        <v>0.40699999999999997</v>
      </c>
      <c r="BE389" s="519">
        <v>0.78800000000000003</v>
      </c>
      <c r="BF389" s="370"/>
      <c r="BG389" s="390">
        <v>332</v>
      </c>
      <c r="BH389" s="390">
        <v>51</v>
      </c>
      <c r="BI389" s="390">
        <v>98</v>
      </c>
      <c r="BJ389" s="390">
        <v>19</v>
      </c>
      <c r="BK389" s="390">
        <v>3</v>
      </c>
      <c r="BL389" s="390">
        <v>9</v>
      </c>
      <c r="BM389" s="390">
        <v>46</v>
      </c>
      <c r="BN389" s="390">
        <v>45</v>
      </c>
      <c r="BO389" s="390">
        <v>47</v>
      </c>
      <c r="BP389" s="519">
        <v>0.29499999999999998</v>
      </c>
      <c r="BQ389" s="519">
        <v>0.377</v>
      </c>
      <c r="BR389" s="519">
        <v>0.45200000000000001</v>
      </c>
      <c r="BS389" s="519">
        <v>0.82899999999999996</v>
      </c>
      <c r="BT389" s="390"/>
      <c r="BU389" s="390"/>
      <c r="BV389" s="390"/>
      <c r="BW389" s="390"/>
      <c r="BX389" s="390"/>
      <c r="BY389" s="390"/>
      <c r="BZ389" s="390"/>
      <c r="CA389" s="390"/>
      <c r="CB389" s="390"/>
      <c r="CC389" s="390"/>
      <c r="CD389" s="390"/>
    </row>
    <row r="390" spans="1:82" ht="15" customHeight="1">
      <c r="A390" s="305"/>
      <c r="B390" s="317"/>
      <c r="C390" s="317"/>
      <c r="D390" s="317"/>
      <c r="E390" s="318"/>
      <c r="F390" s="318"/>
      <c r="G390" s="318"/>
      <c r="H390" s="318"/>
      <c r="I390" s="385"/>
      <c r="J390" s="385"/>
      <c r="K390" s="385"/>
      <c r="L390" s="385"/>
      <c r="M390" s="318"/>
      <c r="N390" s="318"/>
      <c r="O390" s="318"/>
      <c r="P390" s="318"/>
      <c r="Q390" s="318"/>
      <c r="R390" s="318"/>
      <c r="S390" s="318"/>
      <c r="T390" s="318"/>
      <c r="U390" s="318"/>
      <c r="V390" s="318"/>
      <c r="W390" s="318"/>
      <c r="X390" s="318"/>
      <c r="Y390" s="318"/>
      <c r="Z390" s="318"/>
      <c r="AA390" s="318"/>
      <c r="AB390" s="318"/>
      <c r="AC390" s="318"/>
      <c r="AD390" s="362"/>
      <c r="AE390" s="362"/>
      <c r="AF390" s="318"/>
      <c r="AG390" s="579"/>
      <c r="AH390" s="318"/>
      <c r="AI390" s="318"/>
      <c r="AJ390" s="362"/>
      <c r="AK390" s="318"/>
      <c r="AL390" s="318"/>
      <c r="AM390" s="318"/>
      <c r="AN390" s="318"/>
      <c r="AO390" s="362"/>
      <c r="AP390" s="318"/>
      <c r="AQ390" s="587"/>
      <c r="AR390" s="604"/>
      <c r="AS390" s="362"/>
      <c r="AT390" s="320"/>
      <c r="AU390" s="320"/>
      <c r="AV390" s="385"/>
      <c r="AW390" s="320"/>
      <c r="AX390" s="362"/>
      <c r="AY390" s="385"/>
      <c r="AZ390" s="385"/>
      <c r="BA390" s="320"/>
      <c r="BB390" s="287"/>
      <c r="BC390" s="389"/>
      <c r="BD390" s="389"/>
      <c r="BE390" s="389"/>
      <c r="BF390" s="370"/>
      <c r="BG390" s="390"/>
      <c r="BH390" s="389"/>
      <c r="BI390" s="390"/>
      <c r="BJ390" s="390"/>
      <c r="BK390" s="390"/>
      <c r="BL390" s="390"/>
    </row>
    <row r="391" spans="1:82" s="289" customFormat="1" ht="15" customHeight="1">
      <c r="A391" s="334" t="s">
        <v>483</v>
      </c>
      <c r="B391" s="335"/>
      <c r="C391" s="335"/>
      <c r="D391" s="335"/>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580"/>
      <c r="AH391" s="323"/>
      <c r="AI391" s="323"/>
      <c r="AJ391" s="323"/>
      <c r="AK391" s="323"/>
      <c r="AL391" s="323"/>
      <c r="AM391" s="323"/>
      <c r="AN391" s="323"/>
      <c r="AO391" s="323"/>
      <c r="AP391" s="323"/>
      <c r="AQ391" s="588"/>
      <c r="AR391" s="599"/>
      <c r="AS391" s="323"/>
      <c r="AT391" s="323"/>
      <c r="AU391" s="323"/>
      <c r="AV391" s="323"/>
      <c r="AW391" s="323"/>
      <c r="AX391" s="323"/>
      <c r="AY391" s="323"/>
      <c r="AZ391" s="323"/>
      <c r="BA391" s="323"/>
      <c r="BB391" s="335"/>
      <c r="BC391" s="323"/>
      <c r="BD391" s="323"/>
      <c r="BE391" s="323"/>
      <c r="BF391" s="323"/>
      <c r="BG391" s="323"/>
      <c r="BH391" s="323"/>
      <c r="BI391" s="323"/>
      <c r="BJ391" s="323"/>
      <c r="BK391" s="323"/>
      <c r="BL391" s="323"/>
      <c r="BM391" s="335"/>
      <c r="BN391" s="335"/>
      <c r="BO391" s="335"/>
      <c r="BP391" s="335"/>
      <c r="BQ391" s="335"/>
      <c r="BR391" s="335"/>
      <c r="BS391" s="335"/>
      <c r="BT391" s="335"/>
      <c r="BU391" s="335"/>
      <c r="BV391" s="335"/>
      <c r="BW391" s="335"/>
      <c r="BX391" s="335"/>
      <c r="BY391" s="335"/>
      <c r="BZ391" s="335"/>
      <c r="CA391" s="335"/>
      <c r="CB391" s="335"/>
      <c r="CC391" s="335"/>
      <c r="CD391" s="335"/>
    </row>
    <row r="393" spans="1:82" ht="15" customHeight="1">
      <c r="A393" s="311" t="s">
        <v>482</v>
      </c>
      <c r="B393" s="336"/>
      <c r="C393" s="336"/>
      <c r="D393" s="336"/>
      <c r="E393" s="390"/>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89"/>
      <c r="AE393" s="389"/>
      <c r="AF393" s="390"/>
      <c r="AG393" s="576"/>
      <c r="AH393" s="390"/>
      <c r="AI393" s="390"/>
      <c r="AJ393" s="389"/>
      <c r="AK393" s="390"/>
      <c r="AL393" s="390"/>
      <c r="AM393" s="390"/>
      <c r="AN393" s="390"/>
      <c r="AO393" s="389"/>
      <c r="AP393" s="390"/>
      <c r="AQ393" s="584"/>
      <c r="AR393" s="601"/>
      <c r="AS393" s="390"/>
      <c r="AT393" s="389"/>
      <c r="AU393" s="389"/>
      <c r="AV393" s="390"/>
      <c r="AW393" s="389"/>
      <c r="AX393" s="389"/>
      <c r="AY393" s="390"/>
      <c r="AZ393" s="390"/>
      <c r="BA393" s="389"/>
      <c r="BC393" s="389"/>
      <c r="BD393" s="389"/>
      <c r="BE393" s="389"/>
      <c r="BF393" s="370"/>
      <c r="BG393" s="390"/>
      <c r="BH393" s="389"/>
      <c r="BI393" s="390"/>
      <c r="BJ393" s="390"/>
      <c r="BK393" s="390"/>
      <c r="BL393" s="390"/>
    </row>
    <row r="394" spans="1:82" s="388" customFormat="1">
      <c r="A394" s="388" t="s">
        <v>7696</v>
      </c>
      <c r="B394" s="388" t="s">
        <v>7697</v>
      </c>
      <c r="C394" s="390">
        <v>21</v>
      </c>
      <c r="D394" s="390" t="s">
        <v>56</v>
      </c>
      <c r="E394" s="390" t="s">
        <v>43</v>
      </c>
      <c r="F394" s="390" t="s">
        <v>37</v>
      </c>
      <c r="G394" s="390">
        <v>158</v>
      </c>
      <c r="H394" s="390">
        <v>684</v>
      </c>
      <c r="I394" s="390">
        <v>639</v>
      </c>
      <c r="J394" s="390">
        <v>105</v>
      </c>
      <c r="K394" s="390">
        <v>167</v>
      </c>
      <c r="L394" s="390">
        <v>40</v>
      </c>
      <c r="M394" s="390">
        <v>5</v>
      </c>
      <c r="N394" s="390">
        <v>24</v>
      </c>
      <c r="O394" s="390">
        <v>72</v>
      </c>
      <c r="P394" s="390">
        <v>14</v>
      </c>
      <c r="Q394" s="390">
        <v>3</v>
      </c>
      <c r="R394" s="390">
        <v>36</v>
      </c>
      <c r="S394" s="390">
        <v>116</v>
      </c>
      <c r="T394" s="519">
        <v>0.26100000000000001</v>
      </c>
      <c r="U394" s="519">
        <v>0.30499999999999999</v>
      </c>
      <c r="V394" s="519">
        <v>0.45200000000000001</v>
      </c>
      <c r="W394" s="519">
        <v>0.75700000000000001</v>
      </c>
      <c r="X394" s="390">
        <v>102</v>
      </c>
      <c r="Y394" s="390">
        <v>289</v>
      </c>
      <c r="Z394" s="390">
        <v>9</v>
      </c>
      <c r="AA394" s="390">
        <v>5</v>
      </c>
      <c r="AB394" s="390">
        <v>1</v>
      </c>
      <c r="AC394" s="390">
        <v>3</v>
      </c>
      <c r="AD394" s="390">
        <v>0</v>
      </c>
      <c r="AE394" s="390" t="s">
        <v>6530</v>
      </c>
      <c r="AF394" s="390"/>
      <c r="AG394" s="576">
        <v>0</v>
      </c>
      <c r="AH394" s="390">
        <v>0</v>
      </c>
      <c r="AI394" s="390">
        <v>0</v>
      </c>
      <c r="AJ394" s="390">
        <v>157</v>
      </c>
      <c r="AK394" s="390">
        <v>0</v>
      </c>
      <c r="AL394" s="390">
        <v>0</v>
      </c>
      <c r="AM394" s="390">
        <v>0</v>
      </c>
      <c r="AN394" s="390">
        <v>0</v>
      </c>
      <c r="AO394" s="389">
        <v>0</v>
      </c>
      <c r="AP394" s="390">
        <v>0</v>
      </c>
      <c r="AQ394" s="584">
        <v>0</v>
      </c>
      <c r="AR394" s="601"/>
      <c r="AS394" s="390">
        <v>188</v>
      </c>
      <c r="AT394" s="390">
        <v>28</v>
      </c>
      <c r="AU394" s="389">
        <v>63</v>
      </c>
      <c r="AV394" s="390">
        <v>14</v>
      </c>
      <c r="AW394" s="390">
        <v>1</v>
      </c>
      <c r="AX394" s="390">
        <v>8</v>
      </c>
      <c r="AY394" s="390">
        <v>20</v>
      </c>
      <c r="AZ394" s="390">
        <v>7</v>
      </c>
      <c r="BA394" s="390">
        <v>28</v>
      </c>
      <c r="BB394" s="519">
        <v>0.33500000000000002</v>
      </c>
      <c r="BC394" s="519">
        <v>0.35699999999999998</v>
      </c>
      <c r="BD394" s="519">
        <v>0.54800000000000004</v>
      </c>
      <c r="BE394" s="519">
        <v>0.90500000000000003</v>
      </c>
      <c r="BF394" s="370"/>
      <c r="BG394" s="390">
        <v>451</v>
      </c>
      <c r="BH394" s="390">
        <v>77</v>
      </c>
      <c r="BI394" s="390">
        <v>104</v>
      </c>
      <c r="BJ394" s="390">
        <v>26</v>
      </c>
      <c r="BK394" s="390">
        <v>4</v>
      </c>
      <c r="BL394" s="390">
        <v>16</v>
      </c>
      <c r="BM394" s="390">
        <v>52</v>
      </c>
      <c r="BN394" s="390">
        <v>29</v>
      </c>
      <c r="BO394" s="390">
        <v>88</v>
      </c>
      <c r="BP394" s="519">
        <v>0.23100000000000001</v>
      </c>
      <c r="BQ394" s="519">
        <v>0.28299999999999997</v>
      </c>
      <c r="BR394" s="519">
        <v>0.41199999999999998</v>
      </c>
      <c r="BS394" s="519">
        <v>0.69499999999999995</v>
      </c>
      <c r="BT394" s="390"/>
      <c r="BU394" s="390"/>
      <c r="BV394" s="390"/>
      <c r="BW394" s="390"/>
      <c r="BX394" s="390"/>
      <c r="BY394" s="390"/>
      <c r="BZ394" s="390"/>
      <c r="CA394" s="390"/>
      <c r="CB394" s="390"/>
      <c r="CC394" s="390"/>
      <c r="CD394" s="390"/>
    </row>
    <row r="395" spans="1:82" s="388" customFormat="1">
      <c r="A395" s="388" t="s">
        <v>252</v>
      </c>
      <c r="B395" s="388" t="s">
        <v>7300</v>
      </c>
      <c r="C395" s="390">
        <v>29</v>
      </c>
      <c r="D395" s="390" t="s">
        <v>73</v>
      </c>
      <c r="E395" s="390" t="s">
        <v>34</v>
      </c>
      <c r="F395" s="390" t="s">
        <v>10</v>
      </c>
      <c r="G395" s="390">
        <v>97</v>
      </c>
      <c r="H395" s="390">
        <v>428</v>
      </c>
      <c r="I395" s="390">
        <v>395</v>
      </c>
      <c r="J395" s="390">
        <v>53</v>
      </c>
      <c r="K395" s="390">
        <v>101</v>
      </c>
      <c r="L395" s="390">
        <v>20</v>
      </c>
      <c r="M395" s="390">
        <v>3</v>
      </c>
      <c r="N395" s="390">
        <v>6</v>
      </c>
      <c r="O395" s="390">
        <v>33</v>
      </c>
      <c r="P395" s="390">
        <v>5</v>
      </c>
      <c r="Q395" s="390">
        <v>3</v>
      </c>
      <c r="R395" s="390">
        <v>28</v>
      </c>
      <c r="S395" s="390">
        <v>66</v>
      </c>
      <c r="T395" s="519">
        <v>0.25600000000000001</v>
      </c>
      <c r="U395" s="519">
        <v>0.308</v>
      </c>
      <c r="V395" s="519">
        <v>0.36699999999999999</v>
      </c>
      <c r="W395" s="519">
        <v>0.67500000000000004</v>
      </c>
      <c r="X395" s="390">
        <v>76</v>
      </c>
      <c r="Y395" s="390">
        <v>145</v>
      </c>
      <c r="Z395" s="390">
        <v>8</v>
      </c>
      <c r="AA395" s="390">
        <v>3</v>
      </c>
      <c r="AB395" s="390">
        <v>0</v>
      </c>
      <c r="AC395" s="390">
        <v>2</v>
      </c>
      <c r="AD395" s="390">
        <v>0</v>
      </c>
      <c r="AE395" s="390" t="s">
        <v>6535</v>
      </c>
      <c r="AF395" s="390"/>
      <c r="AG395" s="576">
        <v>0</v>
      </c>
      <c r="AH395" s="390">
        <v>0</v>
      </c>
      <c r="AI395" s="390">
        <v>0</v>
      </c>
      <c r="AJ395" s="390">
        <v>0</v>
      </c>
      <c r="AK395" s="390">
        <v>0</v>
      </c>
      <c r="AL395" s="390">
        <v>97</v>
      </c>
      <c r="AM395" s="390">
        <v>0</v>
      </c>
      <c r="AN395" s="390">
        <v>0</v>
      </c>
      <c r="AO395" s="389">
        <v>0</v>
      </c>
      <c r="AP395" s="390">
        <v>0</v>
      </c>
      <c r="AQ395" s="584">
        <v>0</v>
      </c>
      <c r="AR395" s="601"/>
      <c r="AS395" s="390">
        <v>123</v>
      </c>
      <c r="AT395" s="390">
        <v>19</v>
      </c>
      <c r="AU395" s="389">
        <v>31</v>
      </c>
      <c r="AV395" s="390">
        <v>10</v>
      </c>
      <c r="AW395" s="390">
        <v>0</v>
      </c>
      <c r="AX395" s="390">
        <v>3</v>
      </c>
      <c r="AY395" s="390">
        <v>11</v>
      </c>
      <c r="AZ395" s="390">
        <v>11</v>
      </c>
      <c r="BA395" s="390">
        <v>18</v>
      </c>
      <c r="BB395" s="519">
        <v>0.252</v>
      </c>
      <c r="BC395" s="519">
        <v>0.31900000000000001</v>
      </c>
      <c r="BD395" s="519">
        <v>0.40699999999999997</v>
      </c>
      <c r="BE395" s="519">
        <v>0.72599999999999998</v>
      </c>
      <c r="BF395" s="370"/>
      <c r="BG395" s="390">
        <v>272</v>
      </c>
      <c r="BH395" s="390">
        <v>34</v>
      </c>
      <c r="BI395" s="390">
        <v>70</v>
      </c>
      <c r="BJ395" s="390">
        <v>10</v>
      </c>
      <c r="BK395" s="390">
        <v>3</v>
      </c>
      <c r="BL395" s="390">
        <v>3</v>
      </c>
      <c r="BM395" s="390">
        <v>22</v>
      </c>
      <c r="BN395" s="390">
        <v>17</v>
      </c>
      <c r="BO395" s="390">
        <v>48</v>
      </c>
      <c r="BP395" s="519">
        <v>0.25700000000000001</v>
      </c>
      <c r="BQ395" s="519">
        <v>0.30399999999999999</v>
      </c>
      <c r="BR395" s="519">
        <v>0.34899999999999998</v>
      </c>
      <c r="BS395" s="519">
        <v>0.65300000000000002</v>
      </c>
      <c r="BT395" s="390"/>
      <c r="BU395" s="390"/>
      <c r="BV395" s="390"/>
      <c r="BW395" s="390"/>
      <c r="BX395" s="390"/>
      <c r="BY395" s="390"/>
      <c r="BZ395" s="390"/>
      <c r="CA395" s="390"/>
      <c r="CB395" s="390"/>
      <c r="CC395" s="390"/>
      <c r="CD395" s="390"/>
    </row>
    <row r="396" spans="1:82" s="388" customFormat="1">
      <c r="A396" s="388" t="s">
        <v>7629</v>
      </c>
      <c r="B396" s="388" t="s">
        <v>7630</v>
      </c>
      <c r="C396" s="390">
        <v>22</v>
      </c>
      <c r="D396" s="390" t="s">
        <v>69</v>
      </c>
      <c r="E396" s="390" t="s">
        <v>43</v>
      </c>
      <c r="F396" s="390" t="s">
        <v>35</v>
      </c>
      <c r="G396" s="390">
        <v>162</v>
      </c>
      <c r="H396" s="390">
        <v>632</v>
      </c>
      <c r="I396" s="390">
        <v>557</v>
      </c>
      <c r="J396" s="390">
        <v>84</v>
      </c>
      <c r="K396" s="390">
        <v>145</v>
      </c>
      <c r="L396" s="390">
        <v>28</v>
      </c>
      <c r="M396" s="390">
        <v>7</v>
      </c>
      <c r="N396" s="390">
        <v>25</v>
      </c>
      <c r="O396" s="390">
        <v>76</v>
      </c>
      <c r="P396" s="390">
        <v>14</v>
      </c>
      <c r="Q396" s="390">
        <v>1</v>
      </c>
      <c r="R396" s="390">
        <v>69</v>
      </c>
      <c r="S396" s="390">
        <v>151</v>
      </c>
      <c r="T396" s="519">
        <v>0.26</v>
      </c>
      <c r="U396" s="519">
        <v>0.34300000000000003</v>
      </c>
      <c r="V396" s="519">
        <v>0.47</v>
      </c>
      <c r="W396" s="519">
        <v>0.81399999999999995</v>
      </c>
      <c r="X396" s="390">
        <v>120</v>
      </c>
      <c r="Y396" s="390">
        <v>262</v>
      </c>
      <c r="Z396" s="390">
        <v>7</v>
      </c>
      <c r="AA396" s="390">
        <v>3</v>
      </c>
      <c r="AB396" s="390">
        <v>0</v>
      </c>
      <c r="AC396" s="390">
        <v>3</v>
      </c>
      <c r="AD396" s="390">
        <v>9</v>
      </c>
      <c r="AE396" s="390" t="s">
        <v>10171</v>
      </c>
      <c r="AF396" s="390"/>
      <c r="AG396" s="576">
        <v>0</v>
      </c>
      <c r="AH396" s="390">
        <v>0</v>
      </c>
      <c r="AI396" s="390">
        <v>110</v>
      </c>
      <c r="AJ396" s="390">
        <v>0</v>
      </c>
      <c r="AK396" s="390">
        <v>0</v>
      </c>
      <c r="AL396" s="390">
        <v>0</v>
      </c>
      <c r="AM396" s="390">
        <v>1</v>
      </c>
      <c r="AN396" s="390">
        <v>78</v>
      </c>
      <c r="AO396" s="389">
        <v>5</v>
      </c>
      <c r="AP396" s="390">
        <v>81</v>
      </c>
      <c r="AQ396" s="584">
        <v>0</v>
      </c>
      <c r="AR396" s="601"/>
      <c r="AS396" s="390">
        <v>186</v>
      </c>
      <c r="AT396" s="390">
        <v>16</v>
      </c>
      <c r="AU396" s="389">
        <v>42</v>
      </c>
      <c r="AV396" s="390">
        <v>10</v>
      </c>
      <c r="AW396" s="390">
        <v>0</v>
      </c>
      <c r="AX396" s="390">
        <v>6</v>
      </c>
      <c r="AY396" s="390">
        <v>25</v>
      </c>
      <c r="AZ396" s="390">
        <v>20</v>
      </c>
      <c r="BA396" s="390">
        <v>54</v>
      </c>
      <c r="BB396" s="519">
        <v>0.22600000000000001</v>
      </c>
      <c r="BC396" s="519">
        <v>0.30499999999999999</v>
      </c>
      <c r="BD396" s="519">
        <v>0.376</v>
      </c>
      <c r="BE396" s="519">
        <v>0.68100000000000005</v>
      </c>
      <c r="BF396" s="370"/>
      <c r="BG396" s="390">
        <v>371</v>
      </c>
      <c r="BH396" s="390">
        <v>68</v>
      </c>
      <c r="BI396" s="390">
        <v>103</v>
      </c>
      <c r="BJ396" s="390">
        <v>18</v>
      </c>
      <c r="BK396" s="390">
        <v>7</v>
      </c>
      <c r="BL396" s="390">
        <v>19</v>
      </c>
      <c r="BM396" s="390">
        <v>51</v>
      </c>
      <c r="BN396" s="390">
        <v>49</v>
      </c>
      <c r="BO396" s="390">
        <v>97</v>
      </c>
      <c r="BP396" s="519">
        <v>0.27800000000000002</v>
      </c>
      <c r="BQ396" s="519">
        <v>0.36299999999999999</v>
      </c>
      <c r="BR396" s="519">
        <v>0.51800000000000002</v>
      </c>
      <c r="BS396" s="519">
        <v>0.88100000000000001</v>
      </c>
      <c r="BT396" s="390"/>
      <c r="BU396" s="390"/>
      <c r="BV396" s="390"/>
      <c r="BW396" s="390"/>
      <c r="BX396" s="390"/>
      <c r="BY396" s="390"/>
      <c r="BZ396" s="390"/>
      <c r="CA396" s="390"/>
      <c r="CB396" s="390"/>
      <c r="CC396" s="390"/>
      <c r="CD396" s="390"/>
    </row>
    <row r="397" spans="1:82" s="388" customFormat="1">
      <c r="A397" s="388" t="s">
        <v>253</v>
      </c>
      <c r="B397" s="388" t="s">
        <v>7301</v>
      </c>
      <c r="C397" s="390">
        <v>31</v>
      </c>
      <c r="D397" s="390" t="s">
        <v>113</v>
      </c>
      <c r="E397" s="390" t="s">
        <v>43</v>
      </c>
      <c r="F397" s="390" t="s">
        <v>35</v>
      </c>
      <c r="G397" s="390">
        <v>156</v>
      </c>
      <c r="H397" s="390">
        <v>696</v>
      </c>
      <c r="I397" s="390">
        <v>626</v>
      </c>
      <c r="J397" s="390">
        <v>119</v>
      </c>
      <c r="K397" s="390">
        <v>182</v>
      </c>
      <c r="L397" s="390">
        <v>31</v>
      </c>
      <c r="M397" s="390">
        <v>7</v>
      </c>
      <c r="N397" s="390">
        <v>29</v>
      </c>
      <c r="O397" s="390">
        <v>70</v>
      </c>
      <c r="P397" s="390">
        <v>12</v>
      </c>
      <c r="Q397" s="390">
        <v>4</v>
      </c>
      <c r="R397" s="390">
        <v>59</v>
      </c>
      <c r="S397" s="390">
        <v>134</v>
      </c>
      <c r="T397" s="519">
        <v>0.29099999999999998</v>
      </c>
      <c r="U397" s="519">
        <v>0.35799999999999998</v>
      </c>
      <c r="V397" s="519">
        <v>0.502</v>
      </c>
      <c r="W397" s="519">
        <v>0.86</v>
      </c>
      <c r="X397" s="390">
        <v>115</v>
      </c>
      <c r="Y397" s="390">
        <v>314</v>
      </c>
      <c r="Z397" s="390">
        <v>10</v>
      </c>
      <c r="AA397" s="390">
        <v>8</v>
      </c>
      <c r="AB397" s="390">
        <v>1</v>
      </c>
      <c r="AC397" s="390">
        <v>2</v>
      </c>
      <c r="AD397" s="390">
        <v>2</v>
      </c>
      <c r="AE397" s="390" t="s">
        <v>10048</v>
      </c>
      <c r="AF397" s="390"/>
      <c r="AG397" s="576">
        <v>0</v>
      </c>
      <c r="AH397" s="390">
        <v>0</v>
      </c>
      <c r="AI397" s="390">
        <v>0</v>
      </c>
      <c r="AJ397" s="390">
        <v>0</v>
      </c>
      <c r="AK397" s="390">
        <v>0</v>
      </c>
      <c r="AL397" s="390">
        <v>0</v>
      </c>
      <c r="AM397" s="390">
        <v>0</v>
      </c>
      <c r="AN397" s="390">
        <v>151</v>
      </c>
      <c r="AO397" s="389">
        <v>0</v>
      </c>
      <c r="AP397" s="390">
        <v>151</v>
      </c>
      <c r="AQ397" s="584">
        <v>1</v>
      </c>
      <c r="AR397" s="601"/>
      <c r="AS397" s="390">
        <v>239</v>
      </c>
      <c r="AT397" s="390">
        <v>40</v>
      </c>
      <c r="AU397" s="389">
        <v>70</v>
      </c>
      <c r="AV397" s="390">
        <v>7</v>
      </c>
      <c r="AW397" s="390">
        <v>2</v>
      </c>
      <c r="AX397" s="390">
        <v>10</v>
      </c>
      <c r="AY397" s="390">
        <v>24</v>
      </c>
      <c r="AZ397" s="390">
        <v>16</v>
      </c>
      <c r="BA397" s="390">
        <v>52</v>
      </c>
      <c r="BB397" s="519">
        <v>0.29299999999999998</v>
      </c>
      <c r="BC397" s="519">
        <v>0.35199999999999998</v>
      </c>
      <c r="BD397" s="519">
        <v>0.46400000000000002</v>
      </c>
      <c r="BE397" s="519">
        <v>0.81599999999999995</v>
      </c>
      <c r="BF397" s="370"/>
      <c r="BG397" s="390">
        <v>387</v>
      </c>
      <c r="BH397" s="390">
        <v>79</v>
      </c>
      <c r="BI397" s="390">
        <v>112</v>
      </c>
      <c r="BJ397" s="390">
        <v>24</v>
      </c>
      <c r="BK397" s="390">
        <v>5</v>
      </c>
      <c r="BL397" s="390">
        <v>19</v>
      </c>
      <c r="BM397" s="390">
        <v>46</v>
      </c>
      <c r="BN397" s="390">
        <v>43</v>
      </c>
      <c r="BO397" s="390">
        <v>82</v>
      </c>
      <c r="BP397" s="519">
        <v>0.28899999999999998</v>
      </c>
      <c r="BQ397" s="519">
        <v>0.36199999999999999</v>
      </c>
      <c r="BR397" s="519">
        <v>0.52500000000000002</v>
      </c>
      <c r="BS397" s="519">
        <v>0.88700000000000001</v>
      </c>
      <c r="BT397" s="390"/>
      <c r="BU397" s="390"/>
      <c r="BV397" s="390"/>
      <c r="BW397" s="390"/>
      <c r="BX397" s="390"/>
      <c r="BY397" s="390"/>
      <c r="BZ397" s="390"/>
      <c r="CA397" s="390"/>
      <c r="CB397" s="390"/>
      <c r="CC397" s="390"/>
      <c r="CD397" s="390"/>
    </row>
    <row r="398" spans="1:82" s="388" customFormat="1">
      <c r="A398" s="388" t="s">
        <v>259</v>
      </c>
      <c r="B398" s="388" t="s">
        <v>7302</v>
      </c>
      <c r="C398" s="390">
        <v>29</v>
      </c>
      <c r="D398" s="390" t="s">
        <v>42</v>
      </c>
      <c r="E398" s="390" t="s">
        <v>43</v>
      </c>
      <c r="F398" s="390" t="s">
        <v>10</v>
      </c>
      <c r="G398" s="390">
        <v>4</v>
      </c>
      <c r="H398" s="390">
        <v>16</v>
      </c>
      <c r="I398" s="390">
        <v>15</v>
      </c>
      <c r="J398" s="390">
        <v>1</v>
      </c>
      <c r="K398" s="390">
        <v>3</v>
      </c>
      <c r="L398" s="390">
        <v>0</v>
      </c>
      <c r="M398" s="390">
        <v>0</v>
      </c>
      <c r="N398" s="390">
        <v>1</v>
      </c>
      <c r="O398" s="390">
        <v>3</v>
      </c>
      <c r="P398" s="390">
        <v>0</v>
      </c>
      <c r="Q398" s="390">
        <v>0</v>
      </c>
      <c r="R398" s="390">
        <v>1</v>
      </c>
      <c r="S398" s="390">
        <v>5</v>
      </c>
      <c r="T398" s="519">
        <v>0.2</v>
      </c>
      <c r="U398" s="519">
        <v>0.25</v>
      </c>
      <c r="V398" s="519">
        <v>0.4</v>
      </c>
      <c r="W398" s="519">
        <v>0.65</v>
      </c>
      <c r="X398" s="390">
        <v>80</v>
      </c>
      <c r="Y398" s="390">
        <v>6</v>
      </c>
      <c r="Z398" s="390">
        <v>0</v>
      </c>
      <c r="AA398" s="390">
        <v>0</v>
      </c>
      <c r="AB398" s="390">
        <v>0</v>
      </c>
      <c r="AC398" s="390">
        <v>0</v>
      </c>
      <c r="AD398" s="390">
        <v>0</v>
      </c>
      <c r="AE398" s="390" t="s">
        <v>6524</v>
      </c>
      <c r="AF398" s="390"/>
      <c r="AG398" s="576">
        <v>0</v>
      </c>
      <c r="AH398" s="390">
        <v>4</v>
      </c>
      <c r="AI398" s="390">
        <v>0</v>
      </c>
      <c r="AJ398" s="390">
        <v>0</v>
      </c>
      <c r="AK398" s="390">
        <v>0</v>
      </c>
      <c r="AL398" s="390">
        <v>0</v>
      </c>
      <c r="AM398" s="390">
        <v>0</v>
      </c>
      <c r="AN398" s="390">
        <v>0</v>
      </c>
      <c r="AO398" s="389">
        <v>0</v>
      </c>
      <c r="AP398" s="390">
        <v>0</v>
      </c>
      <c r="AQ398" s="584">
        <v>0</v>
      </c>
      <c r="AR398" s="601"/>
      <c r="AS398" s="390">
        <v>4</v>
      </c>
      <c r="AT398" s="390">
        <v>0</v>
      </c>
      <c r="AU398" s="389">
        <v>1</v>
      </c>
      <c r="AV398" s="390">
        <v>0</v>
      </c>
      <c r="AW398" s="390">
        <v>0</v>
      </c>
      <c r="AX398" s="390">
        <v>0</v>
      </c>
      <c r="AY398" s="390">
        <v>1</v>
      </c>
      <c r="AZ398" s="390">
        <v>0</v>
      </c>
      <c r="BA398" s="390">
        <v>2</v>
      </c>
      <c r="BB398" s="519">
        <v>0.25</v>
      </c>
      <c r="BC398" s="519">
        <v>0.25</v>
      </c>
      <c r="BD398" s="519">
        <v>0.25</v>
      </c>
      <c r="BE398" s="519">
        <v>0.5</v>
      </c>
      <c r="BF398" s="370"/>
      <c r="BG398" s="390">
        <v>11</v>
      </c>
      <c r="BH398" s="390">
        <v>1</v>
      </c>
      <c r="BI398" s="390">
        <v>2</v>
      </c>
      <c r="BJ398" s="390">
        <v>0</v>
      </c>
      <c r="BK398" s="390">
        <v>0</v>
      </c>
      <c r="BL398" s="390">
        <v>1</v>
      </c>
      <c r="BM398" s="390">
        <v>2</v>
      </c>
      <c r="BN398" s="390">
        <v>1</v>
      </c>
      <c r="BO398" s="390">
        <v>3</v>
      </c>
      <c r="BP398" s="519">
        <v>0.182</v>
      </c>
      <c r="BQ398" s="519">
        <v>0.25</v>
      </c>
      <c r="BR398" s="519">
        <v>0.45500000000000002</v>
      </c>
      <c r="BS398" s="519">
        <v>0.70499999999999996</v>
      </c>
      <c r="BT398" s="390"/>
      <c r="BU398" s="390"/>
      <c r="BV398" s="390"/>
      <c r="BW398" s="390"/>
      <c r="BX398" s="390"/>
      <c r="BY398" s="390"/>
      <c r="BZ398" s="390"/>
      <c r="CA398" s="390"/>
      <c r="CB398" s="390"/>
      <c r="CC398" s="390"/>
      <c r="CD398" s="390"/>
    </row>
    <row r="399" spans="1:82" s="388" customFormat="1">
      <c r="A399" s="388" t="s">
        <v>7690</v>
      </c>
      <c r="B399" s="388" t="s">
        <v>7691</v>
      </c>
      <c r="C399" s="390">
        <v>21</v>
      </c>
      <c r="D399" s="390" t="s">
        <v>53</v>
      </c>
      <c r="E399" s="390" t="s">
        <v>34</v>
      </c>
      <c r="F399" s="390" t="s">
        <v>35</v>
      </c>
      <c r="G399" s="390">
        <v>121</v>
      </c>
      <c r="H399" s="390">
        <v>490</v>
      </c>
      <c r="I399" s="390">
        <v>450</v>
      </c>
      <c r="J399" s="390">
        <v>59</v>
      </c>
      <c r="K399" s="390">
        <v>108</v>
      </c>
      <c r="L399" s="390">
        <v>24</v>
      </c>
      <c r="M399" s="390">
        <v>0</v>
      </c>
      <c r="N399" s="390">
        <v>21</v>
      </c>
      <c r="O399" s="390">
        <v>66</v>
      </c>
      <c r="P399" s="390">
        <v>5</v>
      </c>
      <c r="Q399" s="390">
        <v>2</v>
      </c>
      <c r="R399" s="390">
        <v>38</v>
      </c>
      <c r="S399" s="390">
        <v>121</v>
      </c>
      <c r="T399" s="519">
        <v>0.24</v>
      </c>
      <c r="U399" s="519">
        <v>0.29799999999999999</v>
      </c>
      <c r="V399" s="519">
        <v>0.433</v>
      </c>
      <c r="W399" s="519">
        <v>0.73099999999999998</v>
      </c>
      <c r="X399" s="390">
        <v>94</v>
      </c>
      <c r="Y399" s="390">
        <v>195</v>
      </c>
      <c r="Z399" s="390">
        <v>9</v>
      </c>
      <c r="AA399" s="390">
        <v>0</v>
      </c>
      <c r="AB399" s="390">
        <v>0</v>
      </c>
      <c r="AC399" s="390">
        <v>2</v>
      </c>
      <c r="AD399" s="390">
        <v>6</v>
      </c>
      <c r="AE399" s="390" t="s">
        <v>7086</v>
      </c>
      <c r="AF399" s="390"/>
      <c r="AG399" s="576">
        <v>0</v>
      </c>
      <c r="AH399" s="390">
        <v>0</v>
      </c>
      <c r="AI399" s="390">
        <v>0</v>
      </c>
      <c r="AJ399" s="390">
        <v>0</v>
      </c>
      <c r="AK399" s="390">
        <v>116</v>
      </c>
      <c r="AL399" s="390">
        <v>0</v>
      </c>
      <c r="AM399" s="390">
        <v>0</v>
      </c>
      <c r="AN399" s="390">
        <v>0</v>
      </c>
      <c r="AO399" s="389">
        <v>0</v>
      </c>
      <c r="AP399" s="390">
        <v>0</v>
      </c>
      <c r="AQ399" s="584">
        <v>2</v>
      </c>
      <c r="AR399" s="601"/>
      <c r="AS399" s="390">
        <v>118</v>
      </c>
      <c r="AT399" s="390">
        <v>14</v>
      </c>
      <c r="AU399" s="389">
        <v>27</v>
      </c>
      <c r="AV399" s="390">
        <v>5</v>
      </c>
      <c r="AW399" s="390">
        <v>0</v>
      </c>
      <c r="AX399" s="390">
        <v>3</v>
      </c>
      <c r="AY399" s="390">
        <v>21</v>
      </c>
      <c r="AZ399" s="390">
        <v>7</v>
      </c>
      <c r="BA399" s="390">
        <v>31</v>
      </c>
      <c r="BB399" s="519">
        <v>0.22900000000000001</v>
      </c>
      <c r="BC399" s="519">
        <v>0.27200000000000002</v>
      </c>
      <c r="BD399" s="519">
        <v>0.34699999999999998</v>
      </c>
      <c r="BE399" s="519">
        <v>0.61899999999999999</v>
      </c>
      <c r="BF399" s="370"/>
      <c r="BG399" s="390">
        <v>332</v>
      </c>
      <c r="BH399" s="390">
        <v>45</v>
      </c>
      <c r="BI399" s="390">
        <v>81</v>
      </c>
      <c r="BJ399" s="390">
        <v>19</v>
      </c>
      <c r="BK399" s="390">
        <v>0</v>
      </c>
      <c r="BL399" s="390">
        <v>18</v>
      </c>
      <c r="BM399" s="390">
        <v>45</v>
      </c>
      <c r="BN399" s="390">
        <v>31</v>
      </c>
      <c r="BO399" s="390">
        <v>90</v>
      </c>
      <c r="BP399" s="519">
        <v>0.24399999999999999</v>
      </c>
      <c r="BQ399" s="519">
        <v>0.307</v>
      </c>
      <c r="BR399" s="519">
        <v>0.46400000000000002</v>
      </c>
      <c r="BS399" s="519">
        <v>0.77100000000000002</v>
      </c>
      <c r="BT399" s="390"/>
      <c r="BU399" s="390"/>
      <c r="BV399" s="390"/>
      <c r="BW399" s="390"/>
      <c r="BX399" s="390"/>
      <c r="BY399" s="390"/>
      <c r="BZ399" s="390"/>
      <c r="CA399" s="390"/>
      <c r="CB399" s="390"/>
      <c r="CC399" s="390"/>
      <c r="CD399" s="390"/>
    </row>
    <row r="400" spans="1:82" s="388" customFormat="1">
      <c r="A400" s="388" t="s">
        <v>255</v>
      </c>
      <c r="B400" s="388" t="s">
        <v>7303</v>
      </c>
      <c r="C400" s="390">
        <v>29</v>
      </c>
      <c r="D400" s="390" t="s">
        <v>77</v>
      </c>
      <c r="E400" s="390" t="s">
        <v>43</v>
      </c>
      <c r="F400" s="390" t="s">
        <v>35</v>
      </c>
      <c r="G400" s="390">
        <v>135</v>
      </c>
      <c r="H400" s="390">
        <v>533</v>
      </c>
      <c r="I400" s="390">
        <v>504</v>
      </c>
      <c r="J400" s="390">
        <v>65</v>
      </c>
      <c r="K400" s="390">
        <v>151</v>
      </c>
      <c r="L400" s="390">
        <v>35</v>
      </c>
      <c r="M400" s="390">
        <v>7</v>
      </c>
      <c r="N400" s="390">
        <v>13</v>
      </c>
      <c r="O400" s="390">
        <v>55</v>
      </c>
      <c r="P400" s="390">
        <v>8</v>
      </c>
      <c r="Q400" s="390">
        <v>3</v>
      </c>
      <c r="R400" s="390">
        <v>21</v>
      </c>
      <c r="S400" s="390">
        <v>80</v>
      </c>
      <c r="T400" s="519">
        <v>0.3</v>
      </c>
      <c r="U400" s="519">
        <v>0.33</v>
      </c>
      <c r="V400" s="519">
        <v>0.47399999999999998</v>
      </c>
      <c r="W400" s="519">
        <v>0.80400000000000005</v>
      </c>
      <c r="X400" s="390">
        <v>119</v>
      </c>
      <c r="Y400" s="390">
        <v>239</v>
      </c>
      <c r="Z400" s="390">
        <v>14</v>
      </c>
      <c r="AA400" s="390">
        <v>4</v>
      </c>
      <c r="AB400" s="390">
        <v>0</v>
      </c>
      <c r="AC400" s="390">
        <v>4</v>
      </c>
      <c r="AD400" s="390">
        <v>4</v>
      </c>
      <c r="AE400" s="390" t="s">
        <v>6534</v>
      </c>
      <c r="AF400" s="390"/>
      <c r="AG400" s="576">
        <v>0</v>
      </c>
      <c r="AH400" s="390">
        <v>0</v>
      </c>
      <c r="AI400" s="390">
        <v>0</v>
      </c>
      <c r="AJ400" s="390">
        <v>0</v>
      </c>
      <c r="AK400" s="390">
        <v>0</v>
      </c>
      <c r="AL400" s="390">
        <v>0</v>
      </c>
      <c r="AM400" s="390">
        <v>124</v>
      </c>
      <c r="AN400" s="390">
        <v>0</v>
      </c>
      <c r="AO400" s="389">
        <v>0</v>
      </c>
      <c r="AP400" s="390">
        <v>124</v>
      </c>
      <c r="AQ400" s="584">
        <v>1</v>
      </c>
      <c r="AR400" s="601"/>
      <c r="AS400" s="390">
        <v>123</v>
      </c>
      <c r="AT400" s="390">
        <v>11</v>
      </c>
      <c r="AU400" s="389">
        <v>36</v>
      </c>
      <c r="AV400" s="390">
        <v>5</v>
      </c>
      <c r="AW400" s="390">
        <v>3</v>
      </c>
      <c r="AX400" s="390">
        <v>1</v>
      </c>
      <c r="AY400" s="390">
        <v>5</v>
      </c>
      <c r="AZ400" s="390">
        <v>5</v>
      </c>
      <c r="BA400" s="390">
        <v>26</v>
      </c>
      <c r="BB400" s="519">
        <v>0.29299999999999998</v>
      </c>
      <c r="BC400" s="519">
        <v>0.32800000000000001</v>
      </c>
      <c r="BD400" s="519">
        <v>0.40699999999999997</v>
      </c>
      <c r="BE400" s="519">
        <v>0.73499999999999999</v>
      </c>
      <c r="BF400" s="370"/>
      <c r="BG400" s="390">
        <v>381</v>
      </c>
      <c r="BH400" s="390">
        <v>54</v>
      </c>
      <c r="BI400" s="390">
        <v>115</v>
      </c>
      <c r="BJ400" s="390">
        <v>30</v>
      </c>
      <c r="BK400" s="390">
        <v>4</v>
      </c>
      <c r="BL400" s="390">
        <v>12</v>
      </c>
      <c r="BM400" s="390">
        <v>50</v>
      </c>
      <c r="BN400" s="390">
        <v>16</v>
      </c>
      <c r="BO400" s="390">
        <v>54</v>
      </c>
      <c r="BP400" s="519">
        <v>0.30199999999999999</v>
      </c>
      <c r="BQ400" s="519">
        <v>0.33100000000000002</v>
      </c>
      <c r="BR400" s="519">
        <v>0.496</v>
      </c>
      <c r="BS400" s="519">
        <v>0.82699999999999996</v>
      </c>
      <c r="BT400" s="390"/>
      <c r="BU400" s="390"/>
      <c r="BV400" s="390"/>
      <c r="BW400" s="390"/>
      <c r="BX400" s="390"/>
      <c r="BY400" s="390"/>
      <c r="BZ400" s="390"/>
      <c r="CA400" s="390"/>
      <c r="CB400" s="390"/>
      <c r="CC400" s="390"/>
      <c r="CD400" s="390"/>
    </row>
    <row r="401" spans="1:82" s="388" customFormat="1">
      <c r="A401" s="388" t="s">
        <v>6154</v>
      </c>
      <c r="B401" s="388" t="s">
        <v>7304</v>
      </c>
      <c r="C401" s="390">
        <v>25</v>
      </c>
      <c r="D401" s="390" t="s">
        <v>51</v>
      </c>
      <c r="E401" s="390" t="s">
        <v>34</v>
      </c>
      <c r="F401" s="390" t="s">
        <v>10</v>
      </c>
      <c r="G401" s="390">
        <v>26</v>
      </c>
      <c r="H401" s="390">
        <v>86</v>
      </c>
      <c r="I401" s="390">
        <v>77</v>
      </c>
      <c r="J401" s="390">
        <v>5</v>
      </c>
      <c r="K401" s="390">
        <v>13</v>
      </c>
      <c r="L401" s="390">
        <v>4</v>
      </c>
      <c r="M401" s="390">
        <v>0</v>
      </c>
      <c r="N401" s="390">
        <v>1</v>
      </c>
      <c r="O401" s="390">
        <v>10</v>
      </c>
      <c r="P401" s="390">
        <v>0</v>
      </c>
      <c r="Q401" s="390">
        <v>0</v>
      </c>
      <c r="R401" s="390">
        <v>7</v>
      </c>
      <c r="S401" s="390">
        <v>20</v>
      </c>
      <c r="T401" s="519">
        <v>0.16900000000000001</v>
      </c>
      <c r="U401" s="519">
        <v>0.25600000000000001</v>
      </c>
      <c r="V401" s="519">
        <v>0.26</v>
      </c>
      <c r="W401" s="519">
        <v>0.51600000000000001</v>
      </c>
      <c r="X401" s="390">
        <v>42</v>
      </c>
      <c r="Y401" s="390">
        <v>20</v>
      </c>
      <c r="Z401" s="390">
        <v>5</v>
      </c>
      <c r="AA401" s="390">
        <v>2</v>
      </c>
      <c r="AB401" s="390">
        <v>0</v>
      </c>
      <c r="AC401" s="390">
        <v>0</v>
      </c>
      <c r="AD401" s="390">
        <v>0</v>
      </c>
      <c r="AE401" s="390" t="s">
        <v>10172</v>
      </c>
      <c r="AF401" s="390"/>
      <c r="AG401" s="576">
        <v>0</v>
      </c>
      <c r="AH401" s="390">
        <v>0</v>
      </c>
      <c r="AI401" s="390">
        <v>2</v>
      </c>
      <c r="AJ401" s="390">
        <v>7</v>
      </c>
      <c r="AK401" s="390">
        <v>15</v>
      </c>
      <c r="AL401" s="390">
        <v>1</v>
      </c>
      <c r="AM401" s="390">
        <v>0</v>
      </c>
      <c r="AN401" s="390">
        <v>0</v>
      </c>
      <c r="AO401" s="389">
        <v>0</v>
      </c>
      <c r="AP401" s="390">
        <v>0</v>
      </c>
      <c r="AQ401" s="584">
        <v>1</v>
      </c>
      <c r="AR401" s="601"/>
      <c r="AS401" s="390">
        <v>30</v>
      </c>
      <c r="AT401" s="390">
        <v>1</v>
      </c>
      <c r="AU401" s="389">
        <v>5</v>
      </c>
      <c r="AV401" s="390">
        <v>2</v>
      </c>
      <c r="AW401" s="390">
        <v>0</v>
      </c>
      <c r="AX401" s="390">
        <v>0</v>
      </c>
      <c r="AY401" s="390">
        <v>4</v>
      </c>
      <c r="AZ401" s="390">
        <v>2</v>
      </c>
      <c r="BA401" s="390">
        <v>9</v>
      </c>
      <c r="BB401" s="519">
        <v>0.16700000000000001</v>
      </c>
      <c r="BC401" s="519">
        <v>0.24199999999999999</v>
      </c>
      <c r="BD401" s="519">
        <v>0.23300000000000001</v>
      </c>
      <c r="BE401" s="519">
        <v>0.47499999999999998</v>
      </c>
      <c r="BF401" s="370"/>
      <c r="BG401" s="390">
        <v>47</v>
      </c>
      <c r="BH401" s="390">
        <v>4</v>
      </c>
      <c r="BI401" s="390">
        <v>8</v>
      </c>
      <c r="BJ401" s="390">
        <v>2</v>
      </c>
      <c r="BK401" s="390">
        <v>0</v>
      </c>
      <c r="BL401" s="390">
        <v>1</v>
      </c>
      <c r="BM401" s="390">
        <v>6</v>
      </c>
      <c r="BN401" s="390">
        <v>5</v>
      </c>
      <c r="BO401" s="390">
        <v>11</v>
      </c>
      <c r="BP401" s="519">
        <v>0.17</v>
      </c>
      <c r="BQ401" s="519">
        <v>0.26400000000000001</v>
      </c>
      <c r="BR401" s="519">
        <v>0.27700000000000002</v>
      </c>
      <c r="BS401" s="519">
        <v>0.54100000000000004</v>
      </c>
      <c r="BT401" s="390"/>
      <c r="BU401" s="390"/>
      <c r="BV401" s="390"/>
      <c r="BW401" s="390"/>
      <c r="BX401" s="390"/>
      <c r="BY401" s="390"/>
      <c r="BZ401" s="390"/>
      <c r="CA401" s="390"/>
      <c r="CB401" s="390"/>
      <c r="CC401" s="390"/>
      <c r="CD401" s="390"/>
    </row>
    <row r="402" spans="1:82" s="388" customFormat="1">
      <c r="A402" s="388" t="s">
        <v>6679</v>
      </c>
      <c r="B402" s="388" t="s">
        <v>7305</v>
      </c>
      <c r="C402" s="390">
        <v>27</v>
      </c>
      <c r="D402" s="390" t="s">
        <v>55</v>
      </c>
      <c r="E402" s="390" t="s">
        <v>34</v>
      </c>
      <c r="F402" s="390" t="s">
        <v>10</v>
      </c>
      <c r="G402" s="390">
        <v>125</v>
      </c>
      <c r="H402" s="390">
        <v>337</v>
      </c>
      <c r="I402" s="390">
        <v>292</v>
      </c>
      <c r="J402" s="390">
        <v>29</v>
      </c>
      <c r="K402" s="390">
        <v>69</v>
      </c>
      <c r="L402" s="390">
        <v>14</v>
      </c>
      <c r="M402" s="390">
        <v>1</v>
      </c>
      <c r="N402" s="390">
        <v>5</v>
      </c>
      <c r="O402" s="390">
        <v>19</v>
      </c>
      <c r="P402" s="390">
        <v>2</v>
      </c>
      <c r="Q402" s="390">
        <v>4</v>
      </c>
      <c r="R402" s="390">
        <v>32</v>
      </c>
      <c r="S402" s="390">
        <v>52</v>
      </c>
      <c r="T402" s="519">
        <v>0.23599999999999999</v>
      </c>
      <c r="U402" s="519">
        <v>0.318</v>
      </c>
      <c r="V402" s="519">
        <v>0.34200000000000003</v>
      </c>
      <c r="W402" s="519">
        <v>0.66100000000000003</v>
      </c>
      <c r="X402" s="390">
        <v>87</v>
      </c>
      <c r="Y402" s="390">
        <v>100</v>
      </c>
      <c r="Z402" s="390">
        <v>4</v>
      </c>
      <c r="AA402" s="390">
        <v>4</v>
      </c>
      <c r="AB402" s="390">
        <v>7</v>
      </c>
      <c r="AC402" s="390">
        <v>2</v>
      </c>
      <c r="AD402" s="390">
        <v>0</v>
      </c>
      <c r="AE402" s="390" t="s">
        <v>10102</v>
      </c>
      <c r="AF402" s="390"/>
      <c r="AG402" s="576">
        <v>0</v>
      </c>
      <c r="AH402" s="390">
        <v>0</v>
      </c>
      <c r="AI402" s="390">
        <v>0</v>
      </c>
      <c r="AJ402" s="390">
        <v>0</v>
      </c>
      <c r="AK402" s="390">
        <v>0</v>
      </c>
      <c r="AL402" s="390">
        <v>0</v>
      </c>
      <c r="AM402" s="390">
        <v>32</v>
      </c>
      <c r="AN402" s="390">
        <v>89</v>
      </c>
      <c r="AO402" s="389">
        <v>2</v>
      </c>
      <c r="AP402" s="390">
        <v>120</v>
      </c>
      <c r="AQ402" s="584">
        <v>2</v>
      </c>
      <c r="AR402" s="601"/>
      <c r="AS402" s="390">
        <v>130</v>
      </c>
      <c r="AT402" s="390">
        <v>12</v>
      </c>
      <c r="AU402" s="389">
        <v>32</v>
      </c>
      <c r="AV402" s="390">
        <v>5</v>
      </c>
      <c r="AW402" s="390">
        <v>0</v>
      </c>
      <c r="AX402" s="390">
        <v>3</v>
      </c>
      <c r="AY402" s="390">
        <v>10</v>
      </c>
      <c r="AZ402" s="390">
        <v>13</v>
      </c>
      <c r="BA402" s="390">
        <v>20</v>
      </c>
      <c r="BB402" s="519">
        <v>0.246</v>
      </c>
      <c r="BC402" s="519">
        <v>0.317</v>
      </c>
      <c r="BD402" s="519">
        <v>0.35399999999999998</v>
      </c>
      <c r="BE402" s="519">
        <v>0.67100000000000004</v>
      </c>
      <c r="BF402" s="370"/>
      <c r="BG402" s="390">
        <v>162</v>
      </c>
      <c r="BH402" s="390">
        <v>17</v>
      </c>
      <c r="BI402" s="390">
        <v>37</v>
      </c>
      <c r="BJ402" s="390">
        <v>9</v>
      </c>
      <c r="BK402" s="390">
        <v>1</v>
      </c>
      <c r="BL402" s="390">
        <v>2</v>
      </c>
      <c r="BM402" s="390">
        <v>9</v>
      </c>
      <c r="BN402" s="390">
        <v>19</v>
      </c>
      <c r="BO402" s="390">
        <v>32</v>
      </c>
      <c r="BP402" s="519">
        <v>0.22800000000000001</v>
      </c>
      <c r="BQ402" s="519">
        <v>0.31900000000000001</v>
      </c>
      <c r="BR402" s="519">
        <v>0.33300000000000002</v>
      </c>
      <c r="BS402" s="519">
        <v>0.65200000000000002</v>
      </c>
      <c r="BT402" s="390"/>
      <c r="BU402" s="390"/>
      <c r="BV402" s="390"/>
      <c r="BW402" s="390"/>
      <c r="BX402" s="390"/>
      <c r="BY402" s="390"/>
      <c r="BZ402" s="390"/>
      <c r="CA402" s="390"/>
      <c r="CB402" s="390"/>
      <c r="CC402" s="390"/>
      <c r="CD402" s="390"/>
    </row>
    <row r="403" spans="1:82" s="388" customFormat="1">
      <c r="A403" s="388" t="s">
        <v>10173</v>
      </c>
      <c r="B403" s="388" t="s">
        <v>7306</v>
      </c>
      <c r="C403" s="390">
        <v>25</v>
      </c>
      <c r="D403" s="390" t="s">
        <v>115</v>
      </c>
      <c r="E403" s="390" t="s">
        <v>34</v>
      </c>
      <c r="F403" s="390" t="s">
        <v>35</v>
      </c>
      <c r="G403" s="390">
        <v>1</v>
      </c>
      <c r="H403" s="390">
        <v>3</v>
      </c>
      <c r="I403" s="390">
        <v>3</v>
      </c>
      <c r="J403" s="390">
        <v>0</v>
      </c>
      <c r="K403" s="390">
        <v>0</v>
      </c>
      <c r="L403" s="390">
        <v>0</v>
      </c>
      <c r="M403" s="390">
        <v>0</v>
      </c>
      <c r="N403" s="390">
        <v>0</v>
      </c>
      <c r="O403" s="390">
        <v>0</v>
      </c>
      <c r="P403" s="390">
        <v>0</v>
      </c>
      <c r="Q403" s="390">
        <v>0</v>
      </c>
      <c r="R403" s="390">
        <v>0</v>
      </c>
      <c r="S403" s="390">
        <v>1</v>
      </c>
      <c r="T403" s="519">
        <v>0</v>
      </c>
      <c r="U403" s="519">
        <v>0</v>
      </c>
      <c r="V403" s="519">
        <v>0</v>
      </c>
      <c r="W403" s="519">
        <v>0</v>
      </c>
      <c r="X403" s="390">
        <v>-100</v>
      </c>
      <c r="Y403" s="390">
        <v>0</v>
      </c>
      <c r="Z403" s="390">
        <v>0</v>
      </c>
      <c r="AA403" s="390">
        <v>0</v>
      </c>
      <c r="AB403" s="390">
        <v>0</v>
      </c>
      <c r="AC403" s="390">
        <v>0</v>
      </c>
      <c r="AD403" s="390">
        <v>0</v>
      </c>
      <c r="AE403" s="390" t="s">
        <v>6527</v>
      </c>
      <c r="AF403" s="390"/>
      <c r="AG403" s="576">
        <v>0</v>
      </c>
      <c r="AH403" s="390">
        <v>0</v>
      </c>
      <c r="AI403" s="390">
        <v>1</v>
      </c>
      <c r="AJ403" s="390">
        <v>0</v>
      </c>
      <c r="AK403" s="390">
        <v>0</v>
      </c>
      <c r="AL403" s="390">
        <v>0</v>
      </c>
      <c r="AM403" s="390">
        <v>0</v>
      </c>
      <c r="AN403" s="390">
        <v>0</v>
      </c>
      <c r="AO403" s="389">
        <v>0</v>
      </c>
      <c r="AP403" s="390">
        <v>0</v>
      </c>
      <c r="AQ403" s="584">
        <v>0</v>
      </c>
      <c r="AR403" s="601"/>
      <c r="AS403" s="390">
        <v>0</v>
      </c>
      <c r="AT403" s="390">
        <v>0</v>
      </c>
      <c r="AU403" s="389">
        <v>0</v>
      </c>
      <c r="AV403" s="390">
        <v>0</v>
      </c>
      <c r="AW403" s="390">
        <v>0</v>
      </c>
      <c r="AX403" s="390">
        <v>0</v>
      </c>
      <c r="AY403" s="390">
        <v>0</v>
      </c>
      <c r="AZ403" s="390">
        <v>0</v>
      </c>
      <c r="BA403" s="390">
        <v>0</v>
      </c>
      <c r="BB403" s="519">
        <v>0</v>
      </c>
      <c r="BC403" s="519">
        <v>0</v>
      </c>
      <c r="BD403" s="519">
        <v>0</v>
      </c>
      <c r="BE403" s="519">
        <v>0</v>
      </c>
      <c r="BF403" s="370"/>
      <c r="BG403" s="390">
        <v>3</v>
      </c>
      <c r="BH403" s="390">
        <v>0</v>
      </c>
      <c r="BI403" s="390">
        <v>0</v>
      </c>
      <c r="BJ403" s="390">
        <v>0</v>
      </c>
      <c r="BK403" s="390">
        <v>0</v>
      </c>
      <c r="BL403" s="390">
        <v>0</v>
      </c>
      <c r="BM403" s="390">
        <v>0</v>
      </c>
      <c r="BN403" s="390">
        <v>0</v>
      </c>
      <c r="BO403" s="390">
        <v>1</v>
      </c>
      <c r="BP403" s="519">
        <v>0</v>
      </c>
      <c r="BQ403" s="519">
        <v>0</v>
      </c>
      <c r="BR403" s="519">
        <v>0</v>
      </c>
      <c r="BS403" s="519">
        <v>0</v>
      </c>
      <c r="BT403" s="390"/>
      <c r="BU403" s="390"/>
      <c r="BV403" s="390"/>
      <c r="BW403" s="390"/>
      <c r="BX403" s="390"/>
      <c r="BY403" s="390"/>
      <c r="BZ403" s="390"/>
      <c r="CA403" s="390"/>
      <c r="CB403" s="390"/>
      <c r="CC403" s="390"/>
      <c r="CD403" s="390"/>
    </row>
    <row r="404" spans="1:82" s="388" customFormat="1">
      <c r="A404" s="388" t="s">
        <v>257</v>
      </c>
      <c r="B404" s="388" t="s">
        <v>7307</v>
      </c>
      <c r="C404" s="390">
        <v>28</v>
      </c>
      <c r="D404" s="390" t="s">
        <v>68</v>
      </c>
      <c r="E404" s="390" t="s">
        <v>43</v>
      </c>
      <c r="F404" s="390" t="s">
        <v>10</v>
      </c>
      <c r="G404" s="390">
        <v>136</v>
      </c>
      <c r="H404" s="390">
        <v>597</v>
      </c>
      <c r="I404" s="390">
        <v>529</v>
      </c>
      <c r="J404" s="390">
        <v>88</v>
      </c>
      <c r="K404" s="390">
        <v>163</v>
      </c>
      <c r="L404" s="390">
        <v>44</v>
      </c>
      <c r="M404" s="390">
        <v>2</v>
      </c>
      <c r="N404" s="390">
        <v>24</v>
      </c>
      <c r="O404" s="390">
        <v>92</v>
      </c>
      <c r="P404" s="390">
        <v>2</v>
      </c>
      <c r="Q404" s="390">
        <v>1</v>
      </c>
      <c r="R404" s="390">
        <v>55</v>
      </c>
      <c r="S404" s="390">
        <v>82</v>
      </c>
      <c r="T404" s="519">
        <v>0.308</v>
      </c>
      <c r="U404" s="519">
        <v>0.374</v>
      </c>
      <c r="V404" s="519">
        <v>0.53500000000000003</v>
      </c>
      <c r="W404" s="519">
        <v>0.90900000000000003</v>
      </c>
      <c r="X404" s="390">
        <v>137</v>
      </c>
      <c r="Y404" s="390">
        <v>283</v>
      </c>
      <c r="Z404" s="390">
        <v>5</v>
      </c>
      <c r="AA404" s="390">
        <v>5</v>
      </c>
      <c r="AB404" s="390">
        <v>0</v>
      </c>
      <c r="AC404" s="390">
        <v>8</v>
      </c>
      <c r="AD404" s="390">
        <v>5</v>
      </c>
      <c r="AE404" s="570" t="s">
        <v>6533</v>
      </c>
      <c r="AF404" s="570"/>
      <c r="AG404" s="576">
        <v>0</v>
      </c>
      <c r="AH404" s="390">
        <v>0</v>
      </c>
      <c r="AI404" s="390">
        <v>0</v>
      </c>
      <c r="AJ404" s="390">
        <v>0</v>
      </c>
      <c r="AK404" s="390">
        <v>136</v>
      </c>
      <c r="AL404" s="390">
        <v>0</v>
      </c>
      <c r="AM404" s="390">
        <v>0</v>
      </c>
      <c r="AN404" s="390">
        <v>0</v>
      </c>
      <c r="AO404" s="389">
        <v>0</v>
      </c>
      <c r="AP404" s="390">
        <v>0</v>
      </c>
      <c r="AQ404" s="584">
        <v>0</v>
      </c>
      <c r="AR404" s="601"/>
      <c r="AS404" s="390">
        <v>130</v>
      </c>
      <c r="AT404" s="390">
        <v>23</v>
      </c>
      <c r="AU404" s="389">
        <v>37</v>
      </c>
      <c r="AV404" s="390">
        <v>13</v>
      </c>
      <c r="AW404" s="390">
        <v>1</v>
      </c>
      <c r="AX404" s="390">
        <v>7</v>
      </c>
      <c r="AY404" s="390">
        <v>23</v>
      </c>
      <c r="AZ404" s="390">
        <v>18</v>
      </c>
      <c r="BA404" s="390">
        <v>26</v>
      </c>
      <c r="BB404" s="519">
        <v>0.28499999999999998</v>
      </c>
      <c r="BC404" s="519">
        <v>0.36899999999999999</v>
      </c>
      <c r="BD404" s="519">
        <v>0.56200000000000006</v>
      </c>
      <c r="BE404" s="519">
        <v>0.93100000000000005</v>
      </c>
      <c r="BF404" s="370"/>
      <c r="BG404" s="390">
        <v>399</v>
      </c>
      <c r="BH404" s="390">
        <v>65</v>
      </c>
      <c r="BI404" s="390">
        <v>126</v>
      </c>
      <c r="BJ404" s="390">
        <v>31</v>
      </c>
      <c r="BK404" s="390">
        <v>1</v>
      </c>
      <c r="BL404" s="390">
        <v>17</v>
      </c>
      <c r="BM404" s="390">
        <v>69</v>
      </c>
      <c r="BN404" s="390">
        <v>37</v>
      </c>
      <c r="BO404" s="390">
        <v>56</v>
      </c>
      <c r="BP404" s="519">
        <v>0.316</v>
      </c>
      <c r="BQ404" s="519">
        <v>0.375</v>
      </c>
      <c r="BR404" s="519">
        <v>0.52600000000000002</v>
      </c>
      <c r="BS404" s="519">
        <v>0.90100000000000002</v>
      </c>
      <c r="BT404" s="390"/>
      <c r="BU404" s="390"/>
      <c r="BV404" s="390"/>
      <c r="BW404" s="390"/>
      <c r="BX404" s="390"/>
      <c r="BY404" s="390"/>
      <c r="BZ404" s="390"/>
      <c r="CA404" s="390"/>
      <c r="CB404" s="390"/>
      <c r="CC404" s="390"/>
      <c r="CD404" s="390"/>
    </row>
    <row r="405" spans="1:82" s="388" customFormat="1">
      <c r="A405" s="388" t="s">
        <v>221</v>
      </c>
      <c r="B405" s="388" t="s">
        <v>7308</v>
      </c>
      <c r="C405" s="390">
        <v>31</v>
      </c>
      <c r="D405" s="390" t="s">
        <v>44</v>
      </c>
      <c r="E405" s="390" t="s">
        <v>34</v>
      </c>
      <c r="F405" s="390" t="s">
        <v>37</v>
      </c>
      <c r="G405" s="390">
        <v>147</v>
      </c>
      <c r="H405" s="390">
        <v>594</v>
      </c>
      <c r="I405" s="390">
        <v>505</v>
      </c>
      <c r="J405" s="390">
        <v>67</v>
      </c>
      <c r="K405" s="390">
        <v>122</v>
      </c>
      <c r="L405" s="390">
        <v>34</v>
      </c>
      <c r="M405" s="390">
        <v>0</v>
      </c>
      <c r="N405" s="390">
        <v>25</v>
      </c>
      <c r="O405" s="390">
        <v>77</v>
      </c>
      <c r="P405" s="390">
        <v>0</v>
      </c>
      <c r="Q405" s="390">
        <v>1</v>
      </c>
      <c r="R405" s="390">
        <v>83</v>
      </c>
      <c r="S405" s="390">
        <v>156</v>
      </c>
      <c r="T405" s="519">
        <v>0.24199999999999999</v>
      </c>
      <c r="U405" s="519">
        <v>0.35</v>
      </c>
      <c r="V405" s="519">
        <v>0.45700000000000002</v>
      </c>
      <c r="W405" s="519">
        <v>0.80800000000000005</v>
      </c>
      <c r="X405" s="390">
        <v>122</v>
      </c>
      <c r="Y405" s="390">
        <v>231</v>
      </c>
      <c r="Z405" s="390">
        <v>11</v>
      </c>
      <c r="AA405" s="390">
        <v>3</v>
      </c>
      <c r="AB405" s="390">
        <v>0</v>
      </c>
      <c r="AC405" s="390">
        <v>3</v>
      </c>
      <c r="AD405" s="390">
        <v>2</v>
      </c>
      <c r="AE405" s="390" t="s">
        <v>6526</v>
      </c>
      <c r="AF405" s="390"/>
      <c r="AG405" s="576">
        <v>0</v>
      </c>
      <c r="AH405" s="390">
        <v>0</v>
      </c>
      <c r="AI405" s="390">
        <v>134</v>
      </c>
      <c r="AJ405" s="390">
        <v>0</v>
      </c>
      <c r="AK405" s="390">
        <v>0</v>
      </c>
      <c r="AL405" s="390">
        <v>0</v>
      </c>
      <c r="AM405" s="390">
        <v>0</v>
      </c>
      <c r="AN405" s="390">
        <v>0</v>
      </c>
      <c r="AO405" s="389">
        <v>0</v>
      </c>
      <c r="AP405" s="390">
        <v>0</v>
      </c>
      <c r="AQ405" s="584">
        <v>10</v>
      </c>
      <c r="AR405" s="601"/>
      <c r="AS405" s="390">
        <v>170</v>
      </c>
      <c r="AT405" s="390">
        <v>11</v>
      </c>
      <c r="AU405" s="389">
        <v>40</v>
      </c>
      <c r="AV405" s="390">
        <v>8</v>
      </c>
      <c r="AW405" s="390">
        <v>0</v>
      </c>
      <c r="AX405" s="390">
        <v>5</v>
      </c>
      <c r="AY405" s="390">
        <v>18</v>
      </c>
      <c r="AZ405" s="390">
        <v>19</v>
      </c>
      <c r="BA405" s="390">
        <v>46</v>
      </c>
      <c r="BB405" s="519">
        <v>0.23499999999999999</v>
      </c>
      <c r="BC405" s="519">
        <v>0.318</v>
      </c>
      <c r="BD405" s="519">
        <v>0.371</v>
      </c>
      <c r="BE405" s="519">
        <v>0.68899999999999995</v>
      </c>
      <c r="BF405" s="370"/>
      <c r="BG405" s="390">
        <v>335</v>
      </c>
      <c r="BH405" s="390">
        <v>56</v>
      </c>
      <c r="BI405" s="390">
        <v>82</v>
      </c>
      <c r="BJ405" s="390">
        <v>26</v>
      </c>
      <c r="BK405" s="390">
        <v>0</v>
      </c>
      <c r="BL405" s="390">
        <v>20</v>
      </c>
      <c r="BM405" s="390">
        <v>59</v>
      </c>
      <c r="BN405" s="390">
        <v>64</v>
      </c>
      <c r="BO405" s="390">
        <v>110</v>
      </c>
      <c r="BP405" s="519">
        <v>0.245</v>
      </c>
      <c r="BQ405" s="519">
        <v>0.36599999999999999</v>
      </c>
      <c r="BR405" s="519">
        <v>0.501</v>
      </c>
      <c r="BS405" s="519">
        <v>0.86699999999999999</v>
      </c>
      <c r="BT405" s="390"/>
      <c r="BU405" s="390"/>
      <c r="BV405" s="390"/>
      <c r="BW405" s="390"/>
      <c r="BX405" s="390"/>
      <c r="BY405" s="390"/>
      <c r="BZ405" s="390"/>
      <c r="CA405" s="390"/>
      <c r="CB405" s="390"/>
      <c r="CC405" s="390"/>
      <c r="CD405" s="390"/>
    </row>
    <row r="406" spans="1:82" s="388" customFormat="1">
      <c r="A406" s="388" t="s">
        <v>147</v>
      </c>
      <c r="B406" s="388" t="s">
        <v>7309</v>
      </c>
      <c r="C406" s="390">
        <v>34</v>
      </c>
      <c r="D406" s="390" t="s">
        <v>56</v>
      </c>
      <c r="E406" s="390" t="s">
        <v>43</v>
      </c>
      <c r="F406" s="390" t="s">
        <v>10</v>
      </c>
      <c r="G406" s="390">
        <v>105</v>
      </c>
      <c r="H406" s="390">
        <v>388</v>
      </c>
      <c r="I406" s="390">
        <v>347</v>
      </c>
      <c r="J406" s="390">
        <v>45</v>
      </c>
      <c r="K406" s="390">
        <v>94</v>
      </c>
      <c r="L406" s="390">
        <v>24</v>
      </c>
      <c r="M406" s="390">
        <v>0</v>
      </c>
      <c r="N406" s="390">
        <v>12</v>
      </c>
      <c r="O406" s="390">
        <v>50</v>
      </c>
      <c r="P406" s="390">
        <v>0</v>
      </c>
      <c r="Q406" s="390">
        <v>0</v>
      </c>
      <c r="R406" s="390">
        <v>22</v>
      </c>
      <c r="S406" s="390">
        <v>43</v>
      </c>
      <c r="T406" s="519">
        <v>0.27100000000000002</v>
      </c>
      <c r="U406" s="519">
        <v>0.33200000000000002</v>
      </c>
      <c r="V406" s="519">
        <v>0.44400000000000001</v>
      </c>
      <c r="W406" s="519">
        <v>0.77600000000000002</v>
      </c>
      <c r="X406" s="390">
        <v>108</v>
      </c>
      <c r="Y406" s="390">
        <v>154</v>
      </c>
      <c r="Z406" s="390">
        <v>6</v>
      </c>
      <c r="AA406" s="390">
        <v>13</v>
      </c>
      <c r="AB406" s="390">
        <v>0</v>
      </c>
      <c r="AC406" s="390">
        <v>6</v>
      </c>
      <c r="AD406" s="390">
        <v>0</v>
      </c>
      <c r="AE406" s="390" t="s">
        <v>10022</v>
      </c>
      <c r="AF406" s="390"/>
      <c r="AG406" s="576">
        <v>0</v>
      </c>
      <c r="AH406" s="390">
        <v>93</v>
      </c>
      <c r="AI406" s="390">
        <v>0</v>
      </c>
      <c r="AJ406" s="390">
        <v>0</v>
      </c>
      <c r="AK406" s="390">
        <v>0</v>
      </c>
      <c r="AL406" s="390">
        <v>0</v>
      </c>
      <c r="AM406" s="390">
        <v>0</v>
      </c>
      <c r="AN406" s="390">
        <v>0</v>
      </c>
      <c r="AO406" s="389">
        <v>0</v>
      </c>
      <c r="AP406" s="390">
        <v>0</v>
      </c>
      <c r="AQ406" s="584">
        <v>4</v>
      </c>
      <c r="AR406" s="601"/>
      <c r="AS406" s="390">
        <v>88</v>
      </c>
      <c r="AT406" s="390">
        <v>14</v>
      </c>
      <c r="AU406" s="389">
        <v>24</v>
      </c>
      <c r="AV406" s="390">
        <v>4</v>
      </c>
      <c r="AW406" s="390">
        <v>0</v>
      </c>
      <c r="AX406" s="390">
        <v>5</v>
      </c>
      <c r="AY406" s="390">
        <v>11</v>
      </c>
      <c r="AZ406" s="390">
        <v>6</v>
      </c>
      <c r="BA406" s="390">
        <v>15</v>
      </c>
      <c r="BB406" s="519">
        <v>0.27300000000000002</v>
      </c>
      <c r="BC406" s="519">
        <v>0.32600000000000001</v>
      </c>
      <c r="BD406" s="519">
        <v>0.48899999999999999</v>
      </c>
      <c r="BE406" s="519">
        <v>0.81499999999999995</v>
      </c>
      <c r="BF406" s="370"/>
      <c r="BG406" s="390">
        <v>259</v>
      </c>
      <c r="BH406" s="390">
        <v>31</v>
      </c>
      <c r="BI406" s="390">
        <v>70</v>
      </c>
      <c r="BJ406" s="390">
        <v>20</v>
      </c>
      <c r="BK406" s="390">
        <v>0</v>
      </c>
      <c r="BL406" s="390">
        <v>7</v>
      </c>
      <c r="BM406" s="390">
        <v>39</v>
      </c>
      <c r="BN406" s="390">
        <v>16</v>
      </c>
      <c r="BO406" s="390">
        <v>28</v>
      </c>
      <c r="BP406" s="519">
        <v>0.27</v>
      </c>
      <c r="BQ406" s="519">
        <v>0.33400000000000002</v>
      </c>
      <c r="BR406" s="519">
        <v>0.42899999999999999</v>
      </c>
      <c r="BS406" s="519">
        <v>0.76300000000000001</v>
      </c>
      <c r="BT406" s="390"/>
      <c r="BU406" s="390"/>
      <c r="BV406" s="390"/>
      <c r="BW406" s="390"/>
      <c r="BX406" s="390"/>
      <c r="BY406" s="390"/>
      <c r="BZ406" s="390"/>
      <c r="CA406" s="390"/>
      <c r="CB406" s="390"/>
      <c r="CC406" s="390"/>
      <c r="CD406" s="390"/>
    </row>
    <row r="407" spans="1:82" s="388" customFormat="1">
      <c r="A407" s="388" t="s">
        <v>6665</v>
      </c>
      <c r="B407" s="388" t="s">
        <v>7310</v>
      </c>
      <c r="C407" s="390">
        <v>24</v>
      </c>
      <c r="D407" s="390" t="s">
        <v>56</v>
      </c>
      <c r="E407" s="390" t="s">
        <v>43</v>
      </c>
      <c r="F407" s="390" t="s">
        <v>10</v>
      </c>
      <c r="G407" s="390">
        <v>136</v>
      </c>
      <c r="H407" s="390">
        <v>533</v>
      </c>
      <c r="I407" s="390">
        <v>478</v>
      </c>
      <c r="J407" s="390">
        <v>51</v>
      </c>
      <c r="K407" s="390">
        <v>114</v>
      </c>
      <c r="L407" s="390">
        <v>25</v>
      </c>
      <c r="M407" s="390">
        <v>4</v>
      </c>
      <c r="N407" s="390">
        <v>14</v>
      </c>
      <c r="O407" s="390">
        <v>59</v>
      </c>
      <c r="P407" s="390">
        <v>10</v>
      </c>
      <c r="Q407" s="390">
        <v>4</v>
      </c>
      <c r="R407" s="390">
        <v>44</v>
      </c>
      <c r="S407" s="390">
        <v>122</v>
      </c>
      <c r="T407" s="519">
        <v>0.23799999999999999</v>
      </c>
      <c r="U407" s="519">
        <v>0.30399999999999999</v>
      </c>
      <c r="V407" s="519">
        <v>0.39500000000000002</v>
      </c>
      <c r="W407" s="519">
        <v>0.69899999999999995</v>
      </c>
      <c r="X407" s="390">
        <v>88</v>
      </c>
      <c r="Y407" s="390">
        <v>189</v>
      </c>
      <c r="Z407" s="390">
        <v>5</v>
      </c>
      <c r="AA407" s="390">
        <v>2</v>
      </c>
      <c r="AB407" s="390">
        <v>6</v>
      </c>
      <c r="AC407" s="390">
        <v>3</v>
      </c>
      <c r="AD407" s="390">
        <v>15</v>
      </c>
      <c r="AE407" s="570" t="s">
        <v>6535</v>
      </c>
      <c r="AF407" s="570"/>
      <c r="AG407" s="576">
        <v>0</v>
      </c>
      <c r="AH407" s="390">
        <v>0</v>
      </c>
      <c r="AI407" s="390">
        <v>0</v>
      </c>
      <c r="AJ407" s="390">
        <v>0</v>
      </c>
      <c r="AK407" s="390">
        <v>0</v>
      </c>
      <c r="AL407" s="390">
        <v>136</v>
      </c>
      <c r="AM407" s="390">
        <v>0</v>
      </c>
      <c r="AN407" s="390">
        <v>0</v>
      </c>
      <c r="AO407" s="389">
        <v>0</v>
      </c>
      <c r="AP407" s="390">
        <v>0</v>
      </c>
      <c r="AQ407" s="584">
        <v>0</v>
      </c>
      <c r="AR407" s="601"/>
      <c r="AS407" s="390">
        <v>103</v>
      </c>
      <c r="AT407" s="390">
        <v>13</v>
      </c>
      <c r="AU407" s="389">
        <v>21</v>
      </c>
      <c r="AV407" s="390">
        <v>5</v>
      </c>
      <c r="AW407" s="390">
        <v>1</v>
      </c>
      <c r="AX407" s="390">
        <v>3</v>
      </c>
      <c r="AY407" s="390">
        <v>11</v>
      </c>
      <c r="AZ407" s="390">
        <v>11</v>
      </c>
      <c r="BA407" s="390">
        <v>29</v>
      </c>
      <c r="BB407" s="519">
        <v>0.20399999999999999</v>
      </c>
      <c r="BC407" s="519">
        <v>0.28100000000000003</v>
      </c>
      <c r="BD407" s="519">
        <v>0.35899999999999999</v>
      </c>
      <c r="BE407" s="519">
        <v>0.64</v>
      </c>
      <c r="BF407" s="370"/>
      <c r="BG407" s="390">
        <v>375</v>
      </c>
      <c r="BH407" s="390">
        <v>38</v>
      </c>
      <c r="BI407" s="390">
        <v>93</v>
      </c>
      <c r="BJ407" s="390">
        <v>20</v>
      </c>
      <c r="BK407" s="390">
        <v>3</v>
      </c>
      <c r="BL407" s="390">
        <v>11</v>
      </c>
      <c r="BM407" s="390">
        <v>48</v>
      </c>
      <c r="BN407" s="390">
        <v>33</v>
      </c>
      <c r="BO407" s="390">
        <v>93</v>
      </c>
      <c r="BP407" s="519">
        <v>0.248</v>
      </c>
      <c r="BQ407" s="519">
        <v>0.31</v>
      </c>
      <c r="BR407" s="519">
        <v>0.40500000000000003</v>
      </c>
      <c r="BS407" s="519">
        <v>0.71499999999999997</v>
      </c>
      <c r="BT407" s="390"/>
      <c r="BU407" s="390"/>
      <c r="BV407" s="390"/>
      <c r="BW407" s="390"/>
      <c r="BX407" s="390"/>
      <c r="BY407" s="390"/>
      <c r="BZ407" s="390"/>
      <c r="CA407" s="390"/>
      <c r="CB407" s="390"/>
      <c r="CC407" s="390"/>
      <c r="CD407" s="390"/>
    </row>
    <row r="408" spans="1:82" s="388" customFormat="1">
      <c r="A408" s="388" t="s">
        <v>83</v>
      </c>
      <c r="B408" s="388" t="s">
        <v>7311</v>
      </c>
      <c r="C408" s="390">
        <v>32</v>
      </c>
      <c r="D408" s="390" t="s">
        <v>134</v>
      </c>
      <c r="E408" s="390" t="s">
        <v>34</v>
      </c>
      <c r="F408" s="390" t="s">
        <v>37</v>
      </c>
      <c r="G408" s="390">
        <v>113</v>
      </c>
      <c r="H408" s="390">
        <v>398</v>
      </c>
      <c r="I408" s="390">
        <v>347</v>
      </c>
      <c r="J408" s="390">
        <v>48</v>
      </c>
      <c r="K408" s="390">
        <v>76</v>
      </c>
      <c r="L408" s="390">
        <v>12</v>
      </c>
      <c r="M408" s="390">
        <v>1</v>
      </c>
      <c r="N408" s="390">
        <v>11</v>
      </c>
      <c r="O408" s="390">
        <v>46</v>
      </c>
      <c r="P408" s="390">
        <v>0</v>
      </c>
      <c r="Q408" s="390">
        <v>0</v>
      </c>
      <c r="R408" s="390">
        <v>42</v>
      </c>
      <c r="S408" s="390">
        <v>87</v>
      </c>
      <c r="T408" s="519">
        <v>0.219</v>
      </c>
      <c r="U408" s="519">
        <v>0.309</v>
      </c>
      <c r="V408" s="519">
        <v>0.35399999999999998</v>
      </c>
      <c r="W408" s="519">
        <v>0.66400000000000003</v>
      </c>
      <c r="X408" s="390">
        <v>79</v>
      </c>
      <c r="Y408" s="390">
        <v>123</v>
      </c>
      <c r="Z408" s="390">
        <v>3</v>
      </c>
      <c r="AA408" s="390">
        <v>5</v>
      </c>
      <c r="AB408" s="390">
        <v>0</v>
      </c>
      <c r="AC408" s="390">
        <v>4</v>
      </c>
      <c r="AD408" s="390">
        <v>3</v>
      </c>
      <c r="AE408" s="390" t="s">
        <v>10174</v>
      </c>
      <c r="AF408" s="390"/>
      <c r="AG408" s="576">
        <v>0</v>
      </c>
      <c r="AH408" s="390">
        <v>0</v>
      </c>
      <c r="AI408" s="390">
        <v>42</v>
      </c>
      <c r="AJ408" s="390">
        <v>32</v>
      </c>
      <c r="AK408" s="390">
        <v>25</v>
      </c>
      <c r="AL408" s="390">
        <v>0</v>
      </c>
      <c r="AM408" s="390">
        <v>1</v>
      </c>
      <c r="AN408" s="390">
        <v>0</v>
      </c>
      <c r="AO408" s="389">
        <v>15</v>
      </c>
      <c r="AP408" s="390">
        <v>16</v>
      </c>
      <c r="AQ408" s="584">
        <v>5</v>
      </c>
      <c r="AR408" s="601"/>
      <c r="AS408" s="390">
        <v>73</v>
      </c>
      <c r="AT408" s="390">
        <v>4</v>
      </c>
      <c r="AU408" s="389">
        <v>12</v>
      </c>
      <c r="AV408" s="390">
        <v>2</v>
      </c>
      <c r="AW408" s="390">
        <v>0</v>
      </c>
      <c r="AX408" s="390">
        <v>1</v>
      </c>
      <c r="AY408" s="390">
        <v>6</v>
      </c>
      <c r="AZ408" s="390">
        <v>7</v>
      </c>
      <c r="BA408" s="390">
        <v>20</v>
      </c>
      <c r="BB408" s="519">
        <v>0.16400000000000001</v>
      </c>
      <c r="BC408" s="519">
        <v>0.24399999999999999</v>
      </c>
      <c r="BD408" s="519">
        <v>0.23300000000000001</v>
      </c>
      <c r="BE408" s="519">
        <v>0.47699999999999998</v>
      </c>
      <c r="BF408" s="370"/>
      <c r="BG408" s="390">
        <v>274</v>
      </c>
      <c r="BH408" s="390">
        <v>44</v>
      </c>
      <c r="BI408" s="390">
        <v>64</v>
      </c>
      <c r="BJ408" s="390">
        <v>10</v>
      </c>
      <c r="BK408" s="390">
        <v>1</v>
      </c>
      <c r="BL408" s="390">
        <v>10</v>
      </c>
      <c r="BM408" s="390">
        <v>40</v>
      </c>
      <c r="BN408" s="390">
        <v>35</v>
      </c>
      <c r="BO408" s="390">
        <v>67</v>
      </c>
      <c r="BP408" s="519">
        <v>0.23400000000000001</v>
      </c>
      <c r="BQ408" s="519">
        <v>0.32600000000000001</v>
      </c>
      <c r="BR408" s="519">
        <v>0.38700000000000001</v>
      </c>
      <c r="BS408" s="519">
        <v>0.71299999999999997</v>
      </c>
      <c r="BT408" s="390"/>
      <c r="BU408" s="390"/>
      <c r="BV408" s="390"/>
      <c r="BW408" s="390"/>
      <c r="BX408" s="390"/>
      <c r="BY408" s="390"/>
      <c r="BZ408" s="390"/>
      <c r="CA408" s="390"/>
      <c r="CB408" s="390"/>
      <c r="CC408" s="390"/>
      <c r="CD408" s="390"/>
    </row>
    <row r="409" spans="1:82" s="388" customFormat="1">
      <c r="A409" s="388" t="s">
        <v>258</v>
      </c>
      <c r="B409" s="388" t="s">
        <v>7312</v>
      </c>
      <c r="C409" s="390">
        <v>33</v>
      </c>
      <c r="D409" s="390" t="s">
        <v>68</v>
      </c>
      <c r="E409" s="390" t="s">
        <v>43</v>
      </c>
      <c r="F409" s="390" t="s">
        <v>10</v>
      </c>
      <c r="G409" s="390">
        <v>85</v>
      </c>
      <c r="H409" s="390">
        <v>323</v>
      </c>
      <c r="I409" s="390">
        <v>288</v>
      </c>
      <c r="J409" s="390">
        <v>33</v>
      </c>
      <c r="K409" s="390">
        <v>76</v>
      </c>
      <c r="L409" s="390">
        <v>21</v>
      </c>
      <c r="M409" s="390">
        <v>2</v>
      </c>
      <c r="N409" s="390">
        <v>13</v>
      </c>
      <c r="O409" s="390">
        <v>51</v>
      </c>
      <c r="P409" s="390">
        <v>1</v>
      </c>
      <c r="Q409" s="390">
        <v>1</v>
      </c>
      <c r="R409" s="390">
        <v>30</v>
      </c>
      <c r="S409" s="390">
        <v>55</v>
      </c>
      <c r="T409" s="519">
        <v>0.26400000000000001</v>
      </c>
      <c r="U409" s="519">
        <v>0.33700000000000002</v>
      </c>
      <c r="V409" s="519">
        <v>0.48599999999999999</v>
      </c>
      <c r="W409" s="519">
        <v>0.82399999999999995</v>
      </c>
      <c r="X409" s="390">
        <v>114</v>
      </c>
      <c r="Y409" s="390">
        <v>140</v>
      </c>
      <c r="Z409" s="390">
        <v>10</v>
      </c>
      <c r="AA409" s="390">
        <v>3</v>
      </c>
      <c r="AB409" s="390">
        <v>0</v>
      </c>
      <c r="AC409" s="390">
        <v>2</v>
      </c>
      <c r="AD409" s="390">
        <v>1</v>
      </c>
      <c r="AE409" s="390" t="s">
        <v>6527</v>
      </c>
      <c r="AF409" s="390"/>
      <c r="AG409" s="576">
        <v>0</v>
      </c>
      <c r="AH409" s="390">
        <v>0</v>
      </c>
      <c r="AI409" s="390">
        <v>73</v>
      </c>
      <c r="AJ409" s="390">
        <v>0</v>
      </c>
      <c r="AK409" s="390">
        <v>0</v>
      </c>
      <c r="AL409" s="390">
        <v>0</v>
      </c>
      <c r="AM409" s="390">
        <v>0</v>
      </c>
      <c r="AN409" s="390">
        <v>0</v>
      </c>
      <c r="AO409" s="389">
        <v>0</v>
      </c>
      <c r="AP409" s="390">
        <v>0</v>
      </c>
      <c r="AQ409" s="584">
        <v>0</v>
      </c>
      <c r="AR409" s="601"/>
      <c r="AS409" s="390">
        <v>69</v>
      </c>
      <c r="AT409" s="390">
        <v>15</v>
      </c>
      <c r="AU409" s="389">
        <v>26</v>
      </c>
      <c r="AV409" s="390">
        <v>5</v>
      </c>
      <c r="AW409" s="390">
        <v>0</v>
      </c>
      <c r="AX409" s="390">
        <v>5</v>
      </c>
      <c r="AY409" s="390">
        <v>16</v>
      </c>
      <c r="AZ409" s="390">
        <v>14</v>
      </c>
      <c r="BA409" s="390">
        <v>12</v>
      </c>
      <c r="BB409" s="519">
        <v>0.377</v>
      </c>
      <c r="BC409" s="519">
        <v>0.47599999999999998</v>
      </c>
      <c r="BD409" s="519">
        <v>0.66700000000000004</v>
      </c>
      <c r="BE409" s="519">
        <v>1.143</v>
      </c>
      <c r="BF409" s="370"/>
      <c r="BG409" s="390">
        <v>219</v>
      </c>
      <c r="BH409" s="390">
        <v>18</v>
      </c>
      <c r="BI409" s="390">
        <v>50</v>
      </c>
      <c r="BJ409" s="390">
        <v>16</v>
      </c>
      <c r="BK409" s="390">
        <v>2</v>
      </c>
      <c r="BL409" s="390">
        <v>8</v>
      </c>
      <c r="BM409" s="390">
        <v>35</v>
      </c>
      <c r="BN409" s="390">
        <v>16</v>
      </c>
      <c r="BO409" s="390">
        <v>43</v>
      </c>
      <c r="BP409" s="519">
        <v>0.22800000000000001</v>
      </c>
      <c r="BQ409" s="519">
        <v>0.28899999999999998</v>
      </c>
      <c r="BR409" s="519">
        <v>0.42899999999999999</v>
      </c>
      <c r="BS409" s="519">
        <v>0.71799999999999997</v>
      </c>
      <c r="BT409" s="390"/>
      <c r="BU409" s="390"/>
      <c r="BV409" s="390"/>
      <c r="BW409" s="390"/>
      <c r="BX409" s="390"/>
      <c r="BY409" s="390"/>
      <c r="BZ409" s="390"/>
      <c r="CA409" s="390"/>
      <c r="CB409" s="390"/>
      <c r="CC409" s="390"/>
      <c r="CD409" s="390"/>
    </row>
    <row r="410" spans="1:82" ht="15" customHeight="1">
      <c r="A410" s="305"/>
      <c r="B410" s="317"/>
      <c r="C410" s="317"/>
      <c r="D410" s="317"/>
      <c r="E410" s="318"/>
      <c r="F410" s="318"/>
      <c r="G410" s="318"/>
      <c r="H410" s="318"/>
      <c r="I410" s="385"/>
      <c r="J410" s="385"/>
      <c r="K410" s="385"/>
      <c r="L410" s="385"/>
      <c r="M410" s="318"/>
      <c r="N410" s="318"/>
      <c r="O410" s="318"/>
      <c r="P410" s="318"/>
      <c r="Q410" s="318"/>
      <c r="R410" s="318"/>
      <c r="S410" s="318"/>
      <c r="T410" s="318"/>
      <c r="U410" s="318"/>
      <c r="V410" s="318"/>
      <c r="W410" s="318"/>
      <c r="X410" s="318"/>
      <c r="Y410" s="318"/>
      <c r="Z410" s="318"/>
      <c r="AA410" s="318"/>
      <c r="AB410" s="318"/>
      <c r="AC410" s="318"/>
      <c r="AD410" s="362"/>
      <c r="AE410" s="362"/>
      <c r="AF410" s="318"/>
      <c r="AG410" s="579"/>
      <c r="AH410" s="318"/>
      <c r="AI410" s="318"/>
      <c r="AJ410" s="362"/>
      <c r="AK410" s="318"/>
      <c r="AL410" s="318"/>
      <c r="AM410" s="318"/>
      <c r="AN410" s="318"/>
      <c r="AO410" s="362"/>
      <c r="AP410" s="318"/>
      <c r="AQ410" s="587"/>
      <c r="AR410" s="604"/>
      <c r="AS410" s="362"/>
      <c r="AT410" s="320"/>
      <c r="AU410" s="320"/>
      <c r="AV410" s="385"/>
      <c r="AW410" s="320"/>
      <c r="AX410" s="362"/>
      <c r="AY410" s="385"/>
      <c r="AZ410" s="385"/>
      <c r="BA410" s="320"/>
      <c r="BB410" s="287"/>
      <c r="BC410" s="389"/>
      <c r="BD410" s="389"/>
      <c r="BE410" s="389"/>
      <c r="BF410" s="370"/>
      <c r="BG410" s="390"/>
      <c r="BH410" s="389"/>
      <c r="BI410" s="390"/>
      <c r="BJ410" s="390"/>
      <c r="BK410" s="390"/>
      <c r="BL410" s="390"/>
    </row>
    <row r="411" spans="1:82" ht="15" customHeight="1">
      <c r="A411" s="312" t="s">
        <v>262</v>
      </c>
      <c r="B411" s="373"/>
      <c r="C411" s="373"/>
      <c r="D411" s="373"/>
      <c r="E411" s="390"/>
      <c r="F411" s="390"/>
      <c r="G411" s="390"/>
      <c r="H411" s="390"/>
      <c r="I411" s="390"/>
      <c r="J411" s="390"/>
      <c r="K411" s="390"/>
      <c r="L411" s="390"/>
      <c r="M411" s="390"/>
      <c r="N411" s="390"/>
      <c r="O411" s="390"/>
      <c r="P411" s="390"/>
      <c r="Q411" s="390"/>
      <c r="R411" s="390"/>
      <c r="S411" s="390"/>
      <c r="T411" s="390"/>
      <c r="U411" s="390"/>
      <c r="V411" s="390"/>
      <c r="W411" s="390"/>
      <c r="X411" s="390"/>
      <c r="Y411" s="390"/>
      <c r="Z411" s="390"/>
      <c r="AA411" s="390"/>
      <c r="AB411" s="390"/>
      <c r="AC411" s="390"/>
      <c r="AD411" s="389"/>
      <c r="AE411" s="389"/>
      <c r="AF411" s="390"/>
      <c r="AG411" s="576"/>
      <c r="AH411" s="390"/>
      <c r="AI411" s="390"/>
      <c r="AJ411" s="389"/>
      <c r="AK411" s="390"/>
      <c r="AL411" s="390"/>
      <c r="AM411" s="390"/>
      <c r="AN411" s="390"/>
      <c r="AO411" s="389"/>
      <c r="AP411" s="390"/>
      <c r="AQ411" s="584"/>
      <c r="AR411" s="601"/>
      <c r="AS411" s="390"/>
      <c r="AT411" s="389"/>
      <c r="AU411" s="389"/>
      <c r="AV411" s="390"/>
      <c r="AW411" s="389"/>
      <c r="AX411" s="389"/>
      <c r="AY411" s="390"/>
      <c r="AZ411" s="390"/>
      <c r="BA411" s="389"/>
      <c r="BC411" s="389"/>
      <c r="BD411" s="389"/>
      <c r="BE411" s="389"/>
      <c r="BF411" s="370"/>
      <c r="BG411" s="390"/>
      <c r="BH411" s="389"/>
      <c r="BI411" s="390"/>
      <c r="BJ411" s="390"/>
      <c r="BK411" s="390"/>
      <c r="BL411" s="390"/>
    </row>
    <row r="412" spans="1:82" s="388" customFormat="1">
      <c r="A412" s="388" t="s">
        <v>7638</v>
      </c>
      <c r="B412" s="388" t="s">
        <v>7639</v>
      </c>
      <c r="C412" s="390">
        <v>27</v>
      </c>
      <c r="D412" s="390" t="s">
        <v>58</v>
      </c>
      <c r="E412" s="390" t="s">
        <v>34</v>
      </c>
      <c r="F412" s="390" t="s">
        <v>10</v>
      </c>
      <c r="G412" s="390">
        <v>123</v>
      </c>
      <c r="H412" s="390">
        <v>496</v>
      </c>
      <c r="I412" s="390">
        <v>434</v>
      </c>
      <c r="J412" s="390">
        <v>51</v>
      </c>
      <c r="K412" s="390">
        <v>99</v>
      </c>
      <c r="L412" s="390">
        <v>23</v>
      </c>
      <c r="M412" s="390">
        <v>0</v>
      </c>
      <c r="N412" s="390">
        <v>20</v>
      </c>
      <c r="O412" s="390">
        <v>62</v>
      </c>
      <c r="P412" s="390">
        <v>0</v>
      </c>
      <c r="Q412" s="390">
        <v>0</v>
      </c>
      <c r="R412" s="390">
        <v>52</v>
      </c>
      <c r="S412" s="390">
        <v>165</v>
      </c>
      <c r="T412" s="519">
        <v>0.22800000000000001</v>
      </c>
      <c r="U412" s="519">
        <v>0.31900000000000001</v>
      </c>
      <c r="V412" s="519">
        <v>0.41899999999999998</v>
      </c>
      <c r="W412" s="519">
        <v>0.73799999999999999</v>
      </c>
      <c r="X412" s="390">
        <v>103</v>
      </c>
      <c r="Y412" s="390">
        <v>182</v>
      </c>
      <c r="Z412" s="390">
        <v>8</v>
      </c>
      <c r="AA412" s="390">
        <v>7</v>
      </c>
      <c r="AB412" s="390">
        <v>0</v>
      </c>
      <c r="AC412" s="390">
        <v>3</v>
      </c>
      <c r="AD412" s="390">
        <v>0</v>
      </c>
      <c r="AE412" s="390" t="s">
        <v>10099</v>
      </c>
      <c r="AF412" s="390"/>
      <c r="AG412" s="576">
        <v>3</v>
      </c>
      <c r="AH412" s="390">
        <v>0</v>
      </c>
      <c r="AI412" s="390">
        <v>45</v>
      </c>
      <c r="AJ412" s="390">
        <v>0</v>
      </c>
      <c r="AK412" s="390">
        <v>14</v>
      </c>
      <c r="AL412" s="390">
        <v>0</v>
      </c>
      <c r="AM412" s="390">
        <v>0</v>
      </c>
      <c r="AN412" s="390">
        <v>0</v>
      </c>
      <c r="AO412" s="389">
        <v>0</v>
      </c>
      <c r="AP412" s="390">
        <v>0</v>
      </c>
      <c r="AQ412" s="584">
        <v>64</v>
      </c>
      <c r="AR412" s="601"/>
      <c r="AS412" s="390">
        <v>114</v>
      </c>
      <c r="AT412" s="390">
        <v>16</v>
      </c>
      <c r="AU412" s="389">
        <v>33</v>
      </c>
      <c r="AV412" s="390">
        <v>9</v>
      </c>
      <c r="AW412" s="390">
        <v>0</v>
      </c>
      <c r="AX412" s="390">
        <v>5</v>
      </c>
      <c r="AY412" s="390">
        <v>18</v>
      </c>
      <c r="AZ412" s="390">
        <v>15</v>
      </c>
      <c r="BA412" s="390">
        <v>39</v>
      </c>
      <c r="BB412" s="519">
        <v>0.28899999999999998</v>
      </c>
      <c r="BC412" s="519">
        <v>0.38200000000000001</v>
      </c>
      <c r="BD412" s="519">
        <v>0.5</v>
      </c>
      <c r="BE412" s="519">
        <v>0.88200000000000001</v>
      </c>
      <c r="BF412" s="370"/>
      <c r="BG412" s="390">
        <v>320</v>
      </c>
      <c r="BH412" s="390">
        <v>35</v>
      </c>
      <c r="BI412" s="390">
        <v>66</v>
      </c>
      <c r="BJ412" s="390">
        <v>14</v>
      </c>
      <c r="BK412" s="390">
        <v>0</v>
      </c>
      <c r="BL412" s="390">
        <v>15</v>
      </c>
      <c r="BM412" s="390">
        <v>44</v>
      </c>
      <c r="BN412" s="390">
        <v>37</v>
      </c>
      <c r="BO412" s="390">
        <v>126</v>
      </c>
      <c r="BP412" s="519">
        <v>0.20599999999999999</v>
      </c>
      <c r="BQ412" s="519">
        <v>0.29599999999999999</v>
      </c>
      <c r="BR412" s="519">
        <v>0.39100000000000001</v>
      </c>
      <c r="BS412" s="519">
        <v>0.68700000000000006</v>
      </c>
      <c r="BT412" s="390"/>
      <c r="BU412" s="390"/>
      <c r="BV412" s="390"/>
      <c r="BW412" s="390"/>
      <c r="BX412" s="390"/>
      <c r="BY412" s="390"/>
      <c r="BZ412" s="390"/>
      <c r="CA412" s="390"/>
      <c r="CB412" s="390"/>
      <c r="CC412" s="390"/>
      <c r="CD412" s="390"/>
    </row>
    <row r="413" spans="1:82" s="388" customFormat="1">
      <c r="A413" s="388" t="s">
        <v>260</v>
      </c>
      <c r="B413" s="388" t="s">
        <v>7313</v>
      </c>
      <c r="C413" s="390">
        <v>31</v>
      </c>
      <c r="D413" s="390" t="s">
        <v>51</v>
      </c>
      <c r="E413" s="390" t="s">
        <v>52</v>
      </c>
      <c r="F413" s="390" t="s">
        <v>10</v>
      </c>
      <c r="G413" s="390">
        <v>151</v>
      </c>
      <c r="H413" s="390">
        <v>632</v>
      </c>
      <c r="I413" s="390">
        <v>553</v>
      </c>
      <c r="J413" s="390">
        <v>81</v>
      </c>
      <c r="K413" s="390">
        <v>119</v>
      </c>
      <c r="L413" s="390">
        <v>30</v>
      </c>
      <c r="M413" s="390">
        <v>2</v>
      </c>
      <c r="N413" s="390">
        <v>21</v>
      </c>
      <c r="O413" s="390">
        <v>72</v>
      </c>
      <c r="P413" s="390">
        <v>12</v>
      </c>
      <c r="Q413" s="390">
        <v>3</v>
      </c>
      <c r="R413" s="390">
        <v>70</v>
      </c>
      <c r="S413" s="390">
        <v>129</v>
      </c>
      <c r="T413" s="519">
        <v>0.215</v>
      </c>
      <c r="U413" s="519">
        <v>0.30499999999999999</v>
      </c>
      <c r="V413" s="519">
        <v>0.39100000000000001</v>
      </c>
      <c r="W413" s="519">
        <v>0.69599999999999995</v>
      </c>
      <c r="X413" s="390">
        <v>88</v>
      </c>
      <c r="Y413" s="390">
        <v>216</v>
      </c>
      <c r="Z413" s="390">
        <v>12</v>
      </c>
      <c r="AA413" s="390">
        <v>4</v>
      </c>
      <c r="AB413" s="390">
        <v>0</v>
      </c>
      <c r="AC413" s="390">
        <v>5</v>
      </c>
      <c r="AD413" s="390">
        <v>1</v>
      </c>
      <c r="AE413" s="570" t="s">
        <v>6530</v>
      </c>
      <c r="AF413" s="570"/>
      <c r="AG413" s="576">
        <v>0</v>
      </c>
      <c r="AH413" s="390">
        <v>0</v>
      </c>
      <c r="AI413" s="390">
        <v>0</v>
      </c>
      <c r="AJ413" s="390">
        <v>148</v>
      </c>
      <c r="AK413" s="390">
        <v>0</v>
      </c>
      <c r="AL413" s="390">
        <v>0</v>
      </c>
      <c r="AM413" s="390">
        <v>0</v>
      </c>
      <c r="AN413" s="390">
        <v>0</v>
      </c>
      <c r="AO413" s="389">
        <v>0</v>
      </c>
      <c r="AP413" s="390">
        <v>0</v>
      </c>
      <c r="AQ413" s="584">
        <v>0</v>
      </c>
      <c r="AR413" s="601"/>
      <c r="AS413" s="390">
        <v>163</v>
      </c>
      <c r="AT413" s="390">
        <v>22</v>
      </c>
      <c r="AU413" s="389">
        <v>34</v>
      </c>
      <c r="AV413" s="390">
        <v>11</v>
      </c>
      <c r="AW413" s="390">
        <v>0</v>
      </c>
      <c r="AX413" s="390">
        <v>2</v>
      </c>
      <c r="AY413" s="390">
        <v>8</v>
      </c>
      <c r="AZ413" s="390">
        <v>29</v>
      </c>
      <c r="BA413" s="390">
        <v>40</v>
      </c>
      <c r="BB413" s="519">
        <v>0.20899999999999999</v>
      </c>
      <c r="BC413" s="519">
        <v>0.33</v>
      </c>
      <c r="BD413" s="519">
        <v>0.313</v>
      </c>
      <c r="BE413" s="519">
        <v>0.64300000000000002</v>
      </c>
      <c r="BF413" s="370"/>
      <c r="BG413" s="390">
        <v>390</v>
      </c>
      <c r="BH413" s="390">
        <v>58</v>
      </c>
      <c r="BI413" s="390">
        <v>85</v>
      </c>
      <c r="BJ413" s="390">
        <v>19</v>
      </c>
      <c r="BK413" s="390">
        <v>2</v>
      </c>
      <c r="BL413" s="390">
        <v>19</v>
      </c>
      <c r="BM413" s="390">
        <v>64</v>
      </c>
      <c r="BN413" s="390">
        <v>41</v>
      </c>
      <c r="BO413" s="390">
        <v>89</v>
      </c>
      <c r="BP413" s="519">
        <v>0.218</v>
      </c>
      <c r="BQ413" s="519">
        <v>0.29499999999999998</v>
      </c>
      <c r="BR413" s="519">
        <v>0.42299999999999999</v>
      </c>
      <c r="BS413" s="519">
        <v>0.71799999999999997</v>
      </c>
      <c r="BT413" s="390"/>
      <c r="BU413" s="390"/>
      <c r="BV413" s="390"/>
      <c r="BW413" s="390"/>
      <c r="BX413" s="390"/>
      <c r="BY413" s="390"/>
      <c r="BZ413" s="390"/>
      <c r="CA413" s="390"/>
      <c r="CB413" s="390"/>
      <c r="CC413" s="390"/>
      <c r="CD413" s="390"/>
    </row>
    <row r="414" spans="1:82" s="388" customFormat="1">
      <c r="A414" s="388" t="s">
        <v>3874</v>
      </c>
      <c r="B414" s="388" t="s">
        <v>7314</v>
      </c>
      <c r="C414" s="390">
        <v>29</v>
      </c>
      <c r="D414" s="390" t="s">
        <v>51</v>
      </c>
      <c r="E414" s="390" t="s">
        <v>52</v>
      </c>
      <c r="F414" s="390" t="s">
        <v>37</v>
      </c>
      <c r="G414" s="390">
        <v>151</v>
      </c>
      <c r="H414" s="390">
        <v>631</v>
      </c>
      <c r="I414" s="390">
        <v>566</v>
      </c>
      <c r="J414" s="390">
        <v>75</v>
      </c>
      <c r="K414" s="390">
        <v>154</v>
      </c>
      <c r="L414" s="390">
        <v>48</v>
      </c>
      <c r="M414" s="390">
        <v>3</v>
      </c>
      <c r="N414" s="390">
        <v>23</v>
      </c>
      <c r="O414" s="390">
        <v>84</v>
      </c>
      <c r="P414" s="390">
        <v>2</v>
      </c>
      <c r="Q414" s="390">
        <v>4</v>
      </c>
      <c r="R414" s="390">
        <v>52</v>
      </c>
      <c r="S414" s="390">
        <v>126</v>
      </c>
      <c r="T414" s="519">
        <v>0.27200000000000002</v>
      </c>
      <c r="U414" s="519">
        <v>0.33400000000000002</v>
      </c>
      <c r="V414" s="519">
        <v>0.48899999999999999</v>
      </c>
      <c r="W414" s="519">
        <v>0.82399999999999995</v>
      </c>
      <c r="X414" s="390">
        <v>118</v>
      </c>
      <c r="Y414" s="390">
        <v>277</v>
      </c>
      <c r="Z414" s="390">
        <v>12</v>
      </c>
      <c r="AA414" s="390">
        <v>5</v>
      </c>
      <c r="AB414" s="390">
        <v>0</v>
      </c>
      <c r="AC414" s="390">
        <v>8</v>
      </c>
      <c r="AD414" s="390">
        <v>8</v>
      </c>
      <c r="AE414" s="390" t="s">
        <v>10059</v>
      </c>
      <c r="AF414" s="390"/>
      <c r="AG414" s="576">
        <v>0</v>
      </c>
      <c r="AH414" s="390">
        <v>0</v>
      </c>
      <c r="AI414" s="390">
        <v>0</v>
      </c>
      <c r="AJ414" s="390">
        <v>1</v>
      </c>
      <c r="AK414" s="390">
        <v>131</v>
      </c>
      <c r="AL414" s="390">
        <v>21</v>
      </c>
      <c r="AM414" s="390">
        <v>0</v>
      </c>
      <c r="AN414" s="390">
        <v>0</v>
      </c>
      <c r="AO414" s="389">
        <v>0</v>
      </c>
      <c r="AP414" s="390">
        <v>0</v>
      </c>
      <c r="AQ414" s="584">
        <v>0</v>
      </c>
      <c r="AR414" s="601"/>
      <c r="AS414" s="390">
        <v>182</v>
      </c>
      <c r="AT414" s="390">
        <v>25</v>
      </c>
      <c r="AU414" s="389">
        <v>51</v>
      </c>
      <c r="AV414" s="390">
        <v>10</v>
      </c>
      <c r="AW414" s="390">
        <v>0</v>
      </c>
      <c r="AX414" s="390">
        <v>5</v>
      </c>
      <c r="AY414" s="390">
        <v>25</v>
      </c>
      <c r="AZ414" s="390">
        <v>21</v>
      </c>
      <c r="BA414" s="390">
        <v>36</v>
      </c>
      <c r="BB414" s="519">
        <v>0.28000000000000003</v>
      </c>
      <c r="BC414" s="519">
        <v>0.35699999999999998</v>
      </c>
      <c r="BD414" s="519">
        <v>0.41799999999999998</v>
      </c>
      <c r="BE414" s="519">
        <v>0.77500000000000002</v>
      </c>
      <c r="BF414" s="370"/>
      <c r="BG414" s="390">
        <v>384</v>
      </c>
      <c r="BH414" s="390">
        <v>50</v>
      </c>
      <c r="BI414" s="390">
        <v>103</v>
      </c>
      <c r="BJ414" s="390">
        <v>38</v>
      </c>
      <c r="BK414" s="390">
        <v>3</v>
      </c>
      <c r="BL414" s="390">
        <v>18</v>
      </c>
      <c r="BM414" s="390">
        <v>59</v>
      </c>
      <c r="BN414" s="390">
        <v>31</v>
      </c>
      <c r="BO414" s="390">
        <v>90</v>
      </c>
      <c r="BP414" s="519">
        <v>0.26800000000000002</v>
      </c>
      <c r="BQ414" s="519">
        <v>0.32300000000000001</v>
      </c>
      <c r="BR414" s="519">
        <v>0.52300000000000002</v>
      </c>
      <c r="BS414" s="519">
        <v>0.84599999999999997</v>
      </c>
      <c r="BT414" s="390"/>
      <c r="BU414" s="390"/>
      <c r="BV414" s="390"/>
      <c r="BW414" s="390"/>
      <c r="BX414" s="390"/>
      <c r="BY414" s="390"/>
      <c r="BZ414" s="390"/>
      <c r="CA414" s="390"/>
      <c r="CB414" s="390"/>
      <c r="CC414" s="390"/>
      <c r="CD414" s="390"/>
    </row>
    <row r="415" spans="1:82" s="73" customFormat="1" ht="15.75" thickBot="1">
      <c r="A415" s="550" t="s">
        <v>102</v>
      </c>
      <c r="B415" s="73" t="s">
        <v>7315</v>
      </c>
      <c r="C415" s="71"/>
      <c r="D415" s="71"/>
      <c r="E415" s="71"/>
      <c r="F415" s="71"/>
      <c r="G415" s="71"/>
      <c r="H415" s="71"/>
      <c r="I415" s="71"/>
      <c r="J415" s="503"/>
      <c r="K415" s="503"/>
      <c r="L415" s="503"/>
      <c r="M415" s="503"/>
      <c r="N415" s="71"/>
      <c r="O415" s="71"/>
      <c r="P415" s="71"/>
      <c r="Q415" s="71"/>
      <c r="R415" s="71"/>
      <c r="S415" s="71"/>
      <c r="T415" s="71"/>
      <c r="U415" s="71"/>
      <c r="V415" s="71"/>
      <c r="W415" s="71"/>
      <c r="X415" s="71"/>
      <c r="Y415" s="71"/>
      <c r="Z415" s="71"/>
      <c r="AA415" s="71"/>
      <c r="AB415" s="71"/>
      <c r="AC415" s="71"/>
      <c r="AD415" s="71"/>
      <c r="AE415" s="504"/>
      <c r="AF415" s="505"/>
      <c r="AG415" s="581"/>
      <c r="AH415" s="71"/>
      <c r="AI415" s="71"/>
      <c r="AJ415" s="71"/>
      <c r="AK415" s="71"/>
      <c r="AL415" s="71"/>
      <c r="AM415" s="71"/>
      <c r="AN415" s="71"/>
      <c r="AO415" s="573"/>
      <c r="AP415" s="506"/>
      <c r="AQ415" s="589"/>
      <c r="AR415" s="605"/>
      <c r="AS415" s="507"/>
      <c r="AT415" s="507"/>
      <c r="AU415" s="573"/>
      <c r="AV415" s="508"/>
      <c r="AW415" s="507"/>
      <c r="AX415" s="507"/>
      <c r="AY415" s="507"/>
      <c r="AZ415" s="507"/>
      <c r="BA415" s="202"/>
      <c r="BB415" s="202"/>
      <c r="BC415" s="202"/>
      <c r="BD415" s="202"/>
      <c r="BE415" s="202"/>
      <c r="BF415" s="613"/>
      <c r="BG415" s="71"/>
      <c r="BH415" s="71"/>
      <c r="BI415" s="71"/>
      <c r="BJ415" s="71"/>
      <c r="BK415" s="71"/>
      <c r="BL415" s="71"/>
      <c r="BM415" s="71"/>
      <c r="BN415" s="71"/>
      <c r="BO415" s="71"/>
      <c r="BP415" s="71"/>
      <c r="BQ415" s="71"/>
      <c r="BR415" s="71"/>
      <c r="BS415" s="71"/>
      <c r="BT415" s="71"/>
      <c r="BU415" s="71"/>
      <c r="BV415" s="71"/>
      <c r="BW415" s="71"/>
      <c r="BX415" s="71"/>
      <c r="BY415" s="71"/>
      <c r="BZ415" s="71"/>
      <c r="CA415" s="71"/>
      <c r="CB415" s="71"/>
      <c r="CC415" s="71"/>
      <c r="CD415" s="71"/>
    </row>
    <row r="416" spans="1:82" s="388" customFormat="1">
      <c r="A416" s="388" t="s">
        <v>6629</v>
      </c>
      <c r="B416" s="388" t="s">
        <v>7316</v>
      </c>
      <c r="C416" s="390">
        <v>28</v>
      </c>
      <c r="D416" s="390" t="s">
        <v>33</v>
      </c>
      <c r="E416" s="390" t="s">
        <v>34</v>
      </c>
      <c r="F416" s="390" t="s">
        <v>37</v>
      </c>
      <c r="G416" s="390">
        <v>129</v>
      </c>
      <c r="H416" s="390">
        <v>465</v>
      </c>
      <c r="I416" s="390">
        <v>396</v>
      </c>
      <c r="J416" s="390">
        <v>50</v>
      </c>
      <c r="K416" s="390">
        <v>108</v>
      </c>
      <c r="L416" s="390">
        <v>27</v>
      </c>
      <c r="M416" s="390">
        <v>1</v>
      </c>
      <c r="N416" s="390">
        <v>5</v>
      </c>
      <c r="O416" s="390">
        <v>48</v>
      </c>
      <c r="P416" s="390">
        <v>0</v>
      </c>
      <c r="Q416" s="390">
        <v>1</v>
      </c>
      <c r="R416" s="390">
        <v>60</v>
      </c>
      <c r="S416" s="390">
        <v>83</v>
      </c>
      <c r="T416" s="519">
        <v>0.27300000000000002</v>
      </c>
      <c r="U416" s="519">
        <v>0.36699999999999999</v>
      </c>
      <c r="V416" s="519">
        <v>0.38400000000000001</v>
      </c>
      <c r="W416" s="519">
        <v>0.751</v>
      </c>
      <c r="X416" s="390">
        <v>106</v>
      </c>
      <c r="Y416" s="390">
        <v>152</v>
      </c>
      <c r="Z416" s="390">
        <v>2</v>
      </c>
      <c r="AA416" s="390">
        <v>2</v>
      </c>
      <c r="AB416" s="390">
        <v>2</v>
      </c>
      <c r="AC416" s="390">
        <v>5</v>
      </c>
      <c r="AD416" s="390">
        <v>0</v>
      </c>
      <c r="AE416" s="390" t="s">
        <v>10039</v>
      </c>
      <c r="AF416" s="390"/>
      <c r="AG416" s="576">
        <v>0</v>
      </c>
      <c r="AH416" s="390">
        <v>0</v>
      </c>
      <c r="AI416" s="390">
        <v>0</v>
      </c>
      <c r="AJ416" s="390">
        <v>0</v>
      </c>
      <c r="AK416" s="390">
        <v>0</v>
      </c>
      <c r="AL416" s="390">
        <v>0</v>
      </c>
      <c r="AM416" s="390">
        <v>34</v>
      </c>
      <c r="AN416" s="390">
        <v>0</v>
      </c>
      <c r="AO416" s="389">
        <v>52</v>
      </c>
      <c r="AP416" s="390">
        <v>84</v>
      </c>
      <c r="AQ416" s="584">
        <v>36</v>
      </c>
      <c r="AR416" s="601"/>
      <c r="AS416" s="390">
        <v>126</v>
      </c>
      <c r="AT416" s="390">
        <v>18</v>
      </c>
      <c r="AU416" s="389">
        <v>41</v>
      </c>
      <c r="AV416" s="390">
        <v>9</v>
      </c>
      <c r="AW416" s="390">
        <v>0</v>
      </c>
      <c r="AX416" s="390">
        <v>2</v>
      </c>
      <c r="AY416" s="390">
        <v>16</v>
      </c>
      <c r="AZ416" s="390">
        <v>26</v>
      </c>
      <c r="BA416" s="390">
        <v>27</v>
      </c>
      <c r="BB416" s="519">
        <v>0.32500000000000001</v>
      </c>
      <c r="BC416" s="519">
        <v>0.438</v>
      </c>
      <c r="BD416" s="519">
        <v>0.44400000000000001</v>
      </c>
      <c r="BE416" s="519">
        <v>0.88200000000000001</v>
      </c>
      <c r="BF416" s="370"/>
      <c r="BG416" s="390">
        <v>270</v>
      </c>
      <c r="BH416" s="390">
        <v>32</v>
      </c>
      <c r="BI416" s="390">
        <v>67</v>
      </c>
      <c r="BJ416" s="390">
        <v>18</v>
      </c>
      <c r="BK416" s="390">
        <v>1</v>
      </c>
      <c r="BL416" s="390">
        <v>3</v>
      </c>
      <c r="BM416" s="390">
        <v>32</v>
      </c>
      <c r="BN416" s="390">
        <v>34</v>
      </c>
      <c r="BO416" s="390">
        <v>56</v>
      </c>
      <c r="BP416" s="519">
        <v>0.248</v>
      </c>
      <c r="BQ416" s="519">
        <v>0.33200000000000002</v>
      </c>
      <c r="BR416" s="519">
        <v>0.35599999999999998</v>
      </c>
      <c r="BS416" s="519">
        <v>0.68799999999999994</v>
      </c>
      <c r="BT416" s="390"/>
      <c r="BU416" s="390"/>
      <c r="BV416" s="390"/>
      <c r="BW416" s="390"/>
      <c r="BX416" s="390"/>
      <c r="BY416" s="390"/>
      <c r="BZ416" s="390"/>
      <c r="CA416" s="390"/>
      <c r="CB416" s="390"/>
      <c r="CC416" s="390"/>
      <c r="CD416" s="390"/>
    </row>
    <row r="417" spans="1:82" s="388" customFormat="1">
      <c r="A417" s="388" t="s">
        <v>6662</v>
      </c>
      <c r="B417" s="388" t="s">
        <v>7176</v>
      </c>
      <c r="C417" s="390">
        <v>30</v>
      </c>
      <c r="D417" s="390" t="s">
        <v>55</v>
      </c>
      <c r="E417" s="390" t="s">
        <v>34</v>
      </c>
      <c r="F417" s="390" t="s">
        <v>35</v>
      </c>
      <c r="G417" s="390">
        <v>36</v>
      </c>
      <c r="H417" s="390">
        <v>87</v>
      </c>
      <c r="I417" s="390">
        <v>76</v>
      </c>
      <c r="J417" s="390">
        <v>6</v>
      </c>
      <c r="K417" s="390">
        <v>18</v>
      </c>
      <c r="L417" s="390">
        <v>4</v>
      </c>
      <c r="M417" s="390">
        <v>2</v>
      </c>
      <c r="N417" s="390">
        <v>2</v>
      </c>
      <c r="O417" s="390">
        <v>7</v>
      </c>
      <c r="P417" s="390">
        <v>0</v>
      </c>
      <c r="Q417" s="390">
        <v>0</v>
      </c>
      <c r="R417" s="390">
        <v>10</v>
      </c>
      <c r="S417" s="390">
        <v>24</v>
      </c>
      <c r="T417" s="519">
        <v>0.23699999999999999</v>
      </c>
      <c r="U417" s="519">
        <v>0.32200000000000001</v>
      </c>
      <c r="V417" s="519">
        <v>0.42099999999999999</v>
      </c>
      <c r="W417" s="519">
        <v>0.74299999999999999</v>
      </c>
      <c r="X417" s="390">
        <v>107</v>
      </c>
      <c r="Y417" s="390">
        <v>32</v>
      </c>
      <c r="Z417" s="390">
        <v>0</v>
      </c>
      <c r="AA417" s="390">
        <v>0</v>
      </c>
      <c r="AB417" s="390">
        <v>0</v>
      </c>
      <c r="AC417" s="390">
        <v>1</v>
      </c>
      <c r="AD417" s="390">
        <v>0</v>
      </c>
      <c r="AE417" s="390" t="s">
        <v>10025</v>
      </c>
      <c r="AF417" s="390"/>
      <c r="AG417" s="576">
        <v>0</v>
      </c>
      <c r="AH417" s="390">
        <v>28</v>
      </c>
      <c r="AI417" s="390">
        <v>1</v>
      </c>
      <c r="AJ417" s="390">
        <v>0</v>
      </c>
      <c r="AK417" s="390">
        <v>0</v>
      </c>
      <c r="AL417" s="390">
        <v>0</v>
      </c>
      <c r="AM417" s="390">
        <v>0</v>
      </c>
      <c r="AN417" s="390">
        <v>0</v>
      </c>
      <c r="AO417" s="389">
        <v>0</v>
      </c>
      <c r="AP417" s="390">
        <v>0</v>
      </c>
      <c r="AQ417" s="584">
        <v>0</v>
      </c>
      <c r="AR417" s="601"/>
      <c r="AS417" s="390">
        <v>11</v>
      </c>
      <c r="AT417" s="390">
        <v>1</v>
      </c>
      <c r="AU417" s="389">
        <v>3</v>
      </c>
      <c r="AV417" s="390">
        <v>2</v>
      </c>
      <c r="AW417" s="390">
        <v>0</v>
      </c>
      <c r="AX417" s="390">
        <v>0</v>
      </c>
      <c r="AY417" s="390">
        <v>0</v>
      </c>
      <c r="AZ417" s="390">
        <v>2</v>
      </c>
      <c r="BA417" s="390">
        <v>2</v>
      </c>
      <c r="BB417" s="519">
        <v>0.27300000000000002</v>
      </c>
      <c r="BC417" s="519">
        <v>0.38500000000000001</v>
      </c>
      <c r="BD417" s="519">
        <v>0.45500000000000002</v>
      </c>
      <c r="BE417" s="519">
        <v>0.84</v>
      </c>
      <c r="BF417" s="370"/>
      <c r="BG417" s="390">
        <v>65</v>
      </c>
      <c r="BH417" s="390">
        <v>5</v>
      </c>
      <c r="BI417" s="390">
        <v>15</v>
      </c>
      <c r="BJ417" s="390">
        <v>2</v>
      </c>
      <c r="BK417" s="390">
        <v>2</v>
      </c>
      <c r="BL417" s="390">
        <v>2</v>
      </c>
      <c r="BM417" s="390">
        <v>7</v>
      </c>
      <c r="BN417" s="390">
        <v>8</v>
      </c>
      <c r="BO417" s="390">
        <v>22</v>
      </c>
      <c r="BP417" s="519">
        <v>0.23100000000000001</v>
      </c>
      <c r="BQ417" s="519">
        <v>0.311</v>
      </c>
      <c r="BR417" s="519">
        <v>0.41499999999999998</v>
      </c>
      <c r="BS417" s="519">
        <v>0.72599999999999998</v>
      </c>
      <c r="BT417" s="390"/>
      <c r="BU417" s="390"/>
      <c r="BV417" s="390"/>
      <c r="BW417" s="390"/>
      <c r="BX417" s="390"/>
      <c r="BY417" s="390"/>
      <c r="BZ417" s="390"/>
      <c r="CA417" s="390"/>
      <c r="CB417" s="390"/>
      <c r="CC417" s="390"/>
      <c r="CD417" s="390"/>
    </row>
    <row r="418" spans="1:82" s="388" customFormat="1">
      <c r="A418" s="388" t="s">
        <v>7729</v>
      </c>
      <c r="B418" s="388" t="s">
        <v>7730</v>
      </c>
      <c r="C418" s="390">
        <v>25</v>
      </c>
      <c r="D418" s="390" t="s">
        <v>46</v>
      </c>
      <c r="E418" s="390" t="s">
        <v>43</v>
      </c>
      <c r="F418" s="390" t="s">
        <v>10</v>
      </c>
      <c r="G418" s="390">
        <v>153</v>
      </c>
      <c r="H418" s="390">
        <v>660</v>
      </c>
      <c r="I418" s="390">
        <v>558</v>
      </c>
      <c r="J418" s="390">
        <v>89</v>
      </c>
      <c r="K418" s="390">
        <v>137</v>
      </c>
      <c r="L418" s="390">
        <v>38</v>
      </c>
      <c r="M418" s="390">
        <v>0</v>
      </c>
      <c r="N418" s="390">
        <v>34</v>
      </c>
      <c r="O418" s="390">
        <v>96</v>
      </c>
      <c r="P418" s="390">
        <v>5</v>
      </c>
      <c r="Q418" s="390">
        <v>3</v>
      </c>
      <c r="R418" s="390">
        <v>87</v>
      </c>
      <c r="S418" s="390">
        <v>150</v>
      </c>
      <c r="T418" s="519">
        <v>0.246</v>
      </c>
      <c r="U418" s="519">
        <v>0.35399999999999998</v>
      </c>
      <c r="V418" s="519">
        <v>0.496</v>
      </c>
      <c r="W418" s="519">
        <v>0.85</v>
      </c>
      <c r="X418" s="390">
        <v>125</v>
      </c>
      <c r="Y418" s="390">
        <v>277</v>
      </c>
      <c r="Z418" s="390">
        <v>7</v>
      </c>
      <c r="AA418" s="390">
        <v>9</v>
      </c>
      <c r="AB418" s="390">
        <v>0</v>
      </c>
      <c r="AC418" s="390">
        <v>5</v>
      </c>
      <c r="AD418" s="390">
        <v>2</v>
      </c>
      <c r="AE418" s="570" t="s">
        <v>10168</v>
      </c>
      <c r="AF418" s="570"/>
      <c r="AG418" s="576">
        <v>0</v>
      </c>
      <c r="AH418" s="390">
        <v>0</v>
      </c>
      <c r="AI418" s="390">
        <v>17</v>
      </c>
      <c r="AJ418" s="390">
        <v>0</v>
      </c>
      <c r="AK418" s="390">
        <v>0</v>
      </c>
      <c r="AL418" s="390">
        <v>0</v>
      </c>
      <c r="AM418" s="390">
        <v>135</v>
      </c>
      <c r="AN418" s="390">
        <v>0</v>
      </c>
      <c r="AO418" s="389">
        <v>0</v>
      </c>
      <c r="AP418" s="390">
        <v>135</v>
      </c>
      <c r="AQ418" s="584">
        <v>4</v>
      </c>
      <c r="AR418" s="601"/>
      <c r="AS418" s="390">
        <v>120</v>
      </c>
      <c r="AT418" s="390">
        <v>23</v>
      </c>
      <c r="AU418" s="389">
        <v>23</v>
      </c>
      <c r="AV418" s="390">
        <v>5</v>
      </c>
      <c r="AW418" s="390">
        <v>0</v>
      </c>
      <c r="AX418" s="390">
        <v>3</v>
      </c>
      <c r="AY418" s="390">
        <v>16</v>
      </c>
      <c r="AZ418" s="390">
        <v>29</v>
      </c>
      <c r="BA418" s="390">
        <v>28</v>
      </c>
      <c r="BB418" s="519">
        <v>0.192</v>
      </c>
      <c r="BC418" s="519">
        <v>0.35699999999999998</v>
      </c>
      <c r="BD418" s="519">
        <v>0.308</v>
      </c>
      <c r="BE418" s="519">
        <v>0.66500000000000004</v>
      </c>
      <c r="BF418" s="370"/>
      <c r="BG418" s="390">
        <v>438</v>
      </c>
      <c r="BH418" s="390">
        <v>66</v>
      </c>
      <c r="BI418" s="390">
        <v>114</v>
      </c>
      <c r="BJ418" s="390">
        <v>33</v>
      </c>
      <c r="BK418" s="390">
        <v>0</v>
      </c>
      <c r="BL418" s="390">
        <v>31</v>
      </c>
      <c r="BM418" s="390">
        <v>80</v>
      </c>
      <c r="BN418" s="390">
        <v>58</v>
      </c>
      <c r="BO418" s="390">
        <v>122</v>
      </c>
      <c r="BP418" s="519">
        <v>0.26</v>
      </c>
      <c r="BQ418" s="519">
        <v>0.35199999999999998</v>
      </c>
      <c r="BR418" s="519">
        <v>0.54800000000000004</v>
      </c>
      <c r="BS418" s="519">
        <v>0.9</v>
      </c>
      <c r="BT418" s="390"/>
      <c r="BU418" s="390"/>
      <c r="BV418" s="390"/>
      <c r="BW418" s="390"/>
      <c r="BX418" s="390"/>
      <c r="BY418" s="390"/>
      <c r="BZ418" s="390"/>
      <c r="CA418" s="390"/>
      <c r="CB418" s="390"/>
      <c r="CC418" s="390"/>
      <c r="CD418" s="390"/>
    </row>
    <row r="419" spans="1:82" s="388" customFormat="1">
      <c r="A419" s="388" t="s">
        <v>92</v>
      </c>
      <c r="B419" s="388" t="s">
        <v>7241</v>
      </c>
      <c r="C419" s="390">
        <v>32</v>
      </c>
      <c r="D419" s="390" t="s">
        <v>60</v>
      </c>
      <c r="E419" s="390" t="s">
        <v>34</v>
      </c>
      <c r="F419" s="390" t="s">
        <v>10</v>
      </c>
      <c r="G419" s="390">
        <v>145</v>
      </c>
      <c r="H419" s="390">
        <v>613</v>
      </c>
      <c r="I419" s="390">
        <v>580</v>
      </c>
      <c r="J419" s="390">
        <v>54</v>
      </c>
      <c r="K419" s="390">
        <v>163</v>
      </c>
      <c r="L419" s="390">
        <v>35</v>
      </c>
      <c r="M419" s="390">
        <v>0</v>
      </c>
      <c r="N419" s="390">
        <v>15</v>
      </c>
      <c r="O419" s="390">
        <v>63</v>
      </c>
      <c r="P419" s="390">
        <v>7</v>
      </c>
      <c r="Q419" s="390">
        <v>1</v>
      </c>
      <c r="R419" s="390">
        <v>24</v>
      </c>
      <c r="S419" s="390">
        <v>93</v>
      </c>
      <c r="T419" s="519">
        <v>0.28100000000000003</v>
      </c>
      <c r="U419" s="519">
        <v>0.313</v>
      </c>
      <c r="V419" s="519">
        <v>0.41899999999999998</v>
      </c>
      <c r="W419" s="519">
        <v>0.73199999999999998</v>
      </c>
      <c r="X419" s="390">
        <v>102</v>
      </c>
      <c r="Y419" s="390">
        <v>243</v>
      </c>
      <c r="Z419" s="390">
        <v>21</v>
      </c>
      <c r="AA419" s="390">
        <v>5</v>
      </c>
      <c r="AB419" s="390">
        <v>0</v>
      </c>
      <c r="AC419" s="390">
        <v>4</v>
      </c>
      <c r="AD419" s="390">
        <v>1</v>
      </c>
      <c r="AE419" s="570" t="s">
        <v>10132</v>
      </c>
      <c r="AF419" s="570"/>
      <c r="AG419" s="576">
        <v>0</v>
      </c>
      <c r="AH419" s="390">
        <v>0</v>
      </c>
      <c r="AI419" s="390">
        <v>0</v>
      </c>
      <c r="AJ419" s="390">
        <v>0</v>
      </c>
      <c r="AK419" s="390">
        <v>0</v>
      </c>
      <c r="AL419" s="390">
        <v>0</v>
      </c>
      <c r="AM419" s="390">
        <v>2</v>
      </c>
      <c r="AN419" s="390">
        <v>106</v>
      </c>
      <c r="AO419" s="389">
        <v>33</v>
      </c>
      <c r="AP419" s="390">
        <v>139</v>
      </c>
      <c r="AQ419" s="584">
        <v>6</v>
      </c>
      <c r="AR419" s="601"/>
      <c r="AS419" s="390">
        <v>165</v>
      </c>
      <c r="AT419" s="390">
        <v>16</v>
      </c>
      <c r="AU419" s="389">
        <v>48</v>
      </c>
      <c r="AV419" s="390">
        <v>9</v>
      </c>
      <c r="AW419" s="390">
        <v>0</v>
      </c>
      <c r="AX419" s="390">
        <v>3</v>
      </c>
      <c r="AY419" s="390">
        <v>20</v>
      </c>
      <c r="AZ419" s="390">
        <v>5</v>
      </c>
      <c r="BA419" s="390">
        <v>16</v>
      </c>
      <c r="BB419" s="519">
        <v>0.29099999999999998</v>
      </c>
      <c r="BC419" s="519">
        <v>0.314</v>
      </c>
      <c r="BD419" s="519">
        <v>0.4</v>
      </c>
      <c r="BE419" s="519">
        <v>0.71399999999999997</v>
      </c>
      <c r="BF419" s="370"/>
      <c r="BG419" s="390">
        <v>415</v>
      </c>
      <c r="BH419" s="390">
        <v>38</v>
      </c>
      <c r="BI419" s="390">
        <v>115</v>
      </c>
      <c r="BJ419" s="390">
        <v>26</v>
      </c>
      <c r="BK419" s="390">
        <v>0</v>
      </c>
      <c r="BL419" s="390">
        <v>12</v>
      </c>
      <c r="BM419" s="390">
        <v>43</v>
      </c>
      <c r="BN419" s="390">
        <v>19</v>
      </c>
      <c r="BO419" s="390">
        <v>77</v>
      </c>
      <c r="BP419" s="519">
        <v>0.27700000000000002</v>
      </c>
      <c r="BQ419" s="519">
        <v>0.313</v>
      </c>
      <c r="BR419" s="519">
        <v>0.42699999999999999</v>
      </c>
      <c r="BS419" s="519">
        <v>0.74</v>
      </c>
      <c r="BT419" s="390"/>
      <c r="BU419" s="390"/>
      <c r="BV419" s="390"/>
      <c r="BW419" s="390"/>
      <c r="BX419" s="390"/>
      <c r="BY419" s="390"/>
      <c r="BZ419" s="390"/>
      <c r="CA419" s="390"/>
      <c r="CB419" s="390"/>
      <c r="CC419" s="390"/>
      <c r="CD419" s="390"/>
    </row>
    <row r="420" spans="1:82" s="388" customFormat="1">
      <c r="A420" s="388" t="s">
        <v>263</v>
      </c>
      <c r="B420" s="388" t="s">
        <v>7318</v>
      </c>
      <c r="C420" s="390">
        <v>29</v>
      </c>
      <c r="D420" s="390" t="s">
        <v>42</v>
      </c>
      <c r="E420" s="390" t="s">
        <v>43</v>
      </c>
      <c r="F420" s="390" t="s">
        <v>10</v>
      </c>
      <c r="G420" s="390">
        <v>30</v>
      </c>
      <c r="H420" s="390">
        <v>64</v>
      </c>
      <c r="I420" s="390">
        <v>59</v>
      </c>
      <c r="J420" s="390">
        <v>9</v>
      </c>
      <c r="K420" s="390">
        <v>20</v>
      </c>
      <c r="L420" s="390">
        <v>1</v>
      </c>
      <c r="M420" s="390">
        <v>1</v>
      </c>
      <c r="N420" s="390">
        <v>0</v>
      </c>
      <c r="O420" s="390">
        <v>6</v>
      </c>
      <c r="P420" s="390">
        <v>3</v>
      </c>
      <c r="Q420" s="390">
        <v>1</v>
      </c>
      <c r="R420" s="390">
        <v>3</v>
      </c>
      <c r="S420" s="390">
        <v>9</v>
      </c>
      <c r="T420" s="519">
        <v>0.33900000000000002</v>
      </c>
      <c r="U420" s="519">
        <v>0.375</v>
      </c>
      <c r="V420" s="519">
        <v>0.39</v>
      </c>
      <c r="W420" s="519">
        <v>0.76500000000000001</v>
      </c>
      <c r="X420" s="390">
        <v>118</v>
      </c>
      <c r="Y420" s="390">
        <v>23</v>
      </c>
      <c r="Z420" s="390">
        <v>2</v>
      </c>
      <c r="AA420" s="390">
        <v>1</v>
      </c>
      <c r="AB420" s="390">
        <v>0</v>
      </c>
      <c r="AC420" s="390">
        <v>1</v>
      </c>
      <c r="AD420" s="390">
        <v>1</v>
      </c>
      <c r="AE420" s="390" t="s">
        <v>6525</v>
      </c>
      <c r="AF420" s="390"/>
      <c r="AG420" s="576">
        <v>0</v>
      </c>
      <c r="AH420" s="390">
        <v>0</v>
      </c>
      <c r="AI420" s="390">
        <v>0</v>
      </c>
      <c r="AJ420" s="390">
        <v>0</v>
      </c>
      <c r="AK420" s="390">
        <v>0</v>
      </c>
      <c r="AL420" s="390">
        <v>0</v>
      </c>
      <c r="AM420" s="390">
        <v>0</v>
      </c>
      <c r="AN420" s="390">
        <v>20</v>
      </c>
      <c r="AO420" s="389">
        <v>0</v>
      </c>
      <c r="AP420" s="390">
        <v>20</v>
      </c>
      <c r="AQ420" s="584">
        <v>0</v>
      </c>
      <c r="AR420" s="601"/>
      <c r="AS420" s="390">
        <v>30</v>
      </c>
      <c r="AT420" s="390">
        <v>3</v>
      </c>
      <c r="AU420" s="389">
        <v>9</v>
      </c>
      <c r="AV420" s="390">
        <v>0</v>
      </c>
      <c r="AW420" s="390">
        <v>0</v>
      </c>
      <c r="AX420" s="390">
        <v>0</v>
      </c>
      <c r="AY420" s="390">
        <v>2</v>
      </c>
      <c r="AZ420" s="390">
        <v>3</v>
      </c>
      <c r="BA420" s="390">
        <v>8</v>
      </c>
      <c r="BB420" s="519">
        <v>0.3</v>
      </c>
      <c r="BC420" s="519">
        <v>0.36399999999999999</v>
      </c>
      <c r="BD420" s="519">
        <v>0.3</v>
      </c>
      <c r="BE420" s="519">
        <v>0.66400000000000003</v>
      </c>
      <c r="BF420" s="370"/>
      <c r="BG420" s="390">
        <v>29</v>
      </c>
      <c r="BH420" s="390">
        <v>6</v>
      </c>
      <c r="BI420" s="390">
        <v>11</v>
      </c>
      <c r="BJ420" s="390">
        <v>1</v>
      </c>
      <c r="BK420" s="390">
        <v>1</v>
      </c>
      <c r="BL420" s="390">
        <v>0</v>
      </c>
      <c r="BM420" s="390">
        <v>4</v>
      </c>
      <c r="BN420" s="390">
        <v>0</v>
      </c>
      <c r="BO420" s="390">
        <v>1</v>
      </c>
      <c r="BP420" s="519">
        <v>0.379</v>
      </c>
      <c r="BQ420" s="519">
        <v>0.38700000000000001</v>
      </c>
      <c r="BR420" s="519">
        <v>0.48299999999999998</v>
      </c>
      <c r="BS420" s="519">
        <v>0.87</v>
      </c>
      <c r="BT420" s="390"/>
      <c r="BU420" s="390"/>
      <c r="BV420" s="390"/>
      <c r="BW420" s="390"/>
      <c r="BX420" s="390"/>
      <c r="BY420" s="390"/>
      <c r="BZ420" s="390"/>
      <c r="CA420" s="390"/>
      <c r="CB420" s="390"/>
      <c r="CC420" s="390"/>
      <c r="CD420" s="390"/>
    </row>
    <row r="421" spans="1:82" s="73" customFormat="1" ht="15.75" thickBot="1">
      <c r="A421" s="550" t="s">
        <v>264</v>
      </c>
      <c r="B421" s="73" t="s">
        <v>7319</v>
      </c>
      <c r="C421" s="71"/>
      <c r="D421" s="71"/>
      <c r="E421" s="71"/>
      <c r="F421" s="71"/>
      <c r="G421" s="71"/>
      <c r="H421" s="71"/>
      <c r="I421" s="71"/>
      <c r="J421" s="503"/>
      <c r="K421" s="503"/>
      <c r="L421" s="503"/>
      <c r="M421" s="503"/>
      <c r="N421" s="71"/>
      <c r="O421" s="71"/>
      <c r="P421" s="71"/>
      <c r="Q421" s="71"/>
      <c r="R421" s="71"/>
      <c r="S421" s="71"/>
      <c r="T421" s="71"/>
      <c r="U421" s="71"/>
      <c r="V421" s="71"/>
      <c r="W421" s="71"/>
      <c r="X421" s="71"/>
      <c r="Y421" s="71"/>
      <c r="Z421" s="71"/>
      <c r="AA421" s="71"/>
      <c r="AB421" s="71"/>
      <c r="AC421" s="71"/>
      <c r="AD421" s="71"/>
      <c r="AE421" s="504"/>
      <c r="AF421" s="505"/>
      <c r="AG421" s="581"/>
      <c r="AH421" s="71"/>
      <c r="AI421" s="71"/>
      <c r="AJ421" s="71"/>
      <c r="AK421" s="71"/>
      <c r="AL421" s="71"/>
      <c r="AM421" s="71"/>
      <c r="AN421" s="71"/>
      <c r="AO421" s="573"/>
      <c r="AP421" s="506"/>
      <c r="AQ421" s="589"/>
      <c r="AR421" s="605"/>
      <c r="AS421" s="507"/>
      <c r="AT421" s="507"/>
      <c r="AU421" s="573"/>
      <c r="AV421" s="508"/>
      <c r="AW421" s="507"/>
      <c r="AX421" s="507"/>
      <c r="AY421" s="507"/>
      <c r="AZ421" s="507"/>
      <c r="BA421" s="202"/>
      <c r="BB421" s="202"/>
      <c r="BC421" s="202"/>
      <c r="BD421" s="202"/>
      <c r="BE421" s="202"/>
      <c r="BF421" s="613"/>
      <c r="BG421" s="71"/>
      <c r="BH421" s="71"/>
      <c r="BI421" s="71"/>
      <c r="BJ421" s="71"/>
      <c r="BK421" s="71"/>
      <c r="BL421" s="71"/>
      <c r="BM421" s="71"/>
      <c r="BN421" s="71"/>
      <c r="BO421" s="71"/>
      <c r="BP421" s="71"/>
      <c r="BQ421" s="71"/>
      <c r="BR421" s="71"/>
      <c r="BS421" s="71"/>
      <c r="BT421" s="71"/>
      <c r="BU421" s="71"/>
      <c r="BV421" s="71"/>
      <c r="BW421" s="71"/>
      <c r="BX421" s="71"/>
      <c r="BY421" s="71"/>
      <c r="BZ421" s="71"/>
      <c r="CA421" s="71"/>
      <c r="CB421" s="71"/>
      <c r="CC421" s="71"/>
      <c r="CD421" s="71"/>
    </row>
    <row r="422" spans="1:82" s="388" customFormat="1">
      <c r="A422" s="388" t="s">
        <v>7700</v>
      </c>
      <c r="B422" s="388" t="s">
        <v>7701</v>
      </c>
      <c r="C422" s="390">
        <v>25</v>
      </c>
      <c r="D422" s="390" t="s">
        <v>77</v>
      </c>
      <c r="E422" s="390" t="s">
        <v>43</v>
      </c>
      <c r="F422" s="390" t="s">
        <v>10</v>
      </c>
      <c r="G422" s="390">
        <v>51</v>
      </c>
      <c r="H422" s="390">
        <v>111</v>
      </c>
      <c r="I422" s="390">
        <v>106</v>
      </c>
      <c r="J422" s="390">
        <v>14</v>
      </c>
      <c r="K422" s="390">
        <v>24</v>
      </c>
      <c r="L422" s="390">
        <v>9</v>
      </c>
      <c r="M422" s="390">
        <v>0</v>
      </c>
      <c r="N422" s="390">
        <v>3</v>
      </c>
      <c r="O422" s="390">
        <v>11</v>
      </c>
      <c r="P422" s="390">
        <v>0</v>
      </c>
      <c r="Q422" s="390">
        <v>0</v>
      </c>
      <c r="R422" s="390">
        <v>3</v>
      </c>
      <c r="S422" s="390">
        <v>22</v>
      </c>
      <c r="T422" s="519">
        <v>0.22600000000000001</v>
      </c>
      <c r="U422" s="519">
        <v>0.252</v>
      </c>
      <c r="V422" s="519">
        <v>0.39600000000000002</v>
      </c>
      <c r="W422" s="519">
        <v>0.64800000000000002</v>
      </c>
      <c r="X422" s="390">
        <v>75</v>
      </c>
      <c r="Y422" s="390">
        <v>42</v>
      </c>
      <c r="Z422" s="390">
        <v>2</v>
      </c>
      <c r="AA422" s="390">
        <v>1</v>
      </c>
      <c r="AB422" s="390">
        <v>0</v>
      </c>
      <c r="AC422" s="390">
        <v>1</v>
      </c>
      <c r="AD422" s="390">
        <v>0</v>
      </c>
      <c r="AE422" s="390" t="s">
        <v>10113</v>
      </c>
      <c r="AF422" s="390"/>
      <c r="AG422" s="576">
        <v>0</v>
      </c>
      <c r="AH422" s="390">
        <v>0</v>
      </c>
      <c r="AI422" s="390">
        <v>12</v>
      </c>
      <c r="AJ422" s="390">
        <v>0</v>
      </c>
      <c r="AK422" s="390">
        <v>7</v>
      </c>
      <c r="AL422" s="390">
        <v>0</v>
      </c>
      <c r="AM422" s="390">
        <v>0</v>
      </c>
      <c r="AN422" s="390">
        <v>0</v>
      </c>
      <c r="AO422" s="389">
        <v>7</v>
      </c>
      <c r="AP422" s="390">
        <v>7</v>
      </c>
      <c r="AQ422" s="584">
        <v>0</v>
      </c>
      <c r="AR422" s="601"/>
      <c r="AS422" s="390">
        <v>55</v>
      </c>
      <c r="AT422" s="390">
        <v>8</v>
      </c>
      <c r="AU422" s="389">
        <v>14</v>
      </c>
      <c r="AV422" s="390">
        <v>7</v>
      </c>
      <c r="AW422" s="390">
        <v>0</v>
      </c>
      <c r="AX422" s="390">
        <v>3</v>
      </c>
      <c r="AY422" s="390">
        <v>10</v>
      </c>
      <c r="AZ422" s="390">
        <v>3</v>
      </c>
      <c r="BA422" s="390">
        <v>12</v>
      </c>
      <c r="BB422" s="519">
        <v>0.255</v>
      </c>
      <c r="BC422" s="519">
        <v>0.28799999999999998</v>
      </c>
      <c r="BD422" s="519">
        <v>0.54500000000000004</v>
      </c>
      <c r="BE422" s="519">
        <v>0.83299999999999996</v>
      </c>
      <c r="BF422" s="370"/>
      <c r="BG422" s="390">
        <v>51</v>
      </c>
      <c r="BH422" s="390">
        <v>6</v>
      </c>
      <c r="BI422" s="390">
        <v>10</v>
      </c>
      <c r="BJ422" s="390">
        <v>2</v>
      </c>
      <c r="BK422" s="390">
        <v>0</v>
      </c>
      <c r="BL422" s="390">
        <v>0</v>
      </c>
      <c r="BM422" s="390">
        <v>1</v>
      </c>
      <c r="BN422" s="390">
        <v>0</v>
      </c>
      <c r="BO422" s="390">
        <v>10</v>
      </c>
      <c r="BP422" s="519">
        <v>0.19600000000000001</v>
      </c>
      <c r="BQ422" s="519">
        <v>0.21199999999999999</v>
      </c>
      <c r="BR422" s="519">
        <v>0.23499999999999999</v>
      </c>
      <c r="BS422" s="519">
        <v>0.44700000000000001</v>
      </c>
      <c r="BT422" s="390"/>
      <c r="BU422" s="390"/>
      <c r="BV422" s="390"/>
      <c r="BW422" s="390"/>
      <c r="BX422" s="390"/>
      <c r="BY422" s="390"/>
      <c r="BZ422" s="390"/>
      <c r="CA422" s="390"/>
      <c r="CB422" s="390"/>
      <c r="CC422" s="390"/>
      <c r="CD422" s="390"/>
    </row>
    <row r="423" spans="1:82" s="388" customFormat="1">
      <c r="A423" s="388" t="s">
        <v>266</v>
      </c>
      <c r="B423" s="388" t="s">
        <v>7321</v>
      </c>
      <c r="C423" s="390">
        <v>28</v>
      </c>
      <c r="D423" s="390" t="s">
        <v>40</v>
      </c>
      <c r="E423" s="390" t="s">
        <v>34</v>
      </c>
      <c r="F423" s="390" t="s">
        <v>10</v>
      </c>
      <c r="G423" s="390">
        <v>129</v>
      </c>
      <c r="H423" s="390">
        <v>544</v>
      </c>
      <c r="I423" s="390">
        <v>510</v>
      </c>
      <c r="J423" s="390">
        <v>52</v>
      </c>
      <c r="K423" s="390">
        <v>120</v>
      </c>
      <c r="L423" s="390">
        <v>23</v>
      </c>
      <c r="M423" s="390">
        <v>0</v>
      </c>
      <c r="N423" s="390">
        <v>27</v>
      </c>
      <c r="O423" s="390">
        <v>80</v>
      </c>
      <c r="P423" s="390">
        <v>1</v>
      </c>
      <c r="Q423" s="390">
        <v>1</v>
      </c>
      <c r="R423" s="390">
        <v>17</v>
      </c>
      <c r="S423" s="390">
        <v>108</v>
      </c>
      <c r="T423" s="519">
        <v>0.23499999999999999</v>
      </c>
      <c r="U423" s="519">
        <v>0.27400000000000002</v>
      </c>
      <c r="V423" s="519">
        <v>0.439</v>
      </c>
      <c r="W423" s="519">
        <v>0.71299999999999997</v>
      </c>
      <c r="X423" s="390">
        <v>92</v>
      </c>
      <c r="Y423" s="390">
        <v>224</v>
      </c>
      <c r="Z423" s="390">
        <v>19</v>
      </c>
      <c r="AA423" s="390">
        <v>12</v>
      </c>
      <c r="AB423" s="390">
        <v>0</v>
      </c>
      <c r="AC423" s="390">
        <v>5</v>
      </c>
      <c r="AD423" s="390">
        <v>0</v>
      </c>
      <c r="AE423" s="390" t="s">
        <v>10175</v>
      </c>
      <c r="AF423" s="390"/>
      <c r="AG423" s="576">
        <v>0</v>
      </c>
      <c r="AH423" s="390">
        <v>96</v>
      </c>
      <c r="AI423" s="390">
        <v>3</v>
      </c>
      <c r="AJ423" s="390">
        <v>0</v>
      </c>
      <c r="AK423" s="390">
        <v>0</v>
      </c>
      <c r="AL423" s="390">
        <v>0</v>
      </c>
      <c r="AM423" s="390">
        <v>0</v>
      </c>
      <c r="AN423" s="390">
        <v>0</v>
      </c>
      <c r="AO423" s="389">
        <v>0</v>
      </c>
      <c r="AP423" s="390">
        <v>0</v>
      </c>
      <c r="AQ423" s="584">
        <v>30</v>
      </c>
      <c r="AR423" s="601"/>
      <c r="AS423" s="390">
        <v>137</v>
      </c>
      <c r="AT423" s="390">
        <v>11</v>
      </c>
      <c r="AU423" s="389">
        <v>33</v>
      </c>
      <c r="AV423" s="390">
        <v>5</v>
      </c>
      <c r="AW423" s="390">
        <v>0</v>
      </c>
      <c r="AX423" s="390">
        <v>6</v>
      </c>
      <c r="AY423" s="390">
        <v>15</v>
      </c>
      <c r="AZ423" s="390">
        <v>8</v>
      </c>
      <c r="BA423" s="390">
        <v>34</v>
      </c>
      <c r="BB423" s="519">
        <v>0.24099999999999999</v>
      </c>
      <c r="BC423" s="519">
        <v>0.29299999999999998</v>
      </c>
      <c r="BD423" s="519">
        <v>0.40899999999999997</v>
      </c>
      <c r="BE423" s="519">
        <v>0.70199999999999996</v>
      </c>
      <c r="BF423" s="370"/>
      <c r="BG423" s="390">
        <v>373</v>
      </c>
      <c r="BH423" s="390">
        <v>41</v>
      </c>
      <c r="BI423" s="390">
        <v>87</v>
      </c>
      <c r="BJ423" s="390">
        <v>18</v>
      </c>
      <c r="BK423" s="390">
        <v>0</v>
      </c>
      <c r="BL423" s="390">
        <v>21</v>
      </c>
      <c r="BM423" s="390">
        <v>65</v>
      </c>
      <c r="BN423" s="390">
        <v>9</v>
      </c>
      <c r="BO423" s="390">
        <v>74</v>
      </c>
      <c r="BP423" s="519">
        <v>0.23300000000000001</v>
      </c>
      <c r="BQ423" s="519">
        <v>0.26600000000000001</v>
      </c>
      <c r="BR423" s="519">
        <v>0.45</v>
      </c>
      <c r="BS423" s="519">
        <v>0.71599999999999997</v>
      </c>
      <c r="BT423" s="390"/>
      <c r="BU423" s="390"/>
      <c r="BV423" s="390"/>
      <c r="BW423" s="390"/>
      <c r="BX423" s="390"/>
      <c r="BY423" s="390"/>
      <c r="BZ423" s="390"/>
      <c r="CA423" s="390"/>
      <c r="CB423" s="390"/>
      <c r="CC423" s="390"/>
      <c r="CD423" s="390"/>
    </row>
    <row r="424" spans="1:82" s="388" customFormat="1">
      <c r="A424" s="388" t="s">
        <v>210</v>
      </c>
      <c r="B424" s="388" t="s">
        <v>7322</v>
      </c>
      <c r="C424" s="390">
        <v>31</v>
      </c>
      <c r="D424" s="390" t="s">
        <v>115</v>
      </c>
      <c r="E424" s="390" t="s">
        <v>34</v>
      </c>
      <c r="F424" s="390" t="s">
        <v>35</v>
      </c>
      <c r="G424" s="390">
        <v>134</v>
      </c>
      <c r="H424" s="390">
        <v>487</v>
      </c>
      <c r="I424" s="390">
        <v>433</v>
      </c>
      <c r="J424" s="390">
        <v>63</v>
      </c>
      <c r="K424" s="390">
        <v>105</v>
      </c>
      <c r="L424" s="390">
        <v>13</v>
      </c>
      <c r="M424" s="390">
        <v>2</v>
      </c>
      <c r="N424" s="390">
        <v>17</v>
      </c>
      <c r="O424" s="390">
        <v>47</v>
      </c>
      <c r="P424" s="390">
        <v>7</v>
      </c>
      <c r="Q424" s="390">
        <v>2</v>
      </c>
      <c r="R424" s="390">
        <v>49</v>
      </c>
      <c r="S424" s="390">
        <v>77</v>
      </c>
      <c r="T424" s="519">
        <v>0.24199999999999999</v>
      </c>
      <c r="U424" s="519">
        <v>0.318</v>
      </c>
      <c r="V424" s="519">
        <v>0.4</v>
      </c>
      <c r="W424" s="519">
        <v>0.71799999999999997</v>
      </c>
      <c r="X424" s="390">
        <v>99</v>
      </c>
      <c r="Y424" s="390">
        <v>173</v>
      </c>
      <c r="Z424" s="390">
        <v>9</v>
      </c>
      <c r="AA424" s="390">
        <v>0</v>
      </c>
      <c r="AB424" s="390">
        <v>1</v>
      </c>
      <c r="AC424" s="390">
        <v>2</v>
      </c>
      <c r="AD424" s="390">
        <v>3</v>
      </c>
      <c r="AE424" s="390" t="s">
        <v>10066</v>
      </c>
      <c r="AF424" s="390"/>
      <c r="AG424" s="576">
        <v>0</v>
      </c>
      <c r="AH424" s="390">
        <v>0</v>
      </c>
      <c r="AI424" s="390">
        <v>0</v>
      </c>
      <c r="AJ424" s="390">
        <v>0</v>
      </c>
      <c r="AK424" s="390">
        <v>0</v>
      </c>
      <c r="AL424" s="390">
        <v>0</v>
      </c>
      <c r="AM424" s="390">
        <v>43</v>
      </c>
      <c r="AN424" s="390">
        <v>0</v>
      </c>
      <c r="AO424" s="389">
        <v>111</v>
      </c>
      <c r="AP424" s="390">
        <v>128</v>
      </c>
      <c r="AQ424" s="584">
        <v>4</v>
      </c>
      <c r="AR424" s="601"/>
      <c r="AS424" s="390">
        <v>134</v>
      </c>
      <c r="AT424" s="390">
        <v>19</v>
      </c>
      <c r="AU424" s="389">
        <v>36</v>
      </c>
      <c r="AV424" s="390">
        <v>7</v>
      </c>
      <c r="AW424" s="390">
        <v>2</v>
      </c>
      <c r="AX424" s="390">
        <v>7</v>
      </c>
      <c r="AY424" s="390">
        <v>22</v>
      </c>
      <c r="AZ424" s="390">
        <v>10</v>
      </c>
      <c r="BA424" s="390">
        <v>23</v>
      </c>
      <c r="BB424" s="519">
        <v>0.26900000000000002</v>
      </c>
      <c r="BC424" s="519">
        <v>0.31900000000000001</v>
      </c>
      <c r="BD424" s="519">
        <v>0.50700000000000001</v>
      </c>
      <c r="BE424" s="519">
        <v>0.82599999999999996</v>
      </c>
      <c r="BF424" s="370"/>
      <c r="BG424" s="390">
        <v>299</v>
      </c>
      <c r="BH424" s="390">
        <v>44</v>
      </c>
      <c r="BI424" s="390">
        <v>69</v>
      </c>
      <c r="BJ424" s="390">
        <v>6</v>
      </c>
      <c r="BK424" s="390">
        <v>0</v>
      </c>
      <c r="BL424" s="390">
        <v>10</v>
      </c>
      <c r="BM424" s="390">
        <v>25</v>
      </c>
      <c r="BN424" s="390">
        <v>39</v>
      </c>
      <c r="BO424" s="390">
        <v>54</v>
      </c>
      <c r="BP424" s="519">
        <v>0.23100000000000001</v>
      </c>
      <c r="BQ424" s="519">
        <v>0.318</v>
      </c>
      <c r="BR424" s="519">
        <v>0.35099999999999998</v>
      </c>
      <c r="BS424" s="519">
        <v>0.66900000000000004</v>
      </c>
      <c r="BT424" s="390"/>
      <c r="BU424" s="390"/>
      <c r="BV424" s="390"/>
      <c r="BW424" s="390"/>
      <c r="BX424" s="390"/>
      <c r="BY424" s="390"/>
      <c r="BZ424" s="390"/>
      <c r="CA424" s="390"/>
      <c r="CB424" s="390"/>
      <c r="CC424" s="390"/>
      <c r="CD424" s="390"/>
    </row>
    <row r="425" spans="1:82" s="388" customFormat="1">
      <c r="A425" s="388" t="s">
        <v>6106</v>
      </c>
      <c r="B425" s="388" t="s">
        <v>7323</v>
      </c>
      <c r="C425" s="390">
        <v>24</v>
      </c>
      <c r="D425" s="390" t="s">
        <v>97</v>
      </c>
      <c r="E425" s="390" t="s">
        <v>43</v>
      </c>
      <c r="F425" s="390" t="s">
        <v>10</v>
      </c>
      <c r="G425" s="390">
        <v>130</v>
      </c>
      <c r="H425" s="390">
        <v>465</v>
      </c>
      <c r="I425" s="390">
        <v>420</v>
      </c>
      <c r="J425" s="390">
        <v>52</v>
      </c>
      <c r="K425" s="390">
        <v>105</v>
      </c>
      <c r="L425" s="390">
        <v>21</v>
      </c>
      <c r="M425" s="390">
        <v>1</v>
      </c>
      <c r="N425" s="390">
        <v>5</v>
      </c>
      <c r="O425" s="390">
        <v>38</v>
      </c>
      <c r="P425" s="390">
        <v>4</v>
      </c>
      <c r="Q425" s="390">
        <v>0</v>
      </c>
      <c r="R425" s="390">
        <v>40</v>
      </c>
      <c r="S425" s="390">
        <v>99</v>
      </c>
      <c r="T425" s="519">
        <v>0.25</v>
      </c>
      <c r="U425" s="519">
        <v>0.317</v>
      </c>
      <c r="V425" s="519">
        <v>0.34</v>
      </c>
      <c r="W425" s="519">
        <v>0.65700000000000003</v>
      </c>
      <c r="X425" s="390">
        <v>74</v>
      </c>
      <c r="Y425" s="390">
        <v>143</v>
      </c>
      <c r="Z425" s="390">
        <v>7</v>
      </c>
      <c r="AA425" s="390">
        <v>2</v>
      </c>
      <c r="AB425" s="390">
        <v>1</v>
      </c>
      <c r="AC425" s="390">
        <v>2</v>
      </c>
      <c r="AD425" s="390">
        <v>2</v>
      </c>
      <c r="AE425" s="570" t="s">
        <v>6535</v>
      </c>
      <c r="AF425" s="570"/>
      <c r="AG425" s="576">
        <v>0</v>
      </c>
      <c r="AH425" s="390">
        <v>0</v>
      </c>
      <c r="AI425" s="390">
        <v>0</v>
      </c>
      <c r="AJ425" s="390">
        <v>0</v>
      </c>
      <c r="AK425" s="390">
        <v>0</v>
      </c>
      <c r="AL425" s="390">
        <v>129</v>
      </c>
      <c r="AM425" s="390">
        <v>0</v>
      </c>
      <c r="AN425" s="390">
        <v>0</v>
      </c>
      <c r="AO425" s="389">
        <v>0</v>
      </c>
      <c r="AP425" s="390">
        <v>0</v>
      </c>
      <c r="AQ425" s="584">
        <v>0</v>
      </c>
      <c r="AR425" s="601"/>
      <c r="AS425" s="390">
        <v>110</v>
      </c>
      <c r="AT425" s="390">
        <v>14</v>
      </c>
      <c r="AU425" s="389">
        <v>30</v>
      </c>
      <c r="AV425" s="390">
        <v>8</v>
      </c>
      <c r="AW425" s="390">
        <v>0</v>
      </c>
      <c r="AX425" s="390">
        <v>2</v>
      </c>
      <c r="AY425" s="390">
        <v>11</v>
      </c>
      <c r="AZ425" s="390">
        <v>12</v>
      </c>
      <c r="BA425" s="390">
        <v>21</v>
      </c>
      <c r="BB425" s="519">
        <v>0.27300000000000002</v>
      </c>
      <c r="BC425" s="519">
        <v>0.34399999999999997</v>
      </c>
      <c r="BD425" s="519">
        <v>0.4</v>
      </c>
      <c r="BE425" s="519">
        <v>0.74399999999999999</v>
      </c>
      <c r="BF425" s="370"/>
      <c r="BG425" s="390">
        <v>310</v>
      </c>
      <c r="BH425" s="390">
        <v>38</v>
      </c>
      <c r="BI425" s="390">
        <v>75</v>
      </c>
      <c r="BJ425" s="390">
        <v>13</v>
      </c>
      <c r="BK425" s="390">
        <v>1</v>
      </c>
      <c r="BL425" s="390">
        <v>3</v>
      </c>
      <c r="BM425" s="390">
        <v>27</v>
      </c>
      <c r="BN425" s="390">
        <v>28</v>
      </c>
      <c r="BO425" s="390">
        <v>78</v>
      </c>
      <c r="BP425" s="519">
        <v>0.24199999999999999</v>
      </c>
      <c r="BQ425" s="519">
        <v>0.307</v>
      </c>
      <c r="BR425" s="519">
        <v>0.31900000000000001</v>
      </c>
      <c r="BS425" s="519">
        <v>0.626</v>
      </c>
      <c r="BT425" s="390"/>
      <c r="BU425" s="390"/>
      <c r="BV425" s="390"/>
      <c r="BW425" s="390"/>
      <c r="BX425" s="390"/>
      <c r="BY425" s="390"/>
      <c r="BZ425" s="390"/>
      <c r="CA425" s="390"/>
      <c r="CB425" s="390"/>
      <c r="CC425" s="390"/>
      <c r="CD425" s="390"/>
    </row>
    <row r="426" spans="1:82" s="388" customFormat="1">
      <c r="A426" s="388" t="s">
        <v>7631</v>
      </c>
      <c r="B426" s="388" t="s">
        <v>7632</v>
      </c>
      <c r="C426" s="390">
        <v>31</v>
      </c>
      <c r="D426" s="390" t="s">
        <v>70</v>
      </c>
      <c r="E426" s="390" t="s">
        <v>43</v>
      </c>
      <c r="F426" s="390" t="s">
        <v>35</v>
      </c>
      <c r="G426" s="390">
        <v>96</v>
      </c>
      <c r="H426" s="390">
        <v>278</v>
      </c>
      <c r="I426" s="390">
        <v>247</v>
      </c>
      <c r="J426" s="390">
        <v>41</v>
      </c>
      <c r="K426" s="390">
        <v>54</v>
      </c>
      <c r="L426" s="390">
        <v>10</v>
      </c>
      <c r="M426" s="390">
        <v>3</v>
      </c>
      <c r="N426" s="390">
        <v>16</v>
      </c>
      <c r="O426" s="390">
        <v>37</v>
      </c>
      <c r="P426" s="390">
        <v>7</v>
      </c>
      <c r="Q426" s="390">
        <v>0</v>
      </c>
      <c r="R426" s="390">
        <v>29</v>
      </c>
      <c r="S426" s="390">
        <v>97</v>
      </c>
      <c r="T426" s="519">
        <v>0.219</v>
      </c>
      <c r="U426" s="519">
        <v>0.30599999999999999</v>
      </c>
      <c r="V426" s="519">
        <v>0.47799999999999998</v>
      </c>
      <c r="W426" s="519">
        <v>0.78300000000000003</v>
      </c>
      <c r="X426" s="390">
        <v>106</v>
      </c>
      <c r="Y426" s="390">
        <v>118</v>
      </c>
      <c r="Z426" s="390">
        <v>3</v>
      </c>
      <c r="AA426" s="390">
        <v>2</v>
      </c>
      <c r="AB426" s="390">
        <v>0</v>
      </c>
      <c r="AC426" s="390">
        <v>0</v>
      </c>
      <c r="AD426" s="390">
        <v>4</v>
      </c>
      <c r="AE426" s="390" t="s">
        <v>7038</v>
      </c>
      <c r="AF426" s="390"/>
      <c r="AG426" s="576">
        <v>0</v>
      </c>
      <c r="AH426" s="390">
        <v>0</v>
      </c>
      <c r="AI426" s="390">
        <v>29</v>
      </c>
      <c r="AJ426" s="390">
        <v>0</v>
      </c>
      <c r="AK426" s="390">
        <v>0</v>
      </c>
      <c r="AL426" s="390">
        <v>0</v>
      </c>
      <c r="AM426" s="390">
        <v>10</v>
      </c>
      <c r="AN426" s="390">
        <v>0</v>
      </c>
      <c r="AO426" s="389">
        <v>31</v>
      </c>
      <c r="AP426" s="390">
        <v>37</v>
      </c>
      <c r="AQ426" s="584">
        <v>0</v>
      </c>
      <c r="AR426" s="601"/>
      <c r="AS426" s="390">
        <v>27</v>
      </c>
      <c r="AT426" s="390">
        <v>2</v>
      </c>
      <c r="AU426" s="389">
        <v>5</v>
      </c>
      <c r="AV426" s="390">
        <v>2</v>
      </c>
      <c r="AW426" s="390">
        <v>0</v>
      </c>
      <c r="AX426" s="390">
        <v>1</v>
      </c>
      <c r="AY426" s="390">
        <v>3</v>
      </c>
      <c r="AZ426" s="390">
        <v>2</v>
      </c>
      <c r="BA426" s="390">
        <v>10</v>
      </c>
      <c r="BB426" s="519">
        <v>0.185</v>
      </c>
      <c r="BC426" s="519">
        <v>0.24099999999999999</v>
      </c>
      <c r="BD426" s="519">
        <v>0.37</v>
      </c>
      <c r="BE426" s="519">
        <v>0.61099999999999999</v>
      </c>
      <c r="BF426" s="370"/>
      <c r="BG426" s="390">
        <v>220</v>
      </c>
      <c r="BH426" s="390">
        <v>39</v>
      </c>
      <c r="BI426" s="390">
        <v>49</v>
      </c>
      <c r="BJ426" s="390">
        <v>8</v>
      </c>
      <c r="BK426" s="390">
        <v>3</v>
      </c>
      <c r="BL426" s="390">
        <v>15</v>
      </c>
      <c r="BM426" s="390">
        <v>34</v>
      </c>
      <c r="BN426" s="390">
        <v>27</v>
      </c>
      <c r="BO426" s="390">
        <v>87</v>
      </c>
      <c r="BP426" s="519">
        <v>0.223</v>
      </c>
      <c r="BQ426" s="519">
        <v>0.313</v>
      </c>
      <c r="BR426" s="519">
        <v>0.49099999999999999</v>
      </c>
      <c r="BS426" s="519">
        <v>0.80400000000000005</v>
      </c>
      <c r="BT426" s="390"/>
      <c r="BU426" s="390"/>
      <c r="BV426" s="390"/>
      <c r="BW426" s="390"/>
      <c r="BX426" s="390"/>
      <c r="BY426" s="390"/>
      <c r="BZ426" s="390"/>
      <c r="CA426" s="390"/>
      <c r="CB426" s="390"/>
      <c r="CC426" s="390"/>
      <c r="CD426" s="390"/>
    </row>
    <row r="427" spans="1:82" s="388" customFormat="1">
      <c r="A427" s="388" t="s">
        <v>267</v>
      </c>
      <c r="B427" s="388" t="s">
        <v>7324</v>
      </c>
      <c r="C427" s="390">
        <v>26</v>
      </c>
      <c r="D427" s="390" t="s">
        <v>70</v>
      </c>
      <c r="E427" s="390" t="s">
        <v>43</v>
      </c>
      <c r="F427" s="390" t="s">
        <v>35</v>
      </c>
      <c r="G427" s="390">
        <v>147</v>
      </c>
      <c r="H427" s="390">
        <v>651</v>
      </c>
      <c r="I427" s="390">
        <v>574</v>
      </c>
      <c r="J427" s="390">
        <v>118</v>
      </c>
      <c r="K427" s="390">
        <v>187</v>
      </c>
      <c r="L427" s="390">
        <v>34</v>
      </c>
      <c r="M427" s="390">
        <v>7</v>
      </c>
      <c r="N427" s="390">
        <v>36</v>
      </c>
      <c r="O427" s="390">
        <v>110</v>
      </c>
      <c r="P427" s="390">
        <v>22</v>
      </c>
      <c r="Q427" s="390">
        <v>4</v>
      </c>
      <c r="R427" s="390">
        <v>68</v>
      </c>
      <c r="S427" s="390">
        <v>135</v>
      </c>
      <c r="T427" s="519">
        <v>0.32600000000000001</v>
      </c>
      <c r="U427" s="519">
        <v>0.40200000000000002</v>
      </c>
      <c r="V427" s="519">
        <v>0.59799999999999998</v>
      </c>
      <c r="W427" s="519">
        <v>1</v>
      </c>
      <c r="X427" s="390">
        <v>164</v>
      </c>
      <c r="Y427" s="390">
        <v>343</v>
      </c>
      <c r="Z427" s="390">
        <v>14</v>
      </c>
      <c r="AA427" s="390">
        <v>7</v>
      </c>
      <c r="AB427" s="390">
        <v>0</v>
      </c>
      <c r="AC427" s="390">
        <v>2</v>
      </c>
      <c r="AD427" s="390">
        <v>2</v>
      </c>
      <c r="AE427" s="390" t="s">
        <v>7237</v>
      </c>
      <c r="AF427" s="390"/>
      <c r="AG427" s="576">
        <v>0</v>
      </c>
      <c r="AH427" s="390">
        <v>0</v>
      </c>
      <c r="AI427" s="390">
        <v>0</v>
      </c>
      <c r="AJ427" s="390">
        <v>0</v>
      </c>
      <c r="AK427" s="390">
        <v>0</v>
      </c>
      <c r="AL427" s="390">
        <v>0</v>
      </c>
      <c r="AM427" s="390">
        <v>90</v>
      </c>
      <c r="AN427" s="390">
        <v>21</v>
      </c>
      <c r="AO427" s="389">
        <v>75</v>
      </c>
      <c r="AP427" s="390">
        <v>146</v>
      </c>
      <c r="AQ427" s="584">
        <v>0</v>
      </c>
      <c r="AR427" s="601"/>
      <c r="AS427" s="390">
        <v>172</v>
      </c>
      <c r="AT427" s="390">
        <v>30</v>
      </c>
      <c r="AU427" s="389">
        <v>58</v>
      </c>
      <c r="AV427" s="390">
        <v>11</v>
      </c>
      <c r="AW427" s="390">
        <v>1</v>
      </c>
      <c r="AX427" s="390">
        <v>10</v>
      </c>
      <c r="AY427" s="390">
        <v>33</v>
      </c>
      <c r="AZ427" s="390">
        <v>16</v>
      </c>
      <c r="BA427" s="390">
        <v>38</v>
      </c>
      <c r="BB427" s="519">
        <v>0.33700000000000002</v>
      </c>
      <c r="BC427" s="519">
        <v>0.39600000000000002</v>
      </c>
      <c r="BD427" s="519">
        <v>0.58699999999999997</v>
      </c>
      <c r="BE427" s="519">
        <v>0.98299999999999998</v>
      </c>
      <c r="BF427" s="370"/>
      <c r="BG427" s="390">
        <v>402</v>
      </c>
      <c r="BH427" s="390">
        <v>88</v>
      </c>
      <c r="BI427" s="390">
        <v>129</v>
      </c>
      <c r="BJ427" s="390">
        <v>23</v>
      </c>
      <c r="BK427" s="390">
        <v>6</v>
      </c>
      <c r="BL427" s="390">
        <v>26</v>
      </c>
      <c r="BM427" s="390">
        <v>77</v>
      </c>
      <c r="BN427" s="390">
        <v>52</v>
      </c>
      <c r="BO427" s="390">
        <v>97</v>
      </c>
      <c r="BP427" s="519">
        <v>0.32100000000000001</v>
      </c>
      <c r="BQ427" s="519">
        <v>0.40500000000000003</v>
      </c>
      <c r="BR427" s="519">
        <v>0.60199999999999998</v>
      </c>
      <c r="BS427" s="519">
        <v>1.0069999999999999</v>
      </c>
      <c r="BT427" s="390"/>
      <c r="BU427" s="390"/>
      <c r="BV427" s="390"/>
      <c r="BW427" s="390"/>
      <c r="BX427" s="390"/>
      <c r="BY427" s="390"/>
      <c r="BZ427" s="390"/>
      <c r="CA427" s="390"/>
      <c r="CB427" s="390"/>
      <c r="CC427" s="390"/>
      <c r="CD427" s="390"/>
    </row>
    <row r="428" spans="1:82" s="388" customFormat="1">
      <c r="A428" s="388" t="s">
        <v>268</v>
      </c>
      <c r="B428" s="388" t="s">
        <v>7325</v>
      </c>
      <c r="C428" s="390">
        <v>34</v>
      </c>
      <c r="D428" s="390" t="s">
        <v>38</v>
      </c>
      <c r="E428" s="390" t="s">
        <v>34</v>
      </c>
      <c r="F428" s="390" t="s">
        <v>10</v>
      </c>
      <c r="G428" s="390">
        <v>56</v>
      </c>
      <c r="H428" s="390">
        <v>128</v>
      </c>
      <c r="I428" s="390">
        <v>113</v>
      </c>
      <c r="J428" s="390">
        <v>17</v>
      </c>
      <c r="K428" s="390">
        <v>19</v>
      </c>
      <c r="L428" s="390">
        <v>2</v>
      </c>
      <c r="M428" s="390">
        <v>1</v>
      </c>
      <c r="N428" s="390">
        <v>6</v>
      </c>
      <c r="O428" s="390">
        <v>13</v>
      </c>
      <c r="P428" s="390">
        <v>2</v>
      </c>
      <c r="Q428" s="390">
        <v>0</v>
      </c>
      <c r="R428" s="390">
        <v>11</v>
      </c>
      <c r="S428" s="390">
        <v>37</v>
      </c>
      <c r="T428" s="519">
        <v>0.16800000000000001</v>
      </c>
      <c r="U428" s="519">
        <v>0.252</v>
      </c>
      <c r="V428" s="519">
        <v>0.36299999999999999</v>
      </c>
      <c r="W428" s="519">
        <v>0.61499999999999999</v>
      </c>
      <c r="X428" s="390">
        <v>68</v>
      </c>
      <c r="Y428" s="390">
        <v>41</v>
      </c>
      <c r="Z428" s="390">
        <v>1</v>
      </c>
      <c r="AA428" s="390">
        <v>2</v>
      </c>
      <c r="AB428" s="390">
        <v>1</v>
      </c>
      <c r="AC428" s="390">
        <v>1</v>
      </c>
      <c r="AD428" s="390">
        <v>0</v>
      </c>
      <c r="AE428" s="390" t="s">
        <v>10098</v>
      </c>
      <c r="AF428" s="390"/>
      <c r="AG428" s="576">
        <v>0</v>
      </c>
      <c r="AH428" s="390">
        <v>0</v>
      </c>
      <c r="AI428" s="390">
        <v>0</v>
      </c>
      <c r="AJ428" s="390">
        <v>0</v>
      </c>
      <c r="AK428" s="390">
        <v>0</v>
      </c>
      <c r="AL428" s="390">
        <v>0</v>
      </c>
      <c r="AM428" s="390">
        <v>13</v>
      </c>
      <c r="AN428" s="390">
        <v>17</v>
      </c>
      <c r="AO428" s="389">
        <v>20</v>
      </c>
      <c r="AP428" s="390">
        <v>48</v>
      </c>
      <c r="AQ428" s="584">
        <v>1</v>
      </c>
      <c r="AR428" s="601"/>
      <c r="AS428" s="390">
        <v>47</v>
      </c>
      <c r="AT428" s="390">
        <v>7</v>
      </c>
      <c r="AU428" s="389">
        <v>9</v>
      </c>
      <c r="AV428" s="390">
        <v>2</v>
      </c>
      <c r="AW428" s="390">
        <v>0</v>
      </c>
      <c r="AX428" s="390">
        <v>3</v>
      </c>
      <c r="AY428" s="390">
        <v>8</v>
      </c>
      <c r="AZ428" s="390">
        <v>3</v>
      </c>
      <c r="BA428" s="390">
        <v>10</v>
      </c>
      <c r="BB428" s="519">
        <v>0.191</v>
      </c>
      <c r="BC428" s="519">
        <v>0.255</v>
      </c>
      <c r="BD428" s="519">
        <v>0.42599999999999999</v>
      </c>
      <c r="BE428" s="519">
        <v>0.68100000000000005</v>
      </c>
      <c r="BF428" s="370"/>
      <c r="BG428" s="525">
        <v>66</v>
      </c>
      <c r="BH428" s="525">
        <v>10</v>
      </c>
      <c r="BI428" s="525">
        <v>10</v>
      </c>
      <c r="BJ428" s="525">
        <v>0</v>
      </c>
      <c r="BK428" s="525">
        <v>1</v>
      </c>
      <c r="BL428" s="525">
        <v>3</v>
      </c>
      <c r="BM428" s="525">
        <v>5</v>
      </c>
      <c r="BN428" s="525">
        <v>8</v>
      </c>
      <c r="BO428" s="525">
        <v>27</v>
      </c>
      <c r="BP428" s="519">
        <v>0.152</v>
      </c>
      <c r="BQ428" s="519">
        <v>0.318</v>
      </c>
      <c r="BR428" s="519">
        <v>0.25</v>
      </c>
      <c r="BS428" s="519">
        <v>0.56799999999999995</v>
      </c>
      <c r="BT428" s="390"/>
      <c r="BU428" s="390"/>
      <c r="BV428" s="390"/>
      <c r="BW428" s="390"/>
      <c r="BX428" s="390"/>
      <c r="BY428" s="390"/>
      <c r="BZ428" s="390"/>
      <c r="CA428" s="390"/>
      <c r="CB428" s="390"/>
      <c r="CC428" s="390"/>
      <c r="CD428" s="390"/>
    </row>
    <row r="429" spans="1:82" ht="15" customHeight="1">
      <c r="A429" s="276"/>
      <c r="B429" s="319"/>
      <c r="C429" s="319"/>
      <c r="D429" s="319"/>
      <c r="E429" s="319"/>
      <c r="F429" s="319"/>
      <c r="G429" s="319"/>
      <c r="H429" s="319"/>
      <c r="I429" s="287"/>
      <c r="J429" s="287"/>
      <c r="K429" s="287"/>
      <c r="L429" s="287"/>
      <c r="M429" s="319"/>
      <c r="N429" s="319"/>
      <c r="O429" s="319"/>
      <c r="P429" s="319"/>
      <c r="Q429" s="319"/>
      <c r="R429" s="319"/>
      <c r="S429" s="319"/>
      <c r="T429" s="319"/>
      <c r="U429" s="319"/>
      <c r="V429" s="319"/>
      <c r="W429" s="319"/>
      <c r="X429" s="319"/>
      <c r="Y429" s="319"/>
      <c r="Z429" s="319"/>
      <c r="AA429" s="319"/>
      <c r="AB429" s="319"/>
      <c r="AC429" s="319"/>
      <c r="AD429" s="319"/>
      <c r="AE429" s="319"/>
      <c r="AF429" s="319"/>
      <c r="AG429" s="577"/>
      <c r="AH429" s="319"/>
      <c r="AI429" s="319"/>
      <c r="AJ429" s="319"/>
      <c r="AK429" s="319"/>
      <c r="AL429" s="319"/>
      <c r="AM429" s="319"/>
      <c r="AN429" s="319"/>
      <c r="AO429" s="319"/>
      <c r="AP429" s="319"/>
      <c r="AQ429" s="590"/>
      <c r="AR429" s="606"/>
      <c r="AS429" s="319"/>
      <c r="AT429" s="287"/>
      <c r="AU429" s="287"/>
      <c r="AV429" s="287"/>
      <c r="AW429" s="287"/>
      <c r="AX429" s="319"/>
      <c r="AY429" s="287"/>
      <c r="AZ429" s="287"/>
      <c r="BA429" s="287"/>
      <c r="BB429" s="287"/>
    </row>
    <row r="430" spans="1:82" ht="15" customHeight="1">
      <c r="A430" s="313" t="s">
        <v>473</v>
      </c>
      <c r="B430" s="331"/>
      <c r="C430" s="331"/>
      <c r="D430" s="331"/>
      <c r="E430" s="390"/>
      <c r="F430" s="390"/>
      <c r="G430" s="390"/>
      <c r="H430" s="390"/>
      <c r="I430" s="390"/>
      <c r="J430" s="390"/>
      <c r="K430" s="390"/>
      <c r="L430" s="390"/>
      <c r="M430" s="390"/>
      <c r="N430" s="390"/>
      <c r="O430" s="390"/>
      <c r="P430" s="390"/>
      <c r="Q430" s="390"/>
      <c r="R430" s="390"/>
      <c r="S430" s="390"/>
      <c r="T430" s="390"/>
      <c r="U430" s="390"/>
      <c r="V430" s="390"/>
      <c r="W430" s="390"/>
      <c r="X430" s="390"/>
      <c r="Y430" s="390"/>
      <c r="Z430" s="390"/>
      <c r="AA430" s="390"/>
      <c r="AB430" s="390"/>
      <c r="AC430" s="390"/>
      <c r="AD430" s="389"/>
      <c r="AE430" s="389"/>
      <c r="AF430" s="390"/>
      <c r="AG430" s="576"/>
      <c r="AH430" s="390"/>
      <c r="AI430" s="390"/>
      <c r="AJ430" s="389"/>
      <c r="AK430" s="390"/>
      <c r="AL430" s="390"/>
      <c r="AM430" s="390"/>
      <c r="AN430" s="390"/>
      <c r="AO430" s="389"/>
      <c r="AP430" s="390"/>
      <c r="AQ430" s="584"/>
      <c r="AR430" s="601"/>
      <c r="AS430" s="389"/>
      <c r="AT430" s="389"/>
      <c r="AU430" s="389"/>
      <c r="AV430" s="390"/>
      <c r="AW430" s="389"/>
      <c r="AX430" s="389"/>
      <c r="AY430" s="390"/>
      <c r="AZ430" s="390"/>
      <c r="BA430" s="389"/>
      <c r="BC430" s="389"/>
      <c r="BD430" s="389"/>
      <c r="BE430" s="389"/>
      <c r="BF430" s="370"/>
      <c r="BG430" s="390"/>
      <c r="BH430" s="389"/>
      <c r="BI430" s="390"/>
      <c r="BJ430" s="390"/>
      <c r="BK430" s="390"/>
      <c r="BL430" s="390"/>
    </row>
    <row r="431" spans="1:82" s="388" customFormat="1">
      <c r="A431" s="388" t="s">
        <v>7692</v>
      </c>
      <c r="B431" s="388" t="s">
        <v>7693</v>
      </c>
      <c r="C431" s="390">
        <v>28</v>
      </c>
      <c r="D431" s="390" t="s">
        <v>69</v>
      </c>
      <c r="E431" s="390" t="s">
        <v>43</v>
      </c>
      <c r="F431" s="390" t="s">
        <v>10</v>
      </c>
      <c r="G431" s="390">
        <v>100</v>
      </c>
      <c r="H431" s="390">
        <v>238</v>
      </c>
      <c r="I431" s="390">
        <v>200</v>
      </c>
      <c r="J431" s="390">
        <v>32</v>
      </c>
      <c r="K431" s="390">
        <v>41</v>
      </c>
      <c r="L431" s="390">
        <v>5</v>
      </c>
      <c r="M431" s="390">
        <v>0</v>
      </c>
      <c r="N431" s="390">
        <v>4</v>
      </c>
      <c r="O431" s="390">
        <v>14</v>
      </c>
      <c r="P431" s="390">
        <v>4</v>
      </c>
      <c r="Q431" s="390">
        <v>3</v>
      </c>
      <c r="R431" s="390">
        <v>31</v>
      </c>
      <c r="S431" s="390">
        <v>67</v>
      </c>
      <c r="T431" s="519">
        <v>0.20499999999999999</v>
      </c>
      <c r="U431" s="519">
        <v>0.32900000000000001</v>
      </c>
      <c r="V431" s="519">
        <v>0.28999999999999998</v>
      </c>
      <c r="W431" s="519">
        <v>0.61899999999999999</v>
      </c>
      <c r="X431" s="390">
        <v>72</v>
      </c>
      <c r="Y431" s="390">
        <v>58</v>
      </c>
      <c r="Z431" s="390">
        <v>7</v>
      </c>
      <c r="AA431" s="390">
        <v>6</v>
      </c>
      <c r="AB431" s="390">
        <v>1</v>
      </c>
      <c r="AC431" s="390">
        <v>0</v>
      </c>
      <c r="AD431" s="390">
        <v>4</v>
      </c>
      <c r="AE431" s="390" t="s">
        <v>10177</v>
      </c>
      <c r="AF431" s="390"/>
      <c r="AG431" s="576">
        <v>0</v>
      </c>
      <c r="AH431" s="390">
        <v>61</v>
      </c>
      <c r="AI431" s="390">
        <v>0</v>
      </c>
      <c r="AJ431" s="390">
        <v>19</v>
      </c>
      <c r="AK431" s="390">
        <v>0</v>
      </c>
      <c r="AL431" s="390">
        <v>0</v>
      </c>
      <c r="AM431" s="390">
        <v>0</v>
      </c>
      <c r="AN431" s="390">
        <v>0</v>
      </c>
      <c r="AO431" s="389">
        <v>0</v>
      </c>
      <c r="AP431" s="390">
        <v>0</v>
      </c>
      <c r="AQ431" s="584">
        <v>0</v>
      </c>
      <c r="AR431" s="601"/>
      <c r="AS431" s="390">
        <v>114</v>
      </c>
      <c r="AT431" s="390">
        <v>22</v>
      </c>
      <c r="AU431" s="389">
        <v>28</v>
      </c>
      <c r="AV431" s="390">
        <v>2</v>
      </c>
      <c r="AW431" s="390">
        <v>0</v>
      </c>
      <c r="AX431" s="390">
        <v>4</v>
      </c>
      <c r="AY431" s="390">
        <v>11</v>
      </c>
      <c r="AZ431" s="390">
        <v>17</v>
      </c>
      <c r="BA431" s="390">
        <v>34</v>
      </c>
      <c r="BB431" s="519">
        <v>0.246</v>
      </c>
      <c r="BC431" s="519">
        <v>0.35299999999999998</v>
      </c>
      <c r="BD431" s="519">
        <v>0.36799999999999999</v>
      </c>
      <c r="BE431" s="519">
        <v>0.72099999999999997</v>
      </c>
      <c r="BF431" s="370"/>
      <c r="BG431" s="390">
        <v>86</v>
      </c>
      <c r="BH431" s="390">
        <v>10</v>
      </c>
      <c r="BI431" s="390">
        <v>13</v>
      </c>
      <c r="BJ431" s="390">
        <v>3</v>
      </c>
      <c r="BK431" s="390">
        <v>0</v>
      </c>
      <c r="BL431" s="390">
        <v>0</v>
      </c>
      <c r="BM431" s="390">
        <v>3</v>
      </c>
      <c r="BN431" s="390">
        <v>14</v>
      </c>
      <c r="BO431" s="390">
        <v>33</v>
      </c>
      <c r="BP431" s="519">
        <v>0.151</v>
      </c>
      <c r="BQ431" s="519">
        <v>0.29799999999999999</v>
      </c>
      <c r="BR431" s="519">
        <v>0.186</v>
      </c>
      <c r="BS431" s="519">
        <v>0.48399999999999999</v>
      </c>
      <c r="BT431" s="390"/>
      <c r="BU431" s="390"/>
      <c r="BV431" s="390"/>
      <c r="BW431" s="390"/>
      <c r="BX431" s="390"/>
      <c r="BY431" s="390"/>
      <c r="BZ431" s="390"/>
      <c r="CA431" s="390"/>
      <c r="CB431" s="390"/>
      <c r="CC431" s="390"/>
      <c r="CD431" s="390"/>
    </row>
    <row r="432" spans="1:82" s="388" customFormat="1">
      <c r="A432" s="388" t="s">
        <v>86</v>
      </c>
      <c r="B432" s="388" t="s">
        <v>7326</v>
      </c>
      <c r="C432" s="390">
        <v>32</v>
      </c>
      <c r="D432" s="390" t="s">
        <v>51</v>
      </c>
      <c r="E432" s="390" t="s">
        <v>43</v>
      </c>
      <c r="F432" s="390" t="s">
        <v>37</v>
      </c>
      <c r="G432" s="390">
        <v>147</v>
      </c>
      <c r="H432" s="390">
        <v>592</v>
      </c>
      <c r="I432" s="390">
        <v>546</v>
      </c>
      <c r="J432" s="390">
        <v>68</v>
      </c>
      <c r="K432" s="390">
        <v>143</v>
      </c>
      <c r="L432" s="390">
        <v>36</v>
      </c>
      <c r="M432" s="390">
        <v>1</v>
      </c>
      <c r="N432" s="390">
        <v>23</v>
      </c>
      <c r="O432" s="390">
        <v>75</v>
      </c>
      <c r="P432" s="390">
        <v>0</v>
      </c>
      <c r="Q432" s="390">
        <v>0</v>
      </c>
      <c r="R432" s="390">
        <v>41</v>
      </c>
      <c r="S432" s="390">
        <v>119</v>
      </c>
      <c r="T432" s="519">
        <v>0.26200000000000001</v>
      </c>
      <c r="U432" s="519">
        <v>0.316</v>
      </c>
      <c r="V432" s="519">
        <v>0.45800000000000002</v>
      </c>
      <c r="W432" s="519">
        <v>0.77400000000000002</v>
      </c>
      <c r="X432" s="390">
        <v>112</v>
      </c>
      <c r="Y432" s="390">
        <v>250</v>
      </c>
      <c r="Z432" s="390">
        <v>16</v>
      </c>
      <c r="AA432" s="390">
        <v>3</v>
      </c>
      <c r="AB432" s="390">
        <v>0</v>
      </c>
      <c r="AC432" s="390">
        <v>2</v>
      </c>
      <c r="AD432" s="390">
        <v>1</v>
      </c>
      <c r="AE432" s="390" t="s">
        <v>10178</v>
      </c>
      <c r="AF432" s="390"/>
      <c r="AG432" s="576">
        <v>0</v>
      </c>
      <c r="AH432" s="390">
        <v>0</v>
      </c>
      <c r="AI432" s="390">
        <v>0</v>
      </c>
      <c r="AJ432" s="390">
        <v>92</v>
      </c>
      <c r="AK432" s="390">
        <v>22</v>
      </c>
      <c r="AL432" s="390">
        <v>31</v>
      </c>
      <c r="AM432" s="390">
        <v>0</v>
      </c>
      <c r="AN432" s="390">
        <v>0</v>
      </c>
      <c r="AO432" s="389">
        <v>0</v>
      </c>
      <c r="AP432" s="390">
        <v>0</v>
      </c>
      <c r="AQ432" s="584">
        <v>4</v>
      </c>
      <c r="AR432" s="601"/>
      <c r="AS432" s="390">
        <v>156</v>
      </c>
      <c r="AT432" s="390">
        <v>12</v>
      </c>
      <c r="AU432" s="389">
        <v>39</v>
      </c>
      <c r="AV432" s="390">
        <v>5</v>
      </c>
      <c r="AW432" s="390">
        <v>0</v>
      </c>
      <c r="AX432" s="390">
        <v>4</v>
      </c>
      <c r="AY432" s="390">
        <v>17</v>
      </c>
      <c r="AZ432" s="390">
        <v>9</v>
      </c>
      <c r="BA432" s="390">
        <v>30</v>
      </c>
      <c r="BB432" s="519">
        <v>0.25</v>
      </c>
      <c r="BC432" s="519">
        <v>0.28699999999999998</v>
      </c>
      <c r="BD432" s="519">
        <v>0.35899999999999999</v>
      </c>
      <c r="BE432" s="519">
        <v>0.64600000000000002</v>
      </c>
      <c r="BF432" s="370"/>
      <c r="BG432" s="390">
        <v>390</v>
      </c>
      <c r="BH432" s="390">
        <v>56</v>
      </c>
      <c r="BI432" s="390">
        <v>104</v>
      </c>
      <c r="BJ432" s="390">
        <v>31</v>
      </c>
      <c r="BK432" s="390">
        <v>1</v>
      </c>
      <c r="BL432" s="390">
        <v>19</v>
      </c>
      <c r="BM432" s="390">
        <v>58</v>
      </c>
      <c r="BN432" s="390">
        <v>32</v>
      </c>
      <c r="BO432" s="390">
        <v>89</v>
      </c>
      <c r="BP432" s="519">
        <v>0.26700000000000002</v>
      </c>
      <c r="BQ432" s="519">
        <v>0.32700000000000001</v>
      </c>
      <c r="BR432" s="519">
        <v>0.497</v>
      </c>
      <c r="BS432" s="519">
        <v>0.82399999999999995</v>
      </c>
      <c r="BT432" s="390"/>
      <c r="BU432" s="390"/>
      <c r="BV432" s="390"/>
      <c r="BW432" s="390"/>
      <c r="BX432" s="390"/>
      <c r="BY432" s="390"/>
      <c r="BZ432" s="390"/>
      <c r="CA432" s="390"/>
      <c r="CB432" s="390"/>
      <c r="CC432" s="390"/>
      <c r="CD432" s="390"/>
    </row>
    <row r="433" spans="1:82" s="388" customFormat="1">
      <c r="A433" s="388" t="s">
        <v>7635</v>
      </c>
      <c r="B433" s="388" t="s">
        <v>7636</v>
      </c>
      <c r="C433" s="390">
        <v>24</v>
      </c>
      <c r="D433" s="390" t="s">
        <v>49</v>
      </c>
      <c r="E433" s="390" t="s">
        <v>43</v>
      </c>
      <c r="F433" s="390" t="s">
        <v>10</v>
      </c>
      <c r="G433" s="390">
        <v>115</v>
      </c>
      <c r="H433" s="390">
        <v>490</v>
      </c>
      <c r="I433" s="390">
        <v>436</v>
      </c>
      <c r="J433" s="390">
        <v>68</v>
      </c>
      <c r="K433" s="390">
        <v>105</v>
      </c>
      <c r="L433" s="390">
        <v>25</v>
      </c>
      <c r="M433" s="390">
        <v>1</v>
      </c>
      <c r="N433" s="390">
        <v>19</v>
      </c>
      <c r="O433" s="390">
        <v>68</v>
      </c>
      <c r="P433" s="390">
        <v>1</v>
      </c>
      <c r="Q433" s="390">
        <v>1</v>
      </c>
      <c r="R433" s="390">
        <v>36</v>
      </c>
      <c r="S433" s="390">
        <v>123</v>
      </c>
      <c r="T433" s="519">
        <v>0.24099999999999999</v>
      </c>
      <c r="U433" s="519">
        <v>0.313</v>
      </c>
      <c r="V433" s="519">
        <v>0.433</v>
      </c>
      <c r="W433" s="519">
        <v>0.746</v>
      </c>
      <c r="X433" s="390">
        <v>102</v>
      </c>
      <c r="Y433" s="390">
        <v>189</v>
      </c>
      <c r="Z433" s="390">
        <v>6</v>
      </c>
      <c r="AA433" s="390">
        <v>12</v>
      </c>
      <c r="AB433" s="390">
        <v>0</v>
      </c>
      <c r="AC433" s="390">
        <v>5</v>
      </c>
      <c r="AD433" s="390">
        <v>2</v>
      </c>
      <c r="AE433" s="570" t="s">
        <v>6535</v>
      </c>
      <c r="AF433" s="570"/>
      <c r="AG433" s="576">
        <v>0</v>
      </c>
      <c r="AH433" s="390">
        <v>0</v>
      </c>
      <c r="AI433" s="390">
        <v>0</v>
      </c>
      <c r="AJ433" s="390">
        <v>0</v>
      </c>
      <c r="AK433" s="390">
        <v>0</v>
      </c>
      <c r="AL433" s="390">
        <v>114</v>
      </c>
      <c r="AM433" s="390">
        <v>0</v>
      </c>
      <c r="AN433" s="390">
        <v>0</v>
      </c>
      <c r="AO433" s="389">
        <v>0</v>
      </c>
      <c r="AP433" s="390">
        <v>0</v>
      </c>
      <c r="AQ433" s="584">
        <v>0</v>
      </c>
      <c r="AR433" s="601"/>
      <c r="AS433" s="390">
        <v>106</v>
      </c>
      <c r="AT433" s="390">
        <v>15</v>
      </c>
      <c r="AU433" s="389">
        <v>21</v>
      </c>
      <c r="AV433" s="390">
        <v>5</v>
      </c>
      <c r="AW433" s="390">
        <v>1</v>
      </c>
      <c r="AX433" s="390">
        <v>3</v>
      </c>
      <c r="AY433" s="390">
        <v>18</v>
      </c>
      <c r="AZ433" s="390">
        <v>15</v>
      </c>
      <c r="BA433" s="390">
        <v>37</v>
      </c>
      <c r="BB433" s="519">
        <v>0.19800000000000001</v>
      </c>
      <c r="BC433" s="519">
        <v>0.30199999999999999</v>
      </c>
      <c r="BD433" s="519">
        <v>0.34899999999999998</v>
      </c>
      <c r="BE433" s="519">
        <v>0.65100000000000002</v>
      </c>
      <c r="BF433" s="370"/>
      <c r="BG433" s="390">
        <v>330</v>
      </c>
      <c r="BH433" s="390">
        <v>53</v>
      </c>
      <c r="BI433" s="390">
        <v>84</v>
      </c>
      <c r="BJ433" s="390">
        <v>20</v>
      </c>
      <c r="BK433" s="390">
        <v>0</v>
      </c>
      <c r="BL433" s="390">
        <v>16</v>
      </c>
      <c r="BM433" s="390">
        <v>50</v>
      </c>
      <c r="BN433" s="390">
        <v>21</v>
      </c>
      <c r="BO433" s="390">
        <v>86</v>
      </c>
      <c r="BP433" s="519">
        <v>0.255</v>
      </c>
      <c r="BQ433" s="519">
        <v>0.317</v>
      </c>
      <c r="BR433" s="519">
        <v>0.46100000000000002</v>
      </c>
      <c r="BS433" s="519">
        <v>0.77800000000000002</v>
      </c>
      <c r="BT433" s="390"/>
      <c r="BU433" s="390"/>
      <c r="BV433" s="390"/>
      <c r="BW433" s="390"/>
      <c r="BX433" s="390"/>
      <c r="BY433" s="390"/>
      <c r="BZ433" s="390"/>
      <c r="CA433" s="390"/>
      <c r="CB433" s="390"/>
      <c r="CC433" s="390"/>
      <c r="CD433" s="390"/>
    </row>
    <row r="434" spans="1:82" s="388" customFormat="1">
      <c r="A434" s="388" t="s">
        <v>10179</v>
      </c>
      <c r="B434" s="388" t="s">
        <v>7754</v>
      </c>
      <c r="C434" s="390">
        <v>25</v>
      </c>
      <c r="D434" s="390" t="s">
        <v>58</v>
      </c>
      <c r="E434" s="390" t="s">
        <v>34</v>
      </c>
      <c r="F434" s="390" t="s">
        <v>35</v>
      </c>
      <c r="G434" s="390">
        <v>88</v>
      </c>
      <c r="H434" s="390">
        <v>318</v>
      </c>
      <c r="I434" s="390">
        <v>284</v>
      </c>
      <c r="J434" s="390">
        <v>31</v>
      </c>
      <c r="K434" s="390">
        <v>61</v>
      </c>
      <c r="L434" s="390">
        <v>11</v>
      </c>
      <c r="M434" s="390">
        <v>5</v>
      </c>
      <c r="N434" s="390">
        <v>8</v>
      </c>
      <c r="O434" s="390">
        <v>25</v>
      </c>
      <c r="P434" s="390">
        <v>1</v>
      </c>
      <c r="Q434" s="390">
        <v>2</v>
      </c>
      <c r="R434" s="390">
        <v>27</v>
      </c>
      <c r="S434" s="390">
        <v>80</v>
      </c>
      <c r="T434" s="519">
        <v>0.215</v>
      </c>
      <c r="U434" s="519">
        <v>0.29599999999999999</v>
      </c>
      <c r="V434" s="519">
        <v>0.373</v>
      </c>
      <c r="W434" s="519">
        <v>0.66900000000000004</v>
      </c>
      <c r="X434" s="390">
        <v>85</v>
      </c>
      <c r="Y434" s="390">
        <v>106</v>
      </c>
      <c r="Z434" s="390">
        <v>7</v>
      </c>
      <c r="AA434" s="390">
        <v>6</v>
      </c>
      <c r="AB434" s="390">
        <v>0</v>
      </c>
      <c r="AC434" s="390">
        <v>1</v>
      </c>
      <c r="AD434" s="390">
        <v>1</v>
      </c>
      <c r="AE434" s="390" t="s">
        <v>10168</v>
      </c>
      <c r="AF434" s="390"/>
      <c r="AG434" s="576">
        <v>0</v>
      </c>
      <c r="AH434" s="390">
        <v>0</v>
      </c>
      <c r="AI434" s="390">
        <v>7</v>
      </c>
      <c r="AJ434" s="390">
        <v>0</v>
      </c>
      <c r="AK434" s="390">
        <v>0</v>
      </c>
      <c r="AL434" s="390">
        <v>0</v>
      </c>
      <c r="AM434" s="390">
        <v>76</v>
      </c>
      <c r="AN434" s="390">
        <v>0</v>
      </c>
      <c r="AO434" s="389">
        <v>0</v>
      </c>
      <c r="AP434" s="390">
        <v>76</v>
      </c>
      <c r="AQ434" s="584">
        <v>3</v>
      </c>
      <c r="AR434" s="601"/>
      <c r="AS434" s="390">
        <v>45</v>
      </c>
      <c r="AT434" s="390">
        <v>5</v>
      </c>
      <c r="AU434" s="389">
        <v>7</v>
      </c>
      <c r="AV434" s="390">
        <v>5</v>
      </c>
      <c r="AW434" s="390">
        <v>1</v>
      </c>
      <c r="AX434" s="390">
        <v>0</v>
      </c>
      <c r="AY434" s="390">
        <v>4</v>
      </c>
      <c r="AZ434" s="390">
        <v>7</v>
      </c>
      <c r="BA434" s="390">
        <v>20</v>
      </c>
      <c r="BB434" s="519">
        <v>0.156</v>
      </c>
      <c r="BC434" s="519">
        <v>0.29599999999999999</v>
      </c>
      <c r="BD434" s="519">
        <v>0.311</v>
      </c>
      <c r="BE434" s="519">
        <v>0.60699999999999998</v>
      </c>
      <c r="BF434" s="370"/>
      <c r="BG434" s="390">
        <v>239</v>
      </c>
      <c r="BH434" s="390">
        <v>26</v>
      </c>
      <c r="BI434" s="390">
        <v>54</v>
      </c>
      <c r="BJ434" s="390">
        <v>6</v>
      </c>
      <c r="BK434" s="390">
        <v>4</v>
      </c>
      <c r="BL434" s="390">
        <v>8</v>
      </c>
      <c r="BM434" s="390">
        <v>21</v>
      </c>
      <c r="BN434" s="390">
        <v>20</v>
      </c>
      <c r="BO434" s="390">
        <v>60</v>
      </c>
      <c r="BP434" s="519">
        <v>0.22600000000000001</v>
      </c>
      <c r="BQ434" s="519">
        <v>0.29499999999999998</v>
      </c>
      <c r="BR434" s="519">
        <v>0.38500000000000001</v>
      </c>
      <c r="BS434" s="519">
        <v>0.68</v>
      </c>
      <c r="BT434" s="390"/>
      <c r="BU434" s="390"/>
      <c r="BV434" s="390"/>
      <c r="BW434" s="390"/>
      <c r="BX434" s="390"/>
      <c r="BY434" s="390"/>
      <c r="BZ434" s="390"/>
      <c r="CA434" s="390"/>
      <c r="CB434" s="390"/>
      <c r="CC434" s="390"/>
      <c r="CD434" s="390"/>
    </row>
    <row r="435" spans="1:82" s="388" customFormat="1">
      <c r="A435" s="388" t="s">
        <v>272</v>
      </c>
      <c r="B435" s="388" t="s">
        <v>7327</v>
      </c>
      <c r="C435" s="390">
        <v>32</v>
      </c>
      <c r="D435" s="390" t="s">
        <v>42</v>
      </c>
      <c r="E435" s="390" t="s">
        <v>43</v>
      </c>
      <c r="F435" s="390" t="s">
        <v>10</v>
      </c>
      <c r="G435" s="390">
        <v>115</v>
      </c>
      <c r="H435" s="390">
        <v>472</v>
      </c>
      <c r="I435" s="390">
        <v>408</v>
      </c>
      <c r="J435" s="390">
        <v>54</v>
      </c>
      <c r="K435" s="390">
        <v>87</v>
      </c>
      <c r="L435" s="390">
        <v>18</v>
      </c>
      <c r="M435" s="390">
        <v>0</v>
      </c>
      <c r="N435" s="390">
        <v>18</v>
      </c>
      <c r="O435" s="390">
        <v>59</v>
      </c>
      <c r="P435" s="390">
        <v>9</v>
      </c>
      <c r="Q435" s="390">
        <v>4</v>
      </c>
      <c r="R435" s="390">
        <v>48</v>
      </c>
      <c r="S435" s="390">
        <v>112</v>
      </c>
      <c r="T435" s="519">
        <v>0.21299999999999999</v>
      </c>
      <c r="U435" s="519">
        <v>0.30299999999999999</v>
      </c>
      <c r="V435" s="519">
        <v>0.39</v>
      </c>
      <c r="W435" s="519">
        <v>0.69299999999999995</v>
      </c>
      <c r="X435" s="390">
        <v>95</v>
      </c>
      <c r="Y435" s="390">
        <v>159</v>
      </c>
      <c r="Z435" s="390">
        <v>10</v>
      </c>
      <c r="AA435" s="390">
        <v>8</v>
      </c>
      <c r="AB435" s="390">
        <v>0</v>
      </c>
      <c r="AC435" s="390">
        <v>8</v>
      </c>
      <c r="AD435" s="390">
        <v>1</v>
      </c>
      <c r="AE435" s="570" t="s">
        <v>7086</v>
      </c>
      <c r="AF435" s="570"/>
      <c r="AG435" s="576">
        <v>0</v>
      </c>
      <c r="AH435" s="390">
        <v>0</v>
      </c>
      <c r="AI435" s="390">
        <v>0</v>
      </c>
      <c r="AJ435" s="390">
        <v>0</v>
      </c>
      <c r="AK435" s="390">
        <v>109</v>
      </c>
      <c r="AL435" s="390">
        <v>0</v>
      </c>
      <c r="AM435" s="390">
        <v>0</v>
      </c>
      <c r="AN435" s="390">
        <v>0</v>
      </c>
      <c r="AO435" s="389">
        <v>0</v>
      </c>
      <c r="AP435" s="390">
        <v>0</v>
      </c>
      <c r="AQ435" s="584">
        <v>1</v>
      </c>
      <c r="AR435" s="601"/>
      <c r="AS435" s="390">
        <v>111</v>
      </c>
      <c r="AT435" s="390">
        <v>9</v>
      </c>
      <c r="AU435" s="389">
        <v>18</v>
      </c>
      <c r="AV435" s="390">
        <v>3</v>
      </c>
      <c r="AW435" s="390">
        <v>0</v>
      </c>
      <c r="AX435" s="390">
        <v>3</v>
      </c>
      <c r="AY435" s="390">
        <v>8</v>
      </c>
      <c r="AZ435" s="390">
        <v>16</v>
      </c>
      <c r="BA435" s="390">
        <v>35</v>
      </c>
      <c r="BB435" s="519">
        <v>0.16200000000000001</v>
      </c>
      <c r="BC435" s="519">
        <v>0.26400000000000001</v>
      </c>
      <c r="BD435" s="519">
        <v>0.27</v>
      </c>
      <c r="BE435" s="519">
        <v>0.53400000000000003</v>
      </c>
      <c r="BF435" s="370"/>
      <c r="BG435" s="390">
        <v>297</v>
      </c>
      <c r="BH435" s="390">
        <v>45</v>
      </c>
      <c r="BI435" s="390">
        <v>69</v>
      </c>
      <c r="BJ435" s="390">
        <v>15</v>
      </c>
      <c r="BK435" s="390">
        <v>0</v>
      </c>
      <c r="BL435" s="390">
        <v>15</v>
      </c>
      <c r="BM435" s="390">
        <v>51</v>
      </c>
      <c r="BN435" s="390">
        <v>32</v>
      </c>
      <c r="BO435" s="390">
        <v>77</v>
      </c>
      <c r="BP435" s="519">
        <v>0.23200000000000001</v>
      </c>
      <c r="BQ435" s="519">
        <v>0.318</v>
      </c>
      <c r="BR435" s="519">
        <v>0.434</v>
      </c>
      <c r="BS435" s="519">
        <v>0.752</v>
      </c>
      <c r="BT435" s="390"/>
      <c r="BU435" s="390"/>
      <c r="BV435" s="390"/>
      <c r="BW435" s="390"/>
      <c r="BX435" s="390"/>
      <c r="BY435" s="390"/>
      <c r="BZ435" s="390"/>
      <c r="CA435" s="390"/>
      <c r="CB435" s="390"/>
      <c r="CC435" s="390"/>
      <c r="CD435" s="390"/>
    </row>
    <row r="436" spans="1:82" s="388" customFormat="1">
      <c r="A436" s="388" t="s">
        <v>273</v>
      </c>
      <c r="B436" s="388" t="s">
        <v>7328</v>
      </c>
      <c r="C436" s="390">
        <v>32</v>
      </c>
      <c r="D436" s="390" t="s">
        <v>113</v>
      </c>
      <c r="E436" s="390" t="s">
        <v>43</v>
      </c>
      <c r="F436" s="390" t="s">
        <v>35</v>
      </c>
      <c r="G436" s="390">
        <v>132</v>
      </c>
      <c r="H436" s="390">
        <v>504</v>
      </c>
      <c r="I436" s="390">
        <v>463</v>
      </c>
      <c r="J436" s="390">
        <v>71</v>
      </c>
      <c r="K436" s="390">
        <v>128</v>
      </c>
      <c r="L436" s="390">
        <v>32</v>
      </c>
      <c r="M436" s="390">
        <v>4</v>
      </c>
      <c r="N436" s="390">
        <v>16</v>
      </c>
      <c r="O436" s="390">
        <v>64</v>
      </c>
      <c r="P436" s="390">
        <v>5</v>
      </c>
      <c r="Q436" s="390">
        <v>2</v>
      </c>
      <c r="R436" s="390">
        <v>37</v>
      </c>
      <c r="S436" s="390">
        <v>113</v>
      </c>
      <c r="T436" s="519">
        <v>0.27600000000000002</v>
      </c>
      <c r="U436" s="519">
        <v>0.32900000000000001</v>
      </c>
      <c r="V436" s="519">
        <v>0.46700000000000003</v>
      </c>
      <c r="W436" s="519">
        <v>0.79600000000000004</v>
      </c>
      <c r="X436" s="390">
        <v>99</v>
      </c>
      <c r="Y436" s="390">
        <v>216</v>
      </c>
      <c r="Z436" s="390">
        <v>5</v>
      </c>
      <c r="AA436" s="390">
        <v>1</v>
      </c>
      <c r="AB436" s="390">
        <v>0</v>
      </c>
      <c r="AC436" s="390">
        <v>3</v>
      </c>
      <c r="AD436" s="390">
        <v>4</v>
      </c>
      <c r="AE436" s="390" t="s">
        <v>7141</v>
      </c>
      <c r="AF436" s="390"/>
      <c r="AG436" s="576">
        <v>0</v>
      </c>
      <c r="AH436" s="390">
        <v>0</v>
      </c>
      <c r="AI436" s="390">
        <v>0</v>
      </c>
      <c r="AJ436" s="390">
        <v>0</v>
      </c>
      <c r="AK436" s="390">
        <v>0</v>
      </c>
      <c r="AL436" s="390">
        <v>0</v>
      </c>
      <c r="AM436" s="390">
        <v>0</v>
      </c>
      <c r="AN436" s="390">
        <v>0</v>
      </c>
      <c r="AO436" s="389">
        <v>117</v>
      </c>
      <c r="AP436" s="390">
        <v>117</v>
      </c>
      <c r="AQ436" s="584">
        <v>1</v>
      </c>
      <c r="AR436" s="601"/>
      <c r="AS436" s="390">
        <v>139</v>
      </c>
      <c r="AT436" s="390">
        <v>12</v>
      </c>
      <c r="AU436" s="389">
        <v>36</v>
      </c>
      <c r="AV436" s="390">
        <v>7</v>
      </c>
      <c r="AW436" s="390">
        <v>2</v>
      </c>
      <c r="AX436" s="390">
        <v>4</v>
      </c>
      <c r="AY436" s="390">
        <v>17</v>
      </c>
      <c r="AZ436" s="390">
        <v>6</v>
      </c>
      <c r="BA436" s="390">
        <v>29</v>
      </c>
      <c r="BB436" s="519">
        <v>0.25900000000000001</v>
      </c>
      <c r="BC436" s="519">
        <v>0.29499999999999998</v>
      </c>
      <c r="BD436" s="519">
        <v>0.42399999999999999</v>
      </c>
      <c r="BE436" s="519">
        <v>0.71899999999999997</v>
      </c>
      <c r="BF436" s="370"/>
      <c r="BG436" s="390">
        <v>324</v>
      </c>
      <c r="BH436" s="390">
        <v>59</v>
      </c>
      <c r="BI436" s="390">
        <v>92</v>
      </c>
      <c r="BJ436" s="390">
        <v>25</v>
      </c>
      <c r="BK436" s="390">
        <v>2</v>
      </c>
      <c r="BL436" s="390">
        <v>12</v>
      </c>
      <c r="BM436" s="390">
        <v>47</v>
      </c>
      <c r="BN436" s="390">
        <v>31</v>
      </c>
      <c r="BO436" s="390">
        <v>84</v>
      </c>
      <c r="BP436" s="519">
        <v>0.28399999999999997</v>
      </c>
      <c r="BQ436" s="519">
        <v>0.34399999999999997</v>
      </c>
      <c r="BR436" s="519">
        <v>0.48499999999999999</v>
      </c>
      <c r="BS436" s="519">
        <v>0.82899999999999996</v>
      </c>
      <c r="BT436" s="390"/>
      <c r="BU436" s="390"/>
      <c r="BV436" s="390"/>
      <c r="BW436" s="390"/>
      <c r="BX436" s="390"/>
      <c r="BY436" s="390"/>
      <c r="BZ436" s="390"/>
      <c r="CA436" s="390"/>
      <c r="CB436" s="390"/>
      <c r="CC436" s="390"/>
      <c r="CD436" s="390"/>
    </row>
    <row r="437" spans="1:82" s="388" customFormat="1">
      <c r="A437" s="388" t="s">
        <v>7662</v>
      </c>
      <c r="B437" s="388" t="s">
        <v>7663</v>
      </c>
      <c r="C437" s="390">
        <v>26</v>
      </c>
      <c r="D437" s="390" t="s">
        <v>69</v>
      </c>
      <c r="E437" s="390" t="s">
        <v>43</v>
      </c>
      <c r="F437" s="390" t="s">
        <v>10</v>
      </c>
      <c r="G437" s="390">
        <v>145</v>
      </c>
      <c r="H437" s="390">
        <v>462</v>
      </c>
      <c r="I437" s="390">
        <v>402</v>
      </c>
      <c r="J437" s="390">
        <v>67</v>
      </c>
      <c r="K437" s="390">
        <v>103</v>
      </c>
      <c r="L437" s="390">
        <v>17</v>
      </c>
      <c r="M437" s="390">
        <v>3</v>
      </c>
      <c r="N437" s="390">
        <v>21</v>
      </c>
      <c r="O437" s="390">
        <v>52</v>
      </c>
      <c r="P437" s="390">
        <v>3</v>
      </c>
      <c r="Q437" s="390">
        <v>0</v>
      </c>
      <c r="R437" s="390">
        <v>50</v>
      </c>
      <c r="S437" s="390">
        <v>78</v>
      </c>
      <c r="T437" s="519">
        <v>0.25600000000000001</v>
      </c>
      <c r="U437" s="519">
        <v>0.33600000000000002</v>
      </c>
      <c r="V437" s="519">
        <v>0.47</v>
      </c>
      <c r="W437" s="519">
        <v>0.80600000000000005</v>
      </c>
      <c r="X437" s="390">
        <v>117</v>
      </c>
      <c r="Y437" s="390">
        <v>189</v>
      </c>
      <c r="Z437" s="390">
        <v>3</v>
      </c>
      <c r="AA437" s="390">
        <v>1</v>
      </c>
      <c r="AB437" s="390">
        <v>4</v>
      </c>
      <c r="AC437" s="390">
        <v>5</v>
      </c>
      <c r="AD437" s="390">
        <v>5</v>
      </c>
      <c r="AE437" s="390" t="s">
        <v>10180</v>
      </c>
      <c r="AF437" s="390"/>
      <c r="AG437" s="576">
        <v>1</v>
      </c>
      <c r="AH437" s="390">
        <v>0</v>
      </c>
      <c r="AI437" s="390">
        <v>8</v>
      </c>
      <c r="AJ437" s="390">
        <v>41</v>
      </c>
      <c r="AK437" s="390">
        <v>9</v>
      </c>
      <c r="AL437" s="390">
        <v>22</v>
      </c>
      <c r="AM437" s="390">
        <v>18</v>
      </c>
      <c r="AN437" s="390">
        <v>63</v>
      </c>
      <c r="AO437" s="389">
        <v>19</v>
      </c>
      <c r="AP437" s="390">
        <v>87</v>
      </c>
      <c r="AQ437" s="584">
        <v>0</v>
      </c>
      <c r="AR437" s="601"/>
      <c r="AS437" s="390">
        <v>200</v>
      </c>
      <c r="AT437" s="390">
        <v>29</v>
      </c>
      <c r="AU437" s="389">
        <v>52</v>
      </c>
      <c r="AV437" s="390">
        <v>8</v>
      </c>
      <c r="AW437" s="390">
        <v>1</v>
      </c>
      <c r="AX437" s="390">
        <v>9</v>
      </c>
      <c r="AY437" s="390">
        <v>20</v>
      </c>
      <c r="AZ437" s="390">
        <v>23</v>
      </c>
      <c r="BA437" s="390">
        <v>35</v>
      </c>
      <c r="BB437" s="519">
        <v>0.26</v>
      </c>
      <c r="BC437" s="519">
        <v>0.33500000000000002</v>
      </c>
      <c r="BD437" s="519">
        <v>0.44500000000000001</v>
      </c>
      <c r="BE437" s="519">
        <v>0.78</v>
      </c>
      <c r="BF437" s="370"/>
      <c r="BG437" s="390">
        <v>202</v>
      </c>
      <c r="BH437" s="390">
        <v>38</v>
      </c>
      <c r="BI437" s="390">
        <v>51</v>
      </c>
      <c r="BJ437" s="390">
        <v>9</v>
      </c>
      <c r="BK437" s="390">
        <v>2</v>
      </c>
      <c r="BL437" s="390">
        <v>12</v>
      </c>
      <c r="BM437" s="390">
        <v>32</v>
      </c>
      <c r="BN437" s="390">
        <v>27</v>
      </c>
      <c r="BO437" s="390">
        <v>43</v>
      </c>
      <c r="BP437" s="519">
        <v>0.252</v>
      </c>
      <c r="BQ437" s="519">
        <v>0.33800000000000002</v>
      </c>
      <c r="BR437" s="519">
        <v>0.495</v>
      </c>
      <c r="BS437" s="519">
        <v>0.83299999999999996</v>
      </c>
      <c r="BT437" s="390"/>
      <c r="BU437" s="390"/>
      <c r="BV437" s="390"/>
      <c r="BW437" s="390"/>
      <c r="BX437" s="390"/>
      <c r="BY437" s="390"/>
      <c r="BZ437" s="390"/>
      <c r="CA437" s="390"/>
      <c r="CB437" s="390"/>
      <c r="CC437" s="390"/>
      <c r="CD437" s="390"/>
    </row>
    <row r="438" spans="1:82" s="388" customFormat="1">
      <c r="A438" s="388" t="s">
        <v>274</v>
      </c>
      <c r="B438" s="388" t="s">
        <v>7330</v>
      </c>
      <c r="C438" s="390">
        <v>38</v>
      </c>
      <c r="D438" s="390" t="s">
        <v>113</v>
      </c>
      <c r="E438" s="390" t="s">
        <v>43</v>
      </c>
      <c r="F438" s="390" t="s">
        <v>10</v>
      </c>
      <c r="G438" s="390">
        <v>25</v>
      </c>
      <c r="H438" s="390">
        <v>65</v>
      </c>
      <c r="I438" s="390">
        <v>53</v>
      </c>
      <c r="J438" s="390">
        <v>3</v>
      </c>
      <c r="K438" s="390">
        <v>15</v>
      </c>
      <c r="L438" s="390">
        <v>2</v>
      </c>
      <c r="M438" s="390">
        <v>0</v>
      </c>
      <c r="N438" s="390">
        <v>2</v>
      </c>
      <c r="O438" s="390">
        <v>3</v>
      </c>
      <c r="P438" s="390">
        <v>0</v>
      </c>
      <c r="Q438" s="390">
        <v>0</v>
      </c>
      <c r="R438" s="390">
        <v>12</v>
      </c>
      <c r="S438" s="390">
        <v>18</v>
      </c>
      <c r="T438" s="519">
        <v>0.28299999999999997</v>
      </c>
      <c r="U438" s="519">
        <v>0.41499999999999998</v>
      </c>
      <c r="V438" s="519">
        <v>0.434</v>
      </c>
      <c r="W438" s="519">
        <v>0.84899999999999998</v>
      </c>
      <c r="X438" s="390">
        <v>116</v>
      </c>
      <c r="Y438" s="390">
        <v>23</v>
      </c>
      <c r="Z438" s="390">
        <v>0</v>
      </c>
      <c r="AA438" s="390">
        <v>0</v>
      </c>
      <c r="AB438" s="390">
        <v>0</v>
      </c>
      <c r="AC438" s="390">
        <v>0</v>
      </c>
      <c r="AD438" s="390">
        <v>0</v>
      </c>
      <c r="AE438" s="390" t="s">
        <v>10168</v>
      </c>
      <c r="AF438" s="390"/>
      <c r="AG438" s="576">
        <v>0</v>
      </c>
      <c r="AH438" s="390">
        <v>0</v>
      </c>
      <c r="AI438" s="390">
        <v>1</v>
      </c>
      <c r="AJ438" s="390">
        <v>0</v>
      </c>
      <c r="AK438" s="390">
        <v>0</v>
      </c>
      <c r="AL438" s="390">
        <v>0</v>
      </c>
      <c r="AM438" s="390">
        <v>13</v>
      </c>
      <c r="AN438" s="390">
        <v>0</v>
      </c>
      <c r="AO438" s="389">
        <v>0</v>
      </c>
      <c r="AP438" s="390">
        <v>13</v>
      </c>
      <c r="AQ438" s="584">
        <v>1</v>
      </c>
      <c r="AR438" s="601"/>
      <c r="AS438" s="390">
        <v>32</v>
      </c>
      <c r="AT438" s="390">
        <v>2</v>
      </c>
      <c r="AU438" s="389">
        <v>10</v>
      </c>
      <c r="AV438" s="390">
        <v>0</v>
      </c>
      <c r="AW438" s="390">
        <v>0</v>
      </c>
      <c r="AX438" s="390">
        <v>1</v>
      </c>
      <c r="AY438" s="390">
        <v>2</v>
      </c>
      <c r="AZ438" s="390">
        <v>8</v>
      </c>
      <c r="BA438" s="390">
        <v>8</v>
      </c>
      <c r="BB438" s="519">
        <v>0.313</v>
      </c>
      <c r="BC438" s="519">
        <v>0.45</v>
      </c>
      <c r="BD438" s="519">
        <v>0.40600000000000003</v>
      </c>
      <c r="BE438" s="519">
        <v>0.85599999999999998</v>
      </c>
      <c r="BF438" s="370"/>
      <c r="BG438" s="390">
        <v>21</v>
      </c>
      <c r="BH438" s="390">
        <v>1</v>
      </c>
      <c r="BI438" s="390">
        <v>5</v>
      </c>
      <c r="BJ438" s="390">
        <v>2</v>
      </c>
      <c r="BK438" s="390">
        <v>0</v>
      </c>
      <c r="BL438" s="390">
        <v>1</v>
      </c>
      <c r="BM438" s="390">
        <v>1</v>
      </c>
      <c r="BN438" s="390">
        <v>4</v>
      </c>
      <c r="BO438" s="390">
        <v>10</v>
      </c>
      <c r="BP438" s="519">
        <v>0.23799999999999999</v>
      </c>
      <c r="BQ438" s="519">
        <v>0.36</v>
      </c>
      <c r="BR438" s="519">
        <v>0.47599999999999998</v>
      </c>
      <c r="BS438" s="519">
        <v>0.83599999999999997</v>
      </c>
      <c r="BT438" s="390"/>
      <c r="BU438" s="390"/>
      <c r="BV438" s="390"/>
      <c r="BW438" s="390"/>
      <c r="BX438" s="390"/>
      <c r="BY438" s="390"/>
      <c r="BZ438" s="390"/>
      <c r="CA438" s="390"/>
      <c r="CB438" s="390"/>
      <c r="CC438" s="390"/>
      <c r="CD438" s="390"/>
    </row>
    <row r="439" spans="1:82" s="71" customFormat="1" ht="15.75" thickBot="1">
      <c r="A439" s="552" t="s">
        <v>9964</v>
      </c>
      <c r="B439" s="71" t="s">
        <v>9965</v>
      </c>
      <c r="J439" s="503"/>
      <c r="K439" s="503"/>
      <c r="L439" s="503"/>
      <c r="M439" s="503"/>
      <c r="AE439" s="504"/>
      <c r="AF439" s="505"/>
      <c r="AG439" s="581"/>
      <c r="AO439" s="573"/>
      <c r="AP439" s="506"/>
      <c r="AQ439" s="589"/>
      <c r="AR439" s="605"/>
      <c r="AS439" s="507"/>
      <c r="AT439" s="507"/>
      <c r="AU439" s="573"/>
      <c r="AV439" s="508"/>
      <c r="AW439" s="507"/>
      <c r="AX439" s="507"/>
      <c r="AY439" s="507"/>
      <c r="AZ439" s="507"/>
      <c r="BF439" s="613"/>
    </row>
    <row r="440" spans="1:82" s="388" customFormat="1">
      <c r="A440" s="388" t="s">
        <v>7725</v>
      </c>
      <c r="B440" s="388" t="s">
        <v>7726</v>
      </c>
      <c r="C440" s="390">
        <v>26</v>
      </c>
      <c r="D440" s="390" t="s">
        <v>46</v>
      </c>
      <c r="E440" s="390" t="s">
        <v>43</v>
      </c>
      <c r="F440" s="390" t="s">
        <v>37</v>
      </c>
      <c r="G440" s="390">
        <v>84</v>
      </c>
      <c r="H440" s="390">
        <v>215</v>
      </c>
      <c r="I440" s="390">
        <v>187</v>
      </c>
      <c r="J440" s="390">
        <v>19</v>
      </c>
      <c r="K440" s="390">
        <v>37</v>
      </c>
      <c r="L440" s="390">
        <v>6</v>
      </c>
      <c r="M440" s="390">
        <v>2</v>
      </c>
      <c r="N440" s="390">
        <v>4</v>
      </c>
      <c r="O440" s="390">
        <v>15</v>
      </c>
      <c r="P440" s="390">
        <v>1</v>
      </c>
      <c r="Q440" s="390">
        <v>0</v>
      </c>
      <c r="R440" s="390">
        <v>24</v>
      </c>
      <c r="S440" s="390">
        <v>75</v>
      </c>
      <c r="T440" s="519">
        <v>0.19800000000000001</v>
      </c>
      <c r="U440" s="519">
        <v>0.29399999999999998</v>
      </c>
      <c r="V440" s="519">
        <v>0.316</v>
      </c>
      <c r="W440" s="519">
        <v>0.61</v>
      </c>
      <c r="X440" s="390">
        <v>64</v>
      </c>
      <c r="Y440" s="390">
        <v>59</v>
      </c>
      <c r="Z440" s="390">
        <v>2</v>
      </c>
      <c r="AA440" s="390">
        <v>2</v>
      </c>
      <c r="AB440" s="390">
        <v>1</v>
      </c>
      <c r="AC440" s="390">
        <v>1</v>
      </c>
      <c r="AD440" s="390">
        <v>1</v>
      </c>
      <c r="AE440" s="390" t="s">
        <v>10025</v>
      </c>
      <c r="AF440" s="390"/>
      <c r="AG440" s="576">
        <v>0</v>
      </c>
      <c r="AH440" s="390">
        <v>53</v>
      </c>
      <c r="AI440" s="390">
        <v>1</v>
      </c>
      <c r="AJ440" s="390">
        <v>0</v>
      </c>
      <c r="AK440" s="390">
        <v>0</v>
      </c>
      <c r="AL440" s="390">
        <v>0</v>
      </c>
      <c r="AM440" s="390">
        <v>0</v>
      </c>
      <c r="AN440" s="390">
        <v>0</v>
      </c>
      <c r="AO440" s="389">
        <v>0</v>
      </c>
      <c r="AP440" s="390">
        <v>0</v>
      </c>
      <c r="AQ440" s="584">
        <v>0</v>
      </c>
      <c r="AR440" s="601"/>
      <c r="AS440" s="390">
        <v>30</v>
      </c>
      <c r="AT440" s="390">
        <v>5</v>
      </c>
      <c r="AU440" s="389">
        <v>5</v>
      </c>
      <c r="AV440" s="390">
        <v>0</v>
      </c>
      <c r="AW440" s="390">
        <v>0</v>
      </c>
      <c r="AX440" s="390">
        <v>1</v>
      </c>
      <c r="AY440" s="390">
        <v>4</v>
      </c>
      <c r="AZ440" s="390">
        <v>8</v>
      </c>
      <c r="BA440" s="390">
        <v>14</v>
      </c>
      <c r="BB440" s="519">
        <v>0.16700000000000001</v>
      </c>
      <c r="BC440" s="519">
        <v>0.375</v>
      </c>
      <c r="BD440" s="519">
        <v>0.26700000000000002</v>
      </c>
      <c r="BE440" s="519">
        <v>0.64200000000000002</v>
      </c>
      <c r="BF440" s="370"/>
      <c r="BG440" s="390">
        <v>157</v>
      </c>
      <c r="BH440" s="390">
        <v>14</v>
      </c>
      <c r="BI440" s="390">
        <v>32</v>
      </c>
      <c r="BJ440" s="390">
        <v>6</v>
      </c>
      <c r="BK440" s="390">
        <v>2</v>
      </c>
      <c r="BL440" s="390">
        <v>3</v>
      </c>
      <c r="BM440" s="390">
        <v>11</v>
      </c>
      <c r="BN440" s="390">
        <v>16</v>
      </c>
      <c r="BO440" s="390">
        <v>61</v>
      </c>
      <c r="BP440" s="519">
        <v>0.20399999999999999</v>
      </c>
      <c r="BQ440" s="519">
        <v>0.27600000000000002</v>
      </c>
      <c r="BR440" s="519">
        <v>0.32500000000000001</v>
      </c>
      <c r="BS440" s="519">
        <v>0.60099999999999998</v>
      </c>
      <c r="BT440" s="390"/>
      <c r="BU440" s="390"/>
      <c r="BV440" s="390"/>
      <c r="BW440" s="390"/>
      <c r="BX440" s="390"/>
      <c r="BY440" s="390"/>
      <c r="BZ440" s="390"/>
      <c r="CA440" s="390"/>
      <c r="CB440" s="390"/>
      <c r="CC440" s="390"/>
      <c r="CD440" s="390"/>
    </row>
    <row r="441" spans="1:82" s="388" customFormat="1">
      <c r="A441" s="388" t="s">
        <v>276</v>
      </c>
      <c r="B441" s="388" t="s">
        <v>7331</v>
      </c>
      <c r="C441" s="390">
        <v>34</v>
      </c>
      <c r="D441" s="390" t="s">
        <v>115</v>
      </c>
      <c r="E441" s="390" t="s">
        <v>34</v>
      </c>
      <c r="F441" s="390" t="s">
        <v>35</v>
      </c>
      <c r="G441" s="390">
        <v>63</v>
      </c>
      <c r="H441" s="390">
        <v>216</v>
      </c>
      <c r="I441" s="390">
        <v>189</v>
      </c>
      <c r="J441" s="390">
        <v>22</v>
      </c>
      <c r="K441" s="390">
        <v>40</v>
      </c>
      <c r="L441" s="390">
        <v>3</v>
      </c>
      <c r="M441" s="390">
        <v>0</v>
      </c>
      <c r="N441" s="390">
        <v>7</v>
      </c>
      <c r="O441" s="390">
        <v>23</v>
      </c>
      <c r="P441" s="390">
        <v>0</v>
      </c>
      <c r="Q441" s="390">
        <v>1</v>
      </c>
      <c r="R441" s="390">
        <v>19</v>
      </c>
      <c r="S441" s="390">
        <v>40</v>
      </c>
      <c r="T441" s="519">
        <v>0.21199999999999999</v>
      </c>
      <c r="U441" s="519">
        <v>0.30099999999999999</v>
      </c>
      <c r="V441" s="519">
        <v>0.33900000000000002</v>
      </c>
      <c r="W441" s="519">
        <v>0.64</v>
      </c>
      <c r="X441" s="390">
        <v>79</v>
      </c>
      <c r="Y441" s="390">
        <v>64</v>
      </c>
      <c r="Z441" s="390">
        <v>7</v>
      </c>
      <c r="AA441" s="390">
        <v>6</v>
      </c>
      <c r="AB441" s="390">
        <v>0</v>
      </c>
      <c r="AC441" s="390">
        <v>2</v>
      </c>
      <c r="AD441" s="390">
        <v>0</v>
      </c>
      <c r="AE441" s="390" t="s">
        <v>10022</v>
      </c>
      <c r="AF441" s="390"/>
      <c r="AG441" s="576">
        <v>0</v>
      </c>
      <c r="AH441" s="390">
        <v>62</v>
      </c>
      <c r="AI441" s="390">
        <v>0</v>
      </c>
      <c r="AJ441" s="390">
        <v>0</v>
      </c>
      <c r="AK441" s="390">
        <v>0</v>
      </c>
      <c r="AL441" s="390">
        <v>0</v>
      </c>
      <c r="AM441" s="390">
        <v>0</v>
      </c>
      <c r="AN441" s="390">
        <v>0</v>
      </c>
      <c r="AO441" s="389">
        <v>0</v>
      </c>
      <c r="AP441" s="390">
        <v>0</v>
      </c>
      <c r="AQ441" s="584">
        <v>1</v>
      </c>
      <c r="AR441" s="601"/>
      <c r="AS441" s="390">
        <v>45</v>
      </c>
      <c r="AT441" s="390">
        <v>5</v>
      </c>
      <c r="AU441" s="389">
        <v>9</v>
      </c>
      <c r="AV441" s="390">
        <v>0</v>
      </c>
      <c r="AW441" s="390">
        <v>0</v>
      </c>
      <c r="AX441" s="390">
        <v>1</v>
      </c>
      <c r="AY441" s="390">
        <v>3</v>
      </c>
      <c r="AZ441" s="390">
        <v>6</v>
      </c>
      <c r="BA441" s="390">
        <v>14</v>
      </c>
      <c r="BB441" s="519">
        <v>0.2</v>
      </c>
      <c r="BC441" s="519">
        <v>0.33300000000000002</v>
      </c>
      <c r="BD441" s="519">
        <v>0.26700000000000002</v>
      </c>
      <c r="BE441" s="519">
        <v>0.6</v>
      </c>
      <c r="BF441" s="370"/>
      <c r="BG441" s="390">
        <v>144</v>
      </c>
      <c r="BH441" s="390">
        <v>17</v>
      </c>
      <c r="BI441" s="390">
        <v>31</v>
      </c>
      <c r="BJ441" s="390">
        <v>3</v>
      </c>
      <c r="BK441" s="390">
        <v>0</v>
      </c>
      <c r="BL441" s="390">
        <v>6</v>
      </c>
      <c r="BM441" s="390">
        <v>20</v>
      </c>
      <c r="BN441" s="390">
        <v>13</v>
      </c>
      <c r="BO441" s="390">
        <v>26</v>
      </c>
      <c r="BP441" s="519">
        <v>0.215</v>
      </c>
      <c r="BQ441" s="519">
        <v>0.28999999999999998</v>
      </c>
      <c r="BR441" s="519">
        <v>0.36099999999999999</v>
      </c>
      <c r="BS441" s="519">
        <v>0.65100000000000002</v>
      </c>
      <c r="BT441" s="390"/>
      <c r="BU441" s="390"/>
      <c r="BV441" s="390"/>
      <c r="BW441" s="390"/>
      <c r="BX441" s="390"/>
      <c r="BY441" s="390"/>
      <c r="BZ441" s="390"/>
      <c r="CA441" s="390"/>
      <c r="CB441" s="390"/>
      <c r="CC441" s="390"/>
      <c r="CD441" s="390"/>
    </row>
    <row r="442" spans="1:82" s="388" customFormat="1">
      <c r="A442" s="388" t="s">
        <v>6139</v>
      </c>
      <c r="B442" s="388" t="s">
        <v>7332</v>
      </c>
      <c r="C442" s="390">
        <v>30</v>
      </c>
      <c r="D442" s="390" t="s">
        <v>51</v>
      </c>
      <c r="E442" s="390" t="s">
        <v>52</v>
      </c>
      <c r="F442" s="390" t="s">
        <v>10</v>
      </c>
      <c r="G442" s="390">
        <v>137</v>
      </c>
      <c r="H442" s="390">
        <v>570</v>
      </c>
      <c r="I442" s="390">
        <v>494</v>
      </c>
      <c r="J442" s="390">
        <v>102</v>
      </c>
      <c r="K442" s="390">
        <v>136</v>
      </c>
      <c r="L442" s="390">
        <v>18</v>
      </c>
      <c r="M442" s="390">
        <v>6</v>
      </c>
      <c r="N442" s="390">
        <v>21</v>
      </c>
      <c r="O442" s="390">
        <v>63</v>
      </c>
      <c r="P442" s="390">
        <v>15</v>
      </c>
      <c r="Q442" s="390">
        <v>7</v>
      </c>
      <c r="R442" s="390">
        <v>67</v>
      </c>
      <c r="S442" s="390">
        <v>140</v>
      </c>
      <c r="T442" s="519">
        <v>0.27500000000000002</v>
      </c>
      <c r="U442" s="519">
        <v>0.36699999999999999</v>
      </c>
      <c r="V442" s="519">
        <v>0.46400000000000002</v>
      </c>
      <c r="W442" s="519">
        <v>0.83</v>
      </c>
      <c r="X442" s="390">
        <v>127</v>
      </c>
      <c r="Y442" s="390">
        <v>229</v>
      </c>
      <c r="Z442" s="390">
        <v>18</v>
      </c>
      <c r="AA442" s="390">
        <v>6</v>
      </c>
      <c r="AB442" s="390">
        <v>0</v>
      </c>
      <c r="AC442" s="390">
        <v>3</v>
      </c>
      <c r="AD442" s="390">
        <v>2</v>
      </c>
      <c r="AE442" s="570" t="s">
        <v>10181</v>
      </c>
      <c r="AF442" s="570"/>
      <c r="AG442" s="576">
        <v>0</v>
      </c>
      <c r="AH442" s="390">
        <v>0</v>
      </c>
      <c r="AI442" s="390">
        <v>0</v>
      </c>
      <c r="AJ442" s="390">
        <v>0</v>
      </c>
      <c r="AK442" s="390">
        <v>0</v>
      </c>
      <c r="AL442" s="390">
        <v>0</v>
      </c>
      <c r="AM442" s="390">
        <v>37</v>
      </c>
      <c r="AN442" s="390">
        <v>95</v>
      </c>
      <c r="AO442" s="389">
        <v>0</v>
      </c>
      <c r="AP442" s="390">
        <v>129</v>
      </c>
      <c r="AQ442" s="584">
        <v>2</v>
      </c>
      <c r="AR442" s="601"/>
      <c r="AS442" s="390">
        <v>116</v>
      </c>
      <c r="AT442" s="390">
        <v>32</v>
      </c>
      <c r="AU442" s="389">
        <v>34</v>
      </c>
      <c r="AV442" s="390">
        <v>2</v>
      </c>
      <c r="AW442" s="390">
        <v>0</v>
      </c>
      <c r="AX442" s="390">
        <v>6</v>
      </c>
      <c r="AY442" s="390">
        <v>15</v>
      </c>
      <c r="AZ442" s="390">
        <v>21</v>
      </c>
      <c r="BA442" s="390">
        <v>29</v>
      </c>
      <c r="BB442" s="519">
        <v>0.29299999999999998</v>
      </c>
      <c r="BC442" s="519">
        <v>0.41099999999999998</v>
      </c>
      <c r="BD442" s="519">
        <v>0.46600000000000003</v>
      </c>
      <c r="BE442" s="519">
        <v>0.877</v>
      </c>
      <c r="BF442" s="370"/>
      <c r="BG442" s="390">
        <v>378</v>
      </c>
      <c r="BH442" s="390">
        <v>70</v>
      </c>
      <c r="BI442" s="390">
        <v>102</v>
      </c>
      <c r="BJ442" s="390">
        <v>16</v>
      </c>
      <c r="BK442" s="390">
        <v>6</v>
      </c>
      <c r="BL442" s="390">
        <v>15</v>
      </c>
      <c r="BM442" s="390">
        <v>48</v>
      </c>
      <c r="BN442" s="390">
        <v>46</v>
      </c>
      <c r="BO442" s="390">
        <v>111</v>
      </c>
      <c r="BP442" s="519">
        <v>0.27</v>
      </c>
      <c r="BQ442" s="519">
        <v>0.35199999999999998</v>
      </c>
      <c r="BR442" s="519">
        <v>0.46300000000000002</v>
      </c>
      <c r="BS442" s="519">
        <v>0.81499999999999995</v>
      </c>
      <c r="BT442" s="390"/>
      <c r="BU442" s="390"/>
      <c r="BV442" s="390"/>
      <c r="BW442" s="390"/>
      <c r="BX442" s="390"/>
      <c r="BY442" s="390"/>
      <c r="BZ442" s="390"/>
      <c r="CA442" s="390"/>
      <c r="CB442" s="390"/>
      <c r="CC442" s="390"/>
      <c r="CD442" s="390"/>
    </row>
    <row r="443" spans="1:82" s="73" customFormat="1" ht="15.75" thickBot="1">
      <c r="A443" s="550" t="s">
        <v>278</v>
      </c>
      <c r="B443" s="73" t="s">
        <v>7333</v>
      </c>
      <c r="C443" s="71"/>
      <c r="D443" s="71"/>
      <c r="E443" s="71"/>
      <c r="F443" s="71"/>
      <c r="G443" s="71"/>
      <c r="H443" s="71"/>
      <c r="I443" s="71"/>
      <c r="J443" s="503"/>
      <c r="K443" s="503"/>
      <c r="L443" s="503"/>
      <c r="M443" s="503"/>
      <c r="N443" s="71"/>
      <c r="O443" s="71"/>
      <c r="P443" s="71"/>
      <c r="Q443" s="71"/>
      <c r="R443" s="71"/>
      <c r="S443" s="71"/>
      <c r="T443" s="71"/>
      <c r="U443" s="71"/>
      <c r="V443" s="71"/>
      <c r="W443" s="71"/>
      <c r="X443" s="71"/>
      <c r="Y443" s="71"/>
      <c r="Z443" s="71"/>
      <c r="AA443" s="71"/>
      <c r="AB443" s="71"/>
      <c r="AC443" s="71"/>
      <c r="AD443" s="71"/>
      <c r="AE443" s="504"/>
      <c r="AF443" s="505"/>
      <c r="AG443" s="581"/>
      <c r="AH443" s="71"/>
      <c r="AI443" s="71"/>
      <c r="AJ443" s="71"/>
      <c r="AK443" s="71"/>
      <c r="AL443" s="71"/>
      <c r="AM443" s="71"/>
      <c r="AN443" s="71"/>
      <c r="AO443" s="573"/>
      <c r="AP443" s="506"/>
      <c r="AQ443" s="589"/>
      <c r="AR443" s="605"/>
      <c r="AS443" s="507"/>
      <c r="AT443" s="507"/>
      <c r="AU443" s="573"/>
      <c r="AV443" s="508"/>
      <c r="AW443" s="507"/>
      <c r="AX443" s="507"/>
      <c r="AY443" s="507"/>
      <c r="AZ443" s="507"/>
      <c r="BA443" s="202"/>
      <c r="BB443" s="202"/>
      <c r="BC443" s="202"/>
      <c r="BD443" s="202"/>
      <c r="BE443" s="202"/>
      <c r="BF443" s="613"/>
      <c r="BG443" s="71"/>
      <c r="BH443" s="71"/>
      <c r="BI443" s="71"/>
      <c r="BJ443" s="71"/>
      <c r="BK443" s="71"/>
      <c r="BL443" s="71"/>
      <c r="BM443" s="71"/>
      <c r="BN443" s="71"/>
      <c r="BO443" s="71"/>
      <c r="BP443" s="71"/>
      <c r="BQ443" s="71"/>
      <c r="BR443" s="71"/>
      <c r="BS443" s="71"/>
      <c r="BT443" s="71"/>
      <c r="BU443" s="71"/>
      <c r="BV443" s="71"/>
      <c r="BW443" s="71"/>
      <c r="BX443" s="71"/>
      <c r="BY443" s="71"/>
      <c r="BZ443" s="71"/>
      <c r="CA443" s="71"/>
      <c r="CB443" s="71"/>
      <c r="CC443" s="71"/>
      <c r="CD443" s="71"/>
    </row>
    <row r="444" spans="1:82" s="71" customFormat="1" ht="15.75" thickBot="1">
      <c r="A444" s="552" t="s">
        <v>7814</v>
      </c>
      <c r="B444" s="71" t="s">
        <v>7815</v>
      </c>
      <c r="C444" s="71">
        <v>33</v>
      </c>
      <c r="D444" s="71" t="s">
        <v>82</v>
      </c>
      <c r="E444" s="71" t="s">
        <v>34</v>
      </c>
      <c r="J444" s="503"/>
      <c r="K444" s="503"/>
      <c r="L444" s="503"/>
      <c r="M444" s="503"/>
      <c r="AE444" s="504"/>
      <c r="AF444" s="505"/>
      <c r="AG444" s="581"/>
      <c r="AO444" s="573"/>
      <c r="AP444" s="506"/>
      <c r="AQ444" s="589"/>
      <c r="AR444" s="605"/>
      <c r="AS444" s="507"/>
      <c r="AT444" s="507"/>
      <c r="AU444" s="573"/>
      <c r="AV444" s="508"/>
      <c r="AW444" s="507"/>
      <c r="AX444" s="507"/>
      <c r="AY444" s="507"/>
      <c r="AZ444" s="507"/>
      <c r="BF444" s="613"/>
    </row>
    <row r="445" spans="1:82" s="388" customFormat="1">
      <c r="A445" s="388" t="s">
        <v>3873</v>
      </c>
      <c r="B445" s="388" t="s">
        <v>7334</v>
      </c>
      <c r="C445" s="390">
        <v>26</v>
      </c>
      <c r="D445" s="390" t="s">
        <v>51</v>
      </c>
      <c r="E445" s="390" t="s">
        <v>52</v>
      </c>
      <c r="F445" s="390" t="s">
        <v>10</v>
      </c>
      <c r="G445" s="390">
        <v>131</v>
      </c>
      <c r="H445" s="390">
        <v>501</v>
      </c>
      <c r="I445" s="390">
        <v>473</v>
      </c>
      <c r="J445" s="390">
        <v>61</v>
      </c>
      <c r="K445" s="390">
        <v>110</v>
      </c>
      <c r="L445" s="390">
        <v>22</v>
      </c>
      <c r="M445" s="390">
        <v>1</v>
      </c>
      <c r="N445" s="390">
        <v>21</v>
      </c>
      <c r="O445" s="390">
        <v>61</v>
      </c>
      <c r="P445" s="390">
        <v>1</v>
      </c>
      <c r="Q445" s="390">
        <v>1</v>
      </c>
      <c r="R445" s="390">
        <v>19</v>
      </c>
      <c r="S445" s="390">
        <v>115</v>
      </c>
      <c r="T445" s="519">
        <v>0.23300000000000001</v>
      </c>
      <c r="U445" s="519">
        <v>0.26600000000000001</v>
      </c>
      <c r="V445" s="519">
        <v>0.41599999999999998</v>
      </c>
      <c r="W445" s="519">
        <v>0.68200000000000005</v>
      </c>
      <c r="X445" s="390">
        <v>85</v>
      </c>
      <c r="Y445" s="390">
        <v>197</v>
      </c>
      <c r="Z445" s="390">
        <v>11</v>
      </c>
      <c r="AA445" s="390">
        <v>4</v>
      </c>
      <c r="AB445" s="390">
        <v>1</v>
      </c>
      <c r="AC445" s="390">
        <v>4</v>
      </c>
      <c r="AD445" s="390">
        <v>2</v>
      </c>
      <c r="AE445" s="570" t="s">
        <v>10038</v>
      </c>
      <c r="AF445" s="570"/>
      <c r="AG445" s="576">
        <v>0</v>
      </c>
      <c r="AH445" s="390">
        <v>0</v>
      </c>
      <c r="AI445" s="390">
        <v>0</v>
      </c>
      <c r="AJ445" s="390">
        <v>116</v>
      </c>
      <c r="AK445" s="390">
        <v>0</v>
      </c>
      <c r="AL445" s="390">
        <v>17</v>
      </c>
      <c r="AM445" s="390">
        <v>0</v>
      </c>
      <c r="AN445" s="390">
        <v>0</v>
      </c>
      <c r="AO445" s="389">
        <v>0</v>
      </c>
      <c r="AP445" s="390">
        <v>0</v>
      </c>
      <c r="AQ445" s="584">
        <v>0</v>
      </c>
      <c r="AR445" s="601"/>
      <c r="AS445" s="390">
        <v>147</v>
      </c>
      <c r="AT445" s="390">
        <v>20</v>
      </c>
      <c r="AU445" s="389">
        <v>35</v>
      </c>
      <c r="AV445" s="390">
        <v>3</v>
      </c>
      <c r="AW445" s="390">
        <v>0</v>
      </c>
      <c r="AX445" s="390">
        <v>5</v>
      </c>
      <c r="AY445" s="390">
        <v>19</v>
      </c>
      <c r="AZ445" s="390">
        <v>10</v>
      </c>
      <c r="BA445" s="390">
        <v>33</v>
      </c>
      <c r="BB445" s="519">
        <v>0.23799999999999999</v>
      </c>
      <c r="BC445" s="519">
        <v>0.28599999999999998</v>
      </c>
      <c r="BD445" s="519">
        <v>0.36099999999999999</v>
      </c>
      <c r="BE445" s="519">
        <v>0.64700000000000002</v>
      </c>
      <c r="BF445" s="370"/>
      <c r="BG445" s="390">
        <v>326</v>
      </c>
      <c r="BH445" s="390">
        <v>41</v>
      </c>
      <c r="BI445" s="390">
        <v>75</v>
      </c>
      <c r="BJ445" s="390">
        <v>19</v>
      </c>
      <c r="BK445" s="390">
        <v>1</v>
      </c>
      <c r="BL445" s="390">
        <v>16</v>
      </c>
      <c r="BM445" s="390">
        <v>42</v>
      </c>
      <c r="BN445" s="390">
        <v>9</v>
      </c>
      <c r="BO445" s="390">
        <v>82</v>
      </c>
      <c r="BP445" s="519">
        <v>0.23</v>
      </c>
      <c r="BQ445" s="519">
        <v>0.25700000000000001</v>
      </c>
      <c r="BR445" s="519">
        <v>0.442</v>
      </c>
      <c r="BS445" s="519">
        <v>0.69899999999999995</v>
      </c>
      <c r="BT445" s="390"/>
      <c r="BU445" s="390"/>
      <c r="BV445" s="390"/>
      <c r="BW445" s="390"/>
      <c r="BX445" s="390"/>
      <c r="BY445" s="390"/>
      <c r="BZ445" s="390"/>
      <c r="CA445" s="390"/>
      <c r="CB445" s="390"/>
      <c r="CC445" s="390"/>
      <c r="CD445" s="390"/>
    </row>
    <row r="446" spans="1:82" s="71" customFormat="1" ht="15.75" thickBot="1">
      <c r="A446" s="552" t="s">
        <v>9968</v>
      </c>
      <c r="B446" s="71" t="s">
        <v>9969</v>
      </c>
      <c r="J446" s="503"/>
      <c r="K446" s="503"/>
      <c r="L446" s="503"/>
      <c r="M446" s="503"/>
      <c r="AE446" s="504"/>
      <c r="AF446" s="505"/>
      <c r="AG446" s="581"/>
      <c r="AO446" s="573"/>
      <c r="AP446" s="506"/>
      <c r="AQ446" s="589"/>
      <c r="AR446" s="605"/>
      <c r="AS446" s="507"/>
      <c r="AT446" s="507"/>
      <c r="AU446" s="573"/>
      <c r="AV446" s="508"/>
      <c r="AW446" s="507"/>
      <c r="AX446" s="507"/>
      <c r="AY446" s="507"/>
      <c r="AZ446" s="507"/>
      <c r="BF446" s="613"/>
    </row>
    <row r="447" spans="1:82" ht="15" customHeight="1">
      <c r="A447" s="276"/>
      <c r="B447" s="319"/>
      <c r="C447" s="319"/>
      <c r="D447" s="319"/>
      <c r="E447" s="319"/>
      <c r="F447" s="319"/>
      <c r="G447" s="319"/>
      <c r="H447" s="319"/>
      <c r="I447" s="287"/>
      <c r="J447" s="287"/>
      <c r="K447" s="287"/>
      <c r="L447" s="287"/>
      <c r="M447" s="319"/>
      <c r="N447" s="319"/>
      <c r="O447" s="319"/>
      <c r="P447" s="319"/>
      <c r="Q447" s="319"/>
      <c r="R447" s="319"/>
      <c r="S447" s="319"/>
      <c r="T447" s="319"/>
      <c r="U447" s="319"/>
      <c r="V447" s="319"/>
      <c r="W447" s="319"/>
      <c r="X447" s="319"/>
      <c r="Y447" s="319"/>
      <c r="Z447" s="319"/>
      <c r="AA447" s="319"/>
      <c r="AB447" s="319"/>
      <c r="AC447" s="319"/>
      <c r="AD447" s="319"/>
      <c r="AE447" s="319"/>
      <c r="AF447" s="319"/>
      <c r="AG447" s="577"/>
      <c r="AH447" s="319"/>
      <c r="AI447" s="319"/>
      <c r="AJ447" s="319"/>
      <c r="AK447" s="319"/>
      <c r="AL447" s="319"/>
      <c r="AM447" s="319"/>
      <c r="AN447" s="319"/>
      <c r="AO447" s="319"/>
      <c r="AP447" s="319"/>
      <c r="AQ447" s="590"/>
      <c r="AR447" s="606"/>
      <c r="AS447" s="319"/>
      <c r="AT447" s="287"/>
      <c r="AU447" s="287"/>
      <c r="AV447" s="287"/>
      <c r="AW447" s="287"/>
      <c r="AX447" s="319"/>
      <c r="AY447" s="287"/>
      <c r="AZ447" s="287"/>
      <c r="BA447" s="287"/>
      <c r="BB447" s="287"/>
    </row>
    <row r="448" spans="1:82" ht="15" customHeight="1">
      <c r="A448" s="314" t="s">
        <v>484</v>
      </c>
      <c r="B448" s="327"/>
      <c r="C448" s="327"/>
      <c r="D448" s="327"/>
      <c r="E448" s="390"/>
      <c r="F448" s="390"/>
      <c r="G448" s="390"/>
      <c r="H448" s="390"/>
      <c r="I448" s="390"/>
      <c r="J448" s="390"/>
      <c r="K448" s="390"/>
      <c r="L448" s="390"/>
      <c r="M448" s="390"/>
      <c r="N448" s="390"/>
      <c r="O448" s="390"/>
      <c r="P448" s="390"/>
      <c r="Q448" s="390"/>
      <c r="R448" s="390"/>
      <c r="S448" s="390"/>
      <c r="T448" s="390"/>
      <c r="U448" s="390"/>
      <c r="V448" s="390"/>
      <c r="W448" s="390"/>
      <c r="X448" s="390"/>
      <c r="Y448" s="390"/>
      <c r="Z448" s="390"/>
      <c r="AA448" s="390"/>
      <c r="AB448" s="390"/>
      <c r="AC448" s="390"/>
      <c r="AD448" s="389"/>
      <c r="AE448" s="389"/>
      <c r="AF448" s="390"/>
      <c r="AG448" s="576"/>
      <c r="AH448" s="390"/>
      <c r="AI448" s="390"/>
      <c r="AJ448" s="389"/>
      <c r="AK448" s="390"/>
      <c r="AL448" s="390"/>
      <c r="AM448" s="390"/>
      <c r="AN448" s="390"/>
      <c r="AO448" s="389"/>
      <c r="AP448" s="390"/>
      <c r="AQ448" s="584"/>
      <c r="AR448" s="601"/>
      <c r="AS448" s="390"/>
      <c r="AT448" s="389"/>
      <c r="AU448" s="389"/>
      <c r="AV448" s="390"/>
      <c r="AW448" s="389"/>
      <c r="AX448" s="389"/>
      <c r="AY448" s="390"/>
      <c r="AZ448" s="390"/>
      <c r="BA448" s="389"/>
      <c r="BC448" s="389"/>
      <c r="BD448" s="389"/>
      <c r="BE448" s="389"/>
      <c r="BF448" s="370"/>
      <c r="BG448" s="390"/>
      <c r="BH448" s="389"/>
      <c r="BI448" s="390"/>
      <c r="BJ448" s="390"/>
      <c r="BK448" s="390"/>
      <c r="BL448" s="390"/>
    </row>
    <row r="449" spans="1:82" s="388" customFormat="1">
      <c r="A449" s="388" t="s">
        <v>281</v>
      </c>
      <c r="B449" s="388" t="s">
        <v>7335</v>
      </c>
      <c r="C449" s="390">
        <v>31</v>
      </c>
      <c r="D449" s="390" t="s">
        <v>82</v>
      </c>
      <c r="E449" s="390" t="s">
        <v>34</v>
      </c>
      <c r="F449" s="390" t="s">
        <v>35</v>
      </c>
      <c r="G449" s="390">
        <v>143</v>
      </c>
      <c r="H449" s="390">
        <v>631</v>
      </c>
      <c r="I449" s="390">
        <v>570</v>
      </c>
      <c r="J449" s="390">
        <v>89</v>
      </c>
      <c r="K449" s="390">
        <v>176</v>
      </c>
      <c r="L449" s="390">
        <v>36</v>
      </c>
      <c r="M449" s="390">
        <v>2</v>
      </c>
      <c r="N449" s="390">
        <v>17</v>
      </c>
      <c r="O449" s="390">
        <v>76</v>
      </c>
      <c r="P449" s="390">
        <v>12</v>
      </c>
      <c r="Q449" s="390">
        <v>3</v>
      </c>
      <c r="R449" s="390">
        <v>48</v>
      </c>
      <c r="S449" s="390">
        <v>60</v>
      </c>
      <c r="T449" s="519">
        <v>0.309</v>
      </c>
      <c r="U449" s="519">
        <v>0.36399999999999999</v>
      </c>
      <c r="V449" s="519">
        <v>0.46800000000000003</v>
      </c>
      <c r="W449" s="519">
        <v>0.83199999999999996</v>
      </c>
      <c r="X449" s="390">
        <v>123</v>
      </c>
      <c r="Y449" s="390">
        <v>267</v>
      </c>
      <c r="Z449" s="390">
        <v>15</v>
      </c>
      <c r="AA449" s="390">
        <v>5</v>
      </c>
      <c r="AB449" s="390">
        <v>1</v>
      </c>
      <c r="AC449" s="390">
        <v>6</v>
      </c>
      <c r="AD449" s="390">
        <v>0</v>
      </c>
      <c r="AE449" s="390" t="s">
        <v>6534</v>
      </c>
      <c r="AF449" s="390"/>
      <c r="AG449" s="576">
        <v>0</v>
      </c>
      <c r="AH449" s="390">
        <v>0</v>
      </c>
      <c r="AI449" s="390">
        <v>0</v>
      </c>
      <c r="AJ449" s="390">
        <v>0</v>
      </c>
      <c r="AK449" s="390">
        <v>0</v>
      </c>
      <c r="AL449" s="390">
        <v>0</v>
      </c>
      <c r="AM449" s="390">
        <v>134</v>
      </c>
      <c r="AN449" s="390">
        <v>0</v>
      </c>
      <c r="AO449" s="389">
        <v>0</v>
      </c>
      <c r="AP449" s="390">
        <v>134</v>
      </c>
      <c r="AQ449" s="584">
        <v>7</v>
      </c>
      <c r="AR449" s="601"/>
      <c r="AS449" s="390">
        <v>159</v>
      </c>
      <c r="AT449" s="390">
        <v>20</v>
      </c>
      <c r="AU449" s="389">
        <v>44</v>
      </c>
      <c r="AV449" s="390">
        <v>5</v>
      </c>
      <c r="AW449" s="390">
        <v>0</v>
      </c>
      <c r="AX449" s="390">
        <v>3</v>
      </c>
      <c r="AY449" s="390">
        <v>16</v>
      </c>
      <c r="AZ449" s="390">
        <v>6</v>
      </c>
      <c r="BA449" s="390">
        <v>20</v>
      </c>
      <c r="BB449" s="519">
        <v>0.27700000000000002</v>
      </c>
      <c r="BC449" s="519">
        <v>0.32</v>
      </c>
      <c r="BD449" s="519">
        <v>0.36499999999999999</v>
      </c>
      <c r="BE449" s="519">
        <v>0.68500000000000005</v>
      </c>
      <c r="BF449" s="370"/>
      <c r="BG449" s="390">
        <v>411</v>
      </c>
      <c r="BH449" s="390">
        <v>69</v>
      </c>
      <c r="BI449" s="390">
        <v>132</v>
      </c>
      <c r="BJ449" s="390">
        <v>31</v>
      </c>
      <c r="BK449" s="390">
        <v>2</v>
      </c>
      <c r="BL449" s="390">
        <v>14</v>
      </c>
      <c r="BM449" s="390">
        <v>60</v>
      </c>
      <c r="BN449" s="390">
        <v>42</v>
      </c>
      <c r="BO449" s="390">
        <v>40</v>
      </c>
      <c r="BP449" s="519">
        <v>0.32100000000000001</v>
      </c>
      <c r="BQ449" s="519">
        <v>0.38</v>
      </c>
      <c r="BR449" s="519">
        <v>0.50900000000000001</v>
      </c>
      <c r="BS449" s="519">
        <v>0.88900000000000001</v>
      </c>
      <c r="BT449" s="390"/>
      <c r="BU449" s="390"/>
      <c r="BV449" s="390"/>
      <c r="BW449" s="390"/>
      <c r="BX449" s="390"/>
      <c r="BY449" s="390"/>
      <c r="BZ449" s="390"/>
      <c r="CA449" s="390"/>
      <c r="CB449" s="390"/>
      <c r="CC449" s="390"/>
      <c r="CD449" s="390"/>
    </row>
    <row r="450" spans="1:82" s="388" customFormat="1">
      <c r="A450" s="388" t="s">
        <v>6647</v>
      </c>
      <c r="B450" s="388" t="s">
        <v>10182</v>
      </c>
      <c r="C450" s="390">
        <v>24</v>
      </c>
      <c r="D450" s="390" t="s">
        <v>113</v>
      </c>
      <c r="E450" s="390" t="s">
        <v>43</v>
      </c>
      <c r="F450" s="390" t="s">
        <v>35</v>
      </c>
      <c r="G450" s="390">
        <v>77</v>
      </c>
      <c r="H450" s="390">
        <v>271</v>
      </c>
      <c r="I450" s="390">
        <v>249</v>
      </c>
      <c r="J450" s="390">
        <v>31</v>
      </c>
      <c r="K450" s="390">
        <v>68</v>
      </c>
      <c r="L450" s="390">
        <v>11</v>
      </c>
      <c r="M450" s="390">
        <v>3</v>
      </c>
      <c r="N450" s="390">
        <v>16</v>
      </c>
      <c r="O450" s="390">
        <v>48</v>
      </c>
      <c r="P450" s="390">
        <v>5</v>
      </c>
      <c r="Q450" s="390">
        <v>3</v>
      </c>
      <c r="R450" s="390">
        <v>19</v>
      </c>
      <c r="S450" s="390">
        <v>68</v>
      </c>
      <c r="T450" s="519">
        <v>0.27300000000000002</v>
      </c>
      <c r="U450" s="519">
        <v>0.32500000000000001</v>
      </c>
      <c r="V450" s="519">
        <v>0.53400000000000003</v>
      </c>
      <c r="W450" s="519">
        <v>0.85899999999999999</v>
      </c>
      <c r="X450" s="390">
        <v>113</v>
      </c>
      <c r="Y450" s="390">
        <v>133</v>
      </c>
      <c r="Z450" s="390">
        <v>4</v>
      </c>
      <c r="AA450" s="390">
        <v>1</v>
      </c>
      <c r="AB450" s="390">
        <v>0</v>
      </c>
      <c r="AC450" s="390">
        <v>2</v>
      </c>
      <c r="AD450" s="390">
        <v>4</v>
      </c>
      <c r="AE450" s="390" t="s">
        <v>7237</v>
      </c>
      <c r="AF450" s="390"/>
      <c r="AG450" s="576">
        <v>0</v>
      </c>
      <c r="AH450" s="390">
        <v>0</v>
      </c>
      <c r="AI450" s="390">
        <v>0</v>
      </c>
      <c r="AJ450" s="390">
        <v>0</v>
      </c>
      <c r="AK450" s="390">
        <v>0</v>
      </c>
      <c r="AL450" s="390">
        <v>0</v>
      </c>
      <c r="AM450" s="390">
        <v>34</v>
      </c>
      <c r="AN450" s="390">
        <v>8</v>
      </c>
      <c r="AO450" s="389">
        <v>30</v>
      </c>
      <c r="AP450" s="390">
        <v>62</v>
      </c>
      <c r="AQ450" s="584">
        <v>0</v>
      </c>
      <c r="AR450" s="601"/>
      <c r="AS450" s="390">
        <v>64</v>
      </c>
      <c r="AT450" s="390">
        <v>6</v>
      </c>
      <c r="AU450" s="389">
        <v>15</v>
      </c>
      <c r="AV450" s="390">
        <v>1</v>
      </c>
      <c r="AW450" s="390">
        <v>0</v>
      </c>
      <c r="AX450" s="390">
        <v>4</v>
      </c>
      <c r="AY450" s="390">
        <v>11</v>
      </c>
      <c r="AZ450" s="390">
        <v>2</v>
      </c>
      <c r="BA450" s="390">
        <v>22</v>
      </c>
      <c r="BB450" s="519">
        <v>0.23400000000000001</v>
      </c>
      <c r="BC450" s="519">
        <v>0.25800000000000001</v>
      </c>
      <c r="BD450" s="519">
        <v>0.438</v>
      </c>
      <c r="BE450" s="519">
        <v>0.69599999999999995</v>
      </c>
      <c r="BF450" s="370"/>
      <c r="BG450" s="390">
        <v>185</v>
      </c>
      <c r="BH450" s="390">
        <v>25</v>
      </c>
      <c r="BI450" s="390">
        <v>53</v>
      </c>
      <c r="BJ450" s="390">
        <v>10</v>
      </c>
      <c r="BK450" s="390">
        <v>3</v>
      </c>
      <c r="BL450" s="390">
        <v>12</v>
      </c>
      <c r="BM450" s="390">
        <v>37</v>
      </c>
      <c r="BN450" s="390">
        <v>17</v>
      </c>
      <c r="BO450" s="390">
        <v>46</v>
      </c>
      <c r="BP450" s="519">
        <v>0.28599999999999998</v>
      </c>
      <c r="BQ450" s="519">
        <v>0.34599999999999997</v>
      </c>
      <c r="BR450" s="519">
        <v>0.56799999999999995</v>
      </c>
      <c r="BS450" s="519">
        <v>0.91400000000000003</v>
      </c>
      <c r="BT450" s="390"/>
      <c r="BU450" s="390"/>
      <c r="BV450" s="390"/>
      <c r="BW450" s="390"/>
      <c r="BX450" s="390"/>
      <c r="BY450" s="390"/>
      <c r="BZ450" s="390"/>
      <c r="CA450" s="390"/>
      <c r="CB450" s="390"/>
      <c r="CC450" s="390"/>
      <c r="CD450" s="390"/>
    </row>
    <row r="451" spans="1:82" s="388" customFormat="1">
      <c r="A451" s="388" t="s">
        <v>282</v>
      </c>
      <c r="B451" s="388" t="s">
        <v>7336</v>
      </c>
      <c r="C451" s="390">
        <v>32</v>
      </c>
      <c r="D451" s="390" t="s">
        <v>60</v>
      </c>
      <c r="E451" s="390" t="s">
        <v>34</v>
      </c>
      <c r="F451" s="390" t="s">
        <v>35</v>
      </c>
      <c r="G451" s="390">
        <v>128</v>
      </c>
      <c r="H451" s="390">
        <v>522</v>
      </c>
      <c r="I451" s="390">
        <v>470</v>
      </c>
      <c r="J451" s="390">
        <v>40</v>
      </c>
      <c r="K451" s="390">
        <v>79</v>
      </c>
      <c r="L451" s="390">
        <v>12</v>
      </c>
      <c r="M451" s="390">
        <v>0</v>
      </c>
      <c r="N451" s="390">
        <v>16</v>
      </c>
      <c r="O451" s="390">
        <v>49</v>
      </c>
      <c r="P451" s="390">
        <v>2</v>
      </c>
      <c r="Q451" s="390">
        <v>0</v>
      </c>
      <c r="R451" s="390">
        <v>41</v>
      </c>
      <c r="S451" s="390">
        <v>192</v>
      </c>
      <c r="T451" s="519">
        <v>0.16800000000000001</v>
      </c>
      <c r="U451" s="519">
        <v>0.24299999999999999</v>
      </c>
      <c r="V451" s="519">
        <v>0.29599999999999999</v>
      </c>
      <c r="W451" s="519">
        <v>0.53900000000000003</v>
      </c>
      <c r="X451" s="390">
        <v>50</v>
      </c>
      <c r="Y451" s="390">
        <v>139</v>
      </c>
      <c r="Z451" s="390">
        <v>5</v>
      </c>
      <c r="AA451" s="390">
        <v>7</v>
      </c>
      <c r="AB451" s="390">
        <v>0</v>
      </c>
      <c r="AC451" s="390">
        <v>4</v>
      </c>
      <c r="AD451" s="390">
        <v>2</v>
      </c>
      <c r="AE451" s="390" t="s">
        <v>6526</v>
      </c>
      <c r="AF451" s="390"/>
      <c r="AG451" s="576">
        <v>0</v>
      </c>
      <c r="AH451" s="390">
        <v>0</v>
      </c>
      <c r="AI451" s="390">
        <v>116</v>
      </c>
      <c r="AJ451" s="390">
        <v>0</v>
      </c>
      <c r="AK451" s="390">
        <v>0</v>
      </c>
      <c r="AL451" s="390">
        <v>0</v>
      </c>
      <c r="AM451" s="390">
        <v>0</v>
      </c>
      <c r="AN451" s="390">
        <v>0</v>
      </c>
      <c r="AO451" s="389">
        <v>0</v>
      </c>
      <c r="AP451" s="390">
        <v>0</v>
      </c>
      <c r="AQ451" s="584">
        <v>12</v>
      </c>
      <c r="AR451" s="601"/>
      <c r="AS451" s="390">
        <v>132</v>
      </c>
      <c r="AT451" s="390">
        <v>9</v>
      </c>
      <c r="AU451" s="389">
        <v>19</v>
      </c>
      <c r="AV451" s="390">
        <v>3</v>
      </c>
      <c r="AW451" s="390">
        <v>0</v>
      </c>
      <c r="AX451" s="390">
        <v>5</v>
      </c>
      <c r="AY451" s="390">
        <v>15</v>
      </c>
      <c r="AZ451" s="390">
        <v>11</v>
      </c>
      <c r="BA451" s="390">
        <v>54</v>
      </c>
      <c r="BB451" s="519">
        <v>0.14399999999999999</v>
      </c>
      <c r="BC451" s="519">
        <v>0.21199999999999999</v>
      </c>
      <c r="BD451" s="519">
        <v>0.28000000000000003</v>
      </c>
      <c r="BE451" s="519">
        <v>0.49199999999999999</v>
      </c>
      <c r="BF451" s="370"/>
      <c r="BG451" s="390">
        <v>338</v>
      </c>
      <c r="BH451" s="390">
        <v>31</v>
      </c>
      <c r="BI451" s="390">
        <v>60</v>
      </c>
      <c r="BJ451" s="390">
        <v>9</v>
      </c>
      <c r="BK451" s="390">
        <v>0</v>
      </c>
      <c r="BL451" s="390">
        <v>11</v>
      </c>
      <c r="BM451" s="390">
        <v>34</v>
      </c>
      <c r="BN451" s="390">
        <v>30</v>
      </c>
      <c r="BO451" s="390">
        <v>138</v>
      </c>
      <c r="BP451" s="519">
        <v>0.17799999999999999</v>
      </c>
      <c r="BQ451" s="519">
        <v>0.255</v>
      </c>
      <c r="BR451" s="519">
        <v>0.30199999999999999</v>
      </c>
      <c r="BS451" s="519">
        <v>0.55700000000000005</v>
      </c>
      <c r="BT451" s="390"/>
      <c r="BU451" s="390"/>
      <c r="BV451" s="390"/>
      <c r="BW451" s="390"/>
      <c r="BX451" s="390"/>
      <c r="BY451" s="390"/>
      <c r="BZ451" s="390"/>
      <c r="CA451" s="390"/>
      <c r="CB451" s="390"/>
      <c r="CC451" s="390"/>
      <c r="CD451" s="390"/>
    </row>
    <row r="452" spans="1:82" s="388" customFormat="1">
      <c r="A452" s="388" t="s">
        <v>173</v>
      </c>
      <c r="B452" s="388" t="s">
        <v>7175</v>
      </c>
      <c r="C452" s="390">
        <v>31</v>
      </c>
      <c r="D452" s="390" t="s">
        <v>51</v>
      </c>
      <c r="E452" s="390" t="s">
        <v>52</v>
      </c>
      <c r="F452" s="390" t="s">
        <v>10</v>
      </c>
      <c r="G452" s="390">
        <v>120</v>
      </c>
      <c r="H452" s="390">
        <v>416</v>
      </c>
      <c r="I452" s="390">
        <v>371</v>
      </c>
      <c r="J452" s="390">
        <v>37</v>
      </c>
      <c r="K452" s="390">
        <v>86</v>
      </c>
      <c r="L452" s="390">
        <v>16</v>
      </c>
      <c r="M452" s="390">
        <v>0</v>
      </c>
      <c r="N452" s="390">
        <v>2</v>
      </c>
      <c r="O452" s="390">
        <v>27</v>
      </c>
      <c r="P452" s="390">
        <v>3</v>
      </c>
      <c r="Q452" s="390">
        <v>0</v>
      </c>
      <c r="R452" s="390">
        <v>41</v>
      </c>
      <c r="S452" s="390">
        <v>83</v>
      </c>
      <c r="T452" s="519">
        <v>0.23200000000000001</v>
      </c>
      <c r="U452" s="519">
        <v>0.313</v>
      </c>
      <c r="V452" s="519">
        <v>0.29099999999999998</v>
      </c>
      <c r="W452" s="519">
        <v>0.60399999999999998</v>
      </c>
      <c r="X452" s="390">
        <v>67</v>
      </c>
      <c r="Y452" s="390">
        <v>108</v>
      </c>
      <c r="Z452" s="390">
        <v>10</v>
      </c>
      <c r="AA452" s="390">
        <v>3</v>
      </c>
      <c r="AB452" s="390">
        <v>0</v>
      </c>
      <c r="AC452" s="390">
        <v>1</v>
      </c>
      <c r="AD452" s="390">
        <v>1</v>
      </c>
      <c r="AE452" s="390" t="s">
        <v>10183</v>
      </c>
      <c r="AF452" s="390"/>
      <c r="AG452" s="576">
        <v>0</v>
      </c>
      <c r="AH452" s="390">
        <v>0</v>
      </c>
      <c r="AI452" s="390">
        <v>1</v>
      </c>
      <c r="AJ452" s="390">
        <v>99</v>
      </c>
      <c r="AK452" s="390">
        <v>12</v>
      </c>
      <c r="AL452" s="390">
        <v>0</v>
      </c>
      <c r="AM452" s="390">
        <v>1</v>
      </c>
      <c r="AN452" s="390">
        <v>0</v>
      </c>
      <c r="AO452" s="389">
        <v>0</v>
      </c>
      <c r="AP452" s="390">
        <v>1</v>
      </c>
      <c r="AQ452" s="584">
        <v>1</v>
      </c>
      <c r="AR452" s="601"/>
      <c r="AS452" s="390">
        <v>142</v>
      </c>
      <c r="AT452" s="390">
        <v>13</v>
      </c>
      <c r="AU452" s="389">
        <v>29</v>
      </c>
      <c r="AV452" s="390">
        <v>5</v>
      </c>
      <c r="AW452" s="390">
        <v>0</v>
      </c>
      <c r="AX452" s="390">
        <v>1</v>
      </c>
      <c r="AY452" s="390">
        <v>6</v>
      </c>
      <c r="AZ452" s="390">
        <v>16</v>
      </c>
      <c r="BA452" s="390">
        <v>31</v>
      </c>
      <c r="BB452" s="519">
        <v>0.20399999999999999</v>
      </c>
      <c r="BC452" s="519">
        <v>0.28499999999999998</v>
      </c>
      <c r="BD452" s="519">
        <v>0.26100000000000001</v>
      </c>
      <c r="BE452" s="519">
        <v>0.54600000000000004</v>
      </c>
      <c r="BF452" s="370"/>
      <c r="BG452" s="390">
        <v>229</v>
      </c>
      <c r="BH452" s="390">
        <v>24</v>
      </c>
      <c r="BI452" s="390">
        <v>57</v>
      </c>
      <c r="BJ452" s="390">
        <v>11</v>
      </c>
      <c r="BK452" s="390">
        <v>0</v>
      </c>
      <c r="BL452" s="390">
        <v>1</v>
      </c>
      <c r="BM452" s="390">
        <v>21</v>
      </c>
      <c r="BN452" s="390">
        <v>25</v>
      </c>
      <c r="BO452" s="390">
        <v>52</v>
      </c>
      <c r="BP452" s="519">
        <v>0.249</v>
      </c>
      <c r="BQ452" s="519">
        <v>0.32900000000000001</v>
      </c>
      <c r="BR452" s="519">
        <v>0.31</v>
      </c>
      <c r="BS452" s="519">
        <v>0.63900000000000001</v>
      </c>
      <c r="BT452" s="390"/>
      <c r="BU452" s="390"/>
      <c r="BV452" s="390"/>
      <c r="BW452" s="390"/>
      <c r="BX452" s="390"/>
      <c r="BY452" s="390"/>
      <c r="BZ452" s="390"/>
      <c r="CA452" s="390"/>
      <c r="CB452" s="390"/>
      <c r="CC452" s="390"/>
      <c r="CD452" s="390"/>
    </row>
    <row r="453" spans="1:82" s="388" customFormat="1">
      <c r="A453" s="388" t="s">
        <v>7759</v>
      </c>
      <c r="B453" s="388" t="s">
        <v>7760</v>
      </c>
      <c r="C453" s="390">
        <v>23</v>
      </c>
      <c r="D453" s="390" t="s">
        <v>134</v>
      </c>
      <c r="E453" s="390" t="s">
        <v>34</v>
      </c>
      <c r="F453" s="390" t="s">
        <v>10</v>
      </c>
      <c r="G453" s="390">
        <v>15</v>
      </c>
      <c r="H453" s="390">
        <v>41</v>
      </c>
      <c r="I453" s="390">
        <v>34</v>
      </c>
      <c r="J453" s="390">
        <v>9</v>
      </c>
      <c r="K453" s="390">
        <v>9</v>
      </c>
      <c r="L453" s="390">
        <v>3</v>
      </c>
      <c r="M453" s="390">
        <v>0</v>
      </c>
      <c r="N453" s="390">
        <v>0</v>
      </c>
      <c r="O453" s="390">
        <v>1</v>
      </c>
      <c r="P453" s="390">
        <v>0</v>
      </c>
      <c r="Q453" s="390">
        <v>0</v>
      </c>
      <c r="R453" s="390">
        <v>5</v>
      </c>
      <c r="S453" s="390">
        <v>13</v>
      </c>
      <c r="T453" s="519">
        <v>0.26500000000000001</v>
      </c>
      <c r="U453" s="519">
        <v>0.39</v>
      </c>
      <c r="V453" s="519">
        <v>0.35299999999999998</v>
      </c>
      <c r="W453" s="519">
        <v>0.74299999999999999</v>
      </c>
      <c r="X453" s="390">
        <v>104</v>
      </c>
      <c r="Y453" s="390">
        <v>12</v>
      </c>
      <c r="Z453" s="390">
        <v>3</v>
      </c>
      <c r="AA453" s="390">
        <v>2</v>
      </c>
      <c r="AB453" s="390">
        <v>0</v>
      </c>
      <c r="AC453" s="390">
        <v>0</v>
      </c>
      <c r="AD453" s="390">
        <v>0</v>
      </c>
      <c r="AE453" s="390" t="s">
        <v>10184</v>
      </c>
      <c r="AF453" s="390"/>
      <c r="AG453" s="576">
        <v>0</v>
      </c>
      <c r="AH453" s="390">
        <v>0</v>
      </c>
      <c r="AI453" s="390">
        <v>0</v>
      </c>
      <c r="AJ453" s="390">
        <v>0</v>
      </c>
      <c r="AK453" s="390">
        <v>0</v>
      </c>
      <c r="AL453" s="390">
        <v>0</v>
      </c>
      <c r="AM453" s="390">
        <v>9</v>
      </c>
      <c r="AN453" s="390">
        <v>1</v>
      </c>
      <c r="AO453" s="389">
        <v>0</v>
      </c>
      <c r="AP453" s="390">
        <v>10</v>
      </c>
      <c r="AQ453" s="584">
        <v>1</v>
      </c>
      <c r="AR453" s="601"/>
      <c r="AS453" s="390">
        <v>11</v>
      </c>
      <c r="AT453" s="390">
        <v>6</v>
      </c>
      <c r="AU453" s="389">
        <v>5</v>
      </c>
      <c r="AV453" s="390">
        <v>1</v>
      </c>
      <c r="AW453" s="390">
        <v>0</v>
      </c>
      <c r="AX453" s="390">
        <v>0</v>
      </c>
      <c r="AY453" s="390">
        <v>0</v>
      </c>
      <c r="AZ453" s="390">
        <v>4</v>
      </c>
      <c r="BA453" s="390">
        <v>2</v>
      </c>
      <c r="BB453" s="519">
        <v>0.45500000000000002</v>
      </c>
      <c r="BC453" s="519">
        <v>0.6</v>
      </c>
      <c r="BD453" s="519">
        <v>0.54500000000000004</v>
      </c>
      <c r="BE453" s="519">
        <v>1.145</v>
      </c>
      <c r="BF453" s="370"/>
      <c r="BG453" s="390">
        <v>23</v>
      </c>
      <c r="BH453" s="390">
        <v>3</v>
      </c>
      <c r="BI453" s="390">
        <v>4</v>
      </c>
      <c r="BJ453" s="390">
        <v>2</v>
      </c>
      <c r="BK453" s="390">
        <v>0</v>
      </c>
      <c r="BL453" s="390">
        <v>0</v>
      </c>
      <c r="BM453" s="390">
        <v>1</v>
      </c>
      <c r="BN453" s="390">
        <v>1</v>
      </c>
      <c r="BO453" s="390">
        <v>11</v>
      </c>
      <c r="BP453" s="519">
        <v>0.17399999999999999</v>
      </c>
      <c r="BQ453" s="519">
        <v>0.26900000000000002</v>
      </c>
      <c r="BR453" s="519">
        <v>0.26100000000000001</v>
      </c>
      <c r="BS453" s="519">
        <v>0.53</v>
      </c>
      <c r="BT453" s="390"/>
      <c r="BU453" s="390"/>
      <c r="BV453" s="390"/>
      <c r="BW453" s="390"/>
      <c r="BX453" s="390"/>
      <c r="BY453" s="390"/>
      <c r="BZ453" s="390"/>
      <c r="CA453" s="390"/>
      <c r="CB453" s="390"/>
      <c r="CC453" s="390"/>
      <c r="CD453" s="390"/>
    </row>
    <row r="454" spans="1:82" s="388" customFormat="1">
      <c r="A454" s="388" t="s">
        <v>90</v>
      </c>
      <c r="B454" s="388" t="s">
        <v>7062</v>
      </c>
      <c r="C454" s="390">
        <v>27</v>
      </c>
      <c r="D454" s="390" t="s">
        <v>58</v>
      </c>
      <c r="E454" s="390" t="s">
        <v>34</v>
      </c>
      <c r="F454" s="390" t="s">
        <v>10</v>
      </c>
      <c r="G454" s="390">
        <v>93</v>
      </c>
      <c r="H454" s="390">
        <v>385</v>
      </c>
      <c r="I454" s="390">
        <v>356</v>
      </c>
      <c r="J454" s="390">
        <v>47</v>
      </c>
      <c r="K454" s="390">
        <v>84</v>
      </c>
      <c r="L454" s="390">
        <v>11</v>
      </c>
      <c r="M454" s="390">
        <v>2</v>
      </c>
      <c r="N454" s="390">
        <v>19</v>
      </c>
      <c r="O454" s="390">
        <v>49</v>
      </c>
      <c r="P454" s="390">
        <v>3</v>
      </c>
      <c r="Q454" s="390">
        <v>1</v>
      </c>
      <c r="R454" s="390">
        <v>20</v>
      </c>
      <c r="S454" s="390">
        <v>102</v>
      </c>
      <c r="T454" s="519">
        <v>0.23599999999999999</v>
      </c>
      <c r="U454" s="519">
        <v>0.28100000000000003</v>
      </c>
      <c r="V454" s="519">
        <v>0.438</v>
      </c>
      <c r="W454" s="519">
        <v>0.71899999999999997</v>
      </c>
      <c r="X454" s="390">
        <v>96</v>
      </c>
      <c r="Y454" s="390">
        <v>156</v>
      </c>
      <c r="Z454" s="390">
        <v>9</v>
      </c>
      <c r="AA454" s="390">
        <v>4</v>
      </c>
      <c r="AB454" s="390">
        <v>0</v>
      </c>
      <c r="AC454" s="390">
        <v>5</v>
      </c>
      <c r="AD454" s="390">
        <v>2</v>
      </c>
      <c r="AE454" s="390" t="s">
        <v>7141</v>
      </c>
      <c r="AF454" s="390"/>
      <c r="AG454" s="576">
        <v>0</v>
      </c>
      <c r="AH454" s="390">
        <v>0</v>
      </c>
      <c r="AI454" s="390">
        <v>0</v>
      </c>
      <c r="AJ454" s="390">
        <v>0</v>
      </c>
      <c r="AK454" s="390">
        <v>0</v>
      </c>
      <c r="AL454" s="390">
        <v>0</v>
      </c>
      <c r="AM454" s="390">
        <v>0</v>
      </c>
      <c r="AN454" s="390">
        <v>0</v>
      </c>
      <c r="AO454" s="389">
        <v>87</v>
      </c>
      <c r="AP454" s="390">
        <v>87</v>
      </c>
      <c r="AQ454" s="584">
        <v>6</v>
      </c>
      <c r="AR454" s="601"/>
      <c r="AS454" s="390">
        <v>86</v>
      </c>
      <c r="AT454" s="390">
        <v>12</v>
      </c>
      <c r="AU454" s="389">
        <v>24</v>
      </c>
      <c r="AV454" s="390">
        <v>6</v>
      </c>
      <c r="AW454" s="390">
        <v>1</v>
      </c>
      <c r="AX454" s="390">
        <v>3</v>
      </c>
      <c r="AY454" s="390">
        <v>6</v>
      </c>
      <c r="AZ454" s="390">
        <v>7</v>
      </c>
      <c r="BA454" s="390">
        <v>24</v>
      </c>
      <c r="BB454" s="519">
        <v>0.27900000000000003</v>
      </c>
      <c r="BC454" s="519">
        <v>0.33300000000000002</v>
      </c>
      <c r="BD454" s="519">
        <v>0.47699999999999998</v>
      </c>
      <c r="BE454" s="519">
        <v>0.81</v>
      </c>
      <c r="BF454" s="370"/>
      <c r="BG454" s="390">
        <v>270</v>
      </c>
      <c r="BH454" s="390">
        <v>35</v>
      </c>
      <c r="BI454" s="390">
        <v>60</v>
      </c>
      <c r="BJ454" s="390">
        <v>5</v>
      </c>
      <c r="BK454" s="390">
        <v>1</v>
      </c>
      <c r="BL454" s="390">
        <v>16</v>
      </c>
      <c r="BM454" s="390">
        <v>43</v>
      </c>
      <c r="BN454" s="390">
        <v>13</v>
      </c>
      <c r="BO454" s="390">
        <v>78</v>
      </c>
      <c r="BP454" s="519">
        <v>0.222</v>
      </c>
      <c r="BQ454" s="519">
        <v>0.26400000000000001</v>
      </c>
      <c r="BR454" s="519">
        <v>0.42599999999999999</v>
      </c>
      <c r="BS454" s="519">
        <v>0.69</v>
      </c>
      <c r="BT454" s="390"/>
      <c r="BU454" s="390"/>
      <c r="BV454" s="390"/>
      <c r="BW454" s="390"/>
      <c r="BX454" s="390"/>
      <c r="BY454" s="390"/>
      <c r="BZ454" s="390"/>
      <c r="CA454" s="390"/>
      <c r="CB454" s="390"/>
      <c r="CC454" s="390"/>
      <c r="CD454" s="390"/>
    </row>
    <row r="455" spans="1:82" s="388" customFormat="1">
      <c r="A455" s="388" t="s">
        <v>283</v>
      </c>
      <c r="B455" s="388" t="s">
        <v>7337</v>
      </c>
      <c r="C455" s="390">
        <v>34</v>
      </c>
      <c r="D455" s="390" t="s">
        <v>134</v>
      </c>
      <c r="E455" s="390" t="s">
        <v>34</v>
      </c>
      <c r="F455" s="390" t="s">
        <v>35</v>
      </c>
      <c r="G455" s="390">
        <v>140</v>
      </c>
      <c r="H455" s="390">
        <v>609</v>
      </c>
      <c r="I455" s="390">
        <v>530</v>
      </c>
      <c r="J455" s="390">
        <v>95</v>
      </c>
      <c r="K455" s="390">
        <v>125</v>
      </c>
      <c r="L455" s="390">
        <v>20</v>
      </c>
      <c r="M455" s="390">
        <v>7</v>
      </c>
      <c r="N455" s="390">
        <v>12</v>
      </c>
      <c r="O455" s="390">
        <v>45</v>
      </c>
      <c r="P455" s="390">
        <v>16</v>
      </c>
      <c r="Q455" s="390">
        <v>2</v>
      </c>
      <c r="R455" s="390">
        <v>65</v>
      </c>
      <c r="S455" s="390">
        <v>107</v>
      </c>
      <c r="T455" s="519">
        <v>0.23599999999999999</v>
      </c>
      <c r="U455" s="519">
        <v>0.32200000000000001</v>
      </c>
      <c r="V455" s="519">
        <v>0.36799999999999999</v>
      </c>
      <c r="W455" s="519">
        <v>0.69</v>
      </c>
      <c r="X455" s="390">
        <v>86</v>
      </c>
      <c r="Y455" s="390">
        <v>195</v>
      </c>
      <c r="Z455" s="390">
        <v>6</v>
      </c>
      <c r="AA455" s="390">
        <v>5</v>
      </c>
      <c r="AB455" s="390">
        <v>4</v>
      </c>
      <c r="AC455" s="390">
        <v>5</v>
      </c>
      <c r="AD455" s="390">
        <v>0</v>
      </c>
      <c r="AE455" s="390" t="s">
        <v>6532</v>
      </c>
      <c r="AF455" s="390"/>
      <c r="AG455" s="576">
        <v>0</v>
      </c>
      <c r="AH455" s="390">
        <v>0</v>
      </c>
      <c r="AI455" s="390">
        <v>0</v>
      </c>
      <c r="AJ455" s="390">
        <v>0</v>
      </c>
      <c r="AK455" s="390">
        <v>0</v>
      </c>
      <c r="AL455" s="390">
        <v>0</v>
      </c>
      <c r="AM455" s="390">
        <v>107</v>
      </c>
      <c r="AN455" s="390">
        <v>34</v>
      </c>
      <c r="AO455" s="389">
        <v>0</v>
      </c>
      <c r="AP455" s="390">
        <v>136</v>
      </c>
      <c r="AQ455" s="584">
        <v>0</v>
      </c>
      <c r="AR455" s="601"/>
      <c r="AS455" s="390">
        <v>138</v>
      </c>
      <c r="AT455" s="390">
        <v>16</v>
      </c>
      <c r="AU455" s="389">
        <v>33</v>
      </c>
      <c r="AV455" s="390">
        <v>2</v>
      </c>
      <c r="AW455" s="390">
        <v>0</v>
      </c>
      <c r="AX455" s="390">
        <v>3</v>
      </c>
      <c r="AY455" s="390">
        <v>8</v>
      </c>
      <c r="AZ455" s="390">
        <v>14</v>
      </c>
      <c r="BA455" s="390">
        <v>34</v>
      </c>
      <c r="BB455" s="519">
        <v>0.23899999999999999</v>
      </c>
      <c r="BC455" s="519">
        <v>0.309</v>
      </c>
      <c r="BD455" s="519">
        <v>0.31900000000000001</v>
      </c>
      <c r="BE455" s="519">
        <v>0.628</v>
      </c>
      <c r="BF455" s="370"/>
      <c r="BG455" s="390">
        <v>392</v>
      </c>
      <c r="BH455" s="390">
        <v>79</v>
      </c>
      <c r="BI455" s="390">
        <v>92</v>
      </c>
      <c r="BJ455" s="390">
        <v>18</v>
      </c>
      <c r="BK455" s="390">
        <v>7</v>
      </c>
      <c r="BL455" s="390">
        <v>9</v>
      </c>
      <c r="BM455" s="390">
        <v>37</v>
      </c>
      <c r="BN455" s="390">
        <v>51</v>
      </c>
      <c r="BO455" s="390">
        <v>73</v>
      </c>
      <c r="BP455" s="519">
        <v>0.23499999999999999</v>
      </c>
      <c r="BQ455" s="519">
        <v>0.32700000000000001</v>
      </c>
      <c r="BR455" s="519">
        <v>0.38500000000000001</v>
      </c>
      <c r="BS455" s="519">
        <v>0.71199999999999997</v>
      </c>
      <c r="BT455" s="390"/>
      <c r="BU455" s="390"/>
      <c r="BV455" s="390"/>
      <c r="BW455" s="390"/>
      <c r="BX455" s="390"/>
      <c r="BY455" s="390"/>
      <c r="BZ455" s="390"/>
      <c r="CA455" s="390"/>
      <c r="CB455" s="390"/>
      <c r="CC455" s="390"/>
      <c r="CD455" s="390"/>
    </row>
    <row r="456" spans="1:82" s="388" customFormat="1">
      <c r="A456" s="388" t="s">
        <v>284</v>
      </c>
      <c r="B456" s="388" t="s">
        <v>7338</v>
      </c>
      <c r="C456" s="390">
        <v>29</v>
      </c>
      <c r="D456" s="390" t="s">
        <v>69</v>
      </c>
      <c r="E456" s="390" t="s">
        <v>43</v>
      </c>
      <c r="F456" s="390" t="s">
        <v>37</v>
      </c>
      <c r="G456" s="390">
        <v>140</v>
      </c>
      <c r="H456" s="390">
        <v>518</v>
      </c>
      <c r="I456" s="390">
        <v>440</v>
      </c>
      <c r="J456" s="390">
        <v>65</v>
      </c>
      <c r="K456" s="390">
        <v>106</v>
      </c>
      <c r="L456" s="390">
        <v>23</v>
      </c>
      <c r="M456" s="390">
        <v>2</v>
      </c>
      <c r="N456" s="390">
        <v>24</v>
      </c>
      <c r="O456" s="390">
        <v>68</v>
      </c>
      <c r="P456" s="390">
        <v>2</v>
      </c>
      <c r="Q456" s="390">
        <v>1</v>
      </c>
      <c r="R456" s="390">
        <v>72</v>
      </c>
      <c r="S456" s="390">
        <v>124</v>
      </c>
      <c r="T456" s="519">
        <v>0.24099999999999999</v>
      </c>
      <c r="U456" s="519">
        <v>0.34899999999999998</v>
      </c>
      <c r="V456" s="519">
        <v>0.46600000000000003</v>
      </c>
      <c r="W456" s="519">
        <v>0.81499999999999995</v>
      </c>
      <c r="X456" s="390">
        <v>121</v>
      </c>
      <c r="Y456" s="390">
        <v>205</v>
      </c>
      <c r="Z456" s="390">
        <v>12</v>
      </c>
      <c r="AA456" s="390">
        <v>3</v>
      </c>
      <c r="AB456" s="390">
        <v>0</v>
      </c>
      <c r="AC456" s="390">
        <v>3</v>
      </c>
      <c r="AD456" s="390">
        <v>1</v>
      </c>
      <c r="AE456" s="390" t="s">
        <v>10025</v>
      </c>
      <c r="AF456" s="390"/>
      <c r="AG456" s="576">
        <v>0</v>
      </c>
      <c r="AH456" s="390">
        <v>135</v>
      </c>
      <c r="AI456" s="390">
        <v>2</v>
      </c>
      <c r="AJ456" s="390">
        <v>0</v>
      </c>
      <c r="AK456" s="390">
        <v>0</v>
      </c>
      <c r="AL456" s="390">
        <v>0</v>
      </c>
      <c r="AM456" s="390">
        <v>0</v>
      </c>
      <c r="AN456" s="390">
        <v>0</v>
      </c>
      <c r="AO456" s="389">
        <v>0</v>
      </c>
      <c r="AP456" s="390">
        <v>0</v>
      </c>
      <c r="AQ456" s="584">
        <v>0</v>
      </c>
      <c r="AR456" s="601"/>
      <c r="AS456" s="390">
        <v>107</v>
      </c>
      <c r="AT456" s="390">
        <v>13</v>
      </c>
      <c r="AU456" s="389">
        <v>22</v>
      </c>
      <c r="AV456" s="390">
        <v>7</v>
      </c>
      <c r="AW456" s="390">
        <v>0</v>
      </c>
      <c r="AX456" s="390">
        <v>4</v>
      </c>
      <c r="AY456" s="390">
        <v>17</v>
      </c>
      <c r="AZ456" s="390">
        <v>23</v>
      </c>
      <c r="BA456" s="390">
        <v>39</v>
      </c>
      <c r="BB456" s="519">
        <v>0.20599999999999999</v>
      </c>
      <c r="BC456" s="519">
        <v>0.34399999999999997</v>
      </c>
      <c r="BD456" s="519">
        <v>0.38300000000000001</v>
      </c>
      <c r="BE456" s="519">
        <v>0.72699999999999998</v>
      </c>
      <c r="BF456" s="370"/>
      <c r="BG456" s="390">
        <v>333</v>
      </c>
      <c r="BH456" s="390">
        <v>52</v>
      </c>
      <c r="BI456" s="390">
        <v>84</v>
      </c>
      <c r="BJ456" s="390">
        <v>16</v>
      </c>
      <c r="BK456" s="390">
        <v>2</v>
      </c>
      <c r="BL456" s="390">
        <v>20</v>
      </c>
      <c r="BM456" s="390">
        <v>51</v>
      </c>
      <c r="BN456" s="390">
        <v>49</v>
      </c>
      <c r="BO456" s="390">
        <v>85</v>
      </c>
      <c r="BP456" s="519">
        <v>0.252</v>
      </c>
      <c r="BQ456" s="519">
        <v>0.35099999999999998</v>
      </c>
      <c r="BR456" s="519">
        <v>0.49199999999999999</v>
      </c>
      <c r="BS456" s="519">
        <v>0.84299999999999997</v>
      </c>
      <c r="BT456" s="390"/>
      <c r="BU456" s="390"/>
      <c r="BV456" s="390"/>
      <c r="BW456" s="390"/>
      <c r="BX456" s="390"/>
      <c r="BY456" s="390"/>
      <c r="BZ456" s="390"/>
      <c r="CA456" s="390"/>
      <c r="CB456" s="390"/>
      <c r="CC456" s="390"/>
      <c r="CD456" s="390"/>
    </row>
    <row r="457" spans="1:82" s="388" customFormat="1">
      <c r="A457" s="388" t="s">
        <v>123</v>
      </c>
      <c r="B457" s="388" t="s">
        <v>7064</v>
      </c>
      <c r="C457" s="390">
        <v>29</v>
      </c>
      <c r="D457" s="390" t="s">
        <v>51</v>
      </c>
      <c r="E457" s="390" t="s">
        <v>52</v>
      </c>
      <c r="F457" s="390" t="s">
        <v>10</v>
      </c>
      <c r="G457" s="390">
        <v>94</v>
      </c>
      <c r="H457" s="390">
        <v>321</v>
      </c>
      <c r="I457" s="390">
        <v>296</v>
      </c>
      <c r="J457" s="390">
        <v>34</v>
      </c>
      <c r="K457" s="390">
        <v>73</v>
      </c>
      <c r="L457" s="390">
        <v>11</v>
      </c>
      <c r="M457" s="390">
        <v>0</v>
      </c>
      <c r="N457" s="390">
        <v>6</v>
      </c>
      <c r="O457" s="390">
        <v>31</v>
      </c>
      <c r="P457" s="390">
        <v>2</v>
      </c>
      <c r="Q457" s="390">
        <v>0</v>
      </c>
      <c r="R457" s="390">
        <v>16</v>
      </c>
      <c r="S457" s="390">
        <v>58</v>
      </c>
      <c r="T457" s="519">
        <v>0.247</v>
      </c>
      <c r="U457" s="519">
        <v>0.27900000000000003</v>
      </c>
      <c r="V457" s="519">
        <v>0.34499999999999997</v>
      </c>
      <c r="W457" s="519">
        <v>0.624</v>
      </c>
      <c r="X457" s="390">
        <v>72</v>
      </c>
      <c r="Y457" s="390">
        <v>102</v>
      </c>
      <c r="Z457" s="390">
        <v>7</v>
      </c>
      <c r="AA457" s="390">
        <v>0</v>
      </c>
      <c r="AB457" s="390">
        <v>2</v>
      </c>
      <c r="AC457" s="390">
        <v>7</v>
      </c>
      <c r="AD457" s="390">
        <v>2</v>
      </c>
      <c r="AE457" s="390" t="s">
        <v>10029</v>
      </c>
      <c r="AF457" s="390"/>
      <c r="AG457" s="576">
        <v>0</v>
      </c>
      <c r="AH457" s="390">
        <v>0</v>
      </c>
      <c r="AI457" s="390">
        <v>0</v>
      </c>
      <c r="AJ457" s="390">
        <v>0</v>
      </c>
      <c r="AK457" s="390">
        <v>4</v>
      </c>
      <c r="AL457" s="390">
        <v>92</v>
      </c>
      <c r="AM457" s="390">
        <v>0</v>
      </c>
      <c r="AN457" s="390">
        <v>0</v>
      </c>
      <c r="AO457" s="389">
        <v>0</v>
      </c>
      <c r="AP457" s="390">
        <v>0</v>
      </c>
      <c r="AQ457" s="584">
        <v>0</v>
      </c>
      <c r="AR457" s="601"/>
      <c r="AS457" s="390">
        <v>81</v>
      </c>
      <c r="AT457" s="390">
        <v>11</v>
      </c>
      <c r="AU457" s="389">
        <v>26</v>
      </c>
      <c r="AV457" s="390">
        <v>3</v>
      </c>
      <c r="AW457" s="390">
        <v>0</v>
      </c>
      <c r="AX457" s="390">
        <v>1</v>
      </c>
      <c r="AY457" s="390">
        <v>6</v>
      </c>
      <c r="AZ457" s="390">
        <v>6</v>
      </c>
      <c r="BA457" s="390">
        <v>11</v>
      </c>
      <c r="BB457" s="519">
        <v>0.32100000000000001</v>
      </c>
      <c r="BC457" s="519">
        <v>0.36</v>
      </c>
      <c r="BD457" s="519">
        <v>0.39500000000000002</v>
      </c>
      <c r="BE457" s="519">
        <v>0.755</v>
      </c>
      <c r="BF457" s="370"/>
      <c r="BG457" s="390">
        <v>215</v>
      </c>
      <c r="BH457" s="390">
        <v>23</v>
      </c>
      <c r="BI457" s="390">
        <v>47</v>
      </c>
      <c r="BJ457" s="390">
        <v>8</v>
      </c>
      <c r="BK457" s="390">
        <v>0</v>
      </c>
      <c r="BL457" s="390">
        <v>5</v>
      </c>
      <c r="BM457" s="390">
        <v>25</v>
      </c>
      <c r="BN457" s="390">
        <v>10</v>
      </c>
      <c r="BO457" s="390">
        <v>47</v>
      </c>
      <c r="BP457" s="519">
        <v>0.219</v>
      </c>
      <c r="BQ457" s="519">
        <v>0.248</v>
      </c>
      <c r="BR457" s="519">
        <v>0.32600000000000001</v>
      </c>
      <c r="BS457" s="519">
        <v>0.57399999999999995</v>
      </c>
      <c r="BT457" s="390"/>
      <c r="BU457" s="390"/>
      <c r="BV457" s="390"/>
      <c r="BW457" s="390"/>
      <c r="BX457" s="390"/>
      <c r="BY457" s="390"/>
      <c r="BZ457" s="390"/>
      <c r="CA457" s="390"/>
      <c r="CB457" s="390"/>
      <c r="CC457" s="390"/>
      <c r="CD457" s="390"/>
    </row>
    <row r="458" spans="1:82" s="388" customFormat="1">
      <c r="A458" s="388" t="s">
        <v>285</v>
      </c>
      <c r="B458" s="388" t="s">
        <v>7339</v>
      </c>
      <c r="C458" s="390">
        <v>31</v>
      </c>
      <c r="D458" s="390" t="s">
        <v>82</v>
      </c>
      <c r="E458" s="390" t="s">
        <v>34</v>
      </c>
      <c r="F458" s="390" t="s">
        <v>35</v>
      </c>
      <c r="G458" s="390">
        <v>147</v>
      </c>
      <c r="H458" s="390">
        <v>601</v>
      </c>
      <c r="I458" s="390">
        <v>530</v>
      </c>
      <c r="J458" s="390">
        <v>65</v>
      </c>
      <c r="K458" s="390">
        <v>122</v>
      </c>
      <c r="L458" s="390">
        <v>28</v>
      </c>
      <c r="M458" s="390">
        <v>1</v>
      </c>
      <c r="N458" s="390">
        <v>18</v>
      </c>
      <c r="O458" s="390">
        <v>75</v>
      </c>
      <c r="P458" s="390">
        <v>7</v>
      </c>
      <c r="Q458" s="390">
        <v>1</v>
      </c>
      <c r="R458" s="390">
        <v>60</v>
      </c>
      <c r="S458" s="390">
        <v>112</v>
      </c>
      <c r="T458" s="519">
        <v>0.23</v>
      </c>
      <c r="U458" s="519">
        <v>0.315</v>
      </c>
      <c r="V458" s="519">
        <v>0.38900000000000001</v>
      </c>
      <c r="W458" s="519">
        <v>0.70399999999999996</v>
      </c>
      <c r="X458" s="390">
        <v>89</v>
      </c>
      <c r="Y458" s="390">
        <v>206</v>
      </c>
      <c r="Z458" s="390">
        <v>5</v>
      </c>
      <c r="AA458" s="390">
        <v>7</v>
      </c>
      <c r="AB458" s="390">
        <v>1</v>
      </c>
      <c r="AC458" s="390">
        <v>3</v>
      </c>
      <c r="AD458" s="390">
        <v>1</v>
      </c>
      <c r="AE458" s="390" t="s">
        <v>10185</v>
      </c>
      <c r="AF458" s="390"/>
      <c r="AG458" s="576">
        <v>0</v>
      </c>
      <c r="AH458" s="390">
        <v>0</v>
      </c>
      <c r="AI458" s="390">
        <v>0</v>
      </c>
      <c r="AJ458" s="390">
        <v>131</v>
      </c>
      <c r="AK458" s="390">
        <v>0</v>
      </c>
      <c r="AL458" s="390">
        <v>0</v>
      </c>
      <c r="AM458" s="390">
        <v>0</v>
      </c>
      <c r="AN458" s="390">
        <v>14</v>
      </c>
      <c r="AO458" s="389">
        <v>0</v>
      </c>
      <c r="AP458" s="390">
        <v>14</v>
      </c>
      <c r="AQ458" s="584">
        <v>1</v>
      </c>
      <c r="AR458" s="601"/>
      <c r="AS458" s="390">
        <v>144</v>
      </c>
      <c r="AT458" s="390">
        <v>13</v>
      </c>
      <c r="AU458" s="389">
        <v>32</v>
      </c>
      <c r="AV458" s="390">
        <v>7</v>
      </c>
      <c r="AW458" s="390">
        <v>0</v>
      </c>
      <c r="AX458" s="390">
        <v>4</v>
      </c>
      <c r="AY458" s="390">
        <v>24</v>
      </c>
      <c r="AZ458" s="390">
        <v>14</v>
      </c>
      <c r="BA458" s="390">
        <v>35</v>
      </c>
      <c r="BB458" s="519">
        <v>0.222</v>
      </c>
      <c r="BC458" s="519">
        <v>0.29199999999999998</v>
      </c>
      <c r="BD458" s="519">
        <v>0.35399999999999998</v>
      </c>
      <c r="BE458" s="519">
        <v>0.64600000000000002</v>
      </c>
      <c r="BF458" s="370"/>
      <c r="BG458" s="390">
        <v>386</v>
      </c>
      <c r="BH458" s="390">
        <v>52</v>
      </c>
      <c r="BI458" s="390">
        <v>90</v>
      </c>
      <c r="BJ458" s="390">
        <v>21</v>
      </c>
      <c r="BK458" s="390">
        <v>1</v>
      </c>
      <c r="BL458" s="390">
        <v>14</v>
      </c>
      <c r="BM458" s="390">
        <v>51</v>
      </c>
      <c r="BN458" s="390">
        <v>46</v>
      </c>
      <c r="BO458" s="390">
        <v>77</v>
      </c>
      <c r="BP458" s="519">
        <v>0.23300000000000001</v>
      </c>
      <c r="BQ458" s="519">
        <v>0.32300000000000001</v>
      </c>
      <c r="BR458" s="519">
        <v>0.40200000000000002</v>
      </c>
      <c r="BS458" s="519">
        <v>0.72499999999999998</v>
      </c>
      <c r="BT458" s="390"/>
      <c r="BU458" s="390"/>
      <c r="BV458" s="390"/>
      <c r="BW458" s="390"/>
      <c r="BX458" s="390"/>
      <c r="BY458" s="390"/>
      <c r="BZ458" s="390"/>
      <c r="CA458" s="390"/>
      <c r="CB458" s="390"/>
      <c r="CC458" s="390"/>
      <c r="CD458" s="390"/>
    </row>
    <row r="459" spans="1:82" s="388" customFormat="1">
      <c r="A459" s="388" t="s">
        <v>3794</v>
      </c>
      <c r="B459" s="388" t="s">
        <v>7340</v>
      </c>
      <c r="C459" s="390">
        <v>25</v>
      </c>
      <c r="D459" s="390" t="s">
        <v>51</v>
      </c>
      <c r="E459" s="390" t="s">
        <v>52</v>
      </c>
      <c r="F459" s="390" t="s">
        <v>10</v>
      </c>
      <c r="G459" s="390">
        <v>162</v>
      </c>
      <c r="H459" s="390">
        <v>709</v>
      </c>
      <c r="I459" s="390">
        <v>632</v>
      </c>
      <c r="J459" s="390">
        <v>84</v>
      </c>
      <c r="K459" s="390">
        <v>188</v>
      </c>
      <c r="L459" s="390">
        <v>35</v>
      </c>
      <c r="M459" s="390">
        <v>3</v>
      </c>
      <c r="N459" s="390">
        <v>37</v>
      </c>
      <c r="O459" s="390">
        <v>107</v>
      </c>
      <c r="P459" s="390">
        <v>14</v>
      </c>
      <c r="Q459" s="390">
        <v>2</v>
      </c>
      <c r="R459" s="390">
        <v>70</v>
      </c>
      <c r="S459" s="390">
        <v>104</v>
      </c>
      <c r="T459" s="519">
        <v>0.29699999999999999</v>
      </c>
      <c r="U459" s="519">
        <v>0.36699999999999999</v>
      </c>
      <c r="V459" s="519">
        <v>0.53800000000000003</v>
      </c>
      <c r="W459" s="519">
        <v>0.90500000000000003</v>
      </c>
      <c r="X459" s="390">
        <v>146</v>
      </c>
      <c r="Y459" s="390">
        <v>340</v>
      </c>
      <c r="Z459" s="390">
        <v>26</v>
      </c>
      <c r="AA459" s="390">
        <v>2</v>
      </c>
      <c r="AB459" s="390">
        <v>0</v>
      </c>
      <c r="AC459" s="390">
        <v>5</v>
      </c>
      <c r="AD459" s="390">
        <v>18</v>
      </c>
      <c r="AE459" s="570" t="s">
        <v>10029</v>
      </c>
      <c r="AF459" s="570"/>
      <c r="AG459" s="576">
        <v>0</v>
      </c>
      <c r="AH459" s="390">
        <v>0</v>
      </c>
      <c r="AI459" s="390">
        <v>0</v>
      </c>
      <c r="AJ459" s="390">
        <v>0</v>
      </c>
      <c r="AK459" s="390">
        <v>16</v>
      </c>
      <c r="AL459" s="390">
        <v>147</v>
      </c>
      <c r="AM459" s="390">
        <v>0</v>
      </c>
      <c r="AN459" s="390">
        <v>0</v>
      </c>
      <c r="AO459" s="389">
        <v>0</v>
      </c>
      <c r="AP459" s="390">
        <v>0</v>
      </c>
      <c r="AQ459" s="584">
        <v>0</v>
      </c>
      <c r="AR459" s="601"/>
      <c r="AS459" s="390">
        <v>185</v>
      </c>
      <c r="AT459" s="390">
        <v>26</v>
      </c>
      <c r="AU459" s="389">
        <v>55</v>
      </c>
      <c r="AV459" s="390">
        <v>11</v>
      </c>
      <c r="AW459" s="390">
        <v>0</v>
      </c>
      <c r="AX459" s="390">
        <v>11</v>
      </c>
      <c r="AY459" s="390">
        <v>30</v>
      </c>
      <c r="AZ459" s="390">
        <v>27</v>
      </c>
      <c r="BA459" s="390">
        <v>18</v>
      </c>
      <c r="BB459" s="519">
        <v>0.29699999999999999</v>
      </c>
      <c r="BC459" s="519">
        <v>0.38600000000000001</v>
      </c>
      <c r="BD459" s="519">
        <v>0.53500000000000003</v>
      </c>
      <c r="BE459" s="519">
        <v>0.92100000000000004</v>
      </c>
      <c r="BF459" s="370"/>
      <c r="BG459" s="390">
        <v>447</v>
      </c>
      <c r="BH459" s="390">
        <v>58</v>
      </c>
      <c r="BI459" s="390">
        <v>133</v>
      </c>
      <c r="BJ459" s="390">
        <v>24</v>
      </c>
      <c r="BK459" s="390">
        <v>3</v>
      </c>
      <c r="BL459" s="390">
        <v>26</v>
      </c>
      <c r="BM459" s="390">
        <v>77</v>
      </c>
      <c r="BN459" s="390">
        <v>43</v>
      </c>
      <c r="BO459" s="390">
        <v>86</v>
      </c>
      <c r="BP459" s="519">
        <v>0.29799999999999999</v>
      </c>
      <c r="BQ459" s="519">
        <v>0.35799999999999998</v>
      </c>
      <c r="BR459" s="519">
        <v>0.53900000000000003</v>
      </c>
      <c r="BS459" s="519">
        <v>0.89700000000000002</v>
      </c>
      <c r="BT459" s="390"/>
      <c r="BU459" s="390"/>
      <c r="BV459" s="390"/>
      <c r="BW459" s="390"/>
      <c r="BX459" s="390"/>
      <c r="BY459" s="390"/>
      <c r="BZ459" s="390"/>
      <c r="CA459" s="390"/>
      <c r="CB459" s="390"/>
      <c r="CC459" s="390"/>
      <c r="CD459" s="390"/>
    </row>
    <row r="460" spans="1:82" s="388" customFormat="1">
      <c r="A460" s="388" t="s">
        <v>209</v>
      </c>
      <c r="B460" s="388" t="s">
        <v>7341</v>
      </c>
      <c r="C460" s="390">
        <v>29</v>
      </c>
      <c r="D460" s="390" t="s">
        <v>51</v>
      </c>
      <c r="E460" s="390" t="s">
        <v>52</v>
      </c>
      <c r="F460" s="390" t="s">
        <v>35</v>
      </c>
      <c r="G460" s="390">
        <v>152</v>
      </c>
      <c r="H460" s="390">
        <v>635</v>
      </c>
      <c r="I460" s="390">
        <v>573</v>
      </c>
      <c r="J460" s="390">
        <v>66</v>
      </c>
      <c r="K460" s="390">
        <v>144</v>
      </c>
      <c r="L460" s="390">
        <v>33</v>
      </c>
      <c r="M460" s="390">
        <v>1</v>
      </c>
      <c r="N460" s="390">
        <v>28</v>
      </c>
      <c r="O460" s="390">
        <v>95</v>
      </c>
      <c r="P460" s="390">
        <v>4</v>
      </c>
      <c r="Q460" s="390">
        <v>1</v>
      </c>
      <c r="R460" s="390">
        <v>49</v>
      </c>
      <c r="S460" s="390">
        <v>103</v>
      </c>
      <c r="T460" s="519">
        <v>0.251</v>
      </c>
      <c r="U460" s="519">
        <v>0.315</v>
      </c>
      <c r="V460" s="519">
        <v>0.45900000000000002</v>
      </c>
      <c r="W460" s="519">
        <v>0.77400000000000002</v>
      </c>
      <c r="X460" s="390">
        <v>108</v>
      </c>
      <c r="Y460" s="390">
        <v>263</v>
      </c>
      <c r="Z460" s="390">
        <v>13</v>
      </c>
      <c r="AA460" s="390">
        <v>7</v>
      </c>
      <c r="AB460" s="390">
        <v>0</v>
      </c>
      <c r="AC460" s="390">
        <v>6</v>
      </c>
      <c r="AD460" s="390">
        <v>5</v>
      </c>
      <c r="AE460" s="390" t="s">
        <v>10077</v>
      </c>
      <c r="AF460" s="390"/>
      <c r="AG460" s="576">
        <v>0</v>
      </c>
      <c r="AH460" s="390">
        <v>0</v>
      </c>
      <c r="AI460" s="390">
        <v>4</v>
      </c>
      <c r="AJ460" s="390">
        <v>0</v>
      </c>
      <c r="AK460" s="390">
        <v>128</v>
      </c>
      <c r="AL460" s="390">
        <v>0</v>
      </c>
      <c r="AM460" s="390">
        <v>0</v>
      </c>
      <c r="AN460" s="390">
        <v>0</v>
      </c>
      <c r="AO460" s="389">
        <v>0</v>
      </c>
      <c r="AP460" s="390">
        <v>0</v>
      </c>
      <c r="AQ460" s="584">
        <v>17</v>
      </c>
      <c r="AR460" s="601"/>
      <c r="AS460" s="390">
        <v>181</v>
      </c>
      <c r="AT460" s="390">
        <v>17</v>
      </c>
      <c r="AU460" s="389">
        <v>47</v>
      </c>
      <c r="AV460" s="390">
        <v>11</v>
      </c>
      <c r="AW460" s="390">
        <v>0</v>
      </c>
      <c r="AX460" s="390">
        <v>6</v>
      </c>
      <c r="AY460" s="390">
        <v>28</v>
      </c>
      <c r="AZ460" s="390">
        <v>8</v>
      </c>
      <c r="BA460" s="390">
        <v>29</v>
      </c>
      <c r="BB460" s="519">
        <v>0.26</v>
      </c>
      <c r="BC460" s="519">
        <v>0.30099999999999999</v>
      </c>
      <c r="BD460" s="519">
        <v>0.42</v>
      </c>
      <c r="BE460" s="519">
        <v>0.72099999999999997</v>
      </c>
      <c r="BF460" s="370"/>
      <c r="BG460" s="390">
        <v>392</v>
      </c>
      <c r="BH460" s="390">
        <v>49</v>
      </c>
      <c r="BI460" s="390">
        <v>97</v>
      </c>
      <c r="BJ460" s="390">
        <v>22</v>
      </c>
      <c r="BK460" s="390">
        <v>1</v>
      </c>
      <c r="BL460" s="390">
        <v>22</v>
      </c>
      <c r="BM460" s="390">
        <v>67</v>
      </c>
      <c r="BN460" s="390">
        <v>41</v>
      </c>
      <c r="BO460" s="390">
        <v>74</v>
      </c>
      <c r="BP460" s="519">
        <v>0.247</v>
      </c>
      <c r="BQ460" s="519">
        <v>0.32100000000000001</v>
      </c>
      <c r="BR460" s="519">
        <v>0.47699999999999998</v>
      </c>
      <c r="BS460" s="519">
        <v>0.79800000000000004</v>
      </c>
      <c r="BT460" s="390"/>
      <c r="BU460" s="390"/>
      <c r="BV460" s="390"/>
      <c r="BW460" s="390"/>
      <c r="BX460" s="390"/>
      <c r="BY460" s="390"/>
      <c r="BZ460" s="390"/>
      <c r="CA460" s="390"/>
      <c r="CB460" s="390"/>
      <c r="CC460" s="390"/>
      <c r="CD460" s="390"/>
    </row>
    <row r="461" spans="1:82" s="388" customFormat="1">
      <c r="A461" s="388" t="s">
        <v>286</v>
      </c>
      <c r="B461" s="388" t="s">
        <v>7342</v>
      </c>
      <c r="C461" s="390">
        <v>31</v>
      </c>
      <c r="D461" s="390" t="s">
        <v>113</v>
      </c>
      <c r="E461" s="390" t="s">
        <v>43</v>
      </c>
      <c r="F461" s="390" t="s">
        <v>35</v>
      </c>
      <c r="G461" s="390">
        <v>142</v>
      </c>
      <c r="H461" s="390">
        <v>443</v>
      </c>
      <c r="I461" s="390">
        <v>401</v>
      </c>
      <c r="J461" s="390">
        <v>52</v>
      </c>
      <c r="K461" s="390">
        <v>114</v>
      </c>
      <c r="L461" s="390">
        <v>17</v>
      </c>
      <c r="M461" s="390">
        <v>0</v>
      </c>
      <c r="N461" s="390">
        <v>6</v>
      </c>
      <c r="O461" s="390">
        <v>53</v>
      </c>
      <c r="P461" s="390">
        <v>11</v>
      </c>
      <c r="Q461" s="390">
        <v>4</v>
      </c>
      <c r="R461" s="390">
        <v>32</v>
      </c>
      <c r="S461" s="390">
        <v>75</v>
      </c>
      <c r="T461" s="519">
        <v>0.28399999999999997</v>
      </c>
      <c r="U461" s="519">
        <v>0.34200000000000003</v>
      </c>
      <c r="V461" s="519">
        <v>0.372</v>
      </c>
      <c r="W461" s="519">
        <v>0.71399999999999997</v>
      </c>
      <c r="X461" s="390">
        <v>82</v>
      </c>
      <c r="Y461" s="390">
        <v>149</v>
      </c>
      <c r="Z461" s="390">
        <v>6</v>
      </c>
      <c r="AA461" s="390">
        <v>5</v>
      </c>
      <c r="AB461" s="390">
        <v>2</v>
      </c>
      <c r="AC461" s="390">
        <v>3</v>
      </c>
      <c r="AD461" s="390">
        <v>3</v>
      </c>
      <c r="AE461" s="390" t="s">
        <v>10094</v>
      </c>
      <c r="AF461" s="390"/>
      <c r="AG461" s="576">
        <v>0</v>
      </c>
      <c r="AH461" s="390">
        <v>0</v>
      </c>
      <c r="AI461" s="390">
        <v>0</v>
      </c>
      <c r="AJ461" s="390">
        <v>0</v>
      </c>
      <c r="AK461" s="390">
        <v>0</v>
      </c>
      <c r="AL461" s="390">
        <v>0</v>
      </c>
      <c r="AM461" s="390">
        <v>111</v>
      </c>
      <c r="AN461" s="390">
        <v>0</v>
      </c>
      <c r="AO461" s="389">
        <v>10</v>
      </c>
      <c r="AP461" s="390">
        <v>119</v>
      </c>
      <c r="AQ461" s="584">
        <v>0</v>
      </c>
      <c r="AR461" s="601"/>
      <c r="AS461" s="390">
        <v>94</v>
      </c>
      <c r="AT461" s="390">
        <v>11</v>
      </c>
      <c r="AU461" s="389">
        <v>19</v>
      </c>
      <c r="AV461" s="390">
        <v>2</v>
      </c>
      <c r="AW461" s="390">
        <v>0</v>
      </c>
      <c r="AX461" s="390">
        <v>1</v>
      </c>
      <c r="AY461" s="390">
        <v>7</v>
      </c>
      <c r="AZ461" s="390">
        <v>6</v>
      </c>
      <c r="BA461" s="390">
        <v>21</v>
      </c>
      <c r="BB461" s="519">
        <v>0.20200000000000001</v>
      </c>
      <c r="BC461" s="519">
        <v>0.255</v>
      </c>
      <c r="BD461" s="519">
        <v>0.255</v>
      </c>
      <c r="BE461" s="519">
        <v>0.51</v>
      </c>
      <c r="BF461" s="370"/>
      <c r="BG461" s="390">
        <v>307</v>
      </c>
      <c r="BH461" s="390">
        <v>40</v>
      </c>
      <c r="BI461" s="390">
        <v>95</v>
      </c>
      <c r="BJ461" s="390">
        <v>15</v>
      </c>
      <c r="BK461" s="390">
        <v>0</v>
      </c>
      <c r="BL461" s="390">
        <v>5</v>
      </c>
      <c r="BM461" s="390">
        <v>46</v>
      </c>
      <c r="BN461" s="390">
        <v>26</v>
      </c>
      <c r="BO461" s="390">
        <v>54</v>
      </c>
      <c r="BP461" s="519">
        <v>0.309</v>
      </c>
      <c r="BQ461" s="519">
        <v>0.36899999999999999</v>
      </c>
      <c r="BR461" s="519">
        <v>0.40699999999999997</v>
      </c>
      <c r="BS461" s="519">
        <v>0.77600000000000002</v>
      </c>
      <c r="BT461" s="390"/>
      <c r="BU461" s="390"/>
      <c r="BV461" s="390"/>
      <c r="BW461" s="390"/>
      <c r="BX461" s="390"/>
      <c r="BY461" s="390"/>
      <c r="BZ461" s="390"/>
      <c r="CA461" s="390"/>
      <c r="CB461" s="390"/>
      <c r="CC461" s="390"/>
      <c r="CD461" s="390"/>
    </row>
    <row r="462" spans="1:82" s="73" customFormat="1" ht="15.75" thickBot="1">
      <c r="A462" s="550" t="s">
        <v>7684</v>
      </c>
      <c r="B462" s="73" t="s">
        <v>7685</v>
      </c>
      <c r="C462" s="71"/>
      <c r="D462" s="71"/>
      <c r="E462" s="71"/>
      <c r="F462" s="71"/>
      <c r="G462" s="71"/>
      <c r="H462" s="71"/>
      <c r="I462" s="71"/>
      <c r="J462" s="503"/>
      <c r="K462" s="503"/>
      <c r="L462" s="503"/>
      <c r="M462" s="503"/>
      <c r="N462" s="71"/>
      <c r="O462" s="71"/>
      <c r="P462" s="71"/>
      <c r="Q462" s="71"/>
      <c r="R462" s="71"/>
      <c r="S462" s="71"/>
      <c r="T462" s="71"/>
      <c r="U462" s="71"/>
      <c r="V462" s="71"/>
      <c r="W462" s="71"/>
      <c r="X462" s="71"/>
      <c r="Y462" s="71"/>
      <c r="Z462" s="71"/>
      <c r="AA462" s="71"/>
      <c r="AB462" s="71"/>
      <c r="AC462" s="71"/>
      <c r="AD462" s="71"/>
      <c r="AE462" s="504"/>
      <c r="AF462" s="505"/>
      <c r="AG462" s="581"/>
      <c r="AH462" s="71"/>
      <c r="AI462" s="71"/>
      <c r="AJ462" s="71"/>
      <c r="AK462" s="71"/>
      <c r="AL462" s="71"/>
      <c r="AM462" s="71"/>
      <c r="AN462" s="71"/>
      <c r="AO462" s="573"/>
      <c r="AP462" s="506"/>
      <c r="AQ462" s="589"/>
      <c r="AR462" s="605"/>
      <c r="AS462" s="507"/>
      <c r="AT462" s="507"/>
      <c r="AU462" s="573"/>
      <c r="AV462" s="508"/>
      <c r="AW462" s="507"/>
      <c r="AX462" s="507"/>
      <c r="AY462" s="507"/>
      <c r="AZ462" s="507"/>
      <c r="BA462" s="202"/>
      <c r="BB462" s="202"/>
      <c r="BC462" s="202"/>
      <c r="BD462" s="202"/>
      <c r="BE462" s="202"/>
      <c r="BF462" s="613"/>
      <c r="BG462" s="71"/>
      <c r="BH462" s="71"/>
      <c r="BI462" s="71"/>
      <c r="BJ462" s="71"/>
      <c r="BK462" s="71"/>
      <c r="BL462" s="71"/>
      <c r="BM462" s="71"/>
      <c r="BN462" s="71"/>
      <c r="BO462" s="71"/>
      <c r="BP462" s="71"/>
      <c r="BQ462" s="71"/>
      <c r="BR462" s="71"/>
      <c r="BS462" s="71"/>
      <c r="BT462" s="71"/>
      <c r="BU462" s="71"/>
      <c r="BV462" s="71"/>
      <c r="BW462" s="71"/>
      <c r="BX462" s="71"/>
      <c r="BY462" s="71"/>
      <c r="BZ462" s="71"/>
      <c r="CA462" s="71"/>
      <c r="CB462" s="71"/>
      <c r="CC462" s="71"/>
      <c r="CD462" s="71"/>
    </row>
    <row r="463" spans="1:82" s="388" customFormat="1">
      <c r="A463" s="388" t="s">
        <v>79</v>
      </c>
      <c r="B463" s="388" t="s">
        <v>7343</v>
      </c>
      <c r="C463" s="390">
        <v>34</v>
      </c>
      <c r="D463" s="390" t="s">
        <v>53</v>
      </c>
      <c r="E463" s="390" t="s">
        <v>34</v>
      </c>
      <c r="F463" s="390" t="s">
        <v>10</v>
      </c>
      <c r="G463" s="390">
        <v>44</v>
      </c>
      <c r="H463" s="390">
        <v>195</v>
      </c>
      <c r="I463" s="390">
        <v>177</v>
      </c>
      <c r="J463" s="390">
        <v>25</v>
      </c>
      <c r="K463" s="390">
        <v>45</v>
      </c>
      <c r="L463" s="390">
        <v>7</v>
      </c>
      <c r="M463" s="390">
        <v>0</v>
      </c>
      <c r="N463" s="390">
        <v>6</v>
      </c>
      <c r="O463" s="390">
        <v>29</v>
      </c>
      <c r="P463" s="390">
        <v>4</v>
      </c>
      <c r="Q463" s="390">
        <v>1</v>
      </c>
      <c r="R463" s="390">
        <v>14</v>
      </c>
      <c r="S463" s="390">
        <v>35</v>
      </c>
      <c r="T463" s="519">
        <v>0.254</v>
      </c>
      <c r="U463" s="519">
        <v>0.313</v>
      </c>
      <c r="V463" s="519">
        <v>0.39500000000000002</v>
      </c>
      <c r="W463" s="519">
        <v>0.70799999999999996</v>
      </c>
      <c r="X463" s="390">
        <v>90</v>
      </c>
      <c r="Y463" s="390">
        <v>70</v>
      </c>
      <c r="Z463" s="390">
        <v>9</v>
      </c>
      <c r="AA463" s="390">
        <v>2</v>
      </c>
      <c r="AB463" s="390">
        <v>0</v>
      </c>
      <c r="AC463" s="390">
        <v>2</v>
      </c>
      <c r="AD463" s="390">
        <v>0</v>
      </c>
      <c r="AE463" s="390" t="s">
        <v>6526</v>
      </c>
      <c r="AF463" s="390"/>
      <c r="AG463" s="576">
        <v>0</v>
      </c>
      <c r="AH463" s="390">
        <v>0</v>
      </c>
      <c r="AI463" s="390">
        <v>25</v>
      </c>
      <c r="AJ463" s="390">
        <v>0</v>
      </c>
      <c r="AK463" s="390">
        <v>0</v>
      </c>
      <c r="AL463" s="390">
        <v>0</v>
      </c>
      <c r="AM463" s="390">
        <v>0</v>
      </c>
      <c r="AN463" s="390">
        <v>0</v>
      </c>
      <c r="AO463" s="389">
        <v>0</v>
      </c>
      <c r="AP463" s="390">
        <v>0</v>
      </c>
      <c r="AQ463" s="584">
        <v>19</v>
      </c>
      <c r="AR463" s="601"/>
      <c r="AS463" s="390">
        <v>42</v>
      </c>
      <c r="AT463" s="390">
        <v>5</v>
      </c>
      <c r="AU463" s="389">
        <v>14</v>
      </c>
      <c r="AV463" s="390">
        <v>3</v>
      </c>
      <c r="AW463" s="390">
        <v>0</v>
      </c>
      <c r="AX463" s="390">
        <v>1</v>
      </c>
      <c r="AY463" s="390">
        <v>10</v>
      </c>
      <c r="AZ463" s="390">
        <v>3</v>
      </c>
      <c r="BA463" s="390">
        <v>10</v>
      </c>
      <c r="BB463" s="519">
        <v>0.33300000000000002</v>
      </c>
      <c r="BC463" s="519">
        <v>0.378</v>
      </c>
      <c r="BD463" s="519">
        <v>0.47599999999999998</v>
      </c>
      <c r="BE463" s="519">
        <v>0.85399999999999998</v>
      </c>
      <c r="BF463" s="370"/>
      <c r="BG463" s="390">
        <v>135</v>
      </c>
      <c r="BH463" s="390">
        <v>20</v>
      </c>
      <c r="BI463" s="390">
        <v>31</v>
      </c>
      <c r="BJ463" s="390">
        <v>4</v>
      </c>
      <c r="BK463" s="390">
        <v>0</v>
      </c>
      <c r="BL463" s="390">
        <v>5</v>
      </c>
      <c r="BM463" s="390">
        <v>19</v>
      </c>
      <c r="BN463" s="390">
        <v>11</v>
      </c>
      <c r="BO463" s="390">
        <v>25</v>
      </c>
      <c r="BP463" s="519">
        <v>0.23</v>
      </c>
      <c r="BQ463" s="519">
        <v>0.29299999999999998</v>
      </c>
      <c r="BR463" s="519">
        <v>0.37</v>
      </c>
      <c r="BS463" s="519">
        <v>0.66300000000000003</v>
      </c>
      <c r="BT463" s="390"/>
      <c r="BU463" s="390"/>
      <c r="BV463" s="390"/>
      <c r="BW463" s="390"/>
      <c r="BX463" s="390"/>
      <c r="BY463" s="390"/>
      <c r="BZ463" s="390"/>
      <c r="CA463" s="390"/>
      <c r="CB463" s="390"/>
      <c r="CC463" s="390"/>
      <c r="CD463" s="390"/>
    </row>
    <row r="464" spans="1:82" s="388" customFormat="1">
      <c r="A464" s="388" t="s">
        <v>81</v>
      </c>
      <c r="B464" s="388" t="s">
        <v>7344</v>
      </c>
      <c r="C464" s="390">
        <v>32</v>
      </c>
      <c r="D464" s="390" t="s">
        <v>46</v>
      </c>
      <c r="E464" s="390" t="s">
        <v>43</v>
      </c>
      <c r="F464" s="390" t="s">
        <v>37</v>
      </c>
      <c r="G464" s="390">
        <v>161</v>
      </c>
      <c r="H464" s="390">
        <v>679</v>
      </c>
      <c r="I464" s="390">
        <v>560</v>
      </c>
      <c r="J464" s="390">
        <v>82</v>
      </c>
      <c r="K464" s="390">
        <v>128</v>
      </c>
      <c r="L464" s="390">
        <v>28</v>
      </c>
      <c r="M464" s="390">
        <v>2</v>
      </c>
      <c r="N464" s="390">
        <v>24</v>
      </c>
      <c r="O464" s="390">
        <v>86</v>
      </c>
      <c r="P464" s="390">
        <v>2</v>
      </c>
      <c r="Q464" s="390">
        <v>1</v>
      </c>
      <c r="R464" s="390">
        <v>110</v>
      </c>
      <c r="S464" s="390">
        <v>93</v>
      </c>
      <c r="T464" s="519">
        <v>0.22900000000000001</v>
      </c>
      <c r="U464" s="519">
        <v>0.35199999999999998</v>
      </c>
      <c r="V464" s="519">
        <v>0.41399999999999998</v>
      </c>
      <c r="W464" s="519">
        <v>0.76600000000000001</v>
      </c>
      <c r="X464" s="390">
        <v>105</v>
      </c>
      <c r="Y464" s="390">
        <v>232</v>
      </c>
      <c r="Z464" s="390">
        <v>12</v>
      </c>
      <c r="AA464" s="390">
        <v>1</v>
      </c>
      <c r="AB464" s="390">
        <v>0</v>
      </c>
      <c r="AC464" s="390">
        <v>8</v>
      </c>
      <c r="AD464" s="390">
        <v>6</v>
      </c>
      <c r="AE464" s="390" t="s">
        <v>7093</v>
      </c>
      <c r="AF464" s="390"/>
      <c r="AG464" s="576">
        <v>0</v>
      </c>
      <c r="AH464" s="390">
        <v>0</v>
      </c>
      <c r="AI464" s="390">
        <v>149</v>
      </c>
      <c r="AJ464" s="390">
        <v>0</v>
      </c>
      <c r="AK464" s="390">
        <v>19</v>
      </c>
      <c r="AL464" s="390">
        <v>0</v>
      </c>
      <c r="AM464" s="390">
        <v>0</v>
      </c>
      <c r="AN464" s="390">
        <v>0</v>
      </c>
      <c r="AO464" s="389">
        <v>0</v>
      </c>
      <c r="AP464" s="390">
        <v>0</v>
      </c>
      <c r="AQ464" s="584">
        <v>0</v>
      </c>
      <c r="AR464" s="601"/>
      <c r="AS464" s="390">
        <v>153</v>
      </c>
      <c r="AT464" s="390">
        <v>26</v>
      </c>
      <c r="AU464" s="389">
        <v>39</v>
      </c>
      <c r="AV464" s="390">
        <v>6</v>
      </c>
      <c r="AW464" s="390">
        <v>1</v>
      </c>
      <c r="AX464" s="390">
        <v>8</v>
      </c>
      <c r="AY464" s="390">
        <v>30</v>
      </c>
      <c r="AZ464" s="390">
        <v>22</v>
      </c>
      <c r="BA464" s="390">
        <v>16</v>
      </c>
      <c r="BB464" s="519">
        <v>0.255</v>
      </c>
      <c r="BC464" s="519">
        <v>0.35199999999999998</v>
      </c>
      <c r="BD464" s="519">
        <v>0.46400000000000002</v>
      </c>
      <c r="BE464" s="519">
        <v>0.81599999999999995</v>
      </c>
      <c r="BF464" s="370"/>
      <c r="BG464" s="390">
        <v>407</v>
      </c>
      <c r="BH464" s="390">
        <v>56</v>
      </c>
      <c r="BI464" s="390">
        <v>89</v>
      </c>
      <c r="BJ464" s="390">
        <v>22</v>
      </c>
      <c r="BK464" s="390">
        <v>1</v>
      </c>
      <c r="BL464" s="390">
        <v>16</v>
      </c>
      <c r="BM464" s="390">
        <v>56</v>
      </c>
      <c r="BN464" s="390">
        <v>88</v>
      </c>
      <c r="BO464" s="390">
        <v>77</v>
      </c>
      <c r="BP464" s="519">
        <v>0.219</v>
      </c>
      <c r="BQ464" s="519">
        <v>0.35199999999999998</v>
      </c>
      <c r="BR464" s="519">
        <v>0.39600000000000002</v>
      </c>
      <c r="BS464" s="519">
        <v>0.748</v>
      </c>
      <c r="BT464" s="390"/>
      <c r="BU464" s="390"/>
      <c r="BV464" s="390"/>
      <c r="BW464" s="390"/>
      <c r="BX464" s="390"/>
      <c r="BY464" s="390"/>
      <c r="BZ464" s="390"/>
      <c r="CA464" s="390"/>
      <c r="CB464" s="390"/>
      <c r="CC464" s="390"/>
      <c r="CD464" s="390"/>
    </row>
    <row r="465" spans="1:82" s="388" customFormat="1">
      <c r="A465" s="388" t="s">
        <v>288</v>
      </c>
      <c r="B465" s="388" t="s">
        <v>7345</v>
      </c>
      <c r="C465" s="390">
        <v>27</v>
      </c>
      <c r="D465" s="390" t="s">
        <v>36</v>
      </c>
      <c r="E465" s="390" t="s">
        <v>34</v>
      </c>
      <c r="F465" s="390" t="s">
        <v>10</v>
      </c>
      <c r="G465" s="390">
        <v>159</v>
      </c>
      <c r="H465" s="390">
        <v>703</v>
      </c>
      <c r="I465" s="390">
        <v>632</v>
      </c>
      <c r="J465" s="390">
        <v>89</v>
      </c>
      <c r="K465" s="390">
        <v>161</v>
      </c>
      <c r="L465" s="390">
        <v>35</v>
      </c>
      <c r="M465" s="390">
        <v>2</v>
      </c>
      <c r="N465" s="390">
        <v>15</v>
      </c>
      <c r="O465" s="390">
        <v>70</v>
      </c>
      <c r="P465" s="390">
        <v>14</v>
      </c>
      <c r="Q465" s="390">
        <v>6</v>
      </c>
      <c r="R465" s="390">
        <v>61</v>
      </c>
      <c r="S465" s="390">
        <v>131</v>
      </c>
      <c r="T465" s="519">
        <v>0.255</v>
      </c>
      <c r="U465" s="519">
        <v>0.318</v>
      </c>
      <c r="V465" s="519">
        <v>0.38800000000000001</v>
      </c>
      <c r="W465" s="519">
        <v>0.70599999999999996</v>
      </c>
      <c r="X465" s="390">
        <v>94</v>
      </c>
      <c r="Y465" s="390">
        <v>245</v>
      </c>
      <c r="Z465" s="390">
        <v>12</v>
      </c>
      <c r="AA465" s="390">
        <v>1</v>
      </c>
      <c r="AB465" s="390">
        <v>2</v>
      </c>
      <c r="AC465" s="390">
        <v>7</v>
      </c>
      <c r="AD465" s="390">
        <v>1</v>
      </c>
      <c r="AE465" s="570" t="s">
        <v>6535</v>
      </c>
      <c r="AF465" s="570"/>
      <c r="AG465" s="576">
        <v>0</v>
      </c>
      <c r="AH465" s="390">
        <v>0</v>
      </c>
      <c r="AI465" s="390">
        <v>0</v>
      </c>
      <c r="AJ465" s="390">
        <v>0</v>
      </c>
      <c r="AK465" s="390">
        <v>0</v>
      </c>
      <c r="AL465" s="390">
        <v>159</v>
      </c>
      <c r="AM465" s="390">
        <v>0</v>
      </c>
      <c r="AN465" s="390">
        <v>0</v>
      </c>
      <c r="AO465" s="389">
        <v>0</v>
      </c>
      <c r="AP465" s="390">
        <v>0</v>
      </c>
      <c r="AQ465" s="584">
        <v>0</v>
      </c>
      <c r="AR465" s="601"/>
      <c r="AS465" s="390">
        <v>196</v>
      </c>
      <c r="AT465" s="390">
        <v>32</v>
      </c>
      <c r="AU465" s="389">
        <v>49</v>
      </c>
      <c r="AV465" s="390">
        <v>13</v>
      </c>
      <c r="AW465" s="390">
        <v>1</v>
      </c>
      <c r="AX465" s="390">
        <v>7</v>
      </c>
      <c r="AY465" s="390">
        <v>22</v>
      </c>
      <c r="AZ465" s="390">
        <v>23</v>
      </c>
      <c r="BA465" s="390">
        <v>44</v>
      </c>
      <c r="BB465" s="519">
        <v>0.25</v>
      </c>
      <c r="BC465" s="519">
        <v>0.32400000000000001</v>
      </c>
      <c r="BD465" s="519">
        <v>0.434</v>
      </c>
      <c r="BE465" s="519">
        <v>0.75800000000000001</v>
      </c>
      <c r="BF465" s="370"/>
      <c r="BG465" s="390">
        <v>436</v>
      </c>
      <c r="BH465" s="390">
        <v>57</v>
      </c>
      <c r="BI465" s="390">
        <v>112</v>
      </c>
      <c r="BJ465" s="390">
        <v>22</v>
      </c>
      <c r="BK465" s="390">
        <v>1</v>
      </c>
      <c r="BL465" s="390">
        <v>8</v>
      </c>
      <c r="BM465" s="390">
        <v>48</v>
      </c>
      <c r="BN465" s="390">
        <v>38</v>
      </c>
      <c r="BO465" s="390">
        <v>87</v>
      </c>
      <c r="BP465" s="519">
        <v>0.25700000000000001</v>
      </c>
      <c r="BQ465" s="519">
        <v>0.315</v>
      </c>
      <c r="BR465" s="519">
        <v>0.36699999999999999</v>
      </c>
      <c r="BS465" s="519">
        <v>0.68200000000000005</v>
      </c>
      <c r="BT465" s="390"/>
      <c r="BU465" s="390"/>
      <c r="BV465" s="390"/>
      <c r="BW465" s="390"/>
      <c r="BX465" s="390"/>
      <c r="BY465" s="390"/>
      <c r="BZ465" s="390"/>
      <c r="CA465" s="390"/>
      <c r="CB465" s="390"/>
      <c r="CC465" s="390"/>
      <c r="CD465" s="390"/>
    </row>
    <row r="466" spans="1:82" s="388" customFormat="1">
      <c r="A466" s="388" t="s">
        <v>148</v>
      </c>
      <c r="B466" s="388" t="s">
        <v>7346</v>
      </c>
      <c r="C466" s="390">
        <v>27</v>
      </c>
      <c r="D466" s="390" t="s">
        <v>55</v>
      </c>
      <c r="E466" s="390" t="s">
        <v>34</v>
      </c>
      <c r="F466" s="390" t="s">
        <v>10</v>
      </c>
      <c r="G466" s="390">
        <v>113</v>
      </c>
      <c r="H466" s="390">
        <v>405</v>
      </c>
      <c r="I466" s="390">
        <v>373</v>
      </c>
      <c r="J466" s="390">
        <v>37</v>
      </c>
      <c r="K466" s="390">
        <v>75</v>
      </c>
      <c r="L466" s="390">
        <v>18</v>
      </c>
      <c r="M466" s="390">
        <v>0</v>
      </c>
      <c r="N466" s="390">
        <v>20</v>
      </c>
      <c r="O466" s="390">
        <v>44</v>
      </c>
      <c r="P466" s="390">
        <v>0</v>
      </c>
      <c r="Q466" s="390">
        <v>0</v>
      </c>
      <c r="R466" s="390">
        <v>24</v>
      </c>
      <c r="S466" s="390">
        <v>150</v>
      </c>
      <c r="T466" s="519">
        <v>0.20100000000000001</v>
      </c>
      <c r="U466" s="519">
        <v>0.25900000000000001</v>
      </c>
      <c r="V466" s="519">
        <v>0.41</v>
      </c>
      <c r="W466" s="519">
        <v>0.66900000000000004</v>
      </c>
      <c r="X466" s="390">
        <v>85</v>
      </c>
      <c r="Y466" s="390">
        <v>153</v>
      </c>
      <c r="Z466" s="390">
        <v>7</v>
      </c>
      <c r="AA466" s="390">
        <v>6</v>
      </c>
      <c r="AB466" s="390">
        <v>0</v>
      </c>
      <c r="AC466" s="390">
        <v>2</v>
      </c>
      <c r="AD466" s="390">
        <v>0</v>
      </c>
      <c r="AE466" s="570" t="s">
        <v>10022</v>
      </c>
      <c r="AF466" s="570"/>
      <c r="AG466" s="576">
        <v>0</v>
      </c>
      <c r="AH466" s="390">
        <v>111</v>
      </c>
      <c r="AI466" s="390">
        <v>0</v>
      </c>
      <c r="AJ466" s="390">
        <v>0</v>
      </c>
      <c r="AK466" s="390">
        <v>0</v>
      </c>
      <c r="AL466" s="390">
        <v>0</v>
      </c>
      <c r="AM466" s="390">
        <v>0</v>
      </c>
      <c r="AN466" s="390">
        <v>0</v>
      </c>
      <c r="AO466" s="389">
        <v>0</v>
      </c>
      <c r="AP466" s="390">
        <v>0</v>
      </c>
      <c r="AQ466" s="584">
        <v>1</v>
      </c>
      <c r="AR466" s="601"/>
      <c r="AS466" s="390">
        <v>120</v>
      </c>
      <c r="AT466" s="390">
        <v>12</v>
      </c>
      <c r="AU466" s="389">
        <v>20</v>
      </c>
      <c r="AV466" s="390">
        <v>4</v>
      </c>
      <c r="AW466" s="390">
        <v>0</v>
      </c>
      <c r="AX466" s="390">
        <v>6</v>
      </c>
      <c r="AY466" s="390">
        <v>7</v>
      </c>
      <c r="AZ466" s="390">
        <v>9</v>
      </c>
      <c r="BA466" s="390">
        <v>52</v>
      </c>
      <c r="BB466" s="519">
        <v>0.16700000000000001</v>
      </c>
      <c r="BC466" s="519">
        <v>0.22500000000000001</v>
      </c>
      <c r="BD466" s="519">
        <v>0.35</v>
      </c>
      <c r="BE466" s="519">
        <v>0.57499999999999996</v>
      </c>
      <c r="BF466" s="370"/>
      <c r="BG466" s="390">
        <v>253</v>
      </c>
      <c r="BH466" s="390">
        <v>25</v>
      </c>
      <c r="BI466" s="390">
        <v>55</v>
      </c>
      <c r="BJ466" s="390">
        <v>14</v>
      </c>
      <c r="BK466" s="390">
        <v>0</v>
      </c>
      <c r="BL466" s="390">
        <v>14</v>
      </c>
      <c r="BM466" s="390">
        <v>37</v>
      </c>
      <c r="BN466" s="390">
        <v>15</v>
      </c>
      <c r="BO466" s="390">
        <v>98</v>
      </c>
      <c r="BP466" s="519">
        <v>0.217</v>
      </c>
      <c r="BQ466" s="519">
        <v>0.27500000000000002</v>
      </c>
      <c r="BR466" s="519">
        <v>0.439</v>
      </c>
      <c r="BS466" s="519">
        <v>0.71399999999999997</v>
      </c>
      <c r="BT466" s="390"/>
      <c r="BU466" s="390"/>
      <c r="BV466" s="390"/>
      <c r="BW466" s="390"/>
      <c r="BX466" s="390"/>
      <c r="BY466" s="390"/>
      <c r="BZ466" s="390"/>
      <c r="CA466" s="390"/>
      <c r="CB466" s="390"/>
      <c r="CC466" s="390"/>
      <c r="CD466" s="390"/>
    </row>
  </sheetData>
  <sortState ref="A412:CW428">
    <sortCondition ref="A412"/>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1:XFD461"/>
  <sheetViews>
    <sheetView zoomScaleNormal="100" workbookViewId="0">
      <pane xSplit="1" ySplit="4" topLeftCell="B5" activePane="bottomRight" state="frozen"/>
      <selection pane="topRight" activeCell="B1" sqref="B1"/>
      <selection pane="bottomLeft" activeCell="A4" sqref="A4"/>
      <selection pane="bottomRight" activeCell="A2" sqref="A2"/>
    </sheetView>
  </sheetViews>
  <sheetFormatPr defaultColWidth="9.140625" defaultRowHeight="15"/>
  <cols>
    <col min="1" max="1" width="26.5703125" style="316" bestFit="1" customWidth="1"/>
    <col min="2" max="2" width="4.5703125" style="341" hidden="1" customWidth="1"/>
    <col min="3" max="3" width="3" style="341" hidden="1" customWidth="1"/>
    <col min="4" max="4" width="4.7109375" style="341" customWidth="1"/>
    <col min="5" max="5" width="4.140625" style="341" customWidth="1"/>
    <col min="6" max="6" width="3" style="341" hidden="1" customWidth="1"/>
    <col min="7" max="9" width="4.5703125" style="341" customWidth="1"/>
    <col min="10" max="10" width="5.5703125" style="341" hidden="1" customWidth="1"/>
    <col min="11" max="11" width="6.5703125" style="341" customWidth="1"/>
    <col min="12" max="15" width="3.7109375" style="341" customWidth="1"/>
    <col min="16" max="16" width="0.140625" style="341" customWidth="1"/>
    <col min="17" max="17" width="3.7109375" style="341" customWidth="1"/>
    <col min="18" max="18" width="6" style="341" customWidth="1"/>
    <col min="19" max="24" width="4" style="341" customWidth="1"/>
    <col min="25" max="26" width="4.5703125" style="341" customWidth="1"/>
    <col min="27" max="29" width="3.7109375" style="341" customWidth="1"/>
    <col min="30" max="30" width="0.140625" style="341" customWidth="1"/>
    <col min="31" max="31" width="4.5703125" style="341" hidden="1" customWidth="1"/>
    <col min="32" max="32" width="5.42578125" style="341" customWidth="1"/>
    <col min="33" max="35" width="4.5703125" style="341" customWidth="1"/>
    <col min="36" max="36" width="5.28515625" style="341" customWidth="1"/>
    <col min="37" max="37" width="5.42578125" style="341" customWidth="1"/>
    <col min="38" max="38" width="2.5703125" style="115" customWidth="1"/>
    <col min="39" max="39" width="4.42578125" style="341" hidden="1" customWidth="1"/>
    <col min="40" max="46" width="3.5703125" style="341" hidden="1" customWidth="1"/>
    <col min="47" max="47" width="4.28515625" style="341" hidden="1" customWidth="1"/>
    <col min="48" max="51" width="5.7109375" style="341" customWidth="1"/>
    <col min="52" max="52" width="2.5703125" style="115" customWidth="1"/>
    <col min="53" max="53" width="0.140625" style="341" hidden="1" customWidth="1"/>
    <col min="54" max="54" width="0.7109375" style="341" hidden="1" customWidth="1"/>
    <col min="55" max="56" width="0.140625" style="341" hidden="1" customWidth="1"/>
    <col min="57" max="57" width="0.5703125" style="341" hidden="1" customWidth="1"/>
    <col min="58" max="61" width="0.140625" style="341" hidden="1" customWidth="1"/>
    <col min="62" max="65" width="5.28515625" style="341" customWidth="1"/>
    <col min="66" max="70" width="4.5703125" style="341" customWidth="1"/>
    <col min="71" max="16384" width="9.140625" style="316"/>
  </cols>
  <sheetData>
    <row r="1" spans="1:16384" ht="26.25">
      <c r="A1" s="418" t="s">
        <v>485</v>
      </c>
      <c r="C1" s="390"/>
      <c r="D1" s="466" t="s">
        <v>6685</v>
      </c>
      <c r="E1" s="390"/>
      <c r="F1" s="390"/>
      <c r="G1" s="390"/>
      <c r="H1" s="390"/>
      <c r="I1" s="390"/>
      <c r="J1" s="390"/>
      <c r="K1" s="390"/>
      <c r="L1" s="390"/>
      <c r="M1" s="390"/>
      <c r="N1" s="390"/>
      <c r="O1" s="390"/>
      <c r="P1" s="389"/>
      <c r="Q1" s="390"/>
      <c r="R1" s="390"/>
      <c r="S1" s="390"/>
      <c r="T1" s="390"/>
      <c r="U1" s="390"/>
      <c r="V1" s="390"/>
      <c r="W1" s="390"/>
      <c r="X1" s="390"/>
      <c r="Y1" s="390"/>
      <c r="Z1" s="597"/>
      <c r="AA1" s="390"/>
      <c r="AB1" s="390"/>
      <c r="AC1" s="390"/>
      <c r="AD1" s="390"/>
      <c r="AE1" s="390"/>
      <c r="AF1" s="390"/>
      <c r="AG1" s="390"/>
      <c r="AH1" s="390"/>
      <c r="AI1" s="390"/>
      <c r="AJ1" s="390"/>
      <c r="AK1" s="389"/>
      <c r="AL1" s="389"/>
      <c r="AM1" s="390"/>
      <c r="AN1" s="390"/>
      <c r="AO1" s="389"/>
      <c r="AP1" s="390"/>
      <c r="AQ1" s="390"/>
      <c r="AR1" s="390"/>
      <c r="AS1" s="389"/>
      <c r="AZ1" s="341"/>
    </row>
    <row r="2" spans="1:16384" ht="18.75">
      <c r="A2" s="333"/>
      <c r="B2" s="332"/>
      <c r="C2" s="332"/>
      <c r="D2" s="332"/>
      <c r="E2" s="390"/>
      <c r="F2" s="390"/>
      <c r="G2" s="390"/>
      <c r="H2" s="390"/>
      <c r="I2" s="390"/>
      <c r="J2" s="390"/>
      <c r="K2" s="390"/>
      <c r="L2" s="390"/>
      <c r="M2" s="390"/>
      <c r="N2" s="390"/>
      <c r="O2" s="390"/>
      <c r="P2" s="389"/>
      <c r="Q2" s="390"/>
      <c r="R2" s="390"/>
      <c r="S2" s="390"/>
      <c r="T2" s="390"/>
      <c r="U2" s="390"/>
      <c r="V2" s="390"/>
      <c r="W2" s="390"/>
      <c r="X2" s="390"/>
      <c r="Y2" s="390"/>
      <c r="Z2" s="390"/>
      <c r="AA2" s="390"/>
      <c r="AB2" s="390"/>
      <c r="AC2" s="390"/>
      <c r="AD2" s="390"/>
      <c r="AE2" s="390"/>
      <c r="AF2" s="390"/>
      <c r="AG2" s="390"/>
      <c r="AH2" s="390"/>
      <c r="AI2" s="390"/>
      <c r="AK2" s="389"/>
      <c r="AL2" s="368"/>
      <c r="AM2" s="368"/>
      <c r="AN2" s="368"/>
      <c r="AO2" s="368"/>
      <c r="AP2" s="368"/>
      <c r="AU2" s="378"/>
      <c r="AW2" s="378"/>
      <c r="AX2" s="378"/>
      <c r="AY2" s="378"/>
      <c r="AZ2" s="378"/>
      <c r="BH2" s="681"/>
      <c r="BI2" s="681"/>
      <c r="BJ2" s="681"/>
      <c r="BK2" s="681"/>
      <c r="BL2" s="681"/>
      <c r="BM2" s="501"/>
      <c r="BN2" s="682"/>
      <c r="BO2" s="681"/>
      <c r="BP2" s="681"/>
      <c r="BQ2" s="681"/>
      <c r="BR2" s="681"/>
    </row>
    <row r="3" spans="1:16384" ht="21">
      <c r="B3" s="467"/>
      <c r="C3" s="467"/>
      <c r="D3" s="467"/>
      <c r="E3" s="467"/>
      <c r="F3" s="467"/>
      <c r="G3" s="467"/>
      <c r="H3" s="467"/>
      <c r="I3" s="467"/>
      <c r="J3" s="467"/>
      <c r="K3" s="467"/>
      <c r="L3" s="467"/>
      <c r="M3" s="467"/>
      <c r="N3" s="467"/>
      <c r="O3" s="467"/>
      <c r="P3" s="467"/>
      <c r="Q3" s="467"/>
      <c r="R3" s="467"/>
      <c r="S3" s="467"/>
      <c r="T3" s="467"/>
      <c r="U3" s="467"/>
      <c r="V3" s="467"/>
      <c r="W3" s="467"/>
      <c r="X3" s="467"/>
      <c r="Y3" s="467"/>
      <c r="Z3" s="467"/>
      <c r="AA3" s="467"/>
      <c r="AB3" s="467"/>
      <c r="AC3" s="467"/>
      <c r="AD3" s="467"/>
      <c r="AE3" s="467"/>
      <c r="AF3" s="467"/>
      <c r="AG3" s="467"/>
      <c r="AH3" s="467"/>
      <c r="AI3" s="467"/>
      <c r="AJ3" s="467"/>
      <c r="AL3" s="341"/>
      <c r="AQ3" s="536"/>
      <c r="AU3" s="511"/>
      <c r="AV3" s="639"/>
      <c r="AW3" s="562" t="s">
        <v>11042</v>
      </c>
      <c r="AX3" s="563"/>
      <c r="AY3" s="540"/>
      <c r="AZ3" s="341"/>
      <c r="BD3" s="511"/>
      <c r="BE3" s="511"/>
      <c r="BF3" s="511"/>
      <c r="BG3" s="511"/>
      <c r="BH3" s="511"/>
      <c r="BI3" s="511"/>
      <c r="BJ3" s="563"/>
      <c r="BK3" s="562" t="s">
        <v>11043</v>
      </c>
      <c r="BL3" s="540"/>
      <c r="BM3" s="540"/>
      <c r="BN3" s="511"/>
      <c r="BO3" s="511"/>
      <c r="BP3" s="511"/>
      <c r="BQ3" s="511"/>
      <c r="BR3" s="511"/>
      <c r="BS3" s="512"/>
      <c r="BT3" s="512"/>
      <c r="BU3" s="512"/>
      <c r="BV3" s="512"/>
      <c r="BW3" s="512"/>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6"/>
      <c r="DU3" s="466"/>
      <c r="DV3" s="466"/>
      <c r="DW3" s="466"/>
      <c r="DX3" s="466"/>
      <c r="DY3" s="466"/>
      <c r="DZ3" s="466"/>
      <c r="EA3" s="466"/>
      <c r="EB3" s="466"/>
      <c r="EC3" s="466"/>
      <c r="ED3" s="466"/>
      <c r="EE3" s="466"/>
      <c r="EF3" s="466"/>
      <c r="EG3" s="466"/>
      <c r="EH3" s="466"/>
      <c r="EI3" s="466"/>
      <c r="EJ3" s="466"/>
      <c r="EK3" s="466"/>
      <c r="EL3" s="466"/>
      <c r="EM3" s="466"/>
      <c r="EN3" s="466"/>
      <c r="EO3" s="466"/>
      <c r="EP3" s="466"/>
      <c r="EQ3" s="466"/>
      <c r="ER3" s="466"/>
      <c r="ES3" s="466"/>
      <c r="ET3" s="466"/>
      <c r="EU3" s="466"/>
      <c r="EV3" s="466"/>
      <c r="EW3" s="466"/>
      <c r="EX3" s="466"/>
      <c r="EY3" s="466"/>
      <c r="EZ3" s="466"/>
      <c r="FA3" s="466"/>
      <c r="FB3" s="466"/>
      <c r="FC3" s="466"/>
      <c r="FD3" s="466"/>
      <c r="FE3" s="466"/>
      <c r="FF3" s="466"/>
      <c r="FG3" s="466"/>
      <c r="FH3" s="466"/>
      <c r="FI3" s="466"/>
      <c r="FJ3" s="466"/>
      <c r="FK3" s="466"/>
      <c r="FL3" s="466"/>
      <c r="FM3" s="466"/>
      <c r="FN3" s="466"/>
      <c r="FO3" s="466"/>
      <c r="FP3" s="466"/>
      <c r="FQ3" s="466"/>
      <c r="FR3" s="466"/>
      <c r="FS3" s="466"/>
      <c r="FT3" s="466"/>
      <c r="FU3" s="466"/>
      <c r="FV3" s="466"/>
      <c r="FW3" s="466"/>
      <c r="FX3" s="466"/>
      <c r="FY3" s="466"/>
      <c r="FZ3" s="466"/>
      <c r="GA3" s="466"/>
      <c r="GB3" s="466"/>
      <c r="GC3" s="466"/>
      <c r="GD3" s="466"/>
      <c r="GE3" s="466"/>
      <c r="GF3" s="466"/>
      <c r="GG3" s="466"/>
      <c r="GH3" s="466"/>
      <c r="GI3" s="466"/>
      <c r="GJ3" s="466"/>
      <c r="GK3" s="466"/>
      <c r="GL3" s="466"/>
      <c r="GM3" s="466"/>
      <c r="GN3" s="466"/>
      <c r="GO3" s="466"/>
      <c r="GP3" s="466"/>
      <c r="GQ3" s="466"/>
      <c r="GR3" s="466"/>
      <c r="GS3" s="466"/>
      <c r="GT3" s="466"/>
      <c r="GU3" s="466"/>
      <c r="GV3" s="466"/>
      <c r="GW3" s="466"/>
      <c r="GX3" s="466"/>
      <c r="GY3" s="466"/>
      <c r="GZ3" s="466"/>
      <c r="HA3" s="466"/>
      <c r="HB3" s="466"/>
      <c r="HC3" s="466"/>
      <c r="HD3" s="466"/>
      <c r="HE3" s="466"/>
      <c r="HF3" s="466"/>
      <c r="HG3" s="466"/>
      <c r="HH3" s="466"/>
      <c r="HI3" s="466"/>
      <c r="HJ3" s="466"/>
      <c r="HK3" s="466"/>
      <c r="HL3" s="466"/>
      <c r="HM3" s="466"/>
      <c r="HN3" s="466"/>
      <c r="HO3" s="466"/>
      <c r="HP3" s="466"/>
      <c r="HQ3" s="466"/>
      <c r="HR3" s="466"/>
      <c r="HS3" s="466"/>
      <c r="HT3" s="466"/>
      <c r="HU3" s="466"/>
      <c r="HV3" s="466"/>
      <c r="HW3" s="466"/>
      <c r="HX3" s="466"/>
      <c r="HY3" s="466"/>
      <c r="HZ3" s="466"/>
      <c r="IA3" s="466"/>
      <c r="IB3" s="466"/>
      <c r="IC3" s="466"/>
      <c r="ID3" s="466"/>
      <c r="IE3" s="466"/>
      <c r="IF3" s="466"/>
      <c r="IG3" s="466"/>
      <c r="IH3" s="466"/>
      <c r="II3" s="466"/>
      <c r="IJ3" s="466"/>
      <c r="IK3" s="466"/>
      <c r="IL3" s="466"/>
      <c r="IM3" s="466"/>
      <c r="IN3" s="466"/>
      <c r="IO3" s="466"/>
      <c r="IP3" s="466"/>
      <c r="IQ3" s="466"/>
      <c r="IR3" s="466"/>
      <c r="IS3" s="466"/>
      <c r="IT3" s="466"/>
      <c r="IU3" s="466"/>
      <c r="IV3" s="466"/>
      <c r="IW3" s="466"/>
      <c r="IX3" s="466"/>
      <c r="IY3" s="466"/>
      <c r="IZ3" s="466"/>
      <c r="JA3" s="466"/>
      <c r="JB3" s="466"/>
      <c r="JC3" s="466"/>
      <c r="JD3" s="466"/>
      <c r="JE3" s="466"/>
      <c r="JF3" s="466"/>
      <c r="JG3" s="466"/>
      <c r="JH3" s="466"/>
      <c r="JI3" s="466"/>
      <c r="JJ3" s="466"/>
      <c r="JK3" s="466"/>
      <c r="JL3" s="466"/>
      <c r="JM3" s="466"/>
      <c r="JN3" s="466"/>
      <c r="JO3" s="466"/>
      <c r="JP3" s="466"/>
      <c r="JQ3" s="466"/>
      <c r="JR3" s="466"/>
      <c r="JS3" s="466"/>
      <c r="JT3" s="466"/>
      <c r="JU3" s="466"/>
      <c r="JV3" s="466"/>
      <c r="JW3" s="466"/>
      <c r="JX3" s="466"/>
      <c r="JY3" s="466"/>
      <c r="JZ3" s="466"/>
      <c r="KA3" s="466"/>
      <c r="KB3" s="466"/>
      <c r="KC3" s="466"/>
      <c r="KD3" s="466"/>
      <c r="KE3" s="466"/>
      <c r="KF3" s="466"/>
      <c r="KG3" s="466"/>
      <c r="KH3" s="466"/>
      <c r="KI3" s="466"/>
      <c r="KJ3" s="466"/>
      <c r="KK3" s="466"/>
      <c r="KL3" s="466"/>
      <c r="KM3" s="466"/>
      <c r="KN3" s="466"/>
      <c r="KO3" s="466"/>
      <c r="KP3" s="466"/>
      <c r="KQ3" s="466"/>
      <c r="KR3" s="466"/>
      <c r="KS3" s="466"/>
      <c r="KT3" s="466"/>
      <c r="KU3" s="466"/>
      <c r="KV3" s="466"/>
      <c r="KW3" s="466"/>
      <c r="KX3" s="466"/>
      <c r="KY3" s="466"/>
      <c r="KZ3" s="466"/>
      <c r="LA3" s="466"/>
      <c r="LB3" s="466"/>
      <c r="LC3" s="466"/>
      <c r="LD3" s="466"/>
      <c r="LE3" s="466"/>
      <c r="LF3" s="466"/>
      <c r="LG3" s="466"/>
      <c r="LH3" s="466"/>
      <c r="LI3" s="466"/>
      <c r="LJ3" s="466"/>
      <c r="LK3" s="466"/>
      <c r="LL3" s="466"/>
      <c r="LM3" s="466"/>
      <c r="LN3" s="466"/>
      <c r="LO3" s="466"/>
      <c r="LP3" s="466"/>
      <c r="LQ3" s="466"/>
      <c r="LR3" s="466"/>
      <c r="LS3" s="466"/>
      <c r="LT3" s="466"/>
      <c r="LU3" s="466"/>
      <c r="LV3" s="466"/>
      <c r="LW3" s="466"/>
      <c r="LX3" s="466"/>
      <c r="LY3" s="466"/>
      <c r="LZ3" s="466"/>
      <c r="MA3" s="466"/>
      <c r="MB3" s="466"/>
      <c r="MC3" s="466"/>
      <c r="MD3" s="466"/>
      <c r="ME3" s="466"/>
      <c r="MF3" s="466"/>
      <c r="MG3" s="466"/>
      <c r="MH3" s="466"/>
      <c r="MI3" s="466"/>
      <c r="MJ3" s="466"/>
      <c r="MK3" s="466"/>
      <c r="ML3" s="466"/>
      <c r="MM3" s="466"/>
      <c r="MN3" s="466"/>
      <c r="MO3" s="466"/>
      <c r="MP3" s="466"/>
      <c r="MQ3" s="466"/>
      <c r="MR3" s="466"/>
      <c r="MS3" s="466"/>
      <c r="MT3" s="466"/>
      <c r="MU3" s="466"/>
      <c r="MV3" s="466"/>
      <c r="MW3" s="466"/>
      <c r="MX3" s="466"/>
      <c r="MY3" s="466"/>
      <c r="MZ3" s="466"/>
      <c r="NA3" s="466"/>
      <c r="NB3" s="466"/>
      <c r="NC3" s="466"/>
      <c r="ND3" s="466"/>
      <c r="NE3" s="466"/>
      <c r="NF3" s="466"/>
      <c r="NG3" s="466"/>
      <c r="NH3" s="466"/>
      <c r="NI3" s="466"/>
      <c r="NJ3" s="466"/>
      <c r="NK3" s="466"/>
      <c r="NL3" s="466"/>
      <c r="NM3" s="466"/>
      <c r="NN3" s="466"/>
      <c r="NO3" s="466"/>
      <c r="NP3" s="466"/>
      <c r="NQ3" s="466"/>
      <c r="NR3" s="466"/>
      <c r="NS3" s="466"/>
      <c r="NT3" s="466"/>
      <c r="NU3" s="466"/>
      <c r="NV3" s="466"/>
      <c r="NW3" s="466"/>
      <c r="NX3" s="466"/>
      <c r="NY3" s="466"/>
      <c r="NZ3" s="466"/>
      <c r="OA3" s="466"/>
      <c r="OB3" s="466"/>
      <c r="OC3" s="466"/>
      <c r="OD3" s="466"/>
      <c r="OE3" s="466"/>
      <c r="OF3" s="466"/>
      <c r="OG3" s="466"/>
      <c r="OH3" s="466"/>
      <c r="OI3" s="466"/>
      <c r="OJ3" s="466"/>
      <c r="OK3" s="466"/>
      <c r="OL3" s="466"/>
      <c r="OM3" s="466"/>
      <c r="ON3" s="466"/>
      <c r="OO3" s="466"/>
      <c r="OP3" s="466"/>
      <c r="OQ3" s="466"/>
      <c r="OR3" s="466"/>
      <c r="OS3" s="466"/>
      <c r="OT3" s="466"/>
      <c r="OU3" s="466"/>
      <c r="OV3" s="466"/>
      <c r="OW3" s="466"/>
      <c r="OX3" s="466"/>
      <c r="OY3" s="466"/>
      <c r="OZ3" s="466"/>
      <c r="PA3" s="466"/>
      <c r="PB3" s="466"/>
      <c r="PC3" s="466"/>
      <c r="PD3" s="466"/>
      <c r="PE3" s="466"/>
      <c r="PF3" s="466"/>
      <c r="PG3" s="466"/>
      <c r="PH3" s="466"/>
      <c r="PI3" s="466"/>
      <c r="PJ3" s="466"/>
      <c r="PK3" s="466"/>
      <c r="PL3" s="466"/>
      <c r="PM3" s="466"/>
      <c r="PN3" s="466"/>
      <c r="PO3" s="466"/>
      <c r="PP3" s="466"/>
      <c r="PQ3" s="466"/>
      <c r="PR3" s="466"/>
      <c r="PS3" s="466"/>
      <c r="PT3" s="466"/>
      <c r="PU3" s="466"/>
      <c r="PV3" s="466"/>
      <c r="PW3" s="466"/>
      <c r="PX3" s="466"/>
      <c r="PY3" s="466"/>
      <c r="PZ3" s="466"/>
      <c r="QA3" s="466"/>
      <c r="QB3" s="466"/>
      <c r="QC3" s="466"/>
      <c r="QD3" s="466"/>
      <c r="QE3" s="466"/>
      <c r="QF3" s="466"/>
      <c r="QG3" s="466"/>
      <c r="QH3" s="466"/>
      <c r="QI3" s="466"/>
      <c r="QJ3" s="466"/>
      <c r="QK3" s="466"/>
      <c r="QL3" s="466"/>
      <c r="QM3" s="466"/>
      <c r="QN3" s="466"/>
      <c r="QO3" s="466"/>
      <c r="QP3" s="466"/>
      <c r="QQ3" s="466"/>
      <c r="QR3" s="466"/>
      <c r="QS3" s="466"/>
      <c r="QT3" s="466"/>
      <c r="QU3" s="466"/>
      <c r="QV3" s="466"/>
      <c r="QW3" s="466"/>
      <c r="QX3" s="466"/>
      <c r="QY3" s="466"/>
      <c r="QZ3" s="466"/>
      <c r="RA3" s="466"/>
      <c r="RB3" s="466"/>
      <c r="RC3" s="466"/>
      <c r="RD3" s="466"/>
      <c r="RE3" s="466"/>
      <c r="RF3" s="466"/>
      <c r="RG3" s="466"/>
      <c r="RH3" s="466"/>
      <c r="RI3" s="466"/>
      <c r="RJ3" s="466"/>
      <c r="RK3" s="466"/>
      <c r="RL3" s="466"/>
      <c r="RM3" s="466"/>
      <c r="RN3" s="466"/>
      <c r="RO3" s="466"/>
      <c r="RP3" s="466"/>
      <c r="RQ3" s="466"/>
      <c r="RR3" s="466"/>
      <c r="RS3" s="466"/>
      <c r="RT3" s="466"/>
      <c r="RU3" s="466"/>
      <c r="RV3" s="466"/>
      <c r="RW3" s="466"/>
      <c r="RX3" s="466"/>
      <c r="RY3" s="466"/>
      <c r="RZ3" s="466"/>
      <c r="SA3" s="466"/>
      <c r="SB3" s="466"/>
      <c r="SC3" s="466"/>
      <c r="SD3" s="466"/>
      <c r="SE3" s="466"/>
      <c r="SF3" s="466"/>
      <c r="SG3" s="466"/>
      <c r="SH3" s="466"/>
      <c r="SI3" s="466"/>
      <c r="SJ3" s="466"/>
      <c r="SK3" s="466"/>
      <c r="SL3" s="466"/>
      <c r="SM3" s="466"/>
      <c r="SN3" s="466"/>
      <c r="SO3" s="466"/>
      <c r="SP3" s="466"/>
      <c r="SQ3" s="466"/>
      <c r="SR3" s="466"/>
      <c r="SS3" s="466"/>
      <c r="ST3" s="466"/>
      <c r="SU3" s="466"/>
      <c r="SV3" s="466"/>
      <c r="SW3" s="466"/>
      <c r="SX3" s="466"/>
      <c r="SY3" s="466"/>
      <c r="SZ3" s="466"/>
      <c r="TA3" s="466"/>
      <c r="TB3" s="466"/>
      <c r="TC3" s="466"/>
      <c r="TD3" s="466"/>
      <c r="TE3" s="466"/>
      <c r="TF3" s="466"/>
      <c r="TG3" s="466"/>
      <c r="TH3" s="466"/>
      <c r="TI3" s="466"/>
      <c r="TJ3" s="466"/>
      <c r="TK3" s="466"/>
      <c r="TL3" s="466"/>
      <c r="TM3" s="466"/>
      <c r="TN3" s="466"/>
      <c r="TO3" s="466"/>
      <c r="TP3" s="466"/>
      <c r="TQ3" s="466"/>
      <c r="TR3" s="466"/>
      <c r="TS3" s="466"/>
      <c r="TT3" s="466"/>
      <c r="TU3" s="466"/>
      <c r="TV3" s="466"/>
      <c r="TW3" s="466"/>
      <c r="TX3" s="466"/>
      <c r="TY3" s="466"/>
      <c r="TZ3" s="466"/>
      <c r="UA3" s="466"/>
      <c r="UB3" s="466"/>
      <c r="UC3" s="466"/>
      <c r="UD3" s="466"/>
      <c r="UE3" s="466"/>
      <c r="UF3" s="466"/>
      <c r="UG3" s="466"/>
      <c r="UH3" s="466"/>
      <c r="UI3" s="466"/>
      <c r="UJ3" s="466"/>
      <c r="UK3" s="466"/>
      <c r="UL3" s="466"/>
      <c r="UM3" s="466"/>
      <c r="UN3" s="466"/>
      <c r="UO3" s="466"/>
      <c r="UP3" s="466"/>
      <c r="UQ3" s="466"/>
      <c r="UR3" s="466"/>
      <c r="US3" s="466"/>
      <c r="UT3" s="466"/>
      <c r="UU3" s="466"/>
      <c r="UV3" s="466"/>
      <c r="UW3" s="466"/>
      <c r="UX3" s="466"/>
      <c r="UY3" s="466"/>
      <c r="UZ3" s="466"/>
      <c r="VA3" s="466"/>
      <c r="VB3" s="466"/>
      <c r="VC3" s="466"/>
      <c r="VD3" s="466"/>
      <c r="VE3" s="466"/>
      <c r="VF3" s="466"/>
      <c r="VG3" s="466"/>
      <c r="VH3" s="466"/>
      <c r="VI3" s="466"/>
      <c r="VJ3" s="466"/>
      <c r="VK3" s="466"/>
      <c r="VL3" s="466"/>
      <c r="VM3" s="466"/>
      <c r="VN3" s="466"/>
      <c r="VO3" s="466"/>
      <c r="VP3" s="466"/>
      <c r="VQ3" s="466"/>
      <c r="VR3" s="466"/>
      <c r="VS3" s="466"/>
      <c r="VT3" s="466"/>
      <c r="VU3" s="466"/>
      <c r="VV3" s="466"/>
      <c r="VW3" s="466"/>
      <c r="VX3" s="466"/>
      <c r="VY3" s="466"/>
      <c r="VZ3" s="466"/>
      <c r="WA3" s="466"/>
      <c r="WB3" s="466"/>
      <c r="WC3" s="466"/>
      <c r="WD3" s="466"/>
      <c r="WE3" s="466"/>
      <c r="WF3" s="466"/>
      <c r="WG3" s="466"/>
      <c r="WH3" s="466"/>
      <c r="WI3" s="466"/>
      <c r="WJ3" s="466"/>
      <c r="WK3" s="466"/>
      <c r="WL3" s="466"/>
      <c r="WM3" s="466"/>
      <c r="WN3" s="466"/>
      <c r="WO3" s="466"/>
      <c r="WP3" s="466"/>
      <c r="WQ3" s="466"/>
      <c r="WR3" s="466"/>
      <c r="WS3" s="466"/>
      <c r="WT3" s="466"/>
      <c r="WU3" s="466"/>
      <c r="WV3" s="466"/>
      <c r="WW3" s="466"/>
      <c r="WX3" s="466"/>
      <c r="WY3" s="466"/>
      <c r="WZ3" s="466"/>
      <c r="XA3" s="466"/>
      <c r="XB3" s="466"/>
      <c r="XC3" s="466"/>
      <c r="XD3" s="466"/>
      <c r="XE3" s="466"/>
      <c r="XF3" s="466"/>
      <c r="XG3" s="466"/>
      <c r="XH3" s="466"/>
      <c r="XI3" s="466"/>
      <c r="XJ3" s="466"/>
      <c r="XK3" s="466"/>
      <c r="XL3" s="466"/>
      <c r="XM3" s="466"/>
      <c r="XN3" s="466"/>
      <c r="XO3" s="466"/>
      <c r="XP3" s="466"/>
      <c r="XQ3" s="466"/>
      <c r="XR3" s="466"/>
      <c r="XS3" s="466"/>
      <c r="XT3" s="466"/>
      <c r="XU3" s="466"/>
      <c r="XV3" s="466"/>
      <c r="XW3" s="466"/>
      <c r="XX3" s="466"/>
      <c r="XY3" s="466"/>
      <c r="XZ3" s="466"/>
      <c r="YA3" s="466"/>
      <c r="YB3" s="466"/>
      <c r="YC3" s="466"/>
      <c r="YD3" s="466"/>
      <c r="YE3" s="466"/>
      <c r="YF3" s="466"/>
      <c r="YG3" s="466"/>
      <c r="YH3" s="466"/>
      <c r="YI3" s="466"/>
      <c r="YJ3" s="466"/>
      <c r="YK3" s="466"/>
      <c r="YL3" s="466"/>
      <c r="YM3" s="466"/>
      <c r="YN3" s="466"/>
      <c r="YO3" s="466"/>
      <c r="YP3" s="466"/>
      <c r="YQ3" s="466"/>
      <c r="YR3" s="466"/>
      <c r="YS3" s="466"/>
      <c r="YT3" s="466"/>
      <c r="YU3" s="466"/>
      <c r="YV3" s="466"/>
      <c r="YW3" s="466"/>
      <c r="YX3" s="466"/>
      <c r="YY3" s="466"/>
      <c r="YZ3" s="466"/>
      <c r="ZA3" s="466"/>
      <c r="ZB3" s="466"/>
      <c r="ZC3" s="466"/>
      <c r="ZD3" s="466"/>
      <c r="ZE3" s="466"/>
      <c r="ZF3" s="466"/>
      <c r="ZG3" s="466"/>
      <c r="ZH3" s="466"/>
      <c r="ZI3" s="466"/>
      <c r="ZJ3" s="466"/>
      <c r="ZK3" s="466"/>
      <c r="ZL3" s="466"/>
      <c r="ZM3" s="466"/>
      <c r="ZN3" s="466"/>
      <c r="ZO3" s="466"/>
      <c r="ZP3" s="466"/>
      <c r="ZQ3" s="466"/>
      <c r="ZR3" s="466"/>
      <c r="ZS3" s="466"/>
      <c r="ZT3" s="466"/>
      <c r="ZU3" s="466"/>
      <c r="ZV3" s="466"/>
      <c r="ZW3" s="466"/>
      <c r="ZX3" s="466"/>
      <c r="ZY3" s="466"/>
      <c r="ZZ3" s="466"/>
      <c r="AAA3" s="466"/>
      <c r="AAB3" s="466"/>
      <c r="AAC3" s="466"/>
      <c r="AAD3" s="466"/>
      <c r="AAE3" s="466"/>
      <c r="AAF3" s="466"/>
      <c r="AAG3" s="466"/>
      <c r="AAH3" s="466"/>
      <c r="AAI3" s="466"/>
      <c r="AAJ3" s="466"/>
      <c r="AAK3" s="466"/>
      <c r="AAL3" s="466"/>
      <c r="AAM3" s="466"/>
      <c r="AAN3" s="466"/>
      <c r="AAO3" s="466"/>
      <c r="AAP3" s="466"/>
      <c r="AAQ3" s="466"/>
      <c r="AAR3" s="466"/>
      <c r="AAS3" s="466"/>
      <c r="AAT3" s="466"/>
      <c r="AAU3" s="466"/>
      <c r="AAV3" s="466"/>
      <c r="AAW3" s="466"/>
      <c r="AAX3" s="466"/>
      <c r="AAY3" s="466"/>
      <c r="AAZ3" s="466"/>
      <c r="ABA3" s="466"/>
      <c r="ABB3" s="466"/>
      <c r="ABC3" s="466"/>
      <c r="ABD3" s="466"/>
      <c r="ABE3" s="466"/>
      <c r="ABF3" s="466"/>
      <c r="ABG3" s="466"/>
      <c r="ABH3" s="466"/>
      <c r="ABI3" s="466"/>
      <c r="ABJ3" s="466"/>
      <c r="ABK3" s="466"/>
      <c r="ABL3" s="466"/>
      <c r="ABM3" s="466"/>
      <c r="ABN3" s="466"/>
      <c r="ABO3" s="466"/>
      <c r="ABP3" s="466"/>
      <c r="ABQ3" s="466"/>
      <c r="ABR3" s="466"/>
      <c r="ABS3" s="466"/>
      <c r="ABT3" s="466"/>
      <c r="ABU3" s="466"/>
      <c r="ABV3" s="466"/>
      <c r="ABW3" s="466"/>
      <c r="ABX3" s="466"/>
      <c r="ABY3" s="466"/>
      <c r="ABZ3" s="466"/>
      <c r="ACA3" s="466"/>
      <c r="ACB3" s="466"/>
      <c r="ACC3" s="466"/>
      <c r="ACD3" s="466"/>
      <c r="ACE3" s="466"/>
      <c r="ACF3" s="466"/>
      <c r="ACG3" s="466"/>
      <c r="ACH3" s="466"/>
      <c r="ACI3" s="466"/>
      <c r="ACJ3" s="466"/>
      <c r="ACK3" s="466"/>
      <c r="ACL3" s="466"/>
      <c r="ACM3" s="466"/>
      <c r="ACN3" s="466"/>
      <c r="ACO3" s="466"/>
      <c r="ACP3" s="466"/>
      <c r="ACQ3" s="466"/>
      <c r="ACR3" s="466"/>
      <c r="ACS3" s="466"/>
      <c r="ACT3" s="466"/>
      <c r="ACU3" s="466"/>
      <c r="ACV3" s="466"/>
      <c r="ACW3" s="466"/>
      <c r="ACX3" s="466"/>
      <c r="ACY3" s="466"/>
      <c r="ACZ3" s="466"/>
      <c r="ADA3" s="466"/>
      <c r="ADB3" s="466"/>
      <c r="ADC3" s="466"/>
      <c r="ADD3" s="466"/>
      <c r="ADE3" s="466"/>
      <c r="ADF3" s="466"/>
      <c r="ADG3" s="466"/>
      <c r="ADH3" s="466"/>
      <c r="ADI3" s="466"/>
      <c r="ADJ3" s="466"/>
      <c r="ADK3" s="466"/>
      <c r="ADL3" s="466"/>
      <c r="ADM3" s="466"/>
      <c r="ADN3" s="466"/>
      <c r="ADO3" s="466"/>
      <c r="ADP3" s="466"/>
      <c r="ADQ3" s="466"/>
      <c r="ADR3" s="466"/>
      <c r="ADS3" s="466"/>
      <c r="ADT3" s="466"/>
      <c r="ADU3" s="466"/>
      <c r="ADV3" s="466"/>
      <c r="ADW3" s="466"/>
      <c r="ADX3" s="466"/>
      <c r="ADY3" s="466"/>
      <c r="ADZ3" s="466"/>
      <c r="AEA3" s="466"/>
      <c r="AEB3" s="466"/>
      <c r="AEC3" s="466"/>
      <c r="AED3" s="466"/>
      <c r="AEE3" s="466"/>
      <c r="AEF3" s="466"/>
      <c r="AEG3" s="466"/>
      <c r="AEH3" s="466"/>
      <c r="AEI3" s="466"/>
      <c r="AEJ3" s="466"/>
      <c r="AEK3" s="466"/>
      <c r="AEL3" s="466"/>
      <c r="AEM3" s="466"/>
      <c r="AEN3" s="466"/>
      <c r="AEO3" s="466"/>
      <c r="AEP3" s="466"/>
      <c r="AEQ3" s="466"/>
      <c r="AER3" s="466"/>
      <c r="AES3" s="466"/>
      <c r="AET3" s="466"/>
      <c r="AEU3" s="466"/>
      <c r="AEV3" s="466"/>
      <c r="AEW3" s="466"/>
      <c r="AEX3" s="466"/>
      <c r="AEY3" s="466"/>
      <c r="AEZ3" s="466"/>
      <c r="AFA3" s="466"/>
      <c r="AFB3" s="466"/>
      <c r="AFC3" s="466"/>
      <c r="AFD3" s="466"/>
      <c r="AFE3" s="466"/>
      <c r="AFF3" s="466"/>
      <c r="AFG3" s="466"/>
      <c r="AFH3" s="466"/>
      <c r="AFI3" s="466"/>
      <c r="AFJ3" s="466"/>
      <c r="AFK3" s="466"/>
      <c r="AFL3" s="466"/>
      <c r="AFM3" s="466"/>
      <c r="AFN3" s="466"/>
      <c r="AFO3" s="466"/>
      <c r="AFP3" s="466"/>
      <c r="AFQ3" s="466"/>
      <c r="AFR3" s="466"/>
      <c r="AFS3" s="466"/>
      <c r="AFT3" s="466"/>
      <c r="AFU3" s="466"/>
      <c r="AFV3" s="466"/>
      <c r="AFW3" s="466"/>
      <c r="AFX3" s="466"/>
      <c r="AFY3" s="466"/>
      <c r="AFZ3" s="466"/>
      <c r="AGA3" s="466"/>
      <c r="AGB3" s="466"/>
      <c r="AGC3" s="466"/>
      <c r="AGD3" s="466"/>
      <c r="AGE3" s="466"/>
      <c r="AGF3" s="466"/>
      <c r="AGG3" s="466"/>
      <c r="AGH3" s="466"/>
      <c r="AGI3" s="466"/>
      <c r="AGJ3" s="466"/>
      <c r="AGK3" s="466"/>
      <c r="AGL3" s="466"/>
      <c r="AGM3" s="466"/>
      <c r="AGN3" s="466"/>
      <c r="AGO3" s="466"/>
      <c r="AGP3" s="466"/>
      <c r="AGQ3" s="466"/>
      <c r="AGR3" s="466"/>
      <c r="AGS3" s="466"/>
      <c r="AGT3" s="466"/>
      <c r="AGU3" s="466"/>
      <c r="AGV3" s="466"/>
      <c r="AGW3" s="466"/>
      <c r="AGX3" s="466"/>
      <c r="AGY3" s="466"/>
      <c r="AGZ3" s="466"/>
      <c r="AHA3" s="466"/>
      <c r="AHB3" s="466"/>
      <c r="AHC3" s="466"/>
      <c r="AHD3" s="466"/>
      <c r="AHE3" s="466"/>
      <c r="AHF3" s="466"/>
      <c r="AHG3" s="466"/>
      <c r="AHH3" s="466"/>
      <c r="AHI3" s="466"/>
      <c r="AHJ3" s="466"/>
      <c r="AHK3" s="466"/>
      <c r="AHL3" s="466"/>
      <c r="AHM3" s="466"/>
      <c r="AHN3" s="466"/>
      <c r="AHO3" s="466"/>
      <c r="AHP3" s="466"/>
      <c r="AHQ3" s="466"/>
      <c r="AHR3" s="466"/>
      <c r="AHS3" s="466"/>
      <c r="AHT3" s="466"/>
      <c r="AHU3" s="466"/>
      <c r="AHV3" s="466"/>
      <c r="AHW3" s="466"/>
      <c r="AHX3" s="466"/>
      <c r="AHY3" s="466"/>
      <c r="AHZ3" s="466"/>
      <c r="AIA3" s="466"/>
      <c r="AIB3" s="466"/>
      <c r="AIC3" s="466"/>
      <c r="AID3" s="466"/>
      <c r="AIE3" s="466"/>
      <c r="AIF3" s="466"/>
      <c r="AIG3" s="466"/>
      <c r="AIH3" s="466"/>
      <c r="AII3" s="466"/>
      <c r="AIJ3" s="466"/>
      <c r="AIK3" s="466"/>
      <c r="AIL3" s="466"/>
      <c r="AIM3" s="466"/>
      <c r="AIN3" s="466"/>
      <c r="AIO3" s="466"/>
      <c r="AIP3" s="466"/>
      <c r="AIQ3" s="466"/>
      <c r="AIR3" s="466"/>
      <c r="AIS3" s="466"/>
      <c r="AIT3" s="466"/>
      <c r="AIU3" s="466"/>
      <c r="AIV3" s="466"/>
      <c r="AIW3" s="466"/>
      <c r="AIX3" s="466"/>
      <c r="AIY3" s="466"/>
      <c r="AIZ3" s="466"/>
      <c r="AJA3" s="466"/>
      <c r="AJB3" s="466"/>
      <c r="AJC3" s="466"/>
      <c r="AJD3" s="466"/>
      <c r="AJE3" s="466"/>
      <c r="AJF3" s="466"/>
      <c r="AJG3" s="466"/>
      <c r="AJH3" s="466"/>
      <c r="AJI3" s="466"/>
      <c r="AJJ3" s="466"/>
      <c r="AJK3" s="466"/>
      <c r="AJL3" s="466"/>
      <c r="AJM3" s="466"/>
      <c r="AJN3" s="466"/>
      <c r="AJO3" s="466"/>
      <c r="AJP3" s="466"/>
      <c r="AJQ3" s="466"/>
      <c r="AJR3" s="466"/>
      <c r="AJS3" s="466"/>
      <c r="AJT3" s="466"/>
      <c r="AJU3" s="466"/>
      <c r="AJV3" s="466"/>
      <c r="AJW3" s="466"/>
      <c r="AJX3" s="466"/>
      <c r="AJY3" s="466"/>
      <c r="AJZ3" s="466"/>
      <c r="AKA3" s="466"/>
      <c r="AKB3" s="466"/>
      <c r="AKC3" s="466"/>
      <c r="AKD3" s="466"/>
      <c r="AKE3" s="466"/>
      <c r="AKF3" s="466"/>
      <c r="AKG3" s="466"/>
      <c r="AKH3" s="466"/>
      <c r="AKI3" s="466"/>
      <c r="AKJ3" s="466"/>
      <c r="AKK3" s="466"/>
      <c r="AKL3" s="466"/>
      <c r="AKM3" s="466"/>
      <c r="AKN3" s="466"/>
      <c r="AKO3" s="466"/>
      <c r="AKP3" s="466"/>
      <c r="AKQ3" s="466"/>
      <c r="AKR3" s="466"/>
      <c r="AKS3" s="466"/>
      <c r="AKT3" s="466"/>
      <c r="AKU3" s="466"/>
      <c r="AKV3" s="466"/>
      <c r="AKW3" s="466"/>
      <c r="AKX3" s="466"/>
      <c r="AKY3" s="466"/>
      <c r="AKZ3" s="466"/>
      <c r="ALA3" s="466"/>
      <c r="ALB3" s="466"/>
      <c r="ALC3" s="466"/>
      <c r="ALD3" s="466"/>
      <c r="ALE3" s="466"/>
      <c r="ALF3" s="466"/>
      <c r="ALG3" s="466"/>
      <c r="ALH3" s="466"/>
      <c r="ALI3" s="466"/>
      <c r="ALJ3" s="466"/>
      <c r="ALK3" s="466"/>
      <c r="ALL3" s="466"/>
      <c r="ALM3" s="466"/>
      <c r="ALN3" s="466"/>
      <c r="ALO3" s="466"/>
      <c r="ALP3" s="466"/>
      <c r="ALQ3" s="466"/>
      <c r="ALR3" s="466"/>
      <c r="ALS3" s="466"/>
      <c r="ALT3" s="466"/>
      <c r="ALU3" s="466"/>
      <c r="ALV3" s="466"/>
      <c r="ALW3" s="466"/>
      <c r="ALX3" s="466"/>
      <c r="ALY3" s="466"/>
      <c r="ALZ3" s="466"/>
      <c r="AMA3" s="466"/>
      <c r="AMB3" s="466"/>
      <c r="AMC3" s="466"/>
      <c r="AMD3" s="466"/>
      <c r="AME3" s="466"/>
      <c r="AMF3" s="466"/>
      <c r="AMG3" s="466"/>
      <c r="AMH3" s="466"/>
      <c r="AMI3" s="466"/>
      <c r="AMJ3" s="466"/>
      <c r="AMK3" s="466"/>
      <c r="AML3" s="466"/>
      <c r="AMM3" s="466"/>
      <c r="AMN3" s="466"/>
      <c r="AMO3" s="466"/>
      <c r="AMP3" s="466"/>
      <c r="AMQ3" s="466"/>
      <c r="AMR3" s="466"/>
      <c r="AMS3" s="466"/>
      <c r="AMT3" s="466"/>
      <c r="AMU3" s="466"/>
      <c r="AMV3" s="466"/>
      <c r="AMW3" s="466"/>
      <c r="AMX3" s="466"/>
      <c r="AMY3" s="466"/>
      <c r="AMZ3" s="466"/>
      <c r="ANA3" s="466"/>
      <c r="ANB3" s="466"/>
      <c r="ANC3" s="466"/>
      <c r="AND3" s="466"/>
      <c r="ANE3" s="466"/>
      <c r="ANF3" s="466"/>
      <c r="ANG3" s="466"/>
      <c r="ANH3" s="466"/>
      <c r="ANI3" s="466"/>
      <c r="ANJ3" s="466"/>
      <c r="ANK3" s="466"/>
      <c r="ANL3" s="466"/>
      <c r="ANM3" s="466"/>
      <c r="ANN3" s="466"/>
      <c r="ANO3" s="466"/>
      <c r="ANP3" s="466"/>
      <c r="ANQ3" s="466"/>
      <c r="ANR3" s="466"/>
      <c r="ANS3" s="466"/>
      <c r="ANT3" s="466"/>
      <c r="ANU3" s="466"/>
      <c r="ANV3" s="466"/>
      <c r="ANW3" s="466"/>
      <c r="ANX3" s="466"/>
      <c r="ANY3" s="466"/>
      <c r="ANZ3" s="466"/>
      <c r="AOA3" s="466"/>
      <c r="AOB3" s="466"/>
      <c r="AOC3" s="466"/>
      <c r="AOD3" s="466"/>
      <c r="AOE3" s="466"/>
      <c r="AOF3" s="466"/>
      <c r="AOG3" s="466"/>
      <c r="AOH3" s="466"/>
      <c r="AOI3" s="466"/>
      <c r="AOJ3" s="466"/>
      <c r="AOK3" s="466"/>
      <c r="AOL3" s="466"/>
      <c r="AOM3" s="466"/>
      <c r="AON3" s="466"/>
      <c r="AOO3" s="466"/>
      <c r="AOP3" s="466"/>
      <c r="AOQ3" s="466"/>
      <c r="AOR3" s="466"/>
      <c r="AOS3" s="466"/>
      <c r="AOT3" s="466"/>
      <c r="AOU3" s="466"/>
      <c r="AOV3" s="466"/>
      <c r="AOW3" s="466"/>
      <c r="AOX3" s="466"/>
      <c r="AOY3" s="466"/>
      <c r="AOZ3" s="466"/>
      <c r="APA3" s="466"/>
      <c r="APB3" s="466"/>
      <c r="APC3" s="466"/>
      <c r="APD3" s="466"/>
      <c r="APE3" s="466"/>
      <c r="APF3" s="466"/>
      <c r="APG3" s="466"/>
      <c r="APH3" s="466"/>
      <c r="API3" s="466"/>
      <c r="APJ3" s="466"/>
      <c r="APK3" s="466"/>
      <c r="APL3" s="466"/>
      <c r="APM3" s="466"/>
      <c r="APN3" s="466"/>
      <c r="APO3" s="466"/>
      <c r="APP3" s="466"/>
      <c r="APQ3" s="466"/>
      <c r="APR3" s="466"/>
      <c r="APS3" s="466"/>
      <c r="APT3" s="466"/>
      <c r="APU3" s="466"/>
      <c r="APV3" s="466"/>
      <c r="APW3" s="466"/>
      <c r="APX3" s="466"/>
      <c r="APY3" s="466"/>
      <c r="APZ3" s="466"/>
      <c r="AQA3" s="466"/>
      <c r="AQB3" s="466"/>
      <c r="AQC3" s="466"/>
      <c r="AQD3" s="466"/>
      <c r="AQE3" s="466"/>
      <c r="AQF3" s="466"/>
      <c r="AQG3" s="466"/>
      <c r="AQH3" s="466"/>
      <c r="AQI3" s="466"/>
      <c r="AQJ3" s="466"/>
      <c r="AQK3" s="466"/>
      <c r="AQL3" s="466"/>
      <c r="AQM3" s="466"/>
      <c r="AQN3" s="466"/>
      <c r="AQO3" s="466"/>
      <c r="AQP3" s="466"/>
      <c r="AQQ3" s="466"/>
      <c r="AQR3" s="466"/>
      <c r="AQS3" s="466"/>
      <c r="AQT3" s="466"/>
      <c r="AQU3" s="466"/>
      <c r="AQV3" s="466"/>
      <c r="AQW3" s="466"/>
      <c r="AQX3" s="466"/>
      <c r="AQY3" s="466"/>
      <c r="AQZ3" s="466"/>
      <c r="ARA3" s="466"/>
      <c r="ARB3" s="466"/>
      <c r="ARC3" s="466"/>
      <c r="ARD3" s="466"/>
      <c r="ARE3" s="466"/>
      <c r="ARF3" s="466"/>
      <c r="ARG3" s="466"/>
      <c r="ARH3" s="466"/>
      <c r="ARI3" s="466"/>
      <c r="ARJ3" s="466"/>
      <c r="ARK3" s="466"/>
      <c r="ARL3" s="466"/>
      <c r="ARM3" s="466"/>
      <c r="ARN3" s="466"/>
      <c r="ARO3" s="466"/>
      <c r="ARP3" s="466"/>
      <c r="ARQ3" s="466"/>
      <c r="ARR3" s="466"/>
      <c r="ARS3" s="466"/>
      <c r="ART3" s="466"/>
      <c r="ARU3" s="466"/>
      <c r="ARV3" s="466"/>
      <c r="ARW3" s="466"/>
      <c r="ARX3" s="466"/>
      <c r="ARY3" s="466"/>
      <c r="ARZ3" s="466"/>
      <c r="ASA3" s="466"/>
      <c r="ASB3" s="466"/>
      <c r="ASC3" s="466"/>
      <c r="ASD3" s="466"/>
      <c r="ASE3" s="466"/>
      <c r="ASF3" s="466"/>
      <c r="ASG3" s="466"/>
      <c r="ASH3" s="466"/>
      <c r="ASI3" s="466"/>
      <c r="ASJ3" s="466"/>
      <c r="ASK3" s="466"/>
      <c r="ASL3" s="466"/>
      <c r="ASM3" s="466"/>
      <c r="ASN3" s="466"/>
      <c r="ASO3" s="466"/>
      <c r="ASP3" s="466"/>
      <c r="ASQ3" s="466"/>
      <c r="ASR3" s="466"/>
      <c r="ASS3" s="466"/>
      <c r="AST3" s="466"/>
      <c r="ASU3" s="466"/>
      <c r="ASV3" s="466"/>
      <c r="ASW3" s="466"/>
      <c r="ASX3" s="466"/>
      <c r="ASY3" s="466"/>
      <c r="ASZ3" s="466"/>
      <c r="ATA3" s="466"/>
      <c r="ATB3" s="466"/>
      <c r="ATC3" s="466"/>
      <c r="ATD3" s="466"/>
      <c r="ATE3" s="466"/>
      <c r="ATF3" s="466"/>
      <c r="ATG3" s="466"/>
      <c r="ATH3" s="466"/>
      <c r="ATI3" s="466"/>
      <c r="ATJ3" s="466"/>
      <c r="ATK3" s="466"/>
      <c r="ATL3" s="466"/>
      <c r="ATM3" s="466"/>
      <c r="ATN3" s="466"/>
      <c r="ATO3" s="466"/>
      <c r="ATP3" s="466"/>
      <c r="ATQ3" s="466"/>
      <c r="ATR3" s="466"/>
      <c r="ATS3" s="466"/>
      <c r="ATT3" s="466"/>
      <c r="ATU3" s="466"/>
      <c r="ATV3" s="466"/>
      <c r="ATW3" s="466"/>
      <c r="ATX3" s="466"/>
      <c r="ATY3" s="466"/>
      <c r="ATZ3" s="466"/>
      <c r="AUA3" s="466"/>
      <c r="AUB3" s="466"/>
      <c r="AUC3" s="466"/>
      <c r="AUD3" s="466"/>
      <c r="AUE3" s="466"/>
      <c r="AUF3" s="466"/>
      <c r="AUG3" s="466"/>
      <c r="AUH3" s="466"/>
      <c r="AUI3" s="466"/>
      <c r="AUJ3" s="466"/>
      <c r="AUK3" s="466"/>
      <c r="AUL3" s="466"/>
      <c r="AUM3" s="466"/>
      <c r="AUN3" s="466"/>
      <c r="AUO3" s="466"/>
      <c r="AUP3" s="466"/>
      <c r="AUQ3" s="466"/>
      <c r="AUR3" s="466"/>
      <c r="AUS3" s="466"/>
      <c r="AUT3" s="466"/>
      <c r="AUU3" s="466"/>
      <c r="AUV3" s="466"/>
      <c r="AUW3" s="466"/>
      <c r="AUX3" s="466"/>
      <c r="AUY3" s="466"/>
      <c r="AUZ3" s="466"/>
      <c r="AVA3" s="466"/>
      <c r="AVB3" s="466"/>
      <c r="AVC3" s="466"/>
      <c r="AVD3" s="466"/>
      <c r="AVE3" s="466"/>
      <c r="AVF3" s="466"/>
      <c r="AVG3" s="466"/>
      <c r="AVH3" s="466"/>
      <c r="AVI3" s="466"/>
      <c r="AVJ3" s="466"/>
      <c r="AVK3" s="466"/>
      <c r="AVL3" s="466"/>
      <c r="AVM3" s="466"/>
      <c r="AVN3" s="466"/>
      <c r="AVO3" s="466"/>
      <c r="AVP3" s="466"/>
      <c r="AVQ3" s="466"/>
      <c r="AVR3" s="466"/>
      <c r="AVS3" s="466"/>
      <c r="AVT3" s="466"/>
      <c r="AVU3" s="466"/>
      <c r="AVV3" s="466"/>
      <c r="AVW3" s="466"/>
      <c r="AVX3" s="466"/>
      <c r="AVY3" s="466"/>
      <c r="AVZ3" s="466"/>
      <c r="AWA3" s="466"/>
      <c r="AWB3" s="466"/>
      <c r="AWC3" s="466"/>
      <c r="AWD3" s="466"/>
      <c r="AWE3" s="466"/>
      <c r="AWF3" s="466"/>
      <c r="AWG3" s="466"/>
      <c r="AWH3" s="466"/>
      <c r="AWI3" s="466"/>
      <c r="AWJ3" s="466"/>
      <c r="AWK3" s="466"/>
      <c r="AWL3" s="466"/>
      <c r="AWM3" s="466"/>
      <c r="AWN3" s="466"/>
      <c r="AWO3" s="466"/>
      <c r="AWP3" s="466"/>
      <c r="AWQ3" s="466"/>
      <c r="AWR3" s="466"/>
      <c r="AWS3" s="466"/>
      <c r="AWT3" s="466"/>
      <c r="AWU3" s="466"/>
      <c r="AWV3" s="466"/>
      <c r="AWW3" s="466"/>
      <c r="AWX3" s="466"/>
      <c r="AWY3" s="466"/>
      <c r="AWZ3" s="466"/>
      <c r="AXA3" s="466"/>
      <c r="AXB3" s="466"/>
      <c r="AXC3" s="466"/>
      <c r="AXD3" s="466"/>
      <c r="AXE3" s="466"/>
      <c r="AXF3" s="466"/>
      <c r="AXG3" s="466"/>
      <c r="AXH3" s="466"/>
      <c r="AXI3" s="466"/>
      <c r="AXJ3" s="466"/>
      <c r="AXK3" s="466"/>
      <c r="AXL3" s="466"/>
      <c r="AXM3" s="466"/>
      <c r="AXN3" s="466"/>
      <c r="AXO3" s="466"/>
      <c r="AXP3" s="466"/>
      <c r="AXQ3" s="466"/>
      <c r="AXR3" s="466"/>
      <c r="AXS3" s="466"/>
      <c r="AXT3" s="466"/>
      <c r="AXU3" s="466"/>
      <c r="AXV3" s="466"/>
      <c r="AXW3" s="466"/>
      <c r="AXX3" s="466"/>
      <c r="AXY3" s="466"/>
      <c r="AXZ3" s="466"/>
      <c r="AYA3" s="466"/>
      <c r="AYB3" s="466"/>
      <c r="AYC3" s="466"/>
      <c r="AYD3" s="466"/>
      <c r="AYE3" s="466"/>
      <c r="AYF3" s="466"/>
      <c r="AYG3" s="466"/>
      <c r="AYH3" s="466"/>
      <c r="AYI3" s="466"/>
      <c r="AYJ3" s="466"/>
      <c r="AYK3" s="466"/>
      <c r="AYL3" s="466"/>
      <c r="AYM3" s="466"/>
      <c r="AYN3" s="466"/>
      <c r="AYO3" s="466"/>
      <c r="AYP3" s="466"/>
      <c r="AYQ3" s="466"/>
      <c r="AYR3" s="466"/>
      <c r="AYS3" s="466"/>
      <c r="AYT3" s="466"/>
      <c r="AYU3" s="466"/>
      <c r="AYV3" s="466"/>
      <c r="AYW3" s="466"/>
      <c r="AYX3" s="466"/>
      <c r="AYY3" s="466"/>
      <c r="AYZ3" s="466"/>
      <c r="AZA3" s="466"/>
      <c r="AZB3" s="466"/>
      <c r="AZC3" s="466"/>
      <c r="AZD3" s="466"/>
      <c r="AZE3" s="466"/>
      <c r="AZF3" s="466"/>
      <c r="AZG3" s="466"/>
      <c r="AZH3" s="466"/>
      <c r="AZI3" s="466"/>
      <c r="AZJ3" s="466"/>
      <c r="AZK3" s="466"/>
      <c r="AZL3" s="466"/>
      <c r="AZM3" s="466"/>
      <c r="AZN3" s="466"/>
      <c r="AZO3" s="466"/>
      <c r="AZP3" s="466"/>
      <c r="AZQ3" s="466"/>
      <c r="AZR3" s="466"/>
      <c r="AZS3" s="466"/>
      <c r="AZT3" s="466"/>
      <c r="AZU3" s="466"/>
      <c r="AZV3" s="466"/>
      <c r="AZW3" s="466"/>
      <c r="AZX3" s="466"/>
      <c r="AZY3" s="466"/>
      <c r="AZZ3" s="466"/>
      <c r="BAA3" s="466"/>
      <c r="BAB3" s="466"/>
      <c r="BAC3" s="466"/>
      <c r="BAD3" s="466"/>
      <c r="BAE3" s="466"/>
      <c r="BAF3" s="466"/>
      <c r="BAG3" s="466"/>
      <c r="BAH3" s="466"/>
      <c r="BAI3" s="466"/>
      <c r="BAJ3" s="466"/>
      <c r="BAK3" s="466"/>
      <c r="BAL3" s="466"/>
      <c r="BAM3" s="466"/>
      <c r="BAN3" s="466"/>
      <c r="BAO3" s="466"/>
      <c r="BAP3" s="466"/>
      <c r="BAQ3" s="466"/>
      <c r="BAR3" s="466"/>
      <c r="BAS3" s="466"/>
      <c r="BAT3" s="466"/>
      <c r="BAU3" s="466"/>
      <c r="BAV3" s="466"/>
      <c r="BAW3" s="466"/>
      <c r="BAX3" s="466"/>
      <c r="BAY3" s="466"/>
      <c r="BAZ3" s="466"/>
      <c r="BBA3" s="466"/>
      <c r="BBB3" s="466"/>
      <c r="BBC3" s="466"/>
      <c r="BBD3" s="466"/>
      <c r="BBE3" s="466"/>
      <c r="BBF3" s="466"/>
      <c r="BBG3" s="466"/>
      <c r="BBH3" s="466"/>
      <c r="BBI3" s="466"/>
      <c r="BBJ3" s="466"/>
      <c r="BBK3" s="466"/>
      <c r="BBL3" s="466"/>
      <c r="BBM3" s="466"/>
      <c r="BBN3" s="466"/>
      <c r="BBO3" s="466"/>
      <c r="BBP3" s="466"/>
      <c r="BBQ3" s="466"/>
      <c r="BBR3" s="466"/>
      <c r="BBS3" s="466"/>
      <c r="BBT3" s="466"/>
      <c r="BBU3" s="466"/>
      <c r="BBV3" s="466"/>
      <c r="BBW3" s="466"/>
      <c r="BBX3" s="466"/>
      <c r="BBY3" s="466"/>
      <c r="BBZ3" s="466"/>
      <c r="BCA3" s="466"/>
      <c r="BCB3" s="466"/>
      <c r="BCC3" s="466"/>
      <c r="BCD3" s="466"/>
      <c r="BCE3" s="466"/>
      <c r="BCF3" s="466"/>
      <c r="BCG3" s="466"/>
      <c r="BCH3" s="466"/>
      <c r="BCI3" s="466"/>
      <c r="BCJ3" s="466"/>
      <c r="BCK3" s="466"/>
      <c r="BCL3" s="466"/>
      <c r="BCM3" s="466"/>
      <c r="BCN3" s="466"/>
      <c r="BCO3" s="466"/>
      <c r="BCP3" s="466"/>
      <c r="BCQ3" s="466"/>
      <c r="BCR3" s="466"/>
      <c r="BCS3" s="466"/>
      <c r="BCT3" s="466"/>
      <c r="BCU3" s="466"/>
      <c r="BCV3" s="466"/>
      <c r="BCW3" s="466"/>
      <c r="BCX3" s="466"/>
      <c r="BCY3" s="466"/>
      <c r="BCZ3" s="466"/>
      <c r="BDA3" s="466"/>
      <c r="BDB3" s="466"/>
      <c r="BDC3" s="466"/>
      <c r="BDD3" s="466"/>
      <c r="BDE3" s="466"/>
      <c r="BDF3" s="466"/>
      <c r="BDG3" s="466"/>
      <c r="BDH3" s="466"/>
      <c r="BDI3" s="466"/>
      <c r="BDJ3" s="466"/>
      <c r="BDK3" s="466"/>
      <c r="BDL3" s="466"/>
      <c r="BDM3" s="466"/>
      <c r="BDN3" s="466"/>
      <c r="BDO3" s="466"/>
      <c r="BDP3" s="466"/>
      <c r="BDQ3" s="466"/>
      <c r="BDR3" s="466"/>
      <c r="BDS3" s="466"/>
      <c r="BDT3" s="466"/>
      <c r="BDU3" s="466"/>
      <c r="BDV3" s="466"/>
      <c r="BDW3" s="466"/>
      <c r="BDX3" s="466"/>
      <c r="BDY3" s="466"/>
      <c r="BDZ3" s="466"/>
      <c r="BEA3" s="466"/>
      <c r="BEB3" s="466"/>
      <c r="BEC3" s="466"/>
      <c r="BED3" s="466"/>
      <c r="BEE3" s="466"/>
      <c r="BEF3" s="466"/>
      <c r="BEG3" s="466"/>
      <c r="BEH3" s="466"/>
      <c r="BEI3" s="466"/>
      <c r="BEJ3" s="466"/>
      <c r="BEK3" s="466"/>
      <c r="BEL3" s="466"/>
      <c r="BEM3" s="466"/>
      <c r="BEN3" s="466"/>
      <c r="BEO3" s="466"/>
      <c r="BEP3" s="466"/>
      <c r="BEQ3" s="466"/>
      <c r="BER3" s="466"/>
      <c r="BES3" s="466"/>
      <c r="BET3" s="466"/>
      <c r="BEU3" s="466"/>
      <c r="BEV3" s="466"/>
      <c r="BEW3" s="466"/>
      <c r="BEX3" s="466"/>
      <c r="BEY3" s="466"/>
      <c r="BEZ3" s="466"/>
      <c r="BFA3" s="466"/>
      <c r="BFB3" s="466"/>
      <c r="BFC3" s="466"/>
      <c r="BFD3" s="466"/>
      <c r="BFE3" s="466"/>
      <c r="BFF3" s="466"/>
      <c r="BFG3" s="466"/>
      <c r="BFH3" s="466"/>
      <c r="BFI3" s="466"/>
      <c r="BFJ3" s="466"/>
      <c r="BFK3" s="466"/>
      <c r="BFL3" s="466"/>
      <c r="BFM3" s="466"/>
      <c r="BFN3" s="466"/>
      <c r="BFO3" s="466"/>
      <c r="BFP3" s="466"/>
      <c r="BFQ3" s="466"/>
      <c r="BFR3" s="466"/>
      <c r="BFS3" s="466"/>
      <c r="BFT3" s="466"/>
      <c r="BFU3" s="466"/>
      <c r="BFV3" s="466"/>
      <c r="BFW3" s="466"/>
      <c r="BFX3" s="466"/>
      <c r="BFY3" s="466"/>
      <c r="BFZ3" s="466"/>
      <c r="BGA3" s="466"/>
      <c r="BGB3" s="466"/>
      <c r="BGC3" s="466"/>
      <c r="BGD3" s="466"/>
      <c r="BGE3" s="466"/>
      <c r="BGF3" s="466"/>
      <c r="BGG3" s="466"/>
      <c r="BGH3" s="466"/>
      <c r="BGI3" s="466"/>
      <c r="BGJ3" s="466"/>
      <c r="BGK3" s="466"/>
      <c r="BGL3" s="466"/>
      <c r="BGM3" s="466"/>
      <c r="BGN3" s="466"/>
      <c r="BGO3" s="466"/>
      <c r="BGP3" s="466"/>
      <c r="BGQ3" s="466"/>
      <c r="BGR3" s="466"/>
      <c r="BGS3" s="466"/>
      <c r="BGT3" s="466"/>
      <c r="BGU3" s="466"/>
      <c r="BGV3" s="466"/>
      <c r="BGW3" s="466"/>
      <c r="BGX3" s="466"/>
      <c r="BGY3" s="466"/>
      <c r="BGZ3" s="466"/>
      <c r="BHA3" s="466"/>
      <c r="BHB3" s="466"/>
      <c r="BHC3" s="466"/>
      <c r="BHD3" s="466"/>
      <c r="BHE3" s="466"/>
      <c r="BHF3" s="466"/>
      <c r="BHG3" s="466"/>
      <c r="BHH3" s="466"/>
      <c r="BHI3" s="466"/>
      <c r="BHJ3" s="466"/>
      <c r="BHK3" s="466"/>
      <c r="BHL3" s="466"/>
      <c r="BHM3" s="466"/>
      <c r="BHN3" s="466"/>
      <c r="BHO3" s="466"/>
      <c r="BHP3" s="466"/>
      <c r="BHQ3" s="466"/>
      <c r="BHR3" s="466"/>
      <c r="BHS3" s="466"/>
      <c r="BHT3" s="466"/>
      <c r="BHU3" s="466"/>
      <c r="BHV3" s="466"/>
      <c r="BHW3" s="466"/>
      <c r="BHX3" s="466"/>
      <c r="BHY3" s="466"/>
      <c r="BHZ3" s="466"/>
      <c r="BIA3" s="466"/>
      <c r="BIB3" s="466"/>
      <c r="BIC3" s="466"/>
      <c r="BID3" s="466"/>
      <c r="BIE3" s="466"/>
      <c r="BIF3" s="466"/>
      <c r="BIG3" s="466"/>
      <c r="BIH3" s="466"/>
      <c r="BII3" s="466"/>
      <c r="BIJ3" s="466"/>
      <c r="BIK3" s="466"/>
      <c r="BIL3" s="466"/>
      <c r="BIM3" s="466"/>
      <c r="BIN3" s="466"/>
      <c r="BIO3" s="466"/>
      <c r="BIP3" s="466"/>
      <c r="BIQ3" s="466"/>
      <c r="BIR3" s="466"/>
      <c r="BIS3" s="466"/>
      <c r="BIT3" s="466"/>
      <c r="BIU3" s="466"/>
      <c r="BIV3" s="466"/>
      <c r="BIW3" s="466"/>
      <c r="BIX3" s="466"/>
      <c r="BIY3" s="466"/>
      <c r="BIZ3" s="466"/>
      <c r="BJA3" s="466"/>
      <c r="BJB3" s="466"/>
      <c r="BJC3" s="466"/>
      <c r="BJD3" s="466"/>
      <c r="BJE3" s="466"/>
      <c r="BJF3" s="466"/>
      <c r="BJG3" s="466"/>
      <c r="BJH3" s="466"/>
      <c r="BJI3" s="466"/>
      <c r="BJJ3" s="466"/>
      <c r="BJK3" s="466"/>
      <c r="BJL3" s="466"/>
      <c r="BJM3" s="466"/>
      <c r="BJN3" s="466"/>
      <c r="BJO3" s="466"/>
      <c r="BJP3" s="466"/>
      <c r="BJQ3" s="466"/>
      <c r="BJR3" s="466"/>
      <c r="BJS3" s="466"/>
      <c r="BJT3" s="466"/>
      <c r="BJU3" s="466"/>
      <c r="BJV3" s="466"/>
      <c r="BJW3" s="466"/>
      <c r="BJX3" s="466"/>
      <c r="BJY3" s="466"/>
      <c r="BJZ3" s="466"/>
      <c r="BKA3" s="466"/>
      <c r="BKB3" s="466"/>
      <c r="BKC3" s="466"/>
      <c r="BKD3" s="466"/>
      <c r="BKE3" s="466"/>
      <c r="BKF3" s="466"/>
      <c r="BKG3" s="466"/>
      <c r="BKH3" s="466"/>
      <c r="BKI3" s="466"/>
      <c r="BKJ3" s="466"/>
      <c r="BKK3" s="466"/>
      <c r="BKL3" s="466"/>
      <c r="BKM3" s="466"/>
      <c r="BKN3" s="466"/>
      <c r="BKO3" s="466"/>
      <c r="BKP3" s="466"/>
      <c r="BKQ3" s="466"/>
      <c r="BKR3" s="466"/>
      <c r="BKS3" s="466"/>
      <c r="BKT3" s="466"/>
      <c r="BKU3" s="466"/>
      <c r="BKV3" s="466"/>
      <c r="BKW3" s="466"/>
      <c r="BKX3" s="466"/>
      <c r="BKY3" s="466"/>
      <c r="BKZ3" s="466"/>
      <c r="BLA3" s="466"/>
      <c r="BLB3" s="466"/>
      <c r="BLC3" s="466"/>
      <c r="BLD3" s="466"/>
      <c r="BLE3" s="466"/>
      <c r="BLF3" s="466"/>
      <c r="BLG3" s="466"/>
      <c r="BLH3" s="466"/>
      <c r="BLI3" s="466"/>
      <c r="BLJ3" s="466"/>
      <c r="BLK3" s="466"/>
      <c r="BLL3" s="466"/>
      <c r="BLM3" s="466"/>
      <c r="BLN3" s="466"/>
      <c r="BLO3" s="466"/>
      <c r="BLP3" s="466"/>
      <c r="BLQ3" s="466"/>
      <c r="BLR3" s="466"/>
      <c r="BLS3" s="466"/>
      <c r="BLT3" s="466"/>
      <c r="BLU3" s="466"/>
      <c r="BLV3" s="466"/>
      <c r="BLW3" s="466"/>
      <c r="BLX3" s="466"/>
      <c r="BLY3" s="466"/>
      <c r="BLZ3" s="466"/>
      <c r="BMA3" s="466"/>
      <c r="BMB3" s="466"/>
      <c r="BMC3" s="466"/>
      <c r="BMD3" s="466"/>
      <c r="BME3" s="466"/>
      <c r="BMF3" s="466"/>
      <c r="BMG3" s="466"/>
      <c r="BMH3" s="466"/>
      <c r="BMI3" s="466"/>
      <c r="BMJ3" s="466"/>
      <c r="BMK3" s="466"/>
      <c r="BML3" s="466"/>
      <c r="BMM3" s="466"/>
      <c r="BMN3" s="466"/>
      <c r="BMO3" s="466"/>
      <c r="BMP3" s="466"/>
      <c r="BMQ3" s="466"/>
      <c r="BMR3" s="466"/>
      <c r="BMS3" s="466"/>
      <c r="BMT3" s="466"/>
      <c r="BMU3" s="466"/>
      <c r="BMV3" s="466"/>
      <c r="BMW3" s="466"/>
      <c r="BMX3" s="466"/>
      <c r="BMY3" s="466"/>
      <c r="BMZ3" s="466"/>
      <c r="BNA3" s="466"/>
      <c r="BNB3" s="466"/>
      <c r="BNC3" s="466"/>
      <c r="BND3" s="466"/>
      <c r="BNE3" s="466"/>
      <c r="BNF3" s="466"/>
      <c r="BNG3" s="466"/>
      <c r="BNH3" s="466"/>
      <c r="BNI3" s="466"/>
      <c r="BNJ3" s="466"/>
      <c r="BNK3" s="466"/>
      <c r="BNL3" s="466"/>
      <c r="BNM3" s="466"/>
      <c r="BNN3" s="466"/>
      <c r="BNO3" s="466"/>
      <c r="BNP3" s="466"/>
      <c r="BNQ3" s="466"/>
      <c r="BNR3" s="466"/>
      <c r="BNS3" s="466"/>
      <c r="BNT3" s="466"/>
      <c r="BNU3" s="466"/>
      <c r="BNV3" s="466"/>
      <c r="BNW3" s="466"/>
      <c r="BNX3" s="466"/>
      <c r="BNY3" s="466"/>
      <c r="BNZ3" s="466"/>
      <c r="BOA3" s="466"/>
      <c r="BOB3" s="466"/>
      <c r="BOC3" s="466"/>
      <c r="BOD3" s="466"/>
      <c r="BOE3" s="466"/>
      <c r="BOF3" s="466"/>
      <c r="BOG3" s="466"/>
      <c r="BOH3" s="466"/>
      <c r="BOI3" s="466"/>
      <c r="BOJ3" s="466"/>
      <c r="BOK3" s="466"/>
      <c r="BOL3" s="466"/>
      <c r="BOM3" s="466"/>
      <c r="BON3" s="466"/>
      <c r="BOO3" s="466"/>
      <c r="BOP3" s="466"/>
      <c r="BOQ3" s="466"/>
      <c r="BOR3" s="466"/>
      <c r="BOS3" s="466"/>
      <c r="BOT3" s="466"/>
      <c r="BOU3" s="466"/>
      <c r="BOV3" s="466"/>
      <c r="BOW3" s="466"/>
      <c r="BOX3" s="466"/>
      <c r="BOY3" s="466"/>
      <c r="BOZ3" s="466"/>
      <c r="BPA3" s="466"/>
      <c r="BPB3" s="466"/>
      <c r="BPC3" s="466"/>
      <c r="BPD3" s="466"/>
      <c r="BPE3" s="466"/>
      <c r="BPF3" s="466"/>
      <c r="BPG3" s="466"/>
      <c r="BPH3" s="466"/>
      <c r="BPI3" s="466"/>
      <c r="BPJ3" s="466"/>
      <c r="BPK3" s="466"/>
      <c r="BPL3" s="466"/>
      <c r="BPM3" s="466"/>
      <c r="BPN3" s="466"/>
      <c r="BPO3" s="466"/>
      <c r="BPP3" s="466"/>
      <c r="BPQ3" s="466"/>
      <c r="BPR3" s="466"/>
      <c r="BPS3" s="466"/>
      <c r="BPT3" s="466"/>
      <c r="BPU3" s="466"/>
      <c r="BPV3" s="466"/>
      <c r="BPW3" s="466"/>
      <c r="BPX3" s="466"/>
      <c r="BPY3" s="466"/>
      <c r="BPZ3" s="466"/>
      <c r="BQA3" s="466"/>
      <c r="BQB3" s="466"/>
      <c r="BQC3" s="466"/>
      <c r="BQD3" s="466"/>
      <c r="BQE3" s="466"/>
      <c r="BQF3" s="466"/>
      <c r="BQG3" s="466"/>
      <c r="BQH3" s="466"/>
      <c r="BQI3" s="466"/>
      <c r="BQJ3" s="466"/>
      <c r="BQK3" s="466"/>
      <c r="BQL3" s="466"/>
      <c r="BQM3" s="466"/>
      <c r="BQN3" s="466"/>
      <c r="BQO3" s="466"/>
      <c r="BQP3" s="466"/>
      <c r="BQQ3" s="466"/>
      <c r="BQR3" s="466"/>
      <c r="BQS3" s="466"/>
      <c r="BQT3" s="466"/>
      <c r="BQU3" s="466"/>
      <c r="BQV3" s="466"/>
      <c r="BQW3" s="466"/>
      <c r="BQX3" s="466"/>
      <c r="BQY3" s="466"/>
      <c r="BQZ3" s="466"/>
      <c r="BRA3" s="466"/>
      <c r="BRB3" s="466"/>
      <c r="BRC3" s="466"/>
      <c r="BRD3" s="466"/>
      <c r="BRE3" s="466"/>
      <c r="BRF3" s="466"/>
      <c r="BRG3" s="466"/>
      <c r="BRH3" s="466"/>
      <c r="BRI3" s="466"/>
      <c r="BRJ3" s="466"/>
      <c r="BRK3" s="466"/>
      <c r="BRL3" s="466"/>
      <c r="BRM3" s="466"/>
      <c r="BRN3" s="466"/>
      <c r="BRO3" s="466"/>
      <c r="BRP3" s="466"/>
      <c r="BRQ3" s="466"/>
      <c r="BRR3" s="466"/>
      <c r="BRS3" s="466"/>
      <c r="BRT3" s="466"/>
      <c r="BRU3" s="466"/>
      <c r="BRV3" s="466"/>
      <c r="BRW3" s="466"/>
      <c r="BRX3" s="466"/>
      <c r="BRY3" s="466"/>
      <c r="BRZ3" s="466"/>
      <c r="BSA3" s="466"/>
      <c r="BSB3" s="466"/>
      <c r="BSC3" s="466"/>
      <c r="BSD3" s="466"/>
      <c r="BSE3" s="466"/>
      <c r="BSF3" s="466"/>
      <c r="BSG3" s="466"/>
      <c r="BSH3" s="466"/>
      <c r="BSI3" s="466"/>
      <c r="BSJ3" s="466"/>
      <c r="BSK3" s="466"/>
      <c r="BSL3" s="466"/>
      <c r="BSM3" s="466"/>
      <c r="BSN3" s="466"/>
      <c r="BSO3" s="466"/>
      <c r="BSP3" s="466"/>
      <c r="BSQ3" s="466"/>
      <c r="BSR3" s="466"/>
      <c r="BSS3" s="466"/>
      <c r="BST3" s="466"/>
      <c r="BSU3" s="466"/>
      <c r="BSV3" s="466"/>
      <c r="BSW3" s="466"/>
      <c r="BSX3" s="466"/>
      <c r="BSY3" s="466"/>
      <c r="BSZ3" s="466"/>
      <c r="BTA3" s="466"/>
      <c r="BTB3" s="466"/>
      <c r="BTC3" s="466"/>
      <c r="BTD3" s="466"/>
      <c r="BTE3" s="466"/>
      <c r="BTF3" s="466"/>
      <c r="BTG3" s="466"/>
      <c r="BTH3" s="466"/>
      <c r="BTI3" s="466"/>
      <c r="BTJ3" s="466"/>
      <c r="BTK3" s="466"/>
      <c r="BTL3" s="466"/>
      <c r="BTM3" s="466"/>
      <c r="BTN3" s="466"/>
      <c r="BTO3" s="466"/>
      <c r="BTP3" s="466"/>
      <c r="BTQ3" s="466"/>
      <c r="BTR3" s="466"/>
      <c r="BTS3" s="466"/>
      <c r="BTT3" s="466"/>
      <c r="BTU3" s="466"/>
      <c r="BTV3" s="466"/>
      <c r="BTW3" s="466"/>
      <c r="BTX3" s="466"/>
      <c r="BTY3" s="466"/>
      <c r="BTZ3" s="466"/>
      <c r="BUA3" s="466"/>
      <c r="BUB3" s="466"/>
      <c r="BUC3" s="466"/>
      <c r="BUD3" s="466"/>
      <c r="BUE3" s="466"/>
      <c r="BUF3" s="466"/>
      <c r="BUG3" s="466"/>
      <c r="BUH3" s="466"/>
      <c r="BUI3" s="466"/>
      <c r="BUJ3" s="466"/>
      <c r="BUK3" s="466"/>
      <c r="BUL3" s="466"/>
      <c r="BUM3" s="466"/>
      <c r="BUN3" s="466"/>
      <c r="BUO3" s="466"/>
      <c r="BUP3" s="466"/>
      <c r="BUQ3" s="466"/>
      <c r="BUR3" s="466"/>
      <c r="BUS3" s="466"/>
      <c r="BUT3" s="466"/>
      <c r="BUU3" s="466"/>
      <c r="BUV3" s="466"/>
      <c r="BUW3" s="466"/>
      <c r="BUX3" s="466"/>
      <c r="BUY3" s="466"/>
      <c r="BUZ3" s="466"/>
      <c r="BVA3" s="466"/>
      <c r="BVB3" s="466"/>
      <c r="BVC3" s="466"/>
      <c r="BVD3" s="466"/>
      <c r="BVE3" s="466"/>
      <c r="BVF3" s="466"/>
      <c r="BVG3" s="466"/>
      <c r="BVH3" s="466"/>
      <c r="BVI3" s="466"/>
      <c r="BVJ3" s="466"/>
      <c r="BVK3" s="466"/>
      <c r="BVL3" s="466"/>
      <c r="BVM3" s="466"/>
      <c r="BVN3" s="466"/>
      <c r="BVO3" s="466"/>
      <c r="BVP3" s="466"/>
      <c r="BVQ3" s="466"/>
      <c r="BVR3" s="466"/>
      <c r="BVS3" s="466"/>
      <c r="BVT3" s="466"/>
      <c r="BVU3" s="466"/>
      <c r="BVV3" s="466"/>
      <c r="BVW3" s="466"/>
      <c r="BVX3" s="466"/>
      <c r="BVY3" s="466"/>
      <c r="BVZ3" s="466"/>
      <c r="BWA3" s="466"/>
      <c r="BWB3" s="466"/>
      <c r="BWC3" s="466"/>
      <c r="BWD3" s="466"/>
      <c r="BWE3" s="466"/>
      <c r="BWF3" s="466"/>
      <c r="BWG3" s="466"/>
      <c r="BWH3" s="466"/>
      <c r="BWI3" s="466"/>
      <c r="BWJ3" s="466"/>
      <c r="BWK3" s="466"/>
      <c r="BWL3" s="466"/>
      <c r="BWM3" s="466"/>
      <c r="BWN3" s="466"/>
      <c r="BWO3" s="466"/>
      <c r="BWP3" s="466"/>
      <c r="BWQ3" s="466"/>
      <c r="BWR3" s="466"/>
      <c r="BWS3" s="466"/>
      <c r="BWT3" s="466"/>
      <c r="BWU3" s="466"/>
      <c r="BWV3" s="466"/>
      <c r="BWW3" s="466"/>
      <c r="BWX3" s="466"/>
      <c r="BWY3" s="466"/>
      <c r="BWZ3" s="466"/>
      <c r="BXA3" s="466"/>
      <c r="BXB3" s="466"/>
      <c r="BXC3" s="466"/>
      <c r="BXD3" s="466"/>
      <c r="BXE3" s="466"/>
      <c r="BXF3" s="466"/>
      <c r="BXG3" s="466"/>
      <c r="BXH3" s="466"/>
      <c r="BXI3" s="466"/>
      <c r="BXJ3" s="466"/>
      <c r="BXK3" s="466"/>
      <c r="BXL3" s="466"/>
      <c r="BXM3" s="466"/>
      <c r="BXN3" s="466"/>
      <c r="BXO3" s="466"/>
      <c r="BXP3" s="466"/>
      <c r="BXQ3" s="466"/>
      <c r="BXR3" s="466"/>
      <c r="BXS3" s="466"/>
      <c r="BXT3" s="466"/>
      <c r="BXU3" s="466"/>
      <c r="BXV3" s="466"/>
      <c r="BXW3" s="466"/>
      <c r="BXX3" s="466"/>
      <c r="BXY3" s="466"/>
      <c r="BXZ3" s="466"/>
      <c r="BYA3" s="466"/>
      <c r="BYB3" s="466"/>
      <c r="BYC3" s="466"/>
      <c r="BYD3" s="466"/>
      <c r="BYE3" s="466"/>
      <c r="BYF3" s="466"/>
      <c r="BYG3" s="466"/>
      <c r="BYH3" s="466"/>
      <c r="BYI3" s="466"/>
      <c r="BYJ3" s="466"/>
      <c r="BYK3" s="466"/>
      <c r="BYL3" s="466"/>
      <c r="BYM3" s="466"/>
      <c r="BYN3" s="466"/>
      <c r="BYO3" s="466"/>
      <c r="BYP3" s="466"/>
      <c r="BYQ3" s="466"/>
      <c r="BYR3" s="466"/>
      <c r="BYS3" s="466"/>
      <c r="BYT3" s="466"/>
      <c r="BYU3" s="466"/>
      <c r="BYV3" s="466"/>
      <c r="BYW3" s="466"/>
      <c r="BYX3" s="466"/>
      <c r="BYY3" s="466"/>
      <c r="BYZ3" s="466"/>
      <c r="BZA3" s="466"/>
      <c r="BZB3" s="466"/>
      <c r="BZC3" s="466"/>
      <c r="BZD3" s="466"/>
      <c r="BZE3" s="466"/>
      <c r="BZF3" s="466"/>
      <c r="BZG3" s="466"/>
      <c r="BZH3" s="466"/>
      <c r="BZI3" s="466"/>
      <c r="BZJ3" s="466"/>
      <c r="BZK3" s="466"/>
      <c r="BZL3" s="466"/>
      <c r="BZM3" s="466"/>
      <c r="BZN3" s="466"/>
      <c r="BZO3" s="466"/>
      <c r="BZP3" s="466"/>
      <c r="BZQ3" s="466"/>
      <c r="BZR3" s="466"/>
      <c r="BZS3" s="466"/>
      <c r="BZT3" s="466"/>
      <c r="BZU3" s="466"/>
      <c r="BZV3" s="466"/>
      <c r="BZW3" s="466"/>
      <c r="BZX3" s="466"/>
      <c r="BZY3" s="466"/>
      <c r="BZZ3" s="466"/>
      <c r="CAA3" s="466"/>
      <c r="CAB3" s="466"/>
      <c r="CAC3" s="466"/>
      <c r="CAD3" s="466"/>
      <c r="CAE3" s="466"/>
      <c r="CAF3" s="466"/>
      <c r="CAG3" s="466"/>
      <c r="CAH3" s="466"/>
      <c r="CAI3" s="466"/>
      <c r="CAJ3" s="466"/>
      <c r="CAK3" s="466"/>
      <c r="CAL3" s="466"/>
      <c r="CAM3" s="466"/>
      <c r="CAN3" s="466"/>
      <c r="CAO3" s="466"/>
      <c r="CAP3" s="466"/>
      <c r="CAQ3" s="466"/>
      <c r="CAR3" s="466"/>
      <c r="CAS3" s="466"/>
      <c r="CAT3" s="466"/>
      <c r="CAU3" s="466"/>
      <c r="CAV3" s="466"/>
      <c r="CAW3" s="466"/>
      <c r="CAX3" s="466"/>
      <c r="CAY3" s="466"/>
      <c r="CAZ3" s="466"/>
      <c r="CBA3" s="466"/>
      <c r="CBB3" s="466"/>
      <c r="CBC3" s="466"/>
      <c r="CBD3" s="466"/>
      <c r="CBE3" s="466"/>
      <c r="CBF3" s="466"/>
      <c r="CBG3" s="466"/>
      <c r="CBH3" s="466"/>
      <c r="CBI3" s="466"/>
      <c r="CBJ3" s="466"/>
      <c r="CBK3" s="466"/>
      <c r="CBL3" s="466"/>
      <c r="CBM3" s="466"/>
      <c r="CBN3" s="466"/>
      <c r="CBO3" s="466"/>
      <c r="CBP3" s="466"/>
      <c r="CBQ3" s="466"/>
      <c r="CBR3" s="466"/>
      <c r="CBS3" s="466"/>
      <c r="CBT3" s="466"/>
      <c r="CBU3" s="466"/>
      <c r="CBV3" s="466"/>
      <c r="CBW3" s="466"/>
      <c r="CBX3" s="466"/>
      <c r="CBY3" s="466"/>
      <c r="CBZ3" s="466"/>
      <c r="CCA3" s="466"/>
      <c r="CCB3" s="466"/>
      <c r="CCC3" s="466"/>
      <c r="CCD3" s="466"/>
      <c r="CCE3" s="466"/>
      <c r="CCF3" s="466"/>
      <c r="CCG3" s="466"/>
      <c r="CCH3" s="466"/>
      <c r="CCI3" s="466"/>
      <c r="CCJ3" s="466"/>
      <c r="CCK3" s="466"/>
      <c r="CCL3" s="466"/>
      <c r="CCM3" s="466"/>
      <c r="CCN3" s="466"/>
      <c r="CCO3" s="466"/>
      <c r="CCP3" s="466"/>
      <c r="CCQ3" s="466"/>
      <c r="CCR3" s="466"/>
      <c r="CCS3" s="466"/>
      <c r="CCT3" s="466"/>
      <c r="CCU3" s="466"/>
      <c r="CCV3" s="466"/>
      <c r="CCW3" s="466"/>
      <c r="CCX3" s="466"/>
      <c r="CCY3" s="466"/>
      <c r="CCZ3" s="466"/>
      <c r="CDA3" s="466"/>
      <c r="CDB3" s="466"/>
      <c r="CDC3" s="466"/>
      <c r="CDD3" s="466"/>
      <c r="CDE3" s="466"/>
      <c r="CDF3" s="466"/>
      <c r="CDG3" s="466"/>
      <c r="CDH3" s="466"/>
      <c r="CDI3" s="466"/>
      <c r="CDJ3" s="466"/>
      <c r="CDK3" s="466"/>
      <c r="CDL3" s="466"/>
      <c r="CDM3" s="466"/>
      <c r="CDN3" s="466"/>
      <c r="CDO3" s="466"/>
      <c r="CDP3" s="466"/>
      <c r="CDQ3" s="466"/>
      <c r="CDR3" s="466"/>
      <c r="CDS3" s="466"/>
      <c r="CDT3" s="466"/>
      <c r="CDU3" s="466"/>
      <c r="CDV3" s="466"/>
      <c r="CDW3" s="466"/>
      <c r="CDX3" s="466"/>
      <c r="CDY3" s="466"/>
      <c r="CDZ3" s="466"/>
      <c r="CEA3" s="466"/>
      <c r="CEB3" s="466"/>
      <c r="CEC3" s="466"/>
      <c r="CED3" s="466"/>
      <c r="CEE3" s="466"/>
      <c r="CEF3" s="466"/>
      <c r="CEG3" s="466"/>
      <c r="CEH3" s="466"/>
      <c r="CEI3" s="466"/>
      <c r="CEJ3" s="466"/>
      <c r="CEK3" s="466"/>
      <c r="CEL3" s="466"/>
      <c r="CEM3" s="466"/>
      <c r="CEN3" s="466"/>
      <c r="CEO3" s="466"/>
      <c r="CEP3" s="466"/>
      <c r="CEQ3" s="466"/>
      <c r="CER3" s="466"/>
      <c r="CES3" s="466"/>
      <c r="CET3" s="466"/>
      <c r="CEU3" s="466"/>
      <c r="CEV3" s="466"/>
      <c r="CEW3" s="466"/>
      <c r="CEX3" s="466"/>
      <c r="CEY3" s="466"/>
      <c r="CEZ3" s="466"/>
      <c r="CFA3" s="466"/>
      <c r="CFB3" s="466"/>
      <c r="CFC3" s="466"/>
      <c r="CFD3" s="466"/>
      <c r="CFE3" s="466"/>
      <c r="CFF3" s="466"/>
      <c r="CFG3" s="466"/>
      <c r="CFH3" s="466"/>
      <c r="CFI3" s="466"/>
      <c r="CFJ3" s="466"/>
      <c r="CFK3" s="466"/>
      <c r="CFL3" s="466"/>
      <c r="CFM3" s="466"/>
      <c r="CFN3" s="466"/>
      <c r="CFO3" s="466"/>
      <c r="CFP3" s="466"/>
      <c r="CFQ3" s="466"/>
      <c r="CFR3" s="466"/>
      <c r="CFS3" s="466"/>
      <c r="CFT3" s="466"/>
      <c r="CFU3" s="466"/>
      <c r="CFV3" s="466"/>
      <c r="CFW3" s="466"/>
      <c r="CFX3" s="466"/>
      <c r="CFY3" s="466"/>
      <c r="CFZ3" s="466"/>
      <c r="CGA3" s="466"/>
      <c r="CGB3" s="466"/>
      <c r="CGC3" s="466"/>
      <c r="CGD3" s="466"/>
      <c r="CGE3" s="466"/>
      <c r="CGF3" s="466"/>
      <c r="CGG3" s="466"/>
      <c r="CGH3" s="466"/>
      <c r="CGI3" s="466"/>
      <c r="CGJ3" s="466"/>
      <c r="CGK3" s="466"/>
      <c r="CGL3" s="466"/>
      <c r="CGM3" s="466"/>
      <c r="CGN3" s="466"/>
      <c r="CGO3" s="466"/>
      <c r="CGP3" s="466"/>
      <c r="CGQ3" s="466"/>
      <c r="CGR3" s="466"/>
      <c r="CGS3" s="466"/>
      <c r="CGT3" s="466"/>
      <c r="CGU3" s="466"/>
      <c r="CGV3" s="466"/>
      <c r="CGW3" s="466"/>
      <c r="CGX3" s="466"/>
      <c r="CGY3" s="466"/>
      <c r="CGZ3" s="466"/>
      <c r="CHA3" s="466"/>
      <c r="CHB3" s="466"/>
      <c r="CHC3" s="466"/>
      <c r="CHD3" s="466"/>
      <c r="CHE3" s="466"/>
      <c r="CHF3" s="466"/>
      <c r="CHG3" s="466"/>
      <c r="CHH3" s="466"/>
      <c r="CHI3" s="466"/>
      <c r="CHJ3" s="466"/>
      <c r="CHK3" s="466"/>
      <c r="CHL3" s="466"/>
      <c r="CHM3" s="466"/>
      <c r="CHN3" s="466"/>
      <c r="CHO3" s="466"/>
      <c r="CHP3" s="466"/>
      <c r="CHQ3" s="466"/>
      <c r="CHR3" s="466"/>
      <c r="CHS3" s="466"/>
      <c r="CHT3" s="466"/>
      <c r="CHU3" s="466"/>
      <c r="CHV3" s="466"/>
      <c r="CHW3" s="466"/>
      <c r="CHX3" s="466"/>
      <c r="CHY3" s="466"/>
      <c r="CHZ3" s="466"/>
      <c r="CIA3" s="466"/>
      <c r="CIB3" s="466"/>
      <c r="CIC3" s="466"/>
      <c r="CID3" s="466"/>
      <c r="CIE3" s="466"/>
      <c r="CIF3" s="466"/>
      <c r="CIG3" s="466"/>
      <c r="CIH3" s="466"/>
      <c r="CII3" s="466"/>
      <c r="CIJ3" s="466"/>
      <c r="CIK3" s="466"/>
      <c r="CIL3" s="466"/>
      <c r="CIM3" s="466"/>
      <c r="CIN3" s="466"/>
      <c r="CIO3" s="466"/>
      <c r="CIP3" s="466"/>
      <c r="CIQ3" s="466"/>
      <c r="CIR3" s="466"/>
      <c r="CIS3" s="466"/>
      <c r="CIT3" s="466"/>
      <c r="CIU3" s="466"/>
      <c r="CIV3" s="466"/>
      <c r="CIW3" s="466"/>
      <c r="CIX3" s="466"/>
      <c r="CIY3" s="466"/>
      <c r="CIZ3" s="466"/>
      <c r="CJA3" s="466"/>
      <c r="CJB3" s="466"/>
      <c r="CJC3" s="466"/>
      <c r="CJD3" s="466"/>
      <c r="CJE3" s="466"/>
      <c r="CJF3" s="466"/>
      <c r="CJG3" s="466"/>
      <c r="CJH3" s="466"/>
      <c r="CJI3" s="466"/>
      <c r="CJJ3" s="466"/>
      <c r="CJK3" s="466"/>
      <c r="CJL3" s="466"/>
      <c r="CJM3" s="466"/>
      <c r="CJN3" s="466"/>
      <c r="CJO3" s="466"/>
      <c r="CJP3" s="466"/>
      <c r="CJQ3" s="466"/>
      <c r="CJR3" s="466"/>
      <c r="CJS3" s="466"/>
      <c r="CJT3" s="466"/>
      <c r="CJU3" s="466"/>
      <c r="CJV3" s="466"/>
      <c r="CJW3" s="466"/>
      <c r="CJX3" s="466"/>
      <c r="CJY3" s="466"/>
      <c r="CJZ3" s="466"/>
      <c r="CKA3" s="466"/>
      <c r="CKB3" s="466"/>
      <c r="CKC3" s="466"/>
      <c r="CKD3" s="466"/>
      <c r="CKE3" s="466"/>
      <c r="CKF3" s="466"/>
      <c r="CKG3" s="466"/>
      <c r="CKH3" s="466"/>
      <c r="CKI3" s="466"/>
      <c r="CKJ3" s="466"/>
      <c r="CKK3" s="466"/>
      <c r="CKL3" s="466"/>
      <c r="CKM3" s="466"/>
      <c r="CKN3" s="466"/>
      <c r="CKO3" s="466"/>
      <c r="CKP3" s="466"/>
      <c r="CKQ3" s="466"/>
      <c r="CKR3" s="466"/>
      <c r="CKS3" s="466"/>
      <c r="CKT3" s="466"/>
      <c r="CKU3" s="466"/>
      <c r="CKV3" s="466"/>
      <c r="CKW3" s="466"/>
      <c r="CKX3" s="466"/>
      <c r="CKY3" s="466"/>
      <c r="CKZ3" s="466"/>
      <c r="CLA3" s="466"/>
      <c r="CLB3" s="466"/>
      <c r="CLC3" s="466"/>
      <c r="CLD3" s="466"/>
      <c r="CLE3" s="466"/>
      <c r="CLF3" s="466"/>
      <c r="CLG3" s="466"/>
      <c r="CLH3" s="466"/>
      <c r="CLI3" s="466"/>
      <c r="CLJ3" s="466"/>
      <c r="CLK3" s="466"/>
      <c r="CLL3" s="466"/>
      <c r="CLM3" s="466"/>
      <c r="CLN3" s="466"/>
      <c r="CLO3" s="466"/>
      <c r="CLP3" s="466"/>
      <c r="CLQ3" s="466"/>
      <c r="CLR3" s="466"/>
      <c r="CLS3" s="466"/>
      <c r="CLT3" s="466"/>
      <c r="CLU3" s="466"/>
      <c r="CLV3" s="466"/>
      <c r="CLW3" s="466"/>
      <c r="CLX3" s="466"/>
      <c r="CLY3" s="466"/>
      <c r="CLZ3" s="466"/>
      <c r="CMA3" s="466"/>
      <c r="CMB3" s="466"/>
      <c r="CMC3" s="466"/>
      <c r="CMD3" s="466"/>
      <c r="CME3" s="466"/>
      <c r="CMF3" s="466"/>
      <c r="CMG3" s="466"/>
      <c r="CMH3" s="466"/>
      <c r="CMI3" s="466"/>
      <c r="CMJ3" s="466"/>
      <c r="CMK3" s="466"/>
      <c r="CML3" s="466"/>
      <c r="CMM3" s="466"/>
      <c r="CMN3" s="466"/>
      <c r="CMO3" s="466"/>
      <c r="CMP3" s="466"/>
      <c r="CMQ3" s="466"/>
      <c r="CMR3" s="466"/>
      <c r="CMS3" s="466"/>
      <c r="CMT3" s="466"/>
      <c r="CMU3" s="466"/>
      <c r="CMV3" s="466"/>
      <c r="CMW3" s="466"/>
      <c r="CMX3" s="466"/>
      <c r="CMY3" s="466"/>
      <c r="CMZ3" s="466"/>
      <c r="CNA3" s="466"/>
      <c r="CNB3" s="466"/>
      <c r="CNC3" s="466"/>
      <c r="CND3" s="466"/>
      <c r="CNE3" s="466"/>
      <c r="CNF3" s="466"/>
      <c r="CNG3" s="466"/>
      <c r="CNH3" s="466"/>
      <c r="CNI3" s="466"/>
      <c r="CNJ3" s="466"/>
      <c r="CNK3" s="466"/>
      <c r="CNL3" s="466"/>
      <c r="CNM3" s="466"/>
      <c r="CNN3" s="466"/>
      <c r="CNO3" s="466"/>
      <c r="CNP3" s="466"/>
      <c r="CNQ3" s="466"/>
      <c r="CNR3" s="466"/>
      <c r="CNS3" s="466"/>
      <c r="CNT3" s="466"/>
      <c r="CNU3" s="466"/>
      <c r="CNV3" s="466"/>
      <c r="CNW3" s="466"/>
      <c r="CNX3" s="466"/>
      <c r="CNY3" s="466"/>
      <c r="CNZ3" s="466"/>
      <c r="COA3" s="466"/>
      <c r="COB3" s="466"/>
      <c r="COC3" s="466"/>
      <c r="COD3" s="466"/>
      <c r="COE3" s="466"/>
      <c r="COF3" s="466"/>
      <c r="COG3" s="466"/>
      <c r="COH3" s="466"/>
      <c r="COI3" s="466"/>
      <c r="COJ3" s="466"/>
      <c r="COK3" s="466"/>
      <c r="COL3" s="466"/>
      <c r="COM3" s="466"/>
      <c r="CON3" s="466"/>
      <c r="COO3" s="466"/>
      <c r="COP3" s="466"/>
      <c r="COQ3" s="466"/>
      <c r="COR3" s="466"/>
      <c r="COS3" s="466"/>
      <c r="COT3" s="466"/>
      <c r="COU3" s="466"/>
      <c r="COV3" s="466"/>
      <c r="COW3" s="466"/>
      <c r="COX3" s="466"/>
      <c r="COY3" s="466"/>
      <c r="COZ3" s="466"/>
      <c r="CPA3" s="466"/>
      <c r="CPB3" s="466"/>
      <c r="CPC3" s="466"/>
      <c r="CPD3" s="466"/>
      <c r="CPE3" s="466"/>
      <c r="CPF3" s="466"/>
      <c r="CPG3" s="466"/>
      <c r="CPH3" s="466"/>
      <c r="CPI3" s="466"/>
      <c r="CPJ3" s="466"/>
      <c r="CPK3" s="466"/>
      <c r="CPL3" s="466"/>
      <c r="CPM3" s="466"/>
      <c r="CPN3" s="466"/>
      <c r="CPO3" s="466"/>
      <c r="CPP3" s="466"/>
      <c r="CPQ3" s="466"/>
      <c r="CPR3" s="466"/>
      <c r="CPS3" s="466"/>
      <c r="CPT3" s="466"/>
      <c r="CPU3" s="466"/>
      <c r="CPV3" s="466"/>
      <c r="CPW3" s="466"/>
      <c r="CPX3" s="466"/>
      <c r="CPY3" s="466"/>
      <c r="CPZ3" s="466"/>
      <c r="CQA3" s="466"/>
      <c r="CQB3" s="466"/>
      <c r="CQC3" s="466"/>
      <c r="CQD3" s="466"/>
      <c r="CQE3" s="466"/>
      <c r="CQF3" s="466"/>
      <c r="CQG3" s="466"/>
      <c r="CQH3" s="466"/>
      <c r="CQI3" s="466"/>
      <c r="CQJ3" s="466"/>
      <c r="CQK3" s="466"/>
      <c r="CQL3" s="466"/>
      <c r="CQM3" s="466"/>
      <c r="CQN3" s="466"/>
      <c r="CQO3" s="466"/>
      <c r="CQP3" s="466"/>
      <c r="CQQ3" s="466"/>
      <c r="CQR3" s="466"/>
      <c r="CQS3" s="466"/>
      <c r="CQT3" s="466"/>
      <c r="CQU3" s="466"/>
      <c r="CQV3" s="466"/>
      <c r="CQW3" s="466"/>
      <c r="CQX3" s="466"/>
      <c r="CQY3" s="466"/>
      <c r="CQZ3" s="466"/>
      <c r="CRA3" s="466"/>
      <c r="CRB3" s="466"/>
      <c r="CRC3" s="466"/>
      <c r="CRD3" s="466"/>
      <c r="CRE3" s="466"/>
      <c r="CRF3" s="466"/>
      <c r="CRG3" s="466"/>
      <c r="CRH3" s="466"/>
      <c r="CRI3" s="466"/>
      <c r="CRJ3" s="466"/>
      <c r="CRK3" s="466"/>
      <c r="CRL3" s="466"/>
      <c r="CRM3" s="466"/>
      <c r="CRN3" s="466"/>
      <c r="CRO3" s="466"/>
      <c r="CRP3" s="466"/>
      <c r="CRQ3" s="466"/>
      <c r="CRR3" s="466"/>
      <c r="CRS3" s="466"/>
      <c r="CRT3" s="466"/>
      <c r="CRU3" s="466"/>
      <c r="CRV3" s="466"/>
      <c r="CRW3" s="466"/>
      <c r="CRX3" s="466"/>
      <c r="CRY3" s="466"/>
      <c r="CRZ3" s="466"/>
      <c r="CSA3" s="466"/>
      <c r="CSB3" s="466"/>
      <c r="CSC3" s="466"/>
      <c r="CSD3" s="466"/>
      <c r="CSE3" s="466"/>
      <c r="CSF3" s="466"/>
      <c r="CSG3" s="466"/>
      <c r="CSH3" s="466"/>
      <c r="CSI3" s="466"/>
      <c r="CSJ3" s="466"/>
      <c r="CSK3" s="466"/>
      <c r="CSL3" s="466"/>
      <c r="CSM3" s="466"/>
      <c r="CSN3" s="466"/>
      <c r="CSO3" s="466"/>
      <c r="CSP3" s="466"/>
      <c r="CSQ3" s="466"/>
      <c r="CSR3" s="466"/>
      <c r="CSS3" s="466"/>
      <c r="CST3" s="466"/>
      <c r="CSU3" s="466"/>
      <c r="CSV3" s="466"/>
      <c r="CSW3" s="466"/>
      <c r="CSX3" s="466"/>
      <c r="CSY3" s="466"/>
      <c r="CSZ3" s="466"/>
      <c r="CTA3" s="466"/>
      <c r="CTB3" s="466"/>
      <c r="CTC3" s="466"/>
      <c r="CTD3" s="466"/>
      <c r="CTE3" s="466"/>
      <c r="CTF3" s="466"/>
      <c r="CTG3" s="466"/>
      <c r="CTH3" s="466"/>
      <c r="CTI3" s="466"/>
      <c r="CTJ3" s="466"/>
      <c r="CTK3" s="466"/>
      <c r="CTL3" s="466"/>
      <c r="CTM3" s="466"/>
      <c r="CTN3" s="466"/>
      <c r="CTO3" s="466"/>
      <c r="CTP3" s="466"/>
      <c r="CTQ3" s="466"/>
      <c r="CTR3" s="466"/>
      <c r="CTS3" s="466"/>
      <c r="CTT3" s="466"/>
      <c r="CTU3" s="466"/>
      <c r="CTV3" s="466"/>
      <c r="CTW3" s="466"/>
      <c r="CTX3" s="466"/>
      <c r="CTY3" s="466"/>
      <c r="CTZ3" s="466"/>
      <c r="CUA3" s="466"/>
      <c r="CUB3" s="466"/>
      <c r="CUC3" s="466"/>
      <c r="CUD3" s="466"/>
      <c r="CUE3" s="466"/>
      <c r="CUF3" s="466"/>
      <c r="CUG3" s="466"/>
      <c r="CUH3" s="466"/>
      <c r="CUI3" s="466"/>
      <c r="CUJ3" s="466"/>
      <c r="CUK3" s="466"/>
      <c r="CUL3" s="466"/>
      <c r="CUM3" s="466"/>
      <c r="CUN3" s="466"/>
      <c r="CUO3" s="466"/>
      <c r="CUP3" s="466"/>
      <c r="CUQ3" s="466"/>
      <c r="CUR3" s="466"/>
      <c r="CUS3" s="466"/>
      <c r="CUT3" s="466"/>
      <c r="CUU3" s="466"/>
      <c r="CUV3" s="466"/>
      <c r="CUW3" s="466"/>
      <c r="CUX3" s="466"/>
      <c r="CUY3" s="466"/>
      <c r="CUZ3" s="466"/>
      <c r="CVA3" s="466"/>
      <c r="CVB3" s="466"/>
      <c r="CVC3" s="466"/>
      <c r="CVD3" s="466"/>
      <c r="CVE3" s="466"/>
      <c r="CVF3" s="466"/>
      <c r="CVG3" s="466"/>
      <c r="CVH3" s="466"/>
      <c r="CVI3" s="466"/>
      <c r="CVJ3" s="466"/>
      <c r="CVK3" s="466"/>
      <c r="CVL3" s="466"/>
      <c r="CVM3" s="466"/>
      <c r="CVN3" s="466"/>
      <c r="CVO3" s="466"/>
      <c r="CVP3" s="466"/>
      <c r="CVQ3" s="466"/>
      <c r="CVR3" s="466"/>
      <c r="CVS3" s="466"/>
      <c r="CVT3" s="466"/>
      <c r="CVU3" s="466"/>
      <c r="CVV3" s="466"/>
      <c r="CVW3" s="466"/>
      <c r="CVX3" s="466"/>
      <c r="CVY3" s="466"/>
      <c r="CVZ3" s="466"/>
      <c r="CWA3" s="466"/>
      <c r="CWB3" s="466"/>
      <c r="CWC3" s="466"/>
      <c r="CWD3" s="466"/>
      <c r="CWE3" s="466"/>
      <c r="CWF3" s="466"/>
      <c r="CWG3" s="466"/>
      <c r="CWH3" s="466"/>
      <c r="CWI3" s="466"/>
      <c r="CWJ3" s="466"/>
      <c r="CWK3" s="466"/>
      <c r="CWL3" s="466"/>
      <c r="CWM3" s="466"/>
      <c r="CWN3" s="466"/>
      <c r="CWO3" s="466"/>
      <c r="CWP3" s="466"/>
      <c r="CWQ3" s="466"/>
      <c r="CWR3" s="466"/>
      <c r="CWS3" s="466"/>
      <c r="CWT3" s="466"/>
      <c r="CWU3" s="466"/>
      <c r="CWV3" s="466"/>
      <c r="CWW3" s="466"/>
      <c r="CWX3" s="466"/>
      <c r="CWY3" s="466"/>
      <c r="CWZ3" s="466"/>
      <c r="CXA3" s="466"/>
      <c r="CXB3" s="466"/>
      <c r="CXC3" s="466"/>
      <c r="CXD3" s="466"/>
      <c r="CXE3" s="466"/>
      <c r="CXF3" s="466"/>
      <c r="CXG3" s="466"/>
      <c r="CXH3" s="466"/>
      <c r="CXI3" s="466"/>
      <c r="CXJ3" s="466"/>
      <c r="CXK3" s="466"/>
      <c r="CXL3" s="466"/>
      <c r="CXM3" s="466"/>
      <c r="CXN3" s="466"/>
      <c r="CXO3" s="466"/>
      <c r="CXP3" s="466"/>
      <c r="CXQ3" s="466"/>
      <c r="CXR3" s="466"/>
      <c r="CXS3" s="466"/>
      <c r="CXT3" s="466"/>
      <c r="CXU3" s="466"/>
      <c r="CXV3" s="466"/>
      <c r="CXW3" s="466"/>
      <c r="CXX3" s="466"/>
      <c r="CXY3" s="466"/>
      <c r="CXZ3" s="466"/>
      <c r="CYA3" s="466"/>
      <c r="CYB3" s="466"/>
      <c r="CYC3" s="466"/>
      <c r="CYD3" s="466"/>
      <c r="CYE3" s="466"/>
      <c r="CYF3" s="466"/>
      <c r="CYG3" s="466"/>
      <c r="CYH3" s="466"/>
      <c r="CYI3" s="466"/>
      <c r="CYJ3" s="466"/>
      <c r="CYK3" s="466"/>
      <c r="CYL3" s="466"/>
      <c r="CYM3" s="466"/>
      <c r="CYN3" s="466"/>
      <c r="CYO3" s="466"/>
      <c r="CYP3" s="466"/>
      <c r="CYQ3" s="466"/>
      <c r="CYR3" s="466"/>
      <c r="CYS3" s="466"/>
      <c r="CYT3" s="466"/>
      <c r="CYU3" s="466"/>
      <c r="CYV3" s="466"/>
      <c r="CYW3" s="466"/>
      <c r="CYX3" s="466"/>
      <c r="CYY3" s="466"/>
      <c r="CYZ3" s="466"/>
      <c r="CZA3" s="466"/>
      <c r="CZB3" s="466"/>
      <c r="CZC3" s="466"/>
      <c r="CZD3" s="466"/>
      <c r="CZE3" s="466"/>
      <c r="CZF3" s="466"/>
      <c r="CZG3" s="466"/>
      <c r="CZH3" s="466"/>
      <c r="CZI3" s="466"/>
      <c r="CZJ3" s="466"/>
      <c r="CZK3" s="466"/>
      <c r="CZL3" s="466"/>
      <c r="CZM3" s="466"/>
      <c r="CZN3" s="466"/>
      <c r="CZO3" s="466"/>
      <c r="CZP3" s="466"/>
      <c r="CZQ3" s="466"/>
      <c r="CZR3" s="466"/>
      <c r="CZS3" s="466"/>
      <c r="CZT3" s="466"/>
      <c r="CZU3" s="466"/>
      <c r="CZV3" s="466"/>
      <c r="CZW3" s="466"/>
      <c r="CZX3" s="466"/>
      <c r="CZY3" s="466"/>
      <c r="CZZ3" s="466"/>
      <c r="DAA3" s="466"/>
      <c r="DAB3" s="466"/>
      <c r="DAC3" s="466"/>
      <c r="DAD3" s="466"/>
      <c r="DAE3" s="466"/>
      <c r="DAF3" s="466"/>
      <c r="DAG3" s="466"/>
      <c r="DAH3" s="466"/>
      <c r="DAI3" s="466"/>
      <c r="DAJ3" s="466"/>
      <c r="DAK3" s="466"/>
      <c r="DAL3" s="466"/>
      <c r="DAM3" s="466"/>
      <c r="DAN3" s="466"/>
      <c r="DAO3" s="466"/>
      <c r="DAP3" s="466"/>
      <c r="DAQ3" s="466"/>
      <c r="DAR3" s="466"/>
      <c r="DAS3" s="466"/>
      <c r="DAT3" s="466"/>
      <c r="DAU3" s="466"/>
      <c r="DAV3" s="466"/>
      <c r="DAW3" s="466"/>
      <c r="DAX3" s="466"/>
      <c r="DAY3" s="466"/>
      <c r="DAZ3" s="466"/>
      <c r="DBA3" s="466"/>
      <c r="DBB3" s="466"/>
      <c r="DBC3" s="466"/>
      <c r="DBD3" s="466"/>
      <c r="DBE3" s="466"/>
      <c r="DBF3" s="466"/>
      <c r="DBG3" s="466"/>
      <c r="DBH3" s="466"/>
      <c r="DBI3" s="466"/>
      <c r="DBJ3" s="466"/>
      <c r="DBK3" s="466"/>
      <c r="DBL3" s="466"/>
      <c r="DBM3" s="466"/>
      <c r="DBN3" s="466"/>
      <c r="DBO3" s="466"/>
      <c r="DBP3" s="466"/>
      <c r="DBQ3" s="466"/>
      <c r="DBR3" s="466"/>
      <c r="DBS3" s="466"/>
      <c r="DBT3" s="466"/>
      <c r="DBU3" s="466"/>
      <c r="DBV3" s="466"/>
      <c r="DBW3" s="466"/>
      <c r="DBX3" s="466"/>
      <c r="DBY3" s="466"/>
      <c r="DBZ3" s="466"/>
      <c r="DCA3" s="466"/>
      <c r="DCB3" s="466"/>
      <c r="DCC3" s="466"/>
      <c r="DCD3" s="466"/>
      <c r="DCE3" s="466"/>
      <c r="DCF3" s="466"/>
      <c r="DCG3" s="466"/>
      <c r="DCH3" s="466"/>
      <c r="DCI3" s="466"/>
      <c r="DCJ3" s="466"/>
      <c r="DCK3" s="466"/>
      <c r="DCL3" s="466"/>
      <c r="DCM3" s="466"/>
      <c r="DCN3" s="466"/>
      <c r="DCO3" s="466"/>
      <c r="DCP3" s="466"/>
      <c r="DCQ3" s="466"/>
      <c r="DCR3" s="466"/>
      <c r="DCS3" s="466"/>
      <c r="DCT3" s="466"/>
      <c r="DCU3" s="466"/>
      <c r="DCV3" s="466"/>
      <c r="DCW3" s="466"/>
      <c r="DCX3" s="466"/>
      <c r="DCY3" s="466"/>
      <c r="DCZ3" s="466"/>
      <c r="DDA3" s="466"/>
      <c r="DDB3" s="466"/>
      <c r="DDC3" s="466"/>
      <c r="DDD3" s="466"/>
      <c r="DDE3" s="466"/>
      <c r="DDF3" s="466"/>
      <c r="DDG3" s="466"/>
      <c r="DDH3" s="466"/>
      <c r="DDI3" s="466"/>
      <c r="DDJ3" s="466"/>
      <c r="DDK3" s="466"/>
      <c r="DDL3" s="466"/>
      <c r="DDM3" s="466"/>
      <c r="DDN3" s="466"/>
      <c r="DDO3" s="466"/>
      <c r="DDP3" s="466"/>
      <c r="DDQ3" s="466"/>
      <c r="DDR3" s="466"/>
      <c r="DDS3" s="466"/>
      <c r="DDT3" s="466"/>
      <c r="DDU3" s="466"/>
      <c r="DDV3" s="466"/>
      <c r="DDW3" s="466"/>
      <c r="DDX3" s="466"/>
      <c r="DDY3" s="466"/>
      <c r="DDZ3" s="466"/>
      <c r="DEA3" s="466"/>
      <c r="DEB3" s="466"/>
      <c r="DEC3" s="466"/>
      <c r="DED3" s="466"/>
      <c r="DEE3" s="466"/>
      <c r="DEF3" s="466"/>
      <c r="DEG3" s="466"/>
      <c r="DEH3" s="466"/>
      <c r="DEI3" s="466"/>
      <c r="DEJ3" s="466"/>
      <c r="DEK3" s="466"/>
      <c r="DEL3" s="466"/>
      <c r="DEM3" s="466"/>
      <c r="DEN3" s="466"/>
      <c r="DEO3" s="466"/>
      <c r="DEP3" s="466"/>
      <c r="DEQ3" s="466"/>
      <c r="DER3" s="466"/>
      <c r="DES3" s="466"/>
      <c r="DET3" s="466"/>
      <c r="DEU3" s="466"/>
      <c r="DEV3" s="466"/>
      <c r="DEW3" s="466"/>
      <c r="DEX3" s="466"/>
      <c r="DEY3" s="466"/>
      <c r="DEZ3" s="466"/>
      <c r="DFA3" s="466"/>
      <c r="DFB3" s="466"/>
      <c r="DFC3" s="466"/>
      <c r="DFD3" s="466"/>
      <c r="DFE3" s="466"/>
      <c r="DFF3" s="466"/>
      <c r="DFG3" s="466"/>
      <c r="DFH3" s="466"/>
      <c r="DFI3" s="466"/>
      <c r="DFJ3" s="466"/>
      <c r="DFK3" s="466"/>
      <c r="DFL3" s="466"/>
      <c r="DFM3" s="466"/>
      <c r="DFN3" s="466"/>
      <c r="DFO3" s="466"/>
      <c r="DFP3" s="466"/>
      <c r="DFQ3" s="466"/>
      <c r="DFR3" s="466"/>
      <c r="DFS3" s="466"/>
      <c r="DFT3" s="466"/>
      <c r="DFU3" s="466"/>
      <c r="DFV3" s="466"/>
      <c r="DFW3" s="466"/>
      <c r="DFX3" s="466"/>
      <c r="DFY3" s="466"/>
      <c r="DFZ3" s="466"/>
      <c r="DGA3" s="466"/>
      <c r="DGB3" s="466"/>
      <c r="DGC3" s="466"/>
      <c r="DGD3" s="466"/>
      <c r="DGE3" s="466"/>
      <c r="DGF3" s="466"/>
      <c r="DGG3" s="466"/>
      <c r="DGH3" s="466"/>
      <c r="DGI3" s="466"/>
      <c r="DGJ3" s="466"/>
      <c r="DGK3" s="466"/>
      <c r="DGL3" s="466"/>
      <c r="DGM3" s="466"/>
      <c r="DGN3" s="466"/>
      <c r="DGO3" s="466"/>
      <c r="DGP3" s="466"/>
      <c r="DGQ3" s="466"/>
      <c r="DGR3" s="466"/>
      <c r="DGS3" s="466"/>
      <c r="DGT3" s="466"/>
      <c r="DGU3" s="466"/>
      <c r="DGV3" s="466"/>
      <c r="DGW3" s="466"/>
      <c r="DGX3" s="466"/>
      <c r="DGY3" s="466"/>
      <c r="DGZ3" s="466"/>
      <c r="DHA3" s="466"/>
      <c r="DHB3" s="466"/>
      <c r="DHC3" s="466"/>
      <c r="DHD3" s="466"/>
      <c r="DHE3" s="466"/>
      <c r="DHF3" s="466"/>
      <c r="DHG3" s="466"/>
      <c r="DHH3" s="466"/>
      <c r="DHI3" s="466"/>
      <c r="DHJ3" s="466"/>
      <c r="DHK3" s="466"/>
      <c r="DHL3" s="466"/>
      <c r="DHM3" s="466"/>
      <c r="DHN3" s="466"/>
      <c r="DHO3" s="466"/>
      <c r="DHP3" s="466"/>
      <c r="DHQ3" s="466"/>
      <c r="DHR3" s="466"/>
      <c r="DHS3" s="466"/>
      <c r="DHT3" s="466"/>
      <c r="DHU3" s="466"/>
      <c r="DHV3" s="466"/>
      <c r="DHW3" s="466"/>
      <c r="DHX3" s="466"/>
      <c r="DHY3" s="466"/>
      <c r="DHZ3" s="466"/>
      <c r="DIA3" s="466"/>
      <c r="DIB3" s="466"/>
      <c r="DIC3" s="466"/>
      <c r="DID3" s="466"/>
      <c r="DIE3" s="466"/>
      <c r="DIF3" s="466"/>
      <c r="DIG3" s="466"/>
      <c r="DIH3" s="466"/>
      <c r="DII3" s="466"/>
      <c r="DIJ3" s="466"/>
      <c r="DIK3" s="466"/>
      <c r="DIL3" s="466"/>
      <c r="DIM3" s="466"/>
      <c r="DIN3" s="466"/>
      <c r="DIO3" s="466"/>
      <c r="DIP3" s="466"/>
      <c r="DIQ3" s="466"/>
      <c r="DIR3" s="466"/>
      <c r="DIS3" s="466"/>
      <c r="DIT3" s="466"/>
      <c r="DIU3" s="466"/>
      <c r="DIV3" s="466"/>
      <c r="DIW3" s="466"/>
      <c r="DIX3" s="466"/>
      <c r="DIY3" s="466"/>
      <c r="DIZ3" s="466"/>
      <c r="DJA3" s="466"/>
      <c r="DJB3" s="466"/>
      <c r="DJC3" s="466"/>
      <c r="DJD3" s="466"/>
      <c r="DJE3" s="466"/>
      <c r="DJF3" s="466"/>
      <c r="DJG3" s="466"/>
      <c r="DJH3" s="466"/>
      <c r="DJI3" s="466"/>
      <c r="DJJ3" s="466"/>
      <c r="DJK3" s="466"/>
      <c r="DJL3" s="466"/>
      <c r="DJM3" s="466"/>
      <c r="DJN3" s="466"/>
      <c r="DJO3" s="466"/>
      <c r="DJP3" s="466"/>
      <c r="DJQ3" s="466"/>
      <c r="DJR3" s="466"/>
      <c r="DJS3" s="466"/>
      <c r="DJT3" s="466"/>
      <c r="DJU3" s="466"/>
      <c r="DJV3" s="466"/>
      <c r="DJW3" s="466"/>
      <c r="DJX3" s="466"/>
      <c r="DJY3" s="466"/>
      <c r="DJZ3" s="466"/>
      <c r="DKA3" s="466"/>
      <c r="DKB3" s="466"/>
      <c r="DKC3" s="466"/>
      <c r="DKD3" s="466"/>
      <c r="DKE3" s="466"/>
      <c r="DKF3" s="466"/>
      <c r="DKG3" s="466"/>
      <c r="DKH3" s="466"/>
      <c r="DKI3" s="466"/>
      <c r="DKJ3" s="466"/>
      <c r="DKK3" s="466"/>
      <c r="DKL3" s="466"/>
      <c r="DKM3" s="466"/>
      <c r="DKN3" s="466"/>
      <c r="DKO3" s="466"/>
      <c r="DKP3" s="466"/>
      <c r="DKQ3" s="466"/>
      <c r="DKR3" s="466"/>
      <c r="DKS3" s="466"/>
      <c r="DKT3" s="466"/>
      <c r="DKU3" s="466"/>
      <c r="DKV3" s="466"/>
      <c r="DKW3" s="466"/>
      <c r="DKX3" s="466"/>
      <c r="DKY3" s="466"/>
      <c r="DKZ3" s="466"/>
      <c r="DLA3" s="466"/>
      <c r="DLB3" s="466"/>
      <c r="DLC3" s="466"/>
      <c r="DLD3" s="466"/>
      <c r="DLE3" s="466"/>
      <c r="DLF3" s="466"/>
      <c r="DLG3" s="466"/>
      <c r="DLH3" s="466"/>
      <c r="DLI3" s="466"/>
      <c r="DLJ3" s="466"/>
      <c r="DLK3" s="466"/>
      <c r="DLL3" s="466"/>
      <c r="DLM3" s="466"/>
      <c r="DLN3" s="466"/>
      <c r="DLO3" s="466"/>
      <c r="DLP3" s="466"/>
      <c r="DLQ3" s="466"/>
      <c r="DLR3" s="466"/>
      <c r="DLS3" s="466"/>
      <c r="DLT3" s="466"/>
      <c r="DLU3" s="466"/>
      <c r="DLV3" s="466"/>
      <c r="DLW3" s="466"/>
      <c r="DLX3" s="466"/>
      <c r="DLY3" s="466"/>
      <c r="DLZ3" s="466"/>
      <c r="DMA3" s="466"/>
      <c r="DMB3" s="466"/>
      <c r="DMC3" s="466"/>
      <c r="DMD3" s="466"/>
      <c r="DME3" s="466"/>
      <c r="DMF3" s="466"/>
      <c r="DMG3" s="466"/>
      <c r="DMH3" s="466"/>
      <c r="DMI3" s="466"/>
      <c r="DMJ3" s="466"/>
      <c r="DMK3" s="466"/>
      <c r="DML3" s="466"/>
      <c r="DMM3" s="466"/>
      <c r="DMN3" s="466"/>
      <c r="DMO3" s="466"/>
      <c r="DMP3" s="466"/>
      <c r="DMQ3" s="466"/>
      <c r="DMR3" s="466"/>
      <c r="DMS3" s="466"/>
      <c r="DMT3" s="466"/>
      <c r="DMU3" s="466"/>
      <c r="DMV3" s="466"/>
      <c r="DMW3" s="466"/>
      <c r="DMX3" s="466"/>
      <c r="DMY3" s="466"/>
      <c r="DMZ3" s="466"/>
      <c r="DNA3" s="466"/>
      <c r="DNB3" s="466"/>
      <c r="DNC3" s="466"/>
      <c r="DND3" s="466"/>
      <c r="DNE3" s="466"/>
      <c r="DNF3" s="466"/>
      <c r="DNG3" s="466"/>
      <c r="DNH3" s="466"/>
      <c r="DNI3" s="466"/>
      <c r="DNJ3" s="466"/>
      <c r="DNK3" s="466"/>
      <c r="DNL3" s="466"/>
      <c r="DNM3" s="466"/>
      <c r="DNN3" s="466"/>
      <c r="DNO3" s="466"/>
      <c r="DNP3" s="466"/>
      <c r="DNQ3" s="466"/>
      <c r="DNR3" s="466"/>
      <c r="DNS3" s="466"/>
      <c r="DNT3" s="466"/>
      <c r="DNU3" s="466"/>
      <c r="DNV3" s="466"/>
      <c r="DNW3" s="466"/>
      <c r="DNX3" s="466"/>
      <c r="DNY3" s="466"/>
      <c r="DNZ3" s="466"/>
      <c r="DOA3" s="466"/>
      <c r="DOB3" s="466"/>
      <c r="DOC3" s="466"/>
      <c r="DOD3" s="466"/>
      <c r="DOE3" s="466"/>
      <c r="DOF3" s="466"/>
      <c r="DOG3" s="466"/>
      <c r="DOH3" s="466"/>
      <c r="DOI3" s="466"/>
      <c r="DOJ3" s="466"/>
      <c r="DOK3" s="466"/>
      <c r="DOL3" s="466"/>
      <c r="DOM3" s="466"/>
      <c r="DON3" s="466"/>
      <c r="DOO3" s="466"/>
      <c r="DOP3" s="466"/>
      <c r="DOQ3" s="466"/>
      <c r="DOR3" s="466"/>
      <c r="DOS3" s="466"/>
      <c r="DOT3" s="466"/>
      <c r="DOU3" s="466"/>
      <c r="DOV3" s="466"/>
      <c r="DOW3" s="466"/>
      <c r="DOX3" s="466"/>
      <c r="DOY3" s="466"/>
      <c r="DOZ3" s="466"/>
      <c r="DPA3" s="466"/>
      <c r="DPB3" s="466"/>
      <c r="DPC3" s="466"/>
      <c r="DPD3" s="466"/>
      <c r="DPE3" s="466"/>
      <c r="DPF3" s="466"/>
      <c r="DPG3" s="466"/>
      <c r="DPH3" s="466"/>
      <c r="DPI3" s="466"/>
      <c r="DPJ3" s="466"/>
      <c r="DPK3" s="466"/>
      <c r="DPL3" s="466"/>
      <c r="DPM3" s="466"/>
      <c r="DPN3" s="466"/>
      <c r="DPO3" s="466"/>
      <c r="DPP3" s="466"/>
      <c r="DPQ3" s="466"/>
      <c r="DPR3" s="466"/>
      <c r="DPS3" s="466"/>
      <c r="DPT3" s="466"/>
      <c r="DPU3" s="466"/>
      <c r="DPV3" s="466"/>
      <c r="DPW3" s="466"/>
      <c r="DPX3" s="466"/>
      <c r="DPY3" s="466"/>
      <c r="DPZ3" s="466"/>
      <c r="DQA3" s="466"/>
      <c r="DQB3" s="466"/>
      <c r="DQC3" s="466"/>
      <c r="DQD3" s="466"/>
      <c r="DQE3" s="466"/>
      <c r="DQF3" s="466"/>
      <c r="DQG3" s="466"/>
      <c r="DQH3" s="466"/>
      <c r="DQI3" s="466"/>
      <c r="DQJ3" s="466"/>
      <c r="DQK3" s="466"/>
      <c r="DQL3" s="466"/>
      <c r="DQM3" s="466"/>
      <c r="DQN3" s="466"/>
      <c r="DQO3" s="466"/>
      <c r="DQP3" s="466"/>
      <c r="DQQ3" s="466"/>
      <c r="DQR3" s="466"/>
      <c r="DQS3" s="466"/>
      <c r="DQT3" s="466"/>
      <c r="DQU3" s="466"/>
      <c r="DQV3" s="466"/>
      <c r="DQW3" s="466"/>
      <c r="DQX3" s="466"/>
      <c r="DQY3" s="466"/>
      <c r="DQZ3" s="466"/>
      <c r="DRA3" s="466"/>
      <c r="DRB3" s="466"/>
      <c r="DRC3" s="466"/>
      <c r="DRD3" s="466"/>
      <c r="DRE3" s="466"/>
      <c r="DRF3" s="466"/>
      <c r="DRG3" s="466"/>
      <c r="DRH3" s="466"/>
      <c r="DRI3" s="466"/>
      <c r="DRJ3" s="466"/>
      <c r="DRK3" s="466"/>
      <c r="DRL3" s="466"/>
      <c r="DRM3" s="466"/>
      <c r="DRN3" s="466"/>
      <c r="DRO3" s="466"/>
      <c r="DRP3" s="466"/>
      <c r="DRQ3" s="466"/>
      <c r="DRR3" s="466"/>
      <c r="DRS3" s="466"/>
      <c r="DRT3" s="466"/>
      <c r="DRU3" s="466"/>
      <c r="DRV3" s="466"/>
      <c r="DRW3" s="466"/>
      <c r="DRX3" s="466"/>
      <c r="DRY3" s="466"/>
      <c r="DRZ3" s="466"/>
      <c r="DSA3" s="466"/>
      <c r="DSB3" s="466"/>
      <c r="DSC3" s="466"/>
      <c r="DSD3" s="466"/>
      <c r="DSE3" s="466"/>
      <c r="DSF3" s="466"/>
      <c r="DSG3" s="466"/>
      <c r="DSH3" s="466"/>
      <c r="DSI3" s="466"/>
      <c r="DSJ3" s="466"/>
      <c r="DSK3" s="466"/>
      <c r="DSL3" s="466"/>
      <c r="DSM3" s="466"/>
      <c r="DSN3" s="466"/>
      <c r="DSO3" s="466"/>
      <c r="DSP3" s="466"/>
      <c r="DSQ3" s="466"/>
      <c r="DSR3" s="466"/>
      <c r="DSS3" s="466"/>
      <c r="DST3" s="466"/>
      <c r="DSU3" s="466"/>
      <c r="DSV3" s="466"/>
      <c r="DSW3" s="466"/>
      <c r="DSX3" s="466"/>
      <c r="DSY3" s="466"/>
      <c r="DSZ3" s="466"/>
      <c r="DTA3" s="466"/>
      <c r="DTB3" s="466"/>
      <c r="DTC3" s="466"/>
      <c r="DTD3" s="466"/>
      <c r="DTE3" s="466"/>
      <c r="DTF3" s="466"/>
      <c r="DTG3" s="466"/>
      <c r="DTH3" s="466"/>
      <c r="DTI3" s="466"/>
      <c r="DTJ3" s="466"/>
      <c r="DTK3" s="466"/>
      <c r="DTL3" s="466"/>
      <c r="DTM3" s="466"/>
      <c r="DTN3" s="466"/>
      <c r="DTO3" s="466"/>
      <c r="DTP3" s="466"/>
      <c r="DTQ3" s="466"/>
      <c r="DTR3" s="466"/>
      <c r="DTS3" s="466"/>
      <c r="DTT3" s="466"/>
      <c r="DTU3" s="466"/>
      <c r="DTV3" s="466"/>
      <c r="DTW3" s="466"/>
      <c r="DTX3" s="466"/>
      <c r="DTY3" s="466"/>
      <c r="DTZ3" s="466"/>
      <c r="DUA3" s="466"/>
      <c r="DUB3" s="466"/>
      <c r="DUC3" s="466"/>
      <c r="DUD3" s="466"/>
      <c r="DUE3" s="466"/>
      <c r="DUF3" s="466"/>
      <c r="DUG3" s="466"/>
      <c r="DUH3" s="466"/>
      <c r="DUI3" s="466"/>
      <c r="DUJ3" s="466"/>
      <c r="DUK3" s="466"/>
      <c r="DUL3" s="466"/>
      <c r="DUM3" s="466"/>
      <c r="DUN3" s="466"/>
      <c r="DUO3" s="466"/>
      <c r="DUP3" s="466"/>
      <c r="DUQ3" s="466"/>
      <c r="DUR3" s="466"/>
      <c r="DUS3" s="466"/>
      <c r="DUT3" s="466"/>
      <c r="DUU3" s="466"/>
      <c r="DUV3" s="466"/>
      <c r="DUW3" s="466"/>
      <c r="DUX3" s="466"/>
      <c r="DUY3" s="466"/>
      <c r="DUZ3" s="466"/>
      <c r="DVA3" s="466"/>
      <c r="DVB3" s="466"/>
      <c r="DVC3" s="466"/>
      <c r="DVD3" s="466"/>
      <c r="DVE3" s="466"/>
      <c r="DVF3" s="466"/>
      <c r="DVG3" s="466"/>
      <c r="DVH3" s="466"/>
      <c r="DVI3" s="466"/>
      <c r="DVJ3" s="466"/>
      <c r="DVK3" s="466"/>
      <c r="DVL3" s="466"/>
      <c r="DVM3" s="466"/>
      <c r="DVN3" s="466"/>
      <c r="DVO3" s="466"/>
      <c r="DVP3" s="466"/>
      <c r="DVQ3" s="466"/>
      <c r="DVR3" s="466"/>
      <c r="DVS3" s="466"/>
      <c r="DVT3" s="466"/>
      <c r="DVU3" s="466"/>
      <c r="DVV3" s="466"/>
      <c r="DVW3" s="466"/>
      <c r="DVX3" s="466"/>
      <c r="DVY3" s="466"/>
      <c r="DVZ3" s="466"/>
      <c r="DWA3" s="466"/>
      <c r="DWB3" s="466"/>
      <c r="DWC3" s="466"/>
      <c r="DWD3" s="466"/>
      <c r="DWE3" s="466"/>
      <c r="DWF3" s="466"/>
      <c r="DWG3" s="466"/>
      <c r="DWH3" s="466"/>
      <c r="DWI3" s="466"/>
      <c r="DWJ3" s="466"/>
      <c r="DWK3" s="466"/>
      <c r="DWL3" s="466"/>
      <c r="DWM3" s="466"/>
      <c r="DWN3" s="466"/>
      <c r="DWO3" s="466"/>
      <c r="DWP3" s="466"/>
      <c r="DWQ3" s="466"/>
      <c r="DWR3" s="466"/>
      <c r="DWS3" s="466"/>
      <c r="DWT3" s="466"/>
      <c r="DWU3" s="466"/>
      <c r="DWV3" s="466"/>
      <c r="DWW3" s="466"/>
      <c r="DWX3" s="466"/>
      <c r="DWY3" s="466"/>
      <c r="DWZ3" s="466"/>
      <c r="DXA3" s="466"/>
      <c r="DXB3" s="466"/>
      <c r="DXC3" s="466"/>
      <c r="DXD3" s="466"/>
      <c r="DXE3" s="466"/>
      <c r="DXF3" s="466"/>
      <c r="DXG3" s="466"/>
      <c r="DXH3" s="466"/>
      <c r="DXI3" s="466"/>
      <c r="DXJ3" s="466"/>
      <c r="DXK3" s="466"/>
      <c r="DXL3" s="466"/>
      <c r="DXM3" s="466"/>
      <c r="DXN3" s="466"/>
      <c r="DXO3" s="466"/>
      <c r="DXP3" s="466"/>
      <c r="DXQ3" s="466"/>
      <c r="DXR3" s="466"/>
      <c r="DXS3" s="466"/>
      <c r="DXT3" s="466"/>
      <c r="DXU3" s="466"/>
      <c r="DXV3" s="466"/>
      <c r="DXW3" s="466"/>
      <c r="DXX3" s="466"/>
      <c r="DXY3" s="466"/>
      <c r="DXZ3" s="466"/>
      <c r="DYA3" s="466"/>
      <c r="DYB3" s="466"/>
      <c r="DYC3" s="466"/>
      <c r="DYD3" s="466"/>
      <c r="DYE3" s="466"/>
      <c r="DYF3" s="466"/>
      <c r="DYG3" s="466"/>
      <c r="DYH3" s="466"/>
      <c r="DYI3" s="466"/>
      <c r="DYJ3" s="466"/>
      <c r="DYK3" s="466"/>
      <c r="DYL3" s="466"/>
      <c r="DYM3" s="466"/>
      <c r="DYN3" s="466"/>
      <c r="DYO3" s="466"/>
      <c r="DYP3" s="466"/>
      <c r="DYQ3" s="466"/>
      <c r="DYR3" s="466"/>
      <c r="DYS3" s="466"/>
      <c r="DYT3" s="466"/>
      <c r="DYU3" s="466"/>
      <c r="DYV3" s="466"/>
      <c r="DYW3" s="466"/>
      <c r="DYX3" s="466"/>
      <c r="DYY3" s="466"/>
      <c r="DYZ3" s="466"/>
      <c r="DZA3" s="466"/>
      <c r="DZB3" s="466"/>
      <c r="DZC3" s="466"/>
      <c r="DZD3" s="466"/>
      <c r="DZE3" s="466"/>
      <c r="DZF3" s="466"/>
      <c r="DZG3" s="466"/>
      <c r="DZH3" s="466"/>
      <c r="DZI3" s="466"/>
      <c r="DZJ3" s="466"/>
      <c r="DZK3" s="466"/>
      <c r="DZL3" s="466"/>
      <c r="DZM3" s="466"/>
      <c r="DZN3" s="466"/>
      <c r="DZO3" s="466"/>
      <c r="DZP3" s="466"/>
      <c r="DZQ3" s="466"/>
      <c r="DZR3" s="466"/>
      <c r="DZS3" s="466"/>
      <c r="DZT3" s="466"/>
      <c r="DZU3" s="466"/>
      <c r="DZV3" s="466"/>
      <c r="DZW3" s="466"/>
      <c r="DZX3" s="466"/>
      <c r="DZY3" s="466"/>
      <c r="DZZ3" s="466"/>
      <c r="EAA3" s="466"/>
      <c r="EAB3" s="466"/>
      <c r="EAC3" s="466"/>
      <c r="EAD3" s="466"/>
      <c r="EAE3" s="466"/>
      <c r="EAF3" s="466"/>
      <c r="EAG3" s="466"/>
      <c r="EAH3" s="466"/>
      <c r="EAI3" s="466"/>
      <c r="EAJ3" s="466"/>
      <c r="EAK3" s="466"/>
      <c r="EAL3" s="466"/>
      <c r="EAM3" s="466"/>
      <c r="EAN3" s="466"/>
      <c r="EAO3" s="466"/>
      <c r="EAP3" s="466"/>
      <c r="EAQ3" s="466"/>
      <c r="EAR3" s="466"/>
      <c r="EAS3" s="466"/>
      <c r="EAT3" s="466"/>
      <c r="EAU3" s="466"/>
      <c r="EAV3" s="466"/>
      <c r="EAW3" s="466"/>
      <c r="EAX3" s="466"/>
      <c r="EAY3" s="466"/>
      <c r="EAZ3" s="466"/>
      <c r="EBA3" s="466"/>
      <c r="EBB3" s="466"/>
      <c r="EBC3" s="466"/>
      <c r="EBD3" s="466"/>
      <c r="EBE3" s="466"/>
      <c r="EBF3" s="466"/>
      <c r="EBG3" s="466"/>
      <c r="EBH3" s="466"/>
      <c r="EBI3" s="466"/>
      <c r="EBJ3" s="466"/>
      <c r="EBK3" s="466"/>
      <c r="EBL3" s="466"/>
      <c r="EBM3" s="466"/>
      <c r="EBN3" s="466"/>
      <c r="EBO3" s="466"/>
      <c r="EBP3" s="466"/>
      <c r="EBQ3" s="466"/>
      <c r="EBR3" s="466"/>
      <c r="EBS3" s="466"/>
      <c r="EBT3" s="466"/>
      <c r="EBU3" s="466"/>
      <c r="EBV3" s="466"/>
      <c r="EBW3" s="466"/>
      <c r="EBX3" s="466"/>
      <c r="EBY3" s="466"/>
      <c r="EBZ3" s="466"/>
      <c r="ECA3" s="466"/>
      <c r="ECB3" s="466"/>
      <c r="ECC3" s="466"/>
      <c r="ECD3" s="466"/>
      <c r="ECE3" s="466"/>
      <c r="ECF3" s="466"/>
      <c r="ECG3" s="466"/>
      <c r="ECH3" s="466"/>
      <c r="ECI3" s="466"/>
      <c r="ECJ3" s="466"/>
      <c r="ECK3" s="466"/>
      <c r="ECL3" s="466"/>
      <c r="ECM3" s="466"/>
      <c r="ECN3" s="466"/>
      <c r="ECO3" s="466"/>
      <c r="ECP3" s="466"/>
      <c r="ECQ3" s="466"/>
      <c r="ECR3" s="466"/>
      <c r="ECS3" s="466"/>
      <c r="ECT3" s="466"/>
      <c r="ECU3" s="466"/>
      <c r="ECV3" s="466"/>
      <c r="ECW3" s="466"/>
      <c r="ECX3" s="466"/>
      <c r="ECY3" s="466"/>
      <c r="ECZ3" s="466"/>
      <c r="EDA3" s="466"/>
      <c r="EDB3" s="466"/>
      <c r="EDC3" s="466"/>
      <c r="EDD3" s="466"/>
      <c r="EDE3" s="466"/>
      <c r="EDF3" s="466"/>
      <c r="EDG3" s="466"/>
      <c r="EDH3" s="466"/>
      <c r="EDI3" s="466"/>
      <c r="EDJ3" s="466"/>
      <c r="EDK3" s="466"/>
      <c r="EDL3" s="466"/>
      <c r="EDM3" s="466"/>
      <c r="EDN3" s="466"/>
      <c r="EDO3" s="466"/>
      <c r="EDP3" s="466"/>
      <c r="EDQ3" s="466"/>
      <c r="EDR3" s="466"/>
      <c r="EDS3" s="466"/>
      <c r="EDT3" s="466"/>
      <c r="EDU3" s="466"/>
      <c r="EDV3" s="466"/>
      <c r="EDW3" s="466"/>
      <c r="EDX3" s="466"/>
      <c r="EDY3" s="466"/>
      <c r="EDZ3" s="466"/>
      <c r="EEA3" s="466"/>
      <c r="EEB3" s="466"/>
      <c r="EEC3" s="466"/>
      <c r="EED3" s="466"/>
      <c r="EEE3" s="466"/>
      <c r="EEF3" s="466"/>
      <c r="EEG3" s="466"/>
      <c r="EEH3" s="466"/>
      <c r="EEI3" s="466"/>
      <c r="EEJ3" s="466"/>
      <c r="EEK3" s="466"/>
      <c r="EEL3" s="466"/>
      <c r="EEM3" s="466"/>
      <c r="EEN3" s="466"/>
      <c r="EEO3" s="466"/>
      <c r="EEP3" s="466"/>
      <c r="EEQ3" s="466"/>
      <c r="EER3" s="466"/>
      <c r="EES3" s="466"/>
      <c r="EET3" s="466"/>
      <c r="EEU3" s="466"/>
      <c r="EEV3" s="466"/>
      <c r="EEW3" s="466"/>
      <c r="EEX3" s="466"/>
      <c r="EEY3" s="466"/>
      <c r="EEZ3" s="466"/>
      <c r="EFA3" s="466"/>
      <c r="EFB3" s="466"/>
      <c r="EFC3" s="466"/>
      <c r="EFD3" s="466"/>
      <c r="EFE3" s="466"/>
      <c r="EFF3" s="466"/>
      <c r="EFG3" s="466"/>
      <c r="EFH3" s="466"/>
      <c r="EFI3" s="466"/>
      <c r="EFJ3" s="466"/>
      <c r="EFK3" s="466"/>
      <c r="EFL3" s="466"/>
      <c r="EFM3" s="466"/>
      <c r="EFN3" s="466"/>
      <c r="EFO3" s="466"/>
      <c r="EFP3" s="466"/>
      <c r="EFQ3" s="466"/>
      <c r="EFR3" s="466"/>
      <c r="EFS3" s="466"/>
      <c r="EFT3" s="466"/>
      <c r="EFU3" s="466"/>
      <c r="EFV3" s="466"/>
      <c r="EFW3" s="466"/>
      <c r="EFX3" s="466"/>
      <c r="EFY3" s="466"/>
      <c r="EFZ3" s="466"/>
      <c r="EGA3" s="466"/>
      <c r="EGB3" s="466"/>
      <c r="EGC3" s="466"/>
      <c r="EGD3" s="466"/>
      <c r="EGE3" s="466"/>
      <c r="EGF3" s="466"/>
      <c r="EGG3" s="466"/>
      <c r="EGH3" s="466"/>
      <c r="EGI3" s="466"/>
      <c r="EGJ3" s="466"/>
      <c r="EGK3" s="466"/>
      <c r="EGL3" s="466"/>
      <c r="EGM3" s="466"/>
      <c r="EGN3" s="466"/>
      <c r="EGO3" s="466"/>
      <c r="EGP3" s="466"/>
      <c r="EGQ3" s="466"/>
      <c r="EGR3" s="466"/>
      <c r="EGS3" s="466"/>
      <c r="EGT3" s="466"/>
      <c r="EGU3" s="466"/>
      <c r="EGV3" s="466"/>
      <c r="EGW3" s="466"/>
      <c r="EGX3" s="466"/>
      <c r="EGY3" s="466"/>
      <c r="EGZ3" s="466"/>
      <c r="EHA3" s="466"/>
      <c r="EHB3" s="466"/>
      <c r="EHC3" s="466"/>
      <c r="EHD3" s="466"/>
      <c r="EHE3" s="466"/>
      <c r="EHF3" s="466"/>
      <c r="EHG3" s="466"/>
      <c r="EHH3" s="466"/>
      <c r="EHI3" s="466"/>
      <c r="EHJ3" s="466"/>
      <c r="EHK3" s="466"/>
      <c r="EHL3" s="466"/>
      <c r="EHM3" s="466"/>
      <c r="EHN3" s="466"/>
      <c r="EHO3" s="466"/>
      <c r="EHP3" s="466"/>
      <c r="EHQ3" s="466"/>
      <c r="EHR3" s="466"/>
      <c r="EHS3" s="466"/>
      <c r="EHT3" s="466"/>
      <c r="EHU3" s="466"/>
      <c r="EHV3" s="466"/>
      <c r="EHW3" s="466"/>
      <c r="EHX3" s="466"/>
      <c r="EHY3" s="466"/>
      <c r="EHZ3" s="466"/>
      <c r="EIA3" s="466"/>
      <c r="EIB3" s="466"/>
      <c r="EIC3" s="466"/>
      <c r="EID3" s="466"/>
      <c r="EIE3" s="466"/>
      <c r="EIF3" s="466"/>
      <c r="EIG3" s="466"/>
      <c r="EIH3" s="466"/>
      <c r="EII3" s="466"/>
      <c r="EIJ3" s="466"/>
      <c r="EIK3" s="466"/>
      <c r="EIL3" s="466"/>
      <c r="EIM3" s="466"/>
      <c r="EIN3" s="466"/>
      <c r="EIO3" s="466"/>
      <c r="EIP3" s="466"/>
      <c r="EIQ3" s="466"/>
      <c r="EIR3" s="466"/>
      <c r="EIS3" s="466"/>
      <c r="EIT3" s="466"/>
      <c r="EIU3" s="466"/>
      <c r="EIV3" s="466"/>
      <c r="EIW3" s="466"/>
      <c r="EIX3" s="466"/>
      <c r="EIY3" s="466"/>
      <c r="EIZ3" s="466"/>
      <c r="EJA3" s="466"/>
      <c r="EJB3" s="466"/>
      <c r="EJC3" s="466"/>
      <c r="EJD3" s="466"/>
      <c r="EJE3" s="466"/>
      <c r="EJF3" s="466"/>
      <c r="EJG3" s="466"/>
      <c r="EJH3" s="466"/>
      <c r="EJI3" s="466"/>
      <c r="EJJ3" s="466"/>
      <c r="EJK3" s="466"/>
      <c r="EJL3" s="466"/>
      <c r="EJM3" s="466"/>
      <c r="EJN3" s="466"/>
      <c r="EJO3" s="466"/>
      <c r="EJP3" s="466"/>
      <c r="EJQ3" s="466"/>
      <c r="EJR3" s="466"/>
      <c r="EJS3" s="466"/>
      <c r="EJT3" s="466"/>
      <c r="EJU3" s="466"/>
      <c r="EJV3" s="466"/>
      <c r="EJW3" s="466"/>
      <c r="EJX3" s="466"/>
      <c r="EJY3" s="466"/>
      <c r="EJZ3" s="466"/>
      <c r="EKA3" s="466"/>
      <c r="EKB3" s="466"/>
      <c r="EKC3" s="466"/>
      <c r="EKD3" s="466"/>
      <c r="EKE3" s="466"/>
      <c r="EKF3" s="466"/>
      <c r="EKG3" s="466"/>
      <c r="EKH3" s="466"/>
      <c r="EKI3" s="466"/>
      <c r="EKJ3" s="466"/>
      <c r="EKK3" s="466"/>
      <c r="EKL3" s="466"/>
      <c r="EKM3" s="466"/>
      <c r="EKN3" s="466"/>
      <c r="EKO3" s="466"/>
      <c r="EKP3" s="466"/>
      <c r="EKQ3" s="466"/>
      <c r="EKR3" s="466"/>
      <c r="EKS3" s="466"/>
      <c r="EKT3" s="466"/>
      <c r="EKU3" s="466"/>
      <c r="EKV3" s="466"/>
      <c r="EKW3" s="466"/>
      <c r="EKX3" s="466"/>
      <c r="EKY3" s="466"/>
      <c r="EKZ3" s="466"/>
      <c r="ELA3" s="466"/>
      <c r="ELB3" s="466"/>
      <c r="ELC3" s="466"/>
      <c r="ELD3" s="466"/>
      <c r="ELE3" s="466"/>
      <c r="ELF3" s="466"/>
      <c r="ELG3" s="466"/>
      <c r="ELH3" s="466"/>
      <c r="ELI3" s="466"/>
      <c r="ELJ3" s="466"/>
      <c r="ELK3" s="466"/>
      <c r="ELL3" s="466"/>
      <c r="ELM3" s="466"/>
      <c r="ELN3" s="466"/>
      <c r="ELO3" s="466"/>
      <c r="ELP3" s="466"/>
      <c r="ELQ3" s="466"/>
      <c r="ELR3" s="466"/>
      <c r="ELS3" s="466"/>
      <c r="ELT3" s="466"/>
      <c r="ELU3" s="466"/>
      <c r="ELV3" s="466"/>
      <c r="ELW3" s="466"/>
      <c r="ELX3" s="466"/>
      <c r="ELY3" s="466"/>
      <c r="ELZ3" s="466"/>
      <c r="EMA3" s="466"/>
      <c r="EMB3" s="466"/>
      <c r="EMC3" s="466"/>
      <c r="EMD3" s="466"/>
      <c r="EME3" s="466"/>
      <c r="EMF3" s="466"/>
      <c r="EMG3" s="466"/>
      <c r="EMH3" s="466"/>
      <c r="EMI3" s="466"/>
      <c r="EMJ3" s="466"/>
      <c r="EMK3" s="466"/>
      <c r="EML3" s="466"/>
      <c r="EMM3" s="466"/>
      <c r="EMN3" s="466"/>
      <c r="EMO3" s="466"/>
      <c r="EMP3" s="466"/>
      <c r="EMQ3" s="466"/>
      <c r="EMR3" s="466"/>
      <c r="EMS3" s="466"/>
      <c r="EMT3" s="466"/>
      <c r="EMU3" s="466"/>
      <c r="EMV3" s="466"/>
      <c r="EMW3" s="466"/>
      <c r="EMX3" s="466"/>
      <c r="EMY3" s="466"/>
      <c r="EMZ3" s="466"/>
      <c r="ENA3" s="466"/>
      <c r="ENB3" s="466"/>
      <c r="ENC3" s="466"/>
      <c r="END3" s="466"/>
      <c r="ENE3" s="466"/>
      <c r="ENF3" s="466"/>
      <c r="ENG3" s="466"/>
      <c r="ENH3" s="466"/>
      <c r="ENI3" s="466"/>
      <c r="ENJ3" s="466"/>
      <c r="ENK3" s="466"/>
      <c r="ENL3" s="466"/>
      <c r="ENM3" s="466"/>
      <c r="ENN3" s="466"/>
      <c r="ENO3" s="466"/>
      <c r="ENP3" s="466"/>
      <c r="ENQ3" s="466"/>
      <c r="ENR3" s="466"/>
      <c r="ENS3" s="466"/>
      <c r="ENT3" s="466"/>
      <c r="ENU3" s="466"/>
      <c r="ENV3" s="466"/>
      <c r="ENW3" s="466"/>
      <c r="ENX3" s="466"/>
      <c r="ENY3" s="466"/>
      <c r="ENZ3" s="466"/>
      <c r="EOA3" s="466"/>
      <c r="EOB3" s="466"/>
      <c r="EOC3" s="466"/>
      <c r="EOD3" s="466"/>
      <c r="EOE3" s="466"/>
      <c r="EOF3" s="466"/>
      <c r="EOG3" s="466"/>
      <c r="EOH3" s="466"/>
      <c r="EOI3" s="466"/>
      <c r="EOJ3" s="466"/>
      <c r="EOK3" s="466"/>
      <c r="EOL3" s="466"/>
      <c r="EOM3" s="466"/>
      <c r="EON3" s="466"/>
      <c r="EOO3" s="466"/>
      <c r="EOP3" s="466"/>
      <c r="EOQ3" s="466"/>
      <c r="EOR3" s="466"/>
      <c r="EOS3" s="466"/>
      <c r="EOT3" s="466"/>
      <c r="EOU3" s="466"/>
      <c r="EOV3" s="466"/>
      <c r="EOW3" s="466"/>
      <c r="EOX3" s="466"/>
      <c r="EOY3" s="466"/>
      <c r="EOZ3" s="466"/>
      <c r="EPA3" s="466"/>
      <c r="EPB3" s="466"/>
      <c r="EPC3" s="466"/>
      <c r="EPD3" s="466"/>
      <c r="EPE3" s="466"/>
      <c r="EPF3" s="466"/>
      <c r="EPG3" s="466"/>
      <c r="EPH3" s="466"/>
      <c r="EPI3" s="466"/>
      <c r="EPJ3" s="466"/>
      <c r="EPK3" s="466"/>
      <c r="EPL3" s="466"/>
      <c r="EPM3" s="466"/>
      <c r="EPN3" s="466"/>
      <c r="EPO3" s="466"/>
      <c r="EPP3" s="466"/>
      <c r="EPQ3" s="466"/>
      <c r="EPR3" s="466"/>
      <c r="EPS3" s="466"/>
      <c r="EPT3" s="466"/>
      <c r="EPU3" s="466"/>
      <c r="EPV3" s="466"/>
      <c r="EPW3" s="466"/>
      <c r="EPX3" s="466"/>
      <c r="EPY3" s="466"/>
      <c r="EPZ3" s="466"/>
      <c r="EQA3" s="466"/>
      <c r="EQB3" s="466"/>
      <c r="EQC3" s="466"/>
      <c r="EQD3" s="466"/>
      <c r="EQE3" s="466"/>
      <c r="EQF3" s="466"/>
      <c r="EQG3" s="466"/>
      <c r="EQH3" s="466"/>
      <c r="EQI3" s="466"/>
      <c r="EQJ3" s="466"/>
      <c r="EQK3" s="466"/>
      <c r="EQL3" s="466"/>
      <c r="EQM3" s="466"/>
      <c r="EQN3" s="466"/>
      <c r="EQO3" s="466"/>
      <c r="EQP3" s="466"/>
      <c r="EQQ3" s="466"/>
      <c r="EQR3" s="466"/>
      <c r="EQS3" s="466"/>
      <c r="EQT3" s="466"/>
      <c r="EQU3" s="466"/>
      <c r="EQV3" s="466"/>
      <c r="EQW3" s="466"/>
      <c r="EQX3" s="466"/>
      <c r="EQY3" s="466"/>
      <c r="EQZ3" s="466"/>
      <c r="ERA3" s="466"/>
      <c r="ERB3" s="466"/>
      <c r="ERC3" s="466"/>
      <c r="ERD3" s="466"/>
      <c r="ERE3" s="466"/>
      <c r="ERF3" s="466"/>
      <c r="ERG3" s="466"/>
      <c r="ERH3" s="466"/>
      <c r="ERI3" s="466"/>
      <c r="ERJ3" s="466"/>
      <c r="ERK3" s="466"/>
      <c r="ERL3" s="466"/>
      <c r="ERM3" s="466"/>
      <c r="ERN3" s="466"/>
      <c r="ERO3" s="466"/>
      <c r="ERP3" s="466"/>
      <c r="ERQ3" s="466"/>
      <c r="ERR3" s="466"/>
      <c r="ERS3" s="466"/>
      <c r="ERT3" s="466"/>
      <c r="ERU3" s="466"/>
      <c r="ERV3" s="466"/>
      <c r="ERW3" s="466"/>
      <c r="ERX3" s="466"/>
      <c r="ERY3" s="466"/>
      <c r="ERZ3" s="466"/>
      <c r="ESA3" s="466"/>
      <c r="ESB3" s="466"/>
      <c r="ESC3" s="466"/>
      <c r="ESD3" s="466"/>
      <c r="ESE3" s="466"/>
      <c r="ESF3" s="466"/>
      <c r="ESG3" s="466"/>
      <c r="ESH3" s="466"/>
      <c r="ESI3" s="466"/>
      <c r="ESJ3" s="466"/>
      <c r="ESK3" s="466"/>
      <c r="ESL3" s="466"/>
      <c r="ESM3" s="466"/>
      <c r="ESN3" s="466"/>
      <c r="ESO3" s="466"/>
      <c r="ESP3" s="466"/>
      <c r="ESQ3" s="466"/>
      <c r="ESR3" s="466"/>
      <c r="ESS3" s="466"/>
      <c r="EST3" s="466"/>
      <c r="ESU3" s="466"/>
      <c r="ESV3" s="466"/>
      <c r="ESW3" s="466"/>
      <c r="ESX3" s="466"/>
      <c r="ESY3" s="466"/>
      <c r="ESZ3" s="466"/>
      <c r="ETA3" s="466"/>
      <c r="ETB3" s="466"/>
      <c r="ETC3" s="466"/>
      <c r="ETD3" s="466"/>
      <c r="ETE3" s="466"/>
      <c r="ETF3" s="466"/>
      <c r="ETG3" s="466"/>
      <c r="ETH3" s="466"/>
      <c r="ETI3" s="466"/>
      <c r="ETJ3" s="466"/>
      <c r="ETK3" s="466"/>
      <c r="ETL3" s="466"/>
      <c r="ETM3" s="466"/>
      <c r="ETN3" s="466"/>
      <c r="ETO3" s="466"/>
      <c r="ETP3" s="466"/>
      <c r="ETQ3" s="466"/>
      <c r="ETR3" s="466"/>
      <c r="ETS3" s="466"/>
      <c r="ETT3" s="466"/>
      <c r="ETU3" s="466"/>
      <c r="ETV3" s="466"/>
      <c r="ETW3" s="466"/>
      <c r="ETX3" s="466"/>
      <c r="ETY3" s="466"/>
      <c r="ETZ3" s="466"/>
      <c r="EUA3" s="466"/>
      <c r="EUB3" s="466"/>
      <c r="EUC3" s="466"/>
      <c r="EUD3" s="466"/>
      <c r="EUE3" s="466"/>
      <c r="EUF3" s="466"/>
      <c r="EUG3" s="466"/>
      <c r="EUH3" s="466"/>
      <c r="EUI3" s="466"/>
      <c r="EUJ3" s="466"/>
      <c r="EUK3" s="466"/>
      <c r="EUL3" s="466"/>
      <c r="EUM3" s="466"/>
      <c r="EUN3" s="466"/>
      <c r="EUO3" s="466"/>
      <c r="EUP3" s="466"/>
      <c r="EUQ3" s="466"/>
      <c r="EUR3" s="466"/>
      <c r="EUS3" s="466"/>
      <c r="EUT3" s="466"/>
      <c r="EUU3" s="466"/>
      <c r="EUV3" s="466"/>
      <c r="EUW3" s="466"/>
      <c r="EUX3" s="466"/>
      <c r="EUY3" s="466"/>
      <c r="EUZ3" s="466"/>
      <c r="EVA3" s="466"/>
      <c r="EVB3" s="466"/>
      <c r="EVC3" s="466"/>
      <c r="EVD3" s="466"/>
      <c r="EVE3" s="466"/>
      <c r="EVF3" s="466"/>
      <c r="EVG3" s="466"/>
      <c r="EVH3" s="466"/>
      <c r="EVI3" s="466"/>
      <c r="EVJ3" s="466"/>
      <c r="EVK3" s="466"/>
      <c r="EVL3" s="466"/>
      <c r="EVM3" s="466"/>
      <c r="EVN3" s="466"/>
      <c r="EVO3" s="466"/>
      <c r="EVP3" s="466"/>
      <c r="EVQ3" s="466"/>
      <c r="EVR3" s="466"/>
      <c r="EVS3" s="466"/>
      <c r="EVT3" s="466"/>
      <c r="EVU3" s="466"/>
      <c r="EVV3" s="466"/>
      <c r="EVW3" s="466"/>
      <c r="EVX3" s="466"/>
      <c r="EVY3" s="466"/>
      <c r="EVZ3" s="466"/>
      <c r="EWA3" s="466"/>
      <c r="EWB3" s="466"/>
      <c r="EWC3" s="466"/>
      <c r="EWD3" s="466"/>
      <c r="EWE3" s="466"/>
      <c r="EWF3" s="466"/>
      <c r="EWG3" s="466"/>
      <c r="EWH3" s="466"/>
      <c r="EWI3" s="466"/>
      <c r="EWJ3" s="466"/>
      <c r="EWK3" s="466"/>
      <c r="EWL3" s="466"/>
      <c r="EWM3" s="466"/>
      <c r="EWN3" s="466"/>
      <c r="EWO3" s="466"/>
      <c r="EWP3" s="466"/>
      <c r="EWQ3" s="466"/>
      <c r="EWR3" s="466"/>
      <c r="EWS3" s="466"/>
      <c r="EWT3" s="466"/>
      <c r="EWU3" s="466"/>
      <c r="EWV3" s="466"/>
      <c r="EWW3" s="466"/>
      <c r="EWX3" s="466"/>
      <c r="EWY3" s="466"/>
      <c r="EWZ3" s="466"/>
      <c r="EXA3" s="466"/>
      <c r="EXB3" s="466"/>
      <c r="EXC3" s="466"/>
      <c r="EXD3" s="466"/>
      <c r="EXE3" s="466"/>
      <c r="EXF3" s="466"/>
      <c r="EXG3" s="466"/>
      <c r="EXH3" s="466"/>
      <c r="EXI3" s="466"/>
      <c r="EXJ3" s="466"/>
      <c r="EXK3" s="466"/>
      <c r="EXL3" s="466"/>
      <c r="EXM3" s="466"/>
      <c r="EXN3" s="466"/>
      <c r="EXO3" s="466"/>
      <c r="EXP3" s="466"/>
      <c r="EXQ3" s="466"/>
      <c r="EXR3" s="466"/>
      <c r="EXS3" s="466"/>
      <c r="EXT3" s="466"/>
      <c r="EXU3" s="466"/>
      <c r="EXV3" s="466"/>
      <c r="EXW3" s="466"/>
      <c r="EXX3" s="466"/>
      <c r="EXY3" s="466"/>
      <c r="EXZ3" s="466"/>
      <c r="EYA3" s="466"/>
      <c r="EYB3" s="466"/>
      <c r="EYC3" s="466"/>
      <c r="EYD3" s="466"/>
      <c r="EYE3" s="466"/>
      <c r="EYF3" s="466"/>
      <c r="EYG3" s="466"/>
      <c r="EYH3" s="466"/>
      <c r="EYI3" s="466"/>
      <c r="EYJ3" s="466"/>
      <c r="EYK3" s="466"/>
      <c r="EYL3" s="466"/>
      <c r="EYM3" s="466"/>
      <c r="EYN3" s="466"/>
      <c r="EYO3" s="466"/>
      <c r="EYP3" s="466"/>
      <c r="EYQ3" s="466"/>
      <c r="EYR3" s="466"/>
      <c r="EYS3" s="466"/>
      <c r="EYT3" s="466"/>
      <c r="EYU3" s="466"/>
      <c r="EYV3" s="466"/>
      <c r="EYW3" s="466"/>
      <c r="EYX3" s="466"/>
      <c r="EYY3" s="466"/>
      <c r="EYZ3" s="466"/>
      <c r="EZA3" s="466"/>
      <c r="EZB3" s="466"/>
      <c r="EZC3" s="466"/>
      <c r="EZD3" s="466"/>
      <c r="EZE3" s="466"/>
      <c r="EZF3" s="466"/>
      <c r="EZG3" s="466"/>
      <c r="EZH3" s="466"/>
      <c r="EZI3" s="466"/>
      <c r="EZJ3" s="466"/>
      <c r="EZK3" s="466"/>
      <c r="EZL3" s="466"/>
      <c r="EZM3" s="466"/>
      <c r="EZN3" s="466"/>
      <c r="EZO3" s="466"/>
      <c r="EZP3" s="466"/>
      <c r="EZQ3" s="466"/>
      <c r="EZR3" s="466"/>
      <c r="EZS3" s="466"/>
      <c r="EZT3" s="466"/>
      <c r="EZU3" s="466"/>
      <c r="EZV3" s="466"/>
      <c r="EZW3" s="466"/>
      <c r="EZX3" s="466"/>
      <c r="EZY3" s="466"/>
      <c r="EZZ3" s="466"/>
      <c r="FAA3" s="466"/>
      <c r="FAB3" s="466"/>
      <c r="FAC3" s="466"/>
      <c r="FAD3" s="466"/>
      <c r="FAE3" s="466"/>
      <c r="FAF3" s="466"/>
      <c r="FAG3" s="466"/>
      <c r="FAH3" s="466"/>
      <c r="FAI3" s="466"/>
      <c r="FAJ3" s="466"/>
      <c r="FAK3" s="466"/>
      <c r="FAL3" s="466"/>
      <c r="FAM3" s="466"/>
      <c r="FAN3" s="466"/>
      <c r="FAO3" s="466"/>
      <c r="FAP3" s="466"/>
      <c r="FAQ3" s="466"/>
      <c r="FAR3" s="466"/>
      <c r="FAS3" s="466"/>
      <c r="FAT3" s="466"/>
      <c r="FAU3" s="466"/>
      <c r="FAV3" s="466"/>
      <c r="FAW3" s="466"/>
      <c r="FAX3" s="466"/>
      <c r="FAY3" s="466"/>
      <c r="FAZ3" s="466"/>
      <c r="FBA3" s="466"/>
      <c r="FBB3" s="466"/>
      <c r="FBC3" s="466"/>
      <c r="FBD3" s="466"/>
      <c r="FBE3" s="466"/>
      <c r="FBF3" s="466"/>
      <c r="FBG3" s="466"/>
      <c r="FBH3" s="466"/>
      <c r="FBI3" s="466"/>
      <c r="FBJ3" s="466"/>
      <c r="FBK3" s="466"/>
      <c r="FBL3" s="466"/>
      <c r="FBM3" s="466"/>
      <c r="FBN3" s="466"/>
      <c r="FBO3" s="466"/>
      <c r="FBP3" s="466"/>
      <c r="FBQ3" s="466"/>
      <c r="FBR3" s="466"/>
      <c r="FBS3" s="466"/>
      <c r="FBT3" s="466"/>
      <c r="FBU3" s="466"/>
      <c r="FBV3" s="466"/>
      <c r="FBW3" s="466"/>
      <c r="FBX3" s="466"/>
      <c r="FBY3" s="466"/>
      <c r="FBZ3" s="466"/>
      <c r="FCA3" s="466"/>
      <c r="FCB3" s="466"/>
      <c r="FCC3" s="466"/>
      <c r="FCD3" s="466"/>
      <c r="FCE3" s="466"/>
      <c r="FCF3" s="466"/>
      <c r="FCG3" s="466"/>
      <c r="FCH3" s="466"/>
      <c r="FCI3" s="466"/>
      <c r="FCJ3" s="466"/>
      <c r="FCK3" s="466"/>
      <c r="FCL3" s="466"/>
      <c r="FCM3" s="466"/>
      <c r="FCN3" s="466"/>
      <c r="FCO3" s="466"/>
      <c r="FCP3" s="466"/>
      <c r="FCQ3" s="466"/>
      <c r="FCR3" s="466"/>
      <c r="FCS3" s="466"/>
      <c r="FCT3" s="466"/>
      <c r="FCU3" s="466"/>
      <c r="FCV3" s="466"/>
      <c r="FCW3" s="466"/>
      <c r="FCX3" s="466"/>
      <c r="FCY3" s="466"/>
      <c r="FCZ3" s="466"/>
      <c r="FDA3" s="466"/>
      <c r="FDB3" s="466"/>
      <c r="FDC3" s="466"/>
      <c r="FDD3" s="466"/>
      <c r="FDE3" s="466"/>
      <c r="FDF3" s="466"/>
      <c r="FDG3" s="466"/>
      <c r="FDH3" s="466"/>
      <c r="FDI3" s="466"/>
      <c r="FDJ3" s="466"/>
      <c r="FDK3" s="466"/>
      <c r="FDL3" s="466"/>
      <c r="FDM3" s="466"/>
      <c r="FDN3" s="466"/>
      <c r="FDO3" s="466"/>
      <c r="FDP3" s="466"/>
      <c r="FDQ3" s="466"/>
      <c r="FDR3" s="466"/>
      <c r="FDS3" s="466"/>
      <c r="FDT3" s="466"/>
      <c r="FDU3" s="466"/>
      <c r="FDV3" s="466"/>
      <c r="FDW3" s="466"/>
      <c r="FDX3" s="466"/>
      <c r="FDY3" s="466"/>
      <c r="FDZ3" s="466"/>
      <c r="FEA3" s="466"/>
      <c r="FEB3" s="466"/>
      <c r="FEC3" s="466"/>
      <c r="FED3" s="466"/>
      <c r="FEE3" s="466"/>
      <c r="FEF3" s="466"/>
      <c r="FEG3" s="466"/>
      <c r="FEH3" s="466"/>
      <c r="FEI3" s="466"/>
      <c r="FEJ3" s="466"/>
      <c r="FEK3" s="466"/>
      <c r="FEL3" s="466"/>
      <c r="FEM3" s="466"/>
      <c r="FEN3" s="466"/>
      <c r="FEO3" s="466"/>
      <c r="FEP3" s="466"/>
      <c r="FEQ3" s="466"/>
      <c r="FER3" s="466"/>
      <c r="FES3" s="466"/>
      <c r="FET3" s="466"/>
      <c r="FEU3" s="466"/>
      <c r="FEV3" s="466"/>
      <c r="FEW3" s="466"/>
      <c r="FEX3" s="466"/>
      <c r="FEY3" s="466"/>
      <c r="FEZ3" s="466"/>
      <c r="FFA3" s="466"/>
      <c r="FFB3" s="466"/>
      <c r="FFC3" s="466"/>
      <c r="FFD3" s="466"/>
      <c r="FFE3" s="466"/>
      <c r="FFF3" s="466"/>
      <c r="FFG3" s="466"/>
      <c r="FFH3" s="466"/>
      <c r="FFI3" s="466"/>
      <c r="FFJ3" s="466"/>
      <c r="FFK3" s="466"/>
      <c r="FFL3" s="466"/>
      <c r="FFM3" s="466"/>
      <c r="FFN3" s="466"/>
      <c r="FFO3" s="466"/>
      <c r="FFP3" s="466"/>
      <c r="FFQ3" s="466"/>
      <c r="FFR3" s="466"/>
      <c r="FFS3" s="466"/>
      <c r="FFT3" s="466"/>
      <c r="FFU3" s="466"/>
      <c r="FFV3" s="466"/>
      <c r="FFW3" s="466"/>
      <c r="FFX3" s="466"/>
      <c r="FFY3" s="466"/>
      <c r="FFZ3" s="466"/>
      <c r="FGA3" s="466"/>
      <c r="FGB3" s="466"/>
      <c r="FGC3" s="466"/>
      <c r="FGD3" s="466"/>
      <c r="FGE3" s="466"/>
      <c r="FGF3" s="466"/>
      <c r="FGG3" s="466"/>
      <c r="FGH3" s="466"/>
      <c r="FGI3" s="466"/>
      <c r="FGJ3" s="466"/>
      <c r="FGK3" s="466"/>
      <c r="FGL3" s="466"/>
      <c r="FGM3" s="466"/>
      <c r="FGN3" s="466"/>
      <c r="FGO3" s="466"/>
      <c r="FGP3" s="466"/>
      <c r="FGQ3" s="466"/>
      <c r="FGR3" s="466"/>
      <c r="FGS3" s="466"/>
      <c r="FGT3" s="466"/>
      <c r="FGU3" s="466"/>
      <c r="FGV3" s="466"/>
      <c r="FGW3" s="466"/>
      <c r="FGX3" s="466"/>
      <c r="FGY3" s="466"/>
      <c r="FGZ3" s="466"/>
      <c r="FHA3" s="466"/>
      <c r="FHB3" s="466"/>
      <c r="FHC3" s="466"/>
      <c r="FHD3" s="466"/>
      <c r="FHE3" s="466"/>
      <c r="FHF3" s="466"/>
      <c r="FHG3" s="466"/>
      <c r="FHH3" s="466"/>
      <c r="FHI3" s="466"/>
      <c r="FHJ3" s="466"/>
      <c r="FHK3" s="466"/>
      <c r="FHL3" s="466"/>
      <c r="FHM3" s="466"/>
      <c r="FHN3" s="466"/>
      <c r="FHO3" s="466"/>
      <c r="FHP3" s="466"/>
      <c r="FHQ3" s="466"/>
      <c r="FHR3" s="466"/>
      <c r="FHS3" s="466"/>
      <c r="FHT3" s="466"/>
      <c r="FHU3" s="466"/>
      <c r="FHV3" s="466"/>
      <c r="FHW3" s="466"/>
      <c r="FHX3" s="466"/>
      <c r="FHY3" s="466"/>
      <c r="FHZ3" s="466"/>
      <c r="FIA3" s="466"/>
      <c r="FIB3" s="466"/>
      <c r="FIC3" s="466"/>
      <c r="FID3" s="466"/>
      <c r="FIE3" s="466"/>
      <c r="FIF3" s="466"/>
      <c r="FIG3" s="466"/>
      <c r="FIH3" s="466"/>
      <c r="FII3" s="466"/>
      <c r="FIJ3" s="466"/>
      <c r="FIK3" s="466"/>
      <c r="FIL3" s="466"/>
      <c r="FIM3" s="466"/>
      <c r="FIN3" s="466"/>
      <c r="FIO3" s="466"/>
      <c r="FIP3" s="466"/>
      <c r="FIQ3" s="466"/>
      <c r="FIR3" s="466"/>
      <c r="FIS3" s="466"/>
      <c r="FIT3" s="466"/>
      <c r="FIU3" s="466"/>
      <c r="FIV3" s="466"/>
      <c r="FIW3" s="466"/>
      <c r="FIX3" s="466"/>
      <c r="FIY3" s="466"/>
      <c r="FIZ3" s="466"/>
      <c r="FJA3" s="466"/>
      <c r="FJB3" s="466"/>
      <c r="FJC3" s="466"/>
      <c r="FJD3" s="466"/>
      <c r="FJE3" s="466"/>
      <c r="FJF3" s="466"/>
      <c r="FJG3" s="466"/>
      <c r="FJH3" s="466"/>
      <c r="FJI3" s="466"/>
      <c r="FJJ3" s="466"/>
      <c r="FJK3" s="466"/>
      <c r="FJL3" s="466"/>
      <c r="FJM3" s="466"/>
      <c r="FJN3" s="466"/>
      <c r="FJO3" s="466"/>
      <c r="FJP3" s="466"/>
      <c r="FJQ3" s="466"/>
      <c r="FJR3" s="466"/>
      <c r="FJS3" s="466"/>
      <c r="FJT3" s="466"/>
      <c r="FJU3" s="466"/>
      <c r="FJV3" s="466"/>
      <c r="FJW3" s="466"/>
      <c r="FJX3" s="466"/>
      <c r="FJY3" s="466"/>
      <c r="FJZ3" s="466"/>
      <c r="FKA3" s="466"/>
      <c r="FKB3" s="466"/>
      <c r="FKC3" s="466"/>
      <c r="FKD3" s="466"/>
      <c r="FKE3" s="466"/>
      <c r="FKF3" s="466"/>
      <c r="FKG3" s="466"/>
      <c r="FKH3" s="466"/>
      <c r="FKI3" s="466"/>
      <c r="FKJ3" s="466"/>
      <c r="FKK3" s="466"/>
      <c r="FKL3" s="466"/>
      <c r="FKM3" s="466"/>
      <c r="FKN3" s="466"/>
      <c r="FKO3" s="466"/>
      <c r="FKP3" s="466"/>
      <c r="FKQ3" s="466"/>
      <c r="FKR3" s="466"/>
      <c r="FKS3" s="466"/>
      <c r="FKT3" s="466"/>
      <c r="FKU3" s="466"/>
      <c r="FKV3" s="466"/>
      <c r="FKW3" s="466"/>
      <c r="FKX3" s="466"/>
      <c r="FKY3" s="466"/>
      <c r="FKZ3" s="466"/>
      <c r="FLA3" s="466"/>
      <c r="FLB3" s="466"/>
      <c r="FLC3" s="466"/>
      <c r="FLD3" s="466"/>
      <c r="FLE3" s="466"/>
      <c r="FLF3" s="466"/>
      <c r="FLG3" s="466"/>
      <c r="FLH3" s="466"/>
      <c r="FLI3" s="466"/>
      <c r="FLJ3" s="466"/>
      <c r="FLK3" s="466"/>
      <c r="FLL3" s="466"/>
      <c r="FLM3" s="466"/>
      <c r="FLN3" s="466"/>
      <c r="FLO3" s="466"/>
      <c r="FLP3" s="466"/>
      <c r="FLQ3" s="466"/>
      <c r="FLR3" s="466"/>
      <c r="FLS3" s="466"/>
      <c r="FLT3" s="466"/>
      <c r="FLU3" s="466"/>
      <c r="FLV3" s="466"/>
      <c r="FLW3" s="466"/>
      <c r="FLX3" s="466"/>
      <c r="FLY3" s="466"/>
      <c r="FLZ3" s="466"/>
      <c r="FMA3" s="466"/>
      <c r="FMB3" s="466"/>
      <c r="FMC3" s="466"/>
      <c r="FMD3" s="466"/>
      <c r="FME3" s="466"/>
      <c r="FMF3" s="466"/>
      <c r="FMG3" s="466"/>
      <c r="FMH3" s="466"/>
      <c r="FMI3" s="466"/>
      <c r="FMJ3" s="466"/>
      <c r="FMK3" s="466"/>
      <c r="FML3" s="466"/>
      <c r="FMM3" s="466"/>
      <c r="FMN3" s="466"/>
      <c r="FMO3" s="466"/>
      <c r="FMP3" s="466"/>
      <c r="FMQ3" s="466"/>
      <c r="FMR3" s="466"/>
      <c r="FMS3" s="466"/>
      <c r="FMT3" s="466"/>
      <c r="FMU3" s="466"/>
      <c r="FMV3" s="466"/>
      <c r="FMW3" s="466"/>
      <c r="FMX3" s="466"/>
      <c r="FMY3" s="466"/>
      <c r="FMZ3" s="466"/>
      <c r="FNA3" s="466"/>
      <c r="FNB3" s="466"/>
      <c r="FNC3" s="466"/>
      <c r="FND3" s="466"/>
      <c r="FNE3" s="466"/>
      <c r="FNF3" s="466"/>
      <c r="FNG3" s="466"/>
      <c r="FNH3" s="466"/>
      <c r="FNI3" s="466"/>
      <c r="FNJ3" s="466"/>
      <c r="FNK3" s="466"/>
      <c r="FNL3" s="466"/>
      <c r="FNM3" s="466"/>
      <c r="FNN3" s="466"/>
      <c r="FNO3" s="466"/>
      <c r="FNP3" s="466"/>
      <c r="FNQ3" s="466"/>
      <c r="FNR3" s="466"/>
      <c r="FNS3" s="466"/>
      <c r="FNT3" s="466"/>
      <c r="FNU3" s="466"/>
      <c r="FNV3" s="466"/>
      <c r="FNW3" s="466"/>
      <c r="FNX3" s="466"/>
      <c r="FNY3" s="466"/>
      <c r="FNZ3" s="466"/>
      <c r="FOA3" s="466"/>
      <c r="FOB3" s="466"/>
      <c r="FOC3" s="466"/>
      <c r="FOD3" s="466"/>
      <c r="FOE3" s="466"/>
      <c r="FOF3" s="466"/>
      <c r="FOG3" s="466"/>
      <c r="FOH3" s="466"/>
      <c r="FOI3" s="466"/>
      <c r="FOJ3" s="466"/>
      <c r="FOK3" s="466"/>
      <c r="FOL3" s="466"/>
      <c r="FOM3" s="466"/>
      <c r="FON3" s="466"/>
      <c r="FOO3" s="466"/>
      <c r="FOP3" s="466"/>
      <c r="FOQ3" s="466"/>
      <c r="FOR3" s="466"/>
      <c r="FOS3" s="466"/>
      <c r="FOT3" s="466"/>
      <c r="FOU3" s="466"/>
      <c r="FOV3" s="466"/>
      <c r="FOW3" s="466"/>
      <c r="FOX3" s="466"/>
      <c r="FOY3" s="466"/>
      <c r="FOZ3" s="466"/>
      <c r="FPA3" s="466"/>
      <c r="FPB3" s="466"/>
      <c r="FPC3" s="466"/>
      <c r="FPD3" s="466"/>
      <c r="FPE3" s="466"/>
      <c r="FPF3" s="466"/>
      <c r="FPG3" s="466"/>
      <c r="FPH3" s="466"/>
      <c r="FPI3" s="466"/>
      <c r="FPJ3" s="466"/>
      <c r="FPK3" s="466"/>
      <c r="FPL3" s="466"/>
      <c r="FPM3" s="466"/>
      <c r="FPN3" s="466"/>
      <c r="FPO3" s="466"/>
      <c r="FPP3" s="466"/>
      <c r="FPQ3" s="466"/>
      <c r="FPR3" s="466"/>
      <c r="FPS3" s="466"/>
      <c r="FPT3" s="466"/>
      <c r="FPU3" s="466"/>
      <c r="FPV3" s="466"/>
      <c r="FPW3" s="466"/>
      <c r="FPX3" s="466"/>
      <c r="FPY3" s="466"/>
      <c r="FPZ3" s="466"/>
      <c r="FQA3" s="466"/>
      <c r="FQB3" s="466"/>
      <c r="FQC3" s="466"/>
      <c r="FQD3" s="466"/>
      <c r="FQE3" s="466"/>
      <c r="FQF3" s="466"/>
      <c r="FQG3" s="466"/>
      <c r="FQH3" s="466"/>
      <c r="FQI3" s="466"/>
      <c r="FQJ3" s="466"/>
      <c r="FQK3" s="466"/>
      <c r="FQL3" s="466"/>
      <c r="FQM3" s="466"/>
      <c r="FQN3" s="466"/>
      <c r="FQO3" s="466"/>
      <c r="FQP3" s="466"/>
      <c r="FQQ3" s="466"/>
      <c r="FQR3" s="466"/>
      <c r="FQS3" s="466"/>
      <c r="FQT3" s="466"/>
      <c r="FQU3" s="466"/>
      <c r="FQV3" s="466"/>
      <c r="FQW3" s="466"/>
      <c r="FQX3" s="466"/>
      <c r="FQY3" s="466"/>
      <c r="FQZ3" s="466"/>
      <c r="FRA3" s="466"/>
      <c r="FRB3" s="466"/>
      <c r="FRC3" s="466"/>
      <c r="FRD3" s="466"/>
      <c r="FRE3" s="466"/>
      <c r="FRF3" s="466"/>
      <c r="FRG3" s="466"/>
      <c r="FRH3" s="466"/>
      <c r="FRI3" s="466"/>
      <c r="FRJ3" s="466"/>
      <c r="FRK3" s="466"/>
      <c r="FRL3" s="466"/>
      <c r="FRM3" s="466"/>
      <c r="FRN3" s="466"/>
      <c r="FRO3" s="466"/>
      <c r="FRP3" s="466"/>
      <c r="FRQ3" s="466"/>
      <c r="FRR3" s="466"/>
      <c r="FRS3" s="466"/>
      <c r="FRT3" s="466"/>
      <c r="FRU3" s="466"/>
      <c r="FRV3" s="466"/>
      <c r="FRW3" s="466"/>
      <c r="FRX3" s="466"/>
      <c r="FRY3" s="466"/>
      <c r="FRZ3" s="466"/>
      <c r="FSA3" s="466"/>
      <c r="FSB3" s="466"/>
      <c r="FSC3" s="466"/>
      <c r="FSD3" s="466"/>
      <c r="FSE3" s="466"/>
      <c r="FSF3" s="466"/>
      <c r="FSG3" s="466"/>
      <c r="FSH3" s="466"/>
      <c r="FSI3" s="466"/>
      <c r="FSJ3" s="466"/>
      <c r="FSK3" s="466"/>
      <c r="FSL3" s="466"/>
      <c r="FSM3" s="466"/>
      <c r="FSN3" s="466"/>
      <c r="FSO3" s="466"/>
      <c r="FSP3" s="466"/>
      <c r="FSQ3" s="466"/>
      <c r="FSR3" s="466"/>
      <c r="FSS3" s="466"/>
      <c r="FST3" s="466"/>
      <c r="FSU3" s="466"/>
      <c r="FSV3" s="466"/>
      <c r="FSW3" s="466"/>
      <c r="FSX3" s="466"/>
      <c r="FSY3" s="466"/>
      <c r="FSZ3" s="466"/>
      <c r="FTA3" s="466"/>
      <c r="FTB3" s="466"/>
      <c r="FTC3" s="466"/>
      <c r="FTD3" s="466"/>
      <c r="FTE3" s="466"/>
      <c r="FTF3" s="466"/>
      <c r="FTG3" s="466"/>
      <c r="FTH3" s="466"/>
      <c r="FTI3" s="466"/>
      <c r="FTJ3" s="466"/>
      <c r="FTK3" s="466"/>
      <c r="FTL3" s="466"/>
      <c r="FTM3" s="466"/>
      <c r="FTN3" s="466"/>
      <c r="FTO3" s="466"/>
      <c r="FTP3" s="466"/>
      <c r="FTQ3" s="466"/>
      <c r="FTR3" s="466"/>
      <c r="FTS3" s="466"/>
      <c r="FTT3" s="466"/>
      <c r="FTU3" s="466"/>
      <c r="FTV3" s="466"/>
      <c r="FTW3" s="466"/>
      <c r="FTX3" s="466"/>
      <c r="FTY3" s="466"/>
      <c r="FTZ3" s="466"/>
      <c r="FUA3" s="466"/>
      <c r="FUB3" s="466"/>
      <c r="FUC3" s="466"/>
      <c r="FUD3" s="466"/>
      <c r="FUE3" s="466"/>
      <c r="FUF3" s="466"/>
      <c r="FUG3" s="466"/>
      <c r="FUH3" s="466"/>
      <c r="FUI3" s="466"/>
      <c r="FUJ3" s="466"/>
      <c r="FUK3" s="466"/>
      <c r="FUL3" s="466"/>
      <c r="FUM3" s="466"/>
      <c r="FUN3" s="466"/>
      <c r="FUO3" s="466"/>
      <c r="FUP3" s="466"/>
      <c r="FUQ3" s="466"/>
      <c r="FUR3" s="466"/>
      <c r="FUS3" s="466"/>
      <c r="FUT3" s="466"/>
      <c r="FUU3" s="466"/>
      <c r="FUV3" s="466"/>
      <c r="FUW3" s="466"/>
      <c r="FUX3" s="466"/>
      <c r="FUY3" s="466"/>
      <c r="FUZ3" s="466"/>
      <c r="FVA3" s="466"/>
      <c r="FVB3" s="466"/>
      <c r="FVC3" s="466"/>
      <c r="FVD3" s="466"/>
      <c r="FVE3" s="466"/>
      <c r="FVF3" s="466"/>
      <c r="FVG3" s="466"/>
      <c r="FVH3" s="466"/>
      <c r="FVI3" s="466"/>
      <c r="FVJ3" s="466"/>
      <c r="FVK3" s="466"/>
      <c r="FVL3" s="466"/>
      <c r="FVM3" s="466"/>
      <c r="FVN3" s="466"/>
      <c r="FVO3" s="466"/>
      <c r="FVP3" s="466"/>
      <c r="FVQ3" s="466"/>
      <c r="FVR3" s="466"/>
      <c r="FVS3" s="466"/>
      <c r="FVT3" s="466"/>
      <c r="FVU3" s="466"/>
      <c r="FVV3" s="466"/>
      <c r="FVW3" s="466"/>
      <c r="FVX3" s="466"/>
      <c r="FVY3" s="466"/>
      <c r="FVZ3" s="466"/>
      <c r="FWA3" s="466"/>
      <c r="FWB3" s="466"/>
      <c r="FWC3" s="466"/>
      <c r="FWD3" s="466"/>
      <c r="FWE3" s="466"/>
      <c r="FWF3" s="466"/>
      <c r="FWG3" s="466"/>
      <c r="FWH3" s="466"/>
      <c r="FWI3" s="466"/>
      <c r="FWJ3" s="466"/>
      <c r="FWK3" s="466"/>
      <c r="FWL3" s="466"/>
      <c r="FWM3" s="466"/>
      <c r="FWN3" s="466"/>
      <c r="FWO3" s="466"/>
      <c r="FWP3" s="466"/>
      <c r="FWQ3" s="466"/>
      <c r="FWR3" s="466"/>
      <c r="FWS3" s="466"/>
      <c r="FWT3" s="466"/>
      <c r="FWU3" s="466"/>
      <c r="FWV3" s="466"/>
      <c r="FWW3" s="466"/>
      <c r="FWX3" s="466"/>
      <c r="FWY3" s="466"/>
      <c r="FWZ3" s="466"/>
      <c r="FXA3" s="466"/>
      <c r="FXB3" s="466"/>
      <c r="FXC3" s="466"/>
      <c r="FXD3" s="466"/>
      <c r="FXE3" s="466"/>
      <c r="FXF3" s="466"/>
      <c r="FXG3" s="466"/>
      <c r="FXH3" s="466"/>
      <c r="FXI3" s="466"/>
      <c r="FXJ3" s="466"/>
      <c r="FXK3" s="466"/>
      <c r="FXL3" s="466"/>
      <c r="FXM3" s="466"/>
      <c r="FXN3" s="466"/>
      <c r="FXO3" s="466"/>
      <c r="FXP3" s="466"/>
      <c r="FXQ3" s="466"/>
      <c r="FXR3" s="466"/>
      <c r="FXS3" s="466"/>
      <c r="FXT3" s="466"/>
      <c r="FXU3" s="466"/>
      <c r="FXV3" s="466"/>
      <c r="FXW3" s="466"/>
      <c r="FXX3" s="466"/>
      <c r="FXY3" s="466"/>
      <c r="FXZ3" s="466"/>
      <c r="FYA3" s="466"/>
      <c r="FYB3" s="466"/>
      <c r="FYC3" s="466"/>
      <c r="FYD3" s="466"/>
      <c r="FYE3" s="466"/>
      <c r="FYF3" s="466"/>
      <c r="FYG3" s="466"/>
      <c r="FYH3" s="466"/>
      <c r="FYI3" s="466"/>
      <c r="FYJ3" s="466"/>
      <c r="FYK3" s="466"/>
      <c r="FYL3" s="466"/>
      <c r="FYM3" s="466"/>
      <c r="FYN3" s="466"/>
      <c r="FYO3" s="466"/>
      <c r="FYP3" s="466"/>
      <c r="FYQ3" s="466"/>
      <c r="FYR3" s="466"/>
      <c r="FYS3" s="466"/>
      <c r="FYT3" s="466"/>
      <c r="FYU3" s="466"/>
      <c r="FYV3" s="466"/>
      <c r="FYW3" s="466"/>
      <c r="FYX3" s="466"/>
      <c r="FYY3" s="466"/>
      <c r="FYZ3" s="466"/>
      <c r="FZA3" s="466"/>
      <c r="FZB3" s="466"/>
      <c r="FZC3" s="466"/>
      <c r="FZD3" s="466"/>
      <c r="FZE3" s="466"/>
      <c r="FZF3" s="466"/>
      <c r="FZG3" s="466"/>
      <c r="FZH3" s="466"/>
      <c r="FZI3" s="466"/>
      <c r="FZJ3" s="466"/>
      <c r="FZK3" s="466"/>
      <c r="FZL3" s="466"/>
      <c r="FZM3" s="466"/>
      <c r="FZN3" s="466"/>
      <c r="FZO3" s="466"/>
      <c r="FZP3" s="466"/>
      <c r="FZQ3" s="466"/>
      <c r="FZR3" s="466"/>
      <c r="FZS3" s="466"/>
      <c r="FZT3" s="466"/>
      <c r="FZU3" s="466"/>
      <c r="FZV3" s="466"/>
      <c r="FZW3" s="466"/>
      <c r="FZX3" s="466"/>
      <c r="FZY3" s="466"/>
      <c r="FZZ3" s="466"/>
      <c r="GAA3" s="466"/>
      <c r="GAB3" s="466"/>
      <c r="GAC3" s="466"/>
      <c r="GAD3" s="466"/>
      <c r="GAE3" s="466"/>
      <c r="GAF3" s="466"/>
      <c r="GAG3" s="466"/>
      <c r="GAH3" s="466"/>
      <c r="GAI3" s="466"/>
      <c r="GAJ3" s="466"/>
      <c r="GAK3" s="466"/>
      <c r="GAL3" s="466"/>
      <c r="GAM3" s="466"/>
      <c r="GAN3" s="466"/>
      <c r="GAO3" s="466"/>
      <c r="GAP3" s="466"/>
      <c r="GAQ3" s="466"/>
      <c r="GAR3" s="466"/>
      <c r="GAS3" s="466"/>
      <c r="GAT3" s="466"/>
      <c r="GAU3" s="466"/>
      <c r="GAV3" s="466"/>
      <c r="GAW3" s="466"/>
      <c r="GAX3" s="466"/>
      <c r="GAY3" s="466"/>
      <c r="GAZ3" s="466"/>
      <c r="GBA3" s="466"/>
      <c r="GBB3" s="466"/>
      <c r="GBC3" s="466"/>
      <c r="GBD3" s="466"/>
      <c r="GBE3" s="466"/>
      <c r="GBF3" s="466"/>
      <c r="GBG3" s="466"/>
      <c r="GBH3" s="466"/>
      <c r="GBI3" s="466"/>
      <c r="GBJ3" s="466"/>
      <c r="GBK3" s="466"/>
      <c r="GBL3" s="466"/>
      <c r="GBM3" s="466"/>
      <c r="GBN3" s="466"/>
      <c r="GBO3" s="466"/>
      <c r="GBP3" s="466"/>
      <c r="GBQ3" s="466"/>
      <c r="GBR3" s="466"/>
      <c r="GBS3" s="466"/>
      <c r="GBT3" s="466"/>
      <c r="GBU3" s="466"/>
      <c r="GBV3" s="466"/>
      <c r="GBW3" s="466"/>
      <c r="GBX3" s="466"/>
      <c r="GBY3" s="466"/>
      <c r="GBZ3" s="466"/>
      <c r="GCA3" s="466"/>
      <c r="GCB3" s="466"/>
      <c r="GCC3" s="466"/>
      <c r="GCD3" s="466"/>
      <c r="GCE3" s="466"/>
      <c r="GCF3" s="466"/>
      <c r="GCG3" s="466"/>
      <c r="GCH3" s="466"/>
      <c r="GCI3" s="466"/>
      <c r="GCJ3" s="466"/>
      <c r="GCK3" s="466"/>
      <c r="GCL3" s="466"/>
      <c r="GCM3" s="466"/>
      <c r="GCN3" s="466"/>
      <c r="GCO3" s="466"/>
      <c r="GCP3" s="466"/>
      <c r="GCQ3" s="466"/>
      <c r="GCR3" s="466"/>
      <c r="GCS3" s="466"/>
      <c r="GCT3" s="466"/>
      <c r="GCU3" s="466"/>
      <c r="GCV3" s="466"/>
      <c r="GCW3" s="466"/>
      <c r="GCX3" s="466"/>
      <c r="GCY3" s="466"/>
      <c r="GCZ3" s="466"/>
      <c r="GDA3" s="466"/>
      <c r="GDB3" s="466"/>
      <c r="GDC3" s="466"/>
      <c r="GDD3" s="466"/>
      <c r="GDE3" s="466"/>
      <c r="GDF3" s="466"/>
      <c r="GDG3" s="466"/>
      <c r="GDH3" s="466"/>
      <c r="GDI3" s="466"/>
      <c r="GDJ3" s="466"/>
      <c r="GDK3" s="466"/>
      <c r="GDL3" s="466"/>
      <c r="GDM3" s="466"/>
      <c r="GDN3" s="466"/>
      <c r="GDO3" s="466"/>
      <c r="GDP3" s="466"/>
      <c r="GDQ3" s="466"/>
      <c r="GDR3" s="466"/>
      <c r="GDS3" s="466"/>
      <c r="GDT3" s="466"/>
      <c r="GDU3" s="466"/>
      <c r="GDV3" s="466"/>
      <c r="GDW3" s="466"/>
      <c r="GDX3" s="466"/>
      <c r="GDY3" s="466"/>
      <c r="GDZ3" s="466"/>
      <c r="GEA3" s="466"/>
      <c r="GEB3" s="466"/>
      <c r="GEC3" s="466"/>
      <c r="GED3" s="466"/>
      <c r="GEE3" s="466"/>
      <c r="GEF3" s="466"/>
      <c r="GEG3" s="466"/>
      <c r="GEH3" s="466"/>
      <c r="GEI3" s="466"/>
      <c r="GEJ3" s="466"/>
      <c r="GEK3" s="466"/>
      <c r="GEL3" s="466"/>
      <c r="GEM3" s="466"/>
      <c r="GEN3" s="466"/>
      <c r="GEO3" s="466"/>
      <c r="GEP3" s="466"/>
      <c r="GEQ3" s="466"/>
      <c r="GER3" s="466"/>
      <c r="GES3" s="466"/>
      <c r="GET3" s="466"/>
      <c r="GEU3" s="466"/>
      <c r="GEV3" s="466"/>
      <c r="GEW3" s="466"/>
      <c r="GEX3" s="466"/>
      <c r="GEY3" s="466"/>
      <c r="GEZ3" s="466"/>
      <c r="GFA3" s="466"/>
      <c r="GFB3" s="466"/>
      <c r="GFC3" s="466"/>
      <c r="GFD3" s="466"/>
      <c r="GFE3" s="466"/>
      <c r="GFF3" s="466"/>
      <c r="GFG3" s="466"/>
      <c r="GFH3" s="466"/>
      <c r="GFI3" s="466"/>
      <c r="GFJ3" s="466"/>
      <c r="GFK3" s="466"/>
      <c r="GFL3" s="466"/>
      <c r="GFM3" s="466"/>
      <c r="GFN3" s="466"/>
      <c r="GFO3" s="466"/>
      <c r="GFP3" s="466"/>
      <c r="GFQ3" s="466"/>
      <c r="GFR3" s="466"/>
      <c r="GFS3" s="466"/>
      <c r="GFT3" s="466"/>
      <c r="GFU3" s="466"/>
      <c r="GFV3" s="466"/>
      <c r="GFW3" s="466"/>
      <c r="GFX3" s="466"/>
      <c r="GFY3" s="466"/>
      <c r="GFZ3" s="466"/>
      <c r="GGA3" s="466"/>
      <c r="GGB3" s="466"/>
      <c r="GGC3" s="466"/>
      <c r="GGD3" s="466"/>
      <c r="GGE3" s="466"/>
      <c r="GGF3" s="466"/>
      <c r="GGG3" s="466"/>
      <c r="GGH3" s="466"/>
      <c r="GGI3" s="466"/>
      <c r="GGJ3" s="466"/>
      <c r="GGK3" s="466"/>
      <c r="GGL3" s="466"/>
      <c r="GGM3" s="466"/>
      <c r="GGN3" s="466"/>
      <c r="GGO3" s="466"/>
      <c r="GGP3" s="466"/>
      <c r="GGQ3" s="466"/>
      <c r="GGR3" s="466"/>
      <c r="GGS3" s="466"/>
      <c r="GGT3" s="466"/>
      <c r="GGU3" s="466"/>
      <c r="GGV3" s="466"/>
      <c r="GGW3" s="466"/>
      <c r="GGX3" s="466"/>
      <c r="GGY3" s="466"/>
      <c r="GGZ3" s="466"/>
      <c r="GHA3" s="466"/>
      <c r="GHB3" s="466"/>
      <c r="GHC3" s="466"/>
      <c r="GHD3" s="466"/>
      <c r="GHE3" s="466"/>
      <c r="GHF3" s="466"/>
      <c r="GHG3" s="466"/>
      <c r="GHH3" s="466"/>
      <c r="GHI3" s="466"/>
      <c r="GHJ3" s="466"/>
      <c r="GHK3" s="466"/>
      <c r="GHL3" s="466"/>
      <c r="GHM3" s="466"/>
      <c r="GHN3" s="466"/>
      <c r="GHO3" s="466"/>
      <c r="GHP3" s="466"/>
      <c r="GHQ3" s="466"/>
      <c r="GHR3" s="466"/>
      <c r="GHS3" s="466"/>
      <c r="GHT3" s="466"/>
      <c r="GHU3" s="466"/>
      <c r="GHV3" s="466"/>
      <c r="GHW3" s="466"/>
      <c r="GHX3" s="466"/>
      <c r="GHY3" s="466"/>
      <c r="GHZ3" s="466"/>
      <c r="GIA3" s="466"/>
      <c r="GIB3" s="466"/>
      <c r="GIC3" s="466"/>
      <c r="GID3" s="466"/>
      <c r="GIE3" s="466"/>
      <c r="GIF3" s="466"/>
      <c r="GIG3" s="466"/>
      <c r="GIH3" s="466"/>
      <c r="GII3" s="466"/>
      <c r="GIJ3" s="466"/>
      <c r="GIK3" s="466"/>
      <c r="GIL3" s="466"/>
      <c r="GIM3" s="466"/>
      <c r="GIN3" s="466"/>
      <c r="GIO3" s="466"/>
      <c r="GIP3" s="466"/>
      <c r="GIQ3" s="466"/>
      <c r="GIR3" s="466"/>
      <c r="GIS3" s="466"/>
      <c r="GIT3" s="466"/>
      <c r="GIU3" s="466"/>
      <c r="GIV3" s="466"/>
      <c r="GIW3" s="466"/>
      <c r="GIX3" s="466"/>
      <c r="GIY3" s="466"/>
      <c r="GIZ3" s="466"/>
      <c r="GJA3" s="466"/>
      <c r="GJB3" s="466"/>
      <c r="GJC3" s="466"/>
      <c r="GJD3" s="466"/>
      <c r="GJE3" s="466"/>
      <c r="GJF3" s="466"/>
      <c r="GJG3" s="466"/>
      <c r="GJH3" s="466"/>
      <c r="GJI3" s="466"/>
      <c r="GJJ3" s="466"/>
      <c r="GJK3" s="466"/>
      <c r="GJL3" s="466"/>
      <c r="GJM3" s="466"/>
      <c r="GJN3" s="466"/>
      <c r="GJO3" s="466"/>
      <c r="GJP3" s="466"/>
      <c r="GJQ3" s="466"/>
      <c r="GJR3" s="466"/>
      <c r="GJS3" s="466"/>
      <c r="GJT3" s="466"/>
      <c r="GJU3" s="466"/>
      <c r="GJV3" s="466"/>
      <c r="GJW3" s="466"/>
      <c r="GJX3" s="466"/>
      <c r="GJY3" s="466"/>
      <c r="GJZ3" s="466"/>
      <c r="GKA3" s="466"/>
      <c r="GKB3" s="466"/>
      <c r="GKC3" s="466"/>
      <c r="GKD3" s="466"/>
      <c r="GKE3" s="466"/>
      <c r="GKF3" s="466"/>
      <c r="GKG3" s="466"/>
      <c r="GKH3" s="466"/>
      <c r="GKI3" s="466"/>
      <c r="GKJ3" s="466"/>
      <c r="GKK3" s="466"/>
      <c r="GKL3" s="466"/>
      <c r="GKM3" s="466"/>
      <c r="GKN3" s="466"/>
      <c r="GKO3" s="466"/>
      <c r="GKP3" s="466"/>
      <c r="GKQ3" s="466"/>
      <c r="GKR3" s="466"/>
      <c r="GKS3" s="466"/>
      <c r="GKT3" s="466"/>
      <c r="GKU3" s="466"/>
      <c r="GKV3" s="466"/>
      <c r="GKW3" s="466"/>
      <c r="GKX3" s="466"/>
      <c r="GKY3" s="466"/>
      <c r="GKZ3" s="466"/>
      <c r="GLA3" s="466"/>
      <c r="GLB3" s="466"/>
      <c r="GLC3" s="466"/>
      <c r="GLD3" s="466"/>
      <c r="GLE3" s="466"/>
      <c r="GLF3" s="466"/>
      <c r="GLG3" s="466"/>
      <c r="GLH3" s="466"/>
      <c r="GLI3" s="466"/>
      <c r="GLJ3" s="466"/>
      <c r="GLK3" s="466"/>
      <c r="GLL3" s="466"/>
      <c r="GLM3" s="466"/>
      <c r="GLN3" s="466"/>
      <c r="GLO3" s="466"/>
      <c r="GLP3" s="466"/>
      <c r="GLQ3" s="466"/>
      <c r="GLR3" s="466"/>
      <c r="GLS3" s="466"/>
      <c r="GLT3" s="466"/>
      <c r="GLU3" s="466"/>
      <c r="GLV3" s="466"/>
      <c r="GLW3" s="466"/>
      <c r="GLX3" s="466"/>
      <c r="GLY3" s="466"/>
      <c r="GLZ3" s="466"/>
      <c r="GMA3" s="466"/>
      <c r="GMB3" s="466"/>
      <c r="GMC3" s="466"/>
      <c r="GMD3" s="466"/>
      <c r="GME3" s="466"/>
      <c r="GMF3" s="466"/>
      <c r="GMG3" s="466"/>
      <c r="GMH3" s="466"/>
      <c r="GMI3" s="466"/>
      <c r="GMJ3" s="466"/>
      <c r="GMK3" s="466"/>
      <c r="GML3" s="466"/>
      <c r="GMM3" s="466"/>
      <c r="GMN3" s="466"/>
      <c r="GMO3" s="466"/>
      <c r="GMP3" s="466"/>
      <c r="GMQ3" s="466"/>
      <c r="GMR3" s="466"/>
      <c r="GMS3" s="466"/>
      <c r="GMT3" s="466"/>
      <c r="GMU3" s="466"/>
      <c r="GMV3" s="466"/>
      <c r="GMW3" s="466"/>
      <c r="GMX3" s="466"/>
      <c r="GMY3" s="466"/>
      <c r="GMZ3" s="466"/>
      <c r="GNA3" s="466"/>
      <c r="GNB3" s="466"/>
      <c r="GNC3" s="466"/>
      <c r="GND3" s="466"/>
      <c r="GNE3" s="466"/>
      <c r="GNF3" s="466"/>
      <c r="GNG3" s="466"/>
      <c r="GNH3" s="466"/>
      <c r="GNI3" s="466"/>
      <c r="GNJ3" s="466"/>
      <c r="GNK3" s="466"/>
      <c r="GNL3" s="466"/>
      <c r="GNM3" s="466"/>
      <c r="GNN3" s="466"/>
      <c r="GNO3" s="466"/>
      <c r="GNP3" s="466"/>
      <c r="GNQ3" s="466"/>
      <c r="GNR3" s="466"/>
      <c r="GNS3" s="466"/>
      <c r="GNT3" s="466"/>
      <c r="GNU3" s="466"/>
      <c r="GNV3" s="466"/>
      <c r="GNW3" s="466"/>
      <c r="GNX3" s="466"/>
      <c r="GNY3" s="466"/>
      <c r="GNZ3" s="466"/>
      <c r="GOA3" s="466"/>
      <c r="GOB3" s="466"/>
      <c r="GOC3" s="466"/>
      <c r="GOD3" s="466"/>
      <c r="GOE3" s="466"/>
      <c r="GOF3" s="466"/>
      <c r="GOG3" s="466"/>
      <c r="GOH3" s="466"/>
      <c r="GOI3" s="466"/>
      <c r="GOJ3" s="466"/>
      <c r="GOK3" s="466"/>
      <c r="GOL3" s="466"/>
      <c r="GOM3" s="466"/>
      <c r="GON3" s="466"/>
      <c r="GOO3" s="466"/>
      <c r="GOP3" s="466"/>
      <c r="GOQ3" s="466"/>
      <c r="GOR3" s="466"/>
      <c r="GOS3" s="466"/>
      <c r="GOT3" s="466"/>
      <c r="GOU3" s="466"/>
      <c r="GOV3" s="466"/>
      <c r="GOW3" s="466"/>
      <c r="GOX3" s="466"/>
      <c r="GOY3" s="466"/>
      <c r="GOZ3" s="466"/>
      <c r="GPA3" s="466"/>
      <c r="GPB3" s="466"/>
      <c r="GPC3" s="466"/>
      <c r="GPD3" s="466"/>
      <c r="GPE3" s="466"/>
      <c r="GPF3" s="466"/>
      <c r="GPG3" s="466"/>
      <c r="GPH3" s="466"/>
      <c r="GPI3" s="466"/>
      <c r="GPJ3" s="466"/>
      <c r="GPK3" s="466"/>
      <c r="GPL3" s="466"/>
      <c r="GPM3" s="466"/>
      <c r="GPN3" s="466"/>
      <c r="GPO3" s="466"/>
      <c r="GPP3" s="466"/>
      <c r="GPQ3" s="466"/>
      <c r="GPR3" s="466"/>
      <c r="GPS3" s="466"/>
      <c r="GPT3" s="466"/>
      <c r="GPU3" s="466"/>
      <c r="GPV3" s="466"/>
      <c r="GPW3" s="466"/>
      <c r="GPX3" s="466"/>
      <c r="GPY3" s="466"/>
      <c r="GPZ3" s="466"/>
      <c r="GQA3" s="466"/>
      <c r="GQB3" s="466"/>
      <c r="GQC3" s="466"/>
      <c r="GQD3" s="466"/>
      <c r="GQE3" s="466"/>
      <c r="GQF3" s="466"/>
      <c r="GQG3" s="466"/>
      <c r="GQH3" s="466"/>
      <c r="GQI3" s="466"/>
      <c r="GQJ3" s="466"/>
      <c r="GQK3" s="466"/>
      <c r="GQL3" s="466"/>
      <c r="GQM3" s="466"/>
      <c r="GQN3" s="466"/>
      <c r="GQO3" s="466"/>
      <c r="GQP3" s="466"/>
      <c r="GQQ3" s="466"/>
      <c r="GQR3" s="466"/>
      <c r="GQS3" s="466"/>
      <c r="GQT3" s="466"/>
      <c r="GQU3" s="466"/>
      <c r="GQV3" s="466"/>
      <c r="GQW3" s="466"/>
      <c r="GQX3" s="466"/>
      <c r="GQY3" s="466"/>
      <c r="GQZ3" s="466"/>
      <c r="GRA3" s="466"/>
      <c r="GRB3" s="466"/>
      <c r="GRC3" s="466"/>
      <c r="GRD3" s="466"/>
      <c r="GRE3" s="466"/>
      <c r="GRF3" s="466"/>
      <c r="GRG3" s="466"/>
      <c r="GRH3" s="466"/>
      <c r="GRI3" s="466"/>
      <c r="GRJ3" s="466"/>
      <c r="GRK3" s="466"/>
      <c r="GRL3" s="466"/>
      <c r="GRM3" s="466"/>
      <c r="GRN3" s="466"/>
      <c r="GRO3" s="466"/>
      <c r="GRP3" s="466"/>
      <c r="GRQ3" s="466"/>
      <c r="GRR3" s="466"/>
      <c r="GRS3" s="466"/>
      <c r="GRT3" s="466"/>
      <c r="GRU3" s="466"/>
      <c r="GRV3" s="466"/>
      <c r="GRW3" s="466"/>
      <c r="GRX3" s="466"/>
      <c r="GRY3" s="466"/>
      <c r="GRZ3" s="466"/>
      <c r="GSA3" s="466"/>
      <c r="GSB3" s="466"/>
      <c r="GSC3" s="466"/>
      <c r="GSD3" s="466"/>
      <c r="GSE3" s="466"/>
      <c r="GSF3" s="466"/>
      <c r="GSG3" s="466"/>
      <c r="GSH3" s="466"/>
      <c r="GSI3" s="466"/>
      <c r="GSJ3" s="466"/>
      <c r="GSK3" s="466"/>
      <c r="GSL3" s="466"/>
      <c r="GSM3" s="466"/>
      <c r="GSN3" s="466"/>
      <c r="GSO3" s="466"/>
      <c r="GSP3" s="466"/>
      <c r="GSQ3" s="466"/>
      <c r="GSR3" s="466"/>
      <c r="GSS3" s="466"/>
      <c r="GST3" s="466"/>
      <c r="GSU3" s="466"/>
      <c r="GSV3" s="466"/>
      <c r="GSW3" s="466"/>
      <c r="GSX3" s="466"/>
      <c r="GSY3" s="466"/>
      <c r="GSZ3" s="466"/>
      <c r="GTA3" s="466"/>
      <c r="GTB3" s="466"/>
      <c r="GTC3" s="466"/>
      <c r="GTD3" s="466"/>
      <c r="GTE3" s="466"/>
      <c r="GTF3" s="466"/>
      <c r="GTG3" s="466"/>
      <c r="GTH3" s="466"/>
      <c r="GTI3" s="466"/>
      <c r="GTJ3" s="466"/>
      <c r="GTK3" s="466"/>
      <c r="GTL3" s="466"/>
      <c r="GTM3" s="466"/>
      <c r="GTN3" s="466"/>
      <c r="GTO3" s="466"/>
      <c r="GTP3" s="466"/>
      <c r="GTQ3" s="466"/>
      <c r="GTR3" s="466"/>
      <c r="GTS3" s="466"/>
      <c r="GTT3" s="466"/>
      <c r="GTU3" s="466"/>
      <c r="GTV3" s="466"/>
      <c r="GTW3" s="466"/>
      <c r="GTX3" s="466"/>
      <c r="GTY3" s="466"/>
      <c r="GTZ3" s="466"/>
      <c r="GUA3" s="466"/>
      <c r="GUB3" s="466"/>
      <c r="GUC3" s="466"/>
      <c r="GUD3" s="466"/>
      <c r="GUE3" s="466"/>
      <c r="GUF3" s="466"/>
      <c r="GUG3" s="466"/>
      <c r="GUH3" s="466"/>
      <c r="GUI3" s="466"/>
      <c r="GUJ3" s="466"/>
      <c r="GUK3" s="466"/>
      <c r="GUL3" s="466"/>
      <c r="GUM3" s="466"/>
      <c r="GUN3" s="466"/>
      <c r="GUO3" s="466"/>
      <c r="GUP3" s="466"/>
      <c r="GUQ3" s="466"/>
      <c r="GUR3" s="466"/>
      <c r="GUS3" s="466"/>
      <c r="GUT3" s="466"/>
      <c r="GUU3" s="466"/>
      <c r="GUV3" s="466"/>
      <c r="GUW3" s="466"/>
      <c r="GUX3" s="466"/>
      <c r="GUY3" s="466"/>
      <c r="GUZ3" s="466"/>
      <c r="GVA3" s="466"/>
      <c r="GVB3" s="466"/>
      <c r="GVC3" s="466"/>
      <c r="GVD3" s="466"/>
      <c r="GVE3" s="466"/>
      <c r="GVF3" s="466"/>
      <c r="GVG3" s="466"/>
      <c r="GVH3" s="466"/>
      <c r="GVI3" s="466"/>
      <c r="GVJ3" s="466"/>
      <c r="GVK3" s="466"/>
      <c r="GVL3" s="466"/>
      <c r="GVM3" s="466"/>
      <c r="GVN3" s="466"/>
      <c r="GVO3" s="466"/>
      <c r="GVP3" s="466"/>
      <c r="GVQ3" s="466"/>
      <c r="GVR3" s="466"/>
      <c r="GVS3" s="466"/>
      <c r="GVT3" s="466"/>
      <c r="GVU3" s="466"/>
      <c r="GVV3" s="466"/>
      <c r="GVW3" s="466"/>
      <c r="GVX3" s="466"/>
      <c r="GVY3" s="466"/>
      <c r="GVZ3" s="466"/>
      <c r="GWA3" s="466"/>
      <c r="GWB3" s="466"/>
      <c r="GWC3" s="466"/>
      <c r="GWD3" s="466"/>
      <c r="GWE3" s="466"/>
      <c r="GWF3" s="466"/>
      <c r="GWG3" s="466"/>
      <c r="GWH3" s="466"/>
      <c r="GWI3" s="466"/>
      <c r="GWJ3" s="466"/>
      <c r="GWK3" s="466"/>
      <c r="GWL3" s="466"/>
      <c r="GWM3" s="466"/>
      <c r="GWN3" s="466"/>
      <c r="GWO3" s="466"/>
      <c r="GWP3" s="466"/>
      <c r="GWQ3" s="466"/>
      <c r="GWR3" s="466"/>
      <c r="GWS3" s="466"/>
      <c r="GWT3" s="466"/>
      <c r="GWU3" s="466"/>
      <c r="GWV3" s="466"/>
      <c r="GWW3" s="466"/>
      <c r="GWX3" s="466"/>
      <c r="GWY3" s="466"/>
      <c r="GWZ3" s="466"/>
      <c r="GXA3" s="466"/>
      <c r="GXB3" s="466"/>
      <c r="GXC3" s="466"/>
      <c r="GXD3" s="466"/>
      <c r="GXE3" s="466"/>
      <c r="GXF3" s="466"/>
      <c r="GXG3" s="466"/>
      <c r="GXH3" s="466"/>
      <c r="GXI3" s="466"/>
      <c r="GXJ3" s="466"/>
      <c r="GXK3" s="466"/>
      <c r="GXL3" s="466"/>
      <c r="GXM3" s="466"/>
      <c r="GXN3" s="466"/>
      <c r="GXO3" s="466"/>
      <c r="GXP3" s="466"/>
      <c r="GXQ3" s="466"/>
      <c r="GXR3" s="466"/>
      <c r="GXS3" s="466"/>
      <c r="GXT3" s="466"/>
      <c r="GXU3" s="466"/>
      <c r="GXV3" s="466"/>
      <c r="GXW3" s="466"/>
      <c r="GXX3" s="466"/>
      <c r="GXY3" s="466"/>
      <c r="GXZ3" s="466"/>
      <c r="GYA3" s="466"/>
      <c r="GYB3" s="466"/>
      <c r="GYC3" s="466"/>
      <c r="GYD3" s="466"/>
      <c r="GYE3" s="466"/>
      <c r="GYF3" s="466"/>
      <c r="GYG3" s="466"/>
      <c r="GYH3" s="466"/>
      <c r="GYI3" s="466"/>
      <c r="GYJ3" s="466"/>
      <c r="GYK3" s="466"/>
      <c r="GYL3" s="466"/>
      <c r="GYM3" s="466"/>
      <c r="GYN3" s="466"/>
      <c r="GYO3" s="466"/>
      <c r="GYP3" s="466"/>
      <c r="GYQ3" s="466"/>
      <c r="GYR3" s="466"/>
      <c r="GYS3" s="466"/>
      <c r="GYT3" s="466"/>
      <c r="GYU3" s="466"/>
      <c r="GYV3" s="466"/>
      <c r="GYW3" s="466"/>
      <c r="GYX3" s="466"/>
      <c r="GYY3" s="466"/>
      <c r="GYZ3" s="466"/>
      <c r="GZA3" s="466"/>
      <c r="GZB3" s="466"/>
      <c r="GZC3" s="466"/>
      <c r="GZD3" s="466"/>
      <c r="GZE3" s="466"/>
      <c r="GZF3" s="466"/>
      <c r="GZG3" s="466"/>
      <c r="GZH3" s="466"/>
      <c r="GZI3" s="466"/>
      <c r="GZJ3" s="466"/>
      <c r="GZK3" s="466"/>
      <c r="GZL3" s="466"/>
      <c r="GZM3" s="466"/>
      <c r="GZN3" s="466"/>
      <c r="GZO3" s="466"/>
      <c r="GZP3" s="466"/>
      <c r="GZQ3" s="466"/>
      <c r="GZR3" s="466"/>
      <c r="GZS3" s="466"/>
      <c r="GZT3" s="466"/>
      <c r="GZU3" s="466"/>
      <c r="GZV3" s="466"/>
      <c r="GZW3" s="466"/>
      <c r="GZX3" s="466"/>
      <c r="GZY3" s="466"/>
      <c r="GZZ3" s="466"/>
      <c r="HAA3" s="466"/>
      <c r="HAB3" s="466"/>
      <c r="HAC3" s="466"/>
      <c r="HAD3" s="466"/>
      <c r="HAE3" s="466"/>
      <c r="HAF3" s="466"/>
      <c r="HAG3" s="466"/>
      <c r="HAH3" s="466"/>
      <c r="HAI3" s="466"/>
      <c r="HAJ3" s="466"/>
      <c r="HAK3" s="466"/>
      <c r="HAL3" s="466"/>
      <c r="HAM3" s="466"/>
      <c r="HAN3" s="466"/>
      <c r="HAO3" s="466"/>
      <c r="HAP3" s="466"/>
      <c r="HAQ3" s="466"/>
      <c r="HAR3" s="466"/>
      <c r="HAS3" s="466"/>
      <c r="HAT3" s="466"/>
      <c r="HAU3" s="466"/>
      <c r="HAV3" s="466"/>
      <c r="HAW3" s="466"/>
      <c r="HAX3" s="466"/>
      <c r="HAY3" s="466"/>
      <c r="HAZ3" s="466"/>
      <c r="HBA3" s="466"/>
      <c r="HBB3" s="466"/>
      <c r="HBC3" s="466"/>
      <c r="HBD3" s="466"/>
      <c r="HBE3" s="466"/>
      <c r="HBF3" s="466"/>
      <c r="HBG3" s="466"/>
      <c r="HBH3" s="466"/>
      <c r="HBI3" s="466"/>
      <c r="HBJ3" s="466"/>
      <c r="HBK3" s="466"/>
      <c r="HBL3" s="466"/>
      <c r="HBM3" s="466"/>
      <c r="HBN3" s="466"/>
      <c r="HBO3" s="466"/>
      <c r="HBP3" s="466"/>
      <c r="HBQ3" s="466"/>
      <c r="HBR3" s="466"/>
      <c r="HBS3" s="466"/>
      <c r="HBT3" s="466"/>
      <c r="HBU3" s="466"/>
      <c r="HBV3" s="466"/>
      <c r="HBW3" s="466"/>
      <c r="HBX3" s="466"/>
      <c r="HBY3" s="466"/>
      <c r="HBZ3" s="466"/>
      <c r="HCA3" s="466"/>
      <c r="HCB3" s="466"/>
      <c r="HCC3" s="466"/>
      <c r="HCD3" s="466"/>
      <c r="HCE3" s="466"/>
      <c r="HCF3" s="466"/>
      <c r="HCG3" s="466"/>
      <c r="HCH3" s="466"/>
      <c r="HCI3" s="466"/>
      <c r="HCJ3" s="466"/>
      <c r="HCK3" s="466"/>
      <c r="HCL3" s="466"/>
      <c r="HCM3" s="466"/>
      <c r="HCN3" s="466"/>
      <c r="HCO3" s="466"/>
      <c r="HCP3" s="466"/>
      <c r="HCQ3" s="466"/>
      <c r="HCR3" s="466"/>
      <c r="HCS3" s="466"/>
      <c r="HCT3" s="466"/>
      <c r="HCU3" s="466"/>
      <c r="HCV3" s="466"/>
      <c r="HCW3" s="466"/>
      <c r="HCX3" s="466"/>
      <c r="HCY3" s="466"/>
      <c r="HCZ3" s="466"/>
      <c r="HDA3" s="466"/>
      <c r="HDB3" s="466"/>
      <c r="HDC3" s="466"/>
      <c r="HDD3" s="466"/>
      <c r="HDE3" s="466"/>
      <c r="HDF3" s="466"/>
      <c r="HDG3" s="466"/>
      <c r="HDH3" s="466"/>
      <c r="HDI3" s="466"/>
      <c r="HDJ3" s="466"/>
      <c r="HDK3" s="466"/>
      <c r="HDL3" s="466"/>
      <c r="HDM3" s="466"/>
      <c r="HDN3" s="466"/>
      <c r="HDO3" s="466"/>
      <c r="HDP3" s="466"/>
      <c r="HDQ3" s="466"/>
      <c r="HDR3" s="466"/>
      <c r="HDS3" s="466"/>
      <c r="HDT3" s="466"/>
      <c r="HDU3" s="466"/>
      <c r="HDV3" s="466"/>
      <c r="HDW3" s="466"/>
      <c r="HDX3" s="466"/>
      <c r="HDY3" s="466"/>
      <c r="HDZ3" s="466"/>
      <c r="HEA3" s="466"/>
      <c r="HEB3" s="466"/>
      <c r="HEC3" s="466"/>
      <c r="HED3" s="466"/>
      <c r="HEE3" s="466"/>
      <c r="HEF3" s="466"/>
      <c r="HEG3" s="466"/>
      <c r="HEH3" s="466"/>
      <c r="HEI3" s="466"/>
      <c r="HEJ3" s="466"/>
      <c r="HEK3" s="466"/>
      <c r="HEL3" s="466"/>
      <c r="HEM3" s="466"/>
      <c r="HEN3" s="466"/>
      <c r="HEO3" s="466"/>
      <c r="HEP3" s="466"/>
      <c r="HEQ3" s="466"/>
      <c r="HER3" s="466"/>
      <c r="HES3" s="466"/>
      <c r="HET3" s="466"/>
      <c r="HEU3" s="466"/>
      <c r="HEV3" s="466"/>
      <c r="HEW3" s="466"/>
      <c r="HEX3" s="466"/>
      <c r="HEY3" s="466"/>
      <c r="HEZ3" s="466"/>
      <c r="HFA3" s="466"/>
      <c r="HFB3" s="466"/>
      <c r="HFC3" s="466"/>
      <c r="HFD3" s="466"/>
      <c r="HFE3" s="466"/>
      <c r="HFF3" s="466"/>
      <c r="HFG3" s="466"/>
      <c r="HFH3" s="466"/>
      <c r="HFI3" s="466"/>
      <c r="HFJ3" s="466"/>
      <c r="HFK3" s="466"/>
      <c r="HFL3" s="466"/>
      <c r="HFM3" s="466"/>
      <c r="HFN3" s="466"/>
      <c r="HFO3" s="466"/>
      <c r="HFP3" s="466"/>
      <c r="HFQ3" s="466"/>
      <c r="HFR3" s="466"/>
      <c r="HFS3" s="466"/>
      <c r="HFT3" s="466"/>
      <c r="HFU3" s="466"/>
      <c r="HFV3" s="466"/>
      <c r="HFW3" s="466"/>
      <c r="HFX3" s="466"/>
      <c r="HFY3" s="466"/>
      <c r="HFZ3" s="466"/>
      <c r="HGA3" s="466"/>
      <c r="HGB3" s="466"/>
      <c r="HGC3" s="466"/>
      <c r="HGD3" s="466"/>
      <c r="HGE3" s="466"/>
      <c r="HGF3" s="466"/>
      <c r="HGG3" s="466"/>
      <c r="HGH3" s="466"/>
      <c r="HGI3" s="466"/>
      <c r="HGJ3" s="466"/>
      <c r="HGK3" s="466"/>
      <c r="HGL3" s="466"/>
      <c r="HGM3" s="466"/>
      <c r="HGN3" s="466"/>
      <c r="HGO3" s="466"/>
      <c r="HGP3" s="466"/>
      <c r="HGQ3" s="466"/>
      <c r="HGR3" s="466"/>
      <c r="HGS3" s="466"/>
      <c r="HGT3" s="466"/>
      <c r="HGU3" s="466"/>
      <c r="HGV3" s="466"/>
      <c r="HGW3" s="466"/>
      <c r="HGX3" s="466"/>
      <c r="HGY3" s="466"/>
      <c r="HGZ3" s="466"/>
      <c r="HHA3" s="466"/>
      <c r="HHB3" s="466"/>
      <c r="HHC3" s="466"/>
      <c r="HHD3" s="466"/>
      <c r="HHE3" s="466"/>
      <c r="HHF3" s="466"/>
      <c r="HHG3" s="466"/>
      <c r="HHH3" s="466"/>
      <c r="HHI3" s="466"/>
      <c r="HHJ3" s="466"/>
      <c r="HHK3" s="466"/>
      <c r="HHL3" s="466"/>
      <c r="HHM3" s="466"/>
      <c r="HHN3" s="466"/>
      <c r="HHO3" s="466"/>
      <c r="HHP3" s="466"/>
      <c r="HHQ3" s="466"/>
      <c r="HHR3" s="466"/>
      <c r="HHS3" s="466"/>
      <c r="HHT3" s="466"/>
      <c r="HHU3" s="466"/>
      <c r="HHV3" s="466"/>
      <c r="HHW3" s="466"/>
      <c r="HHX3" s="466"/>
      <c r="HHY3" s="466"/>
      <c r="HHZ3" s="466"/>
      <c r="HIA3" s="466"/>
      <c r="HIB3" s="466"/>
      <c r="HIC3" s="466"/>
      <c r="HID3" s="466"/>
      <c r="HIE3" s="466"/>
      <c r="HIF3" s="466"/>
      <c r="HIG3" s="466"/>
      <c r="HIH3" s="466"/>
      <c r="HII3" s="466"/>
      <c r="HIJ3" s="466"/>
      <c r="HIK3" s="466"/>
      <c r="HIL3" s="466"/>
      <c r="HIM3" s="466"/>
      <c r="HIN3" s="466"/>
      <c r="HIO3" s="466"/>
      <c r="HIP3" s="466"/>
      <c r="HIQ3" s="466"/>
      <c r="HIR3" s="466"/>
      <c r="HIS3" s="466"/>
      <c r="HIT3" s="466"/>
      <c r="HIU3" s="466"/>
      <c r="HIV3" s="466"/>
      <c r="HIW3" s="466"/>
      <c r="HIX3" s="466"/>
      <c r="HIY3" s="466"/>
      <c r="HIZ3" s="466"/>
      <c r="HJA3" s="466"/>
      <c r="HJB3" s="466"/>
      <c r="HJC3" s="466"/>
      <c r="HJD3" s="466"/>
      <c r="HJE3" s="466"/>
      <c r="HJF3" s="466"/>
      <c r="HJG3" s="466"/>
      <c r="HJH3" s="466"/>
      <c r="HJI3" s="466"/>
      <c r="HJJ3" s="466"/>
      <c r="HJK3" s="466"/>
      <c r="HJL3" s="466"/>
      <c r="HJM3" s="466"/>
      <c r="HJN3" s="466"/>
      <c r="HJO3" s="466"/>
      <c r="HJP3" s="466"/>
      <c r="HJQ3" s="466"/>
      <c r="HJR3" s="466"/>
      <c r="HJS3" s="466"/>
      <c r="HJT3" s="466"/>
      <c r="HJU3" s="466"/>
      <c r="HJV3" s="466"/>
      <c r="HJW3" s="466"/>
      <c r="HJX3" s="466"/>
      <c r="HJY3" s="466"/>
      <c r="HJZ3" s="466"/>
      <c r="HKA3" s="466"/>
      <c r="HKB3" s="466"/>
      <c r="HKC3" s="466"/>
      <c r="HKD3" s="466"/>
      <c r="HKE3" s="466"/>
      <c r="HKF3" s="466"/>
      <c r="HKG3" s="466"/>
      <c r="HKH3" s="466"/>
      <c r="HKI3" s="466"/>
      <c r="HKJ3" s="466"/>
      <c r="HKK3" s="466"/>
      <c r="HKL3" s="466"/>
      <c r="HKM3" s="466"/>
      <c r="HKN3" s="466"/>
      <c r="HKO3" s="466"/>
      <c r="HKP3" s="466"/>
      <c r="HKQ3" s="466"/>
      <c r="HKR3" s="466"/>
      <c r="HKS3" s="466"/>
      <c r="HKT3" s="466"/>
      <c r="HKU3" s="466"/>
      <c r="HKV3" s="466"/>
      <c r="HKW3" s="466"/>
      <c r="HKX3" s="466"/>
      <c r="HKY3" s="466"/>
      <c r="HKZ3" s="466"/>
      <c r="HLA3" s="466"/>
      <c r="HLB3" s="466"/>
      <c r="HLC3" s="466"/>
      <c r="HLD3" s="466"/>
      <c r="HLE3" s="466"/>
      <c r="HLF3" s="466"/>
      <c r="HLG3" s="466"/>
      <c r="HLH3" s="466"/>
      <c r="HLI3" s="466"/>
      <c r="HLJ3" s="466"/>
      <c r="HLK3" s="466"/>
      <c r="HLL3" s="466"/>
      <c r="HLM3" s="466"/>
      <c r="HLN3" s="466"/>
      <c r="HLO3" s="466"/>
      <c r="HLP3" s="466"/>
      <c r="HLQ3" s="466"/>
      <c r="HLR3" s="466"/>
      <c r="HLS3" s="466"/>
      <c r="HLT3" s="466"/>
      <c r="HLU3" s="466"/>
      <c r="HLV3" s="466"/>
      <c r="HLW3" s="466"/>
      <c r="HLX3" s="466"/>
      <c r="HLY3" s="466"/>
      <c r="HLZ3" s="466"/>
      <c r="HMA3" s="466"/>
      <c r="HMB3" s="466"/>
      <c r="HMC3" s="466"/>
      <c r="HMD3" s="466"/>
      <c r="HME3" s="466"/>
      <c r="HMF3" s="466"/>
      <c r="HMG3" s="466"/>
      <c r="HMH3" s="466"/>
      <c r="HMI3" s="466"/>
      <c r="HMJ3" s="466"/>
      <c r="HMK3" s="466"/>
      <c r="HML3" s="466"/>
      <c r="HMM3" s="466"/>
      <c r="HMN3" s="466"/>
      <c r="HMO3" s="466"/>
      <c r="HMP3" s="466"/>
      <c r="HMQ3" s="466"/>
      <c r="HMR3" s="466"/>
      <c r="HMS3" s="466"/>
      <c r="HMT3" s="466"/>
      <c r="HMU3" s="466"/>
      <c r="HMV3" s="466"/>
      <c r="HMW3" s="466"/>
      <c r="HMX3" s="466"/>
      <c r="HMY3" s="466"/>
      <c r="HMZ3" s="466"/>
      <c r="HNA3" s="466"/>
      <c r="HNB3" s="466"/>
      <c r="HNC3" s="466"/>
      <c r="HND3" s="466"/>
      <c r="HNE3" s="466"/>
      <c r="HNF3" s="466"/>
      <c r="HNG3" s="466"/>
      <c r="HNH3" s="466"/>
      <c r="HNI3" s="466"/>
      <c r="HNJ3" s="466"/>
      <c r="HNK3" s="466"/>
      <c r="HNL3" s="466"/>
      <c r="HNM3" s="466"/>
      <c r="HNN3" s="466"/>
      <c r="HNO3" s="466"/>
      <c r="HNP3" s="466"/>
      <c r="HNQ3" s="466"/>
      <c r="HNR3" s="466"/>
      <c r="HNS3" s="466"/>
      <c r="HNT3" s="466"/>
      <c r="HNU3" s="466"/>
      <c r="HNV3" s="466"/>
      <c r="HNW3" s="466"/>
      <c r="HNX3" s="466"/>
      <c r="HNY3" s="466"/>
      <c r="HNZ3" s="466"/>
      <c r="HOA3" s="466"/>
      <c r="HOB3" s="466"/>
      <c r="HOC3" s="466"/>
      <c r="HOD3" s="466"/>
      <c r="HOE3" s="466"/>
      <c r="HOF3" s="466"/>
      <c r="HOG3" s="466"/>
      <c r="HOH3" s="466"/>
      <c r="HOI3" s="466"/>
      <c r="HOJ3" s="466"/>
      <c r="HOK3" s="466"/>
      <c r="HOL3" s="466"/>
      <c r="HOM3" s="466"/>
      <c r="HON3" s="466"/>
      <c r="HOO3" s="466"/>
      <c r="HOP3" s="466"/>
      <c r="HOQ3" s="466"/>
      <c r="HOR3" s="466"/>
      <c r="HOS3" s="466"/>
      <c r="HOT3" s="466"/>
      <c r="HOU3" s="466"/>
      <c r="HOV3" s="466"/>
      <c r="HOW3" s="466"/>
      <c r="HOX3" s="466"/>
      <c r="HOY3" s="466"/>
      <c r="HOZ3" s="466"/>
      <c r="HPA3" s="466"/>
      <c r="HPB3" s="466"/>
      <c r="HPC3" s="466"/>
      <c r="HPD3" s="466"/>
      <c r="HPE3" s="466"/>
      <c r="HPF3" s="466"/>
      <c r="HPG3" s="466"/>
      <c r="HPH3" s="466"/>
      <c r="HPI3" s="466"/>
      <c r="HPJ3" s="466"/>
      <c r="HPK3" s="466"/>
      <c r="HPL3" s="466"/>
      <c r="HPM3" s="466"/>
      <c r="HPN3" s="466"/>
      <c r="HPO3" s="466"/>
      <c r="HPP3" s="466"/>
      <c r="HPQ3" s="466"/>
      <c r="HPR3" s="466"/>
      <c r="HPS3" s="466"/>
      <c r="HPT3" s="466"/>
      <c r="HPU3" s="466"/>
      <c r="HPV3" s="466"/>
      <c r="HPW3" s="466"/>
      <c r="HPX3" s="466"/>
      <c r="HPY3" s="466"/>
      <c r="HPZ3" s="466"/>
      <c r="HQA3" s="466"/>
      <c r="HQB3" s="466"/>
      <c r="HQC3" s="466"/>
      <c r="HQD3" s="466"/>
      <c r="HQE3" s="466"/>
      <c r="HQF3" s="466"/>
      <c r="HQG3" s="466"/>
      <c r="HQH3" s="466"/>
      <c r="HQI3" s="466"/>
      <c r="HQJ3" s="466"/>
      <c r="HQK3" s="466"/>
      <c r="HQL3" s="466"/>
      <c r="HQM3" s="466"/>
      <c r="HQN3" s="466"/>
      <c r="HQO3" s="466"/>
      <c r="HQP3" s="466"/>
      <c r="HQQ3" s="466"/>
      <c r="HQR3" s="466"/>
      <c r="HQS3" s="466"/>
      <c r="HQT3" s="466"/>
      <c r="HQU3" s="466"/>
      <c r="HQV3" s="466"/>
      <c r="HQW3" s="466"/>
      <c r="HQX3" s="466"/>
      <c r="HQY3" s="466"/>
      <c r="HQZ3" s="466"/>
      <c r="HRA3" s="466"/>
      <c r="HRB3" s="466"/>
      <c r="HRC3" s="466"/>
      <c r="HRD3" s="466"/>
      <c r="HRE3" s="466"/>
      <c r="HRF3" s="466"/>
      <c r="HRG3" s="466"/>
      <c r="HRH3" s="466"/>
      <c r="HRI3" s="466"/>
      <c r="HRJ3" s="466"/>
      <c r="HRK3" s="466"/>
      <c r="HRL3" s="466"/>
      <c r="HRM3" s="466"/>
      <c r="HRN3" s="466"/>
      <c r="HRO3" s="466"/>
      <c r="HRP3" s="466"/>
      <c r="HRQ3" s="466"/>
      <c r="HRR3" s="466"/>
      <c r="HRS3" s="466"/>
      <c r="HRT3" s="466"/>
      <c r="HRU3" s="466"/>
      <c r="HRV3" s="466"/>
      <c r="HRW3" s="466"/>
      <c r="HRX3" s="466"/>
      <c r="HRY3" s="466"/>
      <c r="HRZ3" s="466"/>
      <c r="HSA3" s="466"/>
      <c r="HSB3" s="466"/>
      <c r="HSC3" s="466"/>
      <c r="HSD3" s="466"/>
      <c r="HSE3" s="466"/>
      <c r="HSF3" s="466"/>
      <c r="HSG3" s="466"/>
      <c r="HSH3" s="466"/>
      <c r="HSI3" s="466"/>
      <c r="HSJ3" s="466"/>
      <c r="HSK3" s="466"/>
      <c r="HSL3" s="466"/>
      <c r="HSM3" s="466"/>
      <c r="HSN3" s="466"/>
      <c r="HSO3" s="466"/>
      <c r="HSP3" s="466"/>
      <c r="HSQ3" s="466"/>
      <c r="HSR3" s="466"/>
      <c r="HSS3" s="466"/>
      <c r="HST3" s="466"/>
      <c r="HSU3" s="466"/>
      <c r="HSV3" s="466"/>
      <c r="HSW3" s="466"/>
      <c r="HSX3" s="466"/>
      <c r="HSY3" s="466"/>
      <c r="HSZ3" s="466"/>
      <c r="HTA3" s="466"/>
      <c r="HTB3" s="466"/>
      <c r="HTC3" s="466"/>
      <c r="HTD3" s="466"/>
      <c r="HTE3" s="466"/>
      <c r="HTF3" s="466"/>
      <c r="HTG3" s="466"/>
      <c r="HTH3" s="466"/>
      <c r="HTI3" s="466"/>
      <c r="HTJ3" s="466"/>
      <c r="HTK3" s="466"/>
      <c r="HTL3" s="466"/>
      <c r="HTM3" s="466"/>
      <c r="HTN3" s="466"/>
      <c r="HTO3" s="466"/>
      <c r="HTP3" s="466"/>
      <c r="HTQ3" s="466"/>
      <c r="HTR3" s="466"/>
      <c r="HTS3" s="466"/>
      <c r="HTT3" s="466"/>
      <c r="HTU3" s="466"/>
      <c r="HTV3" s="466"/>
      <c r="HTW3" s="466"/>
      <c r="HTX3" s="466"/>
      <c r="HTY3" s="466"/>
      <c r="HTZ3" s="466"/>
      <c r="HUA3" s="466"/>
      <c r="HUB3" s="466"/>
      <c r="HUC3" s="466"/>
      <c r="HUD3" s="466"/>
      <c r="HUE3" s="466"/>
      <c r="HUF3" s="466"/>
      <c r="HUG3" s="466"/>
      <c r="HUH3" s="466"/>
      <c r="HUI3" s="466"/>
      <c r="HUJ3" s="466"/>
      <c r="HUK3" s="466"/>
      <c r="HUL3" s="466"/>
      <c r="HUM3" s="466"/>
      <c r="HUN3" s="466"/>
      <c r="HUO3" s="466"/>
      <c r="HUP3" s="466"/>
      <c r="HUQ3" s="466"/>
      <c r="HUR3" s="466"/>
      <c r="HUS3" s="466"/>
      <c r="HUT3" s="466"/>
      <c r="HUU3" s="466"/>
      <c r="HUV3" s="466"/>
      <c r="HUW3" s="466"/>
      <c r="HUX3" s="466"/>
      <c r="HUY3" s="466"/>
      <c r="HUZ3" s="466"/>
      <c r="HVA3" s="466"/>
      <c r="HVB3" s="466"/>
      <c r="HVC3" s="466"/>
      <c r="HVD3" s="466"/>
      <c r="HVE3" s="466"/>
      <c r="HVF3" s="466"/>
      <c r="HVG3" s="466"/>
      <c r="HVH3" s="466"/>
      <c r="HVI3" s="466"/>
      <c r="HVJ3" s="466"/>
      <c r="HVK3" s="466"/>
      <c r="HVL3" s="466"/>
      <c r="HVM3" s="466"/>
      <c r="HVN3" s="466"/>
      <c r="HVO3" s="466"/>
      <c r="HVP3" s="466"/>
      <c r="HVQ3" s="466"/>
      <c r="HVR3" s="466"/>
      <c r="HVS3" s="466"/>
      <c r="HVT3" s="466"/>
      <c r="HVU3" s="466"/>
      <c r="HVV3" s="466"/>
      <c r="HVW3" s="466"/>
      <c r="HVX3" s="466"/>
      <c r="HVY3" s="466"/>
      <c r="HVZ3" s="466"/>
      <c r="HWA3" s="466"/>
      <c r="HWB3" s="466"/>
      <c r="HWC3" s="466"/>
      <c r="HWD3" s="466"/>
      <c r="HWE3" s="466"/>
      <c r="HWF3" s="466"/>
      <c r="HWG3" s="466"/>
      <c r="HWH3" s="466"/>
      <c r="HWI3" s="466"/>
      <c r="HWJ3" s="466"/>
      <c r="HWK3" s="466"/>
      <c r="HWL3" s="466"/>
      <c r="HWM3" s="466"/>
      <c r="HWN3" s="466"/>
      <c r="HWO3" s="466"/>
      <c r="HWP3" s="466"/>
      <c r="HWQ3" s="466"/>
      <c r="HWR3" s="466"/>
      <c r="HWS3" s="466"/>
      <c r="HWT3" s="466"/>
      <c r="HWU3" s="466"/>
      <c r="HWV3" s="466"/>
      <c r="HWW3" s="466"/>
      <c r="HWX3" s="466"/>
      <c r="HWY3" s="466"/>
      <c r="HWZ3" s="466"/>
      <c r="HXA3" s="466"/>
      <c r="HXB3" s="466"/>
      <c r="HXC3" s="466"/>
      <c r="HXD3" s="466"/>
      <c r="HXE3" s="466"/>
      <c r="HXF3" s="466"/>
      <c r="HXG3" s="466"/>
      <c r="HXH3" s="466"/>
      <c r="HXI3" s="466"/>
      <c r="HXJ3" s="466"/>
      <c r="HXK3" s="466"/>
      <c r="HXL3" s="466"/>
      <c r="HXM3" s="466"/>
      <c r="HXN3" s="466"/>
      <c r="HXO3" s="466"/>
      <c r="HXP3" s="466"/>
      <c r="HXQ3" s="466"/>
      <c r="HXR3" s="466"/>
      <c r="HXS3" s="466"/>
      <c r="HXT3" s="466"/>
      <c r="HXU3" s="466"/>
      <c r="HXV3" s="466"/>
      <c r="HXW3" s="466"/>
      <c r="HXX3" s="466"/>
      <c r="HXY3" s="466"/>
      <c r="HXZ3" s="466"/>
      <c r="HYA3" s="466"/>
      <c r="HYB3" s="466"/>
      <c r="HYC3" s="466"/>
      <c r="HYD3" s="466"/>
      <c r="HYE3" s="466"/>
      <c r="HYF3" s="466"/>
      <c r="HYG3" s="466"/>
      <c r="HYH3" s="466"/>
      <c r="HYI3" s="466"/>
      <c r="HYJ3" s="466"/>
      <c r="HYK3" s="466"/>
      <c r="HYL3" s="466"/>
      <c r="HYM3" s="466"/>
      <c r="HYN3" s="466"/>
      <c r="HYO3" s="466"/>
      <c r="HYP3" s="466"/>
      <c r="HYQ3" s="466"/>
      <c r="HYR3" s="466"/>
      <c r="HYS3" s="466"/>
      <c r="HYT3" s="466"/>
      <c r="HYU3" s="466"/>
      <c r="HYV3" s="466"/>
      <c r="HYW3" s="466"/>
      <c r="HYX3" s="466"/>
      <c r="HYY3" s="466"/>
      <c r="HYZ3" s="466"/>
      <c r="HZA3" s="466"/>
      <c r="HZB3" s="466"/>
      <c r="HZC3" s="466"/>
      <c r="HZD3" s="466"/>
      <c r="HZE3" s="466"/>
      <c r="HZF3" s="466"/>
      <c r="HZG3" s="466"/>
      <c r="HZH3" s="466"/>
      <c r="HZI3" s="466"/>
      <c r="HZJ3" s="466"/>
      <c r="HZK3" s="466"/>
      <c r="HZL3" s="466"/>
      <c r="HZM3" s="466"/>
      <c r="HZN3" s="466"/>
      <c r="HZO3" s="466"/>
      <c r="HZP3" s="466"/>
      <c r="HZQ3" s="466"/>
      <c r="HZR3" s="466"/>
      <c r="HZS3" s="466"/>
      <c r="HZT3" s="466"/>
      <c r="HZU3" s="466"/>
      <c r="HZV3" s="466"/>
      <c r="HZW3" s="466"/>
      <c r="HZX3" s="466"/>
      <c r="HZY3" s="466"/>
      <c r="HZZ3" s="466"/>
      <c r="IAA3" s="466"/>
      <c r="IAB3" s="466"/>
      <c r="IAC3" s="466"/>
      <c r="IAD3" s="466"/>
      <c r="IAE3" s="466"/>
      <c r="IAF3" s="466"/>
      <c r="IAG3" s="466"/>
      <c r="IAH3" s="466"/>
      <c r="IAI3" s="466"/>
      <c r="IAJ3" s="466"/>
      <c r="IAK3" s="466"/>
      <c r="IAL3" s="466"/>
      <c r="IAM3" s="466"/>
      <c r="IAN3" s="466"/>
      <c r="IAO3" s="466"/>
      <c r="IAP3" s="466"/>
      <c r="IAQ3" s="466"/>
      <c r="IAR3" s="466"/>
      <c r="IAS3" s="466"/>
      <c r="IAT3" s="466"/>
      <c r="IAU3" s="466"/>
      <c r="IAV3" s="466"/>
      <c r="IAW3" s="466"/>
      <c r="IAX3" s="466"/>
      <c r="IAY3" s="466"/>
      <c r="IAZ3" s="466"/>
      <c r="IBA3" s="466"/>
      <c r="IBB3" s="466"/>
      <c r="IBC3" s="466"/>
      <c r="IBD3" s="466"/>
      <c r="IBE3" s="466"/>
      <c r="IBF3" s="466"/>
      <c r="IBG3" s="466"/>
      <c r="IBH3" s="466"/>
      <c r="IBI3" s="466"/>
      <c r="IBJ3" s="466"/>
      <c r="IBK3" s="466"/>
      <c r="IBL3" s="466"/>
      <c r="IBM3" s="466"/>
      <c r="IBN3" s="466"/>
      <c r="IBO3" s="466"/>
      <c r="IBP3" s="466"/>
      <c r="IBQ3" s="466"/>
      <c r="IBR3" s="466"/>
      <c r="IBS3" s="466"/>
      <c r="IBT3" s="466"/>
      <c r="IBU3" s="466"/>
      <c r="IBV3" s="466"/>
      <c r="IBW3" s="466"/>
      <c r="IBX3" s="466"/>
      <c r="IBY3" s="466"/>
      <c r="IBZ3" s="466"/>
      <c r="ICA3" s="466"/>
      <c r="ICB3" s="466"/>
      <c r="ICC3" s="466"/>
      <c r="ICD3" s="466"/>
      <c r="ICE3" s="466"/>
      <c r="ICF3" s="466"/>
      <c r="ICG3" s="466"/>
      <c r="ICH3" s="466"/>
      <c r="ICI3" s="466"/>
      <c r="ICJ3" s="466"/>
      <c r="ICK3" s="466"/>
      <c r="ICL3" s="466"/>
      <c r="ICM3" s="466"/>
      <c r="ICN3" s="466"/>
      <c r="ICO3" s="466"/>
      <c r="ICP3" s="466"/>
      <c r="ICQ3" s="466"/>
      <c r="ICR3" s="466"/>
      <c r="ICS3" s="466"/>
      <c r="ICT3" s="466"/>
      <c r="ICU3" s="466"/>
      <c r="ICV3" s="466"/>
      <c r="ICW3" s="466"/>
      <c r="ICX3" s="466"/>
      <c r="ICY3" s="466"/>
      <c r="ICZ3" s="466"/>
      <c r="IDA3" s="466"/>
      <c r="IDB3" s="466"/>
      <c r="IDC3" s="466"/>
      <c r="IDD3" s="466"/>
      <c r="IDE3" s="466"/>
      <c r="IDF3" s="466"/>
      <c r="IDG3" s="466"/>
      <c r="IDH3" s="466"/>
      <c r="IDI3" s="466"/>
      <c r="IDJ3" s="466"/>
      <c r="IDK3" s="466"/>
      <c r="IDL3" s="466"/>
      <c r="IDM3" s="466"/>
      <c r="IDN3" s="466"/>
      <c r="IDO3" s="466"/>
      <c r="IDP3" s="466"/>
      <c r="IDQ3" s="466"/>
      <c r="IDR3" s="466"/>
      <c r="IDS3" s="466"/>
      <c r="IDT3" s="466"/>
      <c r="IDU3" s="466"/>
      <c r="IDV3" s="466"/>
      <c r="IDW3" s="466"/>
      <c r="IDX3" s="466"/>
      <c r="IDY3" s="466"/>
      <c r="IDZ3" s="466"/>
      <c r="IEA3" s="466"/>
      <c r="IEB3" s="466"/>
      <c r="IEC3" s="466"/>
      <c r="IED3" s="466"/>
      <c r="IEE3" s="466"/>
      <c r="IEF3" s="466"/>
      <c r="IEG3" s="466"/>
      <c r="IEH3" s="466"/>
      <c r="IEI3" s="466"/>
      <c r="IEJ3" s="466"/>
      <c r="IEK3" s="466"/>
      <c r="IEL3" s="466"/>
      <c r="IEM3" s="466"/>
      <c r="IEN3" s="466"/>
      <c r="IEO3" s="466"/>
      <c r="IEP3" s="466"/>
      <c r="IEQ3" s="466"/>
      <c r="IER3" s="466"/>
      <c r="IES3" s="466"/>
      <c r="IET3" s="466"/>
      <c r="IEU3" s="466"/>
      <c r="IEV3" s="466"/>
      <c r="IEW3" s="466"/>
      <c r="IEX3" s="466"/>
      <c r="IEY3" s="466"/>
      <c r="IEZ3" s="466"/>
      <c r="IFA3" s="466"/>
      <c r="IFB3" s="466"/>
      <c r="IFC3" s="466"/>
      <c r="IFD3" s="466"/>
      <c r="IFE3" s="466"/>
      <c r="IFF3" s="466"/>
      <c r="IFG3" s="466"/>
      <c r="IFH3" s="466"/>
      <c r="IFI3" s="466"/>
      <c r="IFJ3" s="466"/>
      <c r="IFK3" s="466"/>
      <c r="IFL3" s="466"/>
      <c r="IFM3" s="466"/>
      <c r="IFN3" s="466"/>
      <c r="IFO3" s="466"/>
      <c r="IFP3" s="466"/>
      <c r="IFQ3" s="466"/>
      <c r="IFR3" s="466"/>
      <c r="IFS3" s="466"/>
      <c r="IFT3" s="466"/>
      <c r="IFU3" s="466"/>
      <c r="IFV3" s="466"/>
      <c r="IFW3" s="466"/>
      <c r="IFX3" s="466"/>
      <c r="IFY3" s="466"/>
      <c r="IFZ3" s="466"/>
      <c r="IGA3" s="466"/>
      <c r="IGB3" s="466"/>
      <c r="IGC3" s="466"/>
      <c r="IGD3" s="466"/>
      <c r="IGE3" s="466"/>
      <c r="IGF3" s="466"/>
      <c r="IGG3" s="466"/>
      <c r="IGH3" s="466"/>
      <c r="IGI3" s="466"/>
      <c r="IGJ3" s="466"/>
      <c r="IGK3" s="466"/>
      <c r="IGL3" s="466"/>
      <c r="IGM3" s="466"/>
      <c r="IGN3" s="466"/>
      <c r="IGO3" s="466"/>
      <c r="IGP3" s="466"/>
      <c r="IGQ3" s="466"/>
      <c r="IGR3" s="466"/>
      <c r="IGS3" s="466"/>
      <c r="IGT3" s="466"/>
      <c r="IGU3" s="466"/>
      <c r="IGV3" s="466"/>
      <c r="IGW3" s="466"/>
      <c r="IGX3" s="466"/>
      <c r="IGY3" s="466"/>
      <c r="IGZ3" s="466"/>
      <c r="IHA3" s="466"/>
      <c r="IHB3" s="466"/>
      <c r="IHC3" s="466"/>
      <c r="IHD3" s="466"/>
      <c r="IHE3" s="466"/>
      <c r="IHF3" s="466"/>
      <c r="IHG3" s="466"/>
      <c r="IHH3" s="466"/>
      <c r="IHI3" s="466"/>
      <c r="IHJ3" s="466"/>
      <c r="IHK3" s="466"/>
      <c r="IHL3" s="466"/>
      <c r="IHM3" s="466"/>
      <c r="IHN3" s="466"/>
      <c r="IHO3" s="466"/>
      <c r="IHP3" s="466"/>
      <c r="IHQ3" s="466"/>
      <c r="IHR3" s="466"/>
      <c r="IHS3" s="466"/>
      <c r="IHT3" s="466"/>
      <c r="IHU3" s="466"/>
      <c r="IHV3" s="466"/>
      <c r="IHW3" s="466"/>
      <c r="IHX3" s="466"/>
      <c r="IHY3" s="466"/>
      <c r="IHZ3" s="466"/>
      <c r="IIA3" s="466"/>
      <c r="IIB3" s="466"/>
      <c r="IIC3" s="466"/>
      <c r="IID3" s="466"/>
      <c r="IIE3" s="466"/>
      <c r="IIF3" s="466"/>
      <c r="IIG3" s="466"/>
      <c r="IIH3" s="466"/>
      <c r="III3" s="466"/>
      <c r="IIJ3" s="466"/>
      <c r="IIK3" s="466"/>
      <c r="IIL3" s="466"/>
      <c r="IIM3" s="466"/>
      <c r="IIN3" s="466"/>
      <c r="IIO3" s="466"/>
      <c r="IIP3" s="466"/>
      <c r="IIQ3" s="466"/>
      <c r="IIR3" s="466"/>
      <c r="IIS3" s="466"/>
      <c r="IIT3" s="466"/>
      <c r="IIU3" s="466"/>
      <c r="IIV3" s="466"/>
      <c r="IIW3" s="466"/>
      <c r="IIX3" s="466"/>
      <c r="IIY3" s="466"/>
      <c r="IIZ3" s="466"/>
      <c r="IJA3" s="466"/>
      <c r="IJB3" s="466"/>
      <c r="IJC3" s="466"/>
      <c r="IJD3" s="466"/>
      <c r="IJE3" s="466"/>
      <c r="IJF3" s="466"/>
      <c r="IJG3" s="466"/>
      <c r="IJH3" s="466"/>
      <c r="IJI3" s="466"/>
      <c r="IJJ3" s="466"/>
      <c r="IJK3" s="466"/>
      <c r="IJL3" s="466"/>
      <c r="IJM3" s="466"/>
      <c r="IJN3" s="466"/>
      <c r="IJO3" s="466"/>
      <c r="IJP3" s="466"/>
      <c r="IJQ3" s="466"/>
      <c r="IJR3" s="466"/>
      <c r="IJS3" s="466"/>
      <c r="IJT3" s="466"/>
      <c r="IJU3" s="466"/>
      <c r="IJV3" s="466"/>
      <c r="IJW3" s="466"/>
      <c r="IJX3" s="466"/>
      <c r="IJY3" s="466"/>
      <c r="IJZ3" s="466"/>
      <c r="IKA3" s="466"/>
      <c r="IKB3" s="466"/>
      <c r="IKC3" s="466"/>
      <c r="IKD3" s="466"/>
      <c r="IKE3" s="466"/>
      <c r="IKF3" s="466"/>
      <c r="IKG3" s="466"/>
      <c r="IKH3" s="466"/>
      <c r="IKI3" s="466"/>
      <c r="IKJ3" s="466"/>
      <c r="IKK3" s="466"/>
      <c r="IKL3" s="466"/>
      <c r="IKM3" s="466"/>
      <c r="IKN3" s="466"/>
      <c r="IKO3" s="466"/>
      <c r="IKP3" s="466"/>
      <c r="IKQ3" s="466"/>
      <c r="IKR3" s="466"/>
      <c r="IKS3" s="466"/>
      <c r="IKT3" s="466"/>
      <c r="IKU3" s="466"/>
      <c r="IKV3" s="466"/>
      <c r="IKW3" s="466"/>
      <c r="IKX3" s="466"/>
      <c r="IKY3" s="466"/>
      <c r="IKZ3" s="466"/>
      <c r="ILA3" s="466"/>
      <c r="ILB3" s="466"/>
      <c r="ILC3" s="466"/>
      <c r="ILD3" s="466"/>
      <c r="ILE3" s="466"/>
      <c r="ILF3" s="466"/>
      <c r="ILG3" s="466"/>
      <c r="ILH3" s="466"/>
      <c r="ILI3" s="466"/>
      <c r="ILJ3" s="466"/>
      <c r="ILK3" s="466"/>
      <c r="ILL3" s="466"/>
      <c r="ILM3" s="466"/>
      <c r="ILN3" s="466"/>
      <c r="ILO3" s="466"/>
      <c r="ILP3" s="466"/>
      <c r="ILQ3" s="466"/>
      <c r="ILR3" s="466"/>
      <c r="ILS3" s="466"/>
      <c r="ILT3" s="466"/>
      <c r="ILU3" s="466"/>
      <c r="ILV3" s="466"/>
      <c r="ILW3" s="466"/>
      <c r="ILX3" s="466"/>
      <c r="ILY3" s="466"/>
      <c r="ILZ3" s="466"/>
      <c r="IMA3" s="466"/>
      <c r="IMB3" s="466"/>
      <c r="IMC3" s="466"/>
      <c r="IMD3" s="466"/>
      <c r="IME3" s="466"/>
      <c r="IMF3" s="466"/>
      <c r="IMG3" s="466"/>
      <c r="IMH3" s="466"/>
      <c r="IMI3" s="466"/>
      <c r="IMJ3" s="466"/>
      <c r="IMK3" s="466"/>
      <c r="IML3" s="466"/>
      <c r="IMM3" s="466"/>
      <c r="IMN3" s="466"/>
      <c r="IMO3" s="466"/>
      <c r="IMP3" s="466"/>
      <c r="IMQ3" s="466"/>
      <c r="IMR3" s="466"/>
      <c r="IMS3" s="466"/>
      <c r="IMT3" s="466"/>
      <c r="IMU3" s="466"/>
      <c r="IMV3" s="466"/>
      <c r="IMW3" s="466"/>
      <c r="IMX3" s="466"/>
      <c r="IMY3" s="466"/>
      <c r="IMZ3" s="466"/>
      <c r="INA3" s="466"/>
      <c r="INB3" s="466"/>
      <c r="INC3" s="466"/>
      <c r="IND3" s="466"/>
      <c r="INE3" s="466"/>
      <c r="INF3" s="466"/>
      <c r="ING3" s="466"/>
      <c r="INH3" s="466"/>
      <c r="INI3" s="466"/>
      <c r="INJ3" s="466"/>
      <c r="INK3" s="466"/>
      <c r="INL3" s="466"/>
      <c r="INM3" s="466"/>
      <c r="INN3" s="466"/>
      <c r="INO3" s="466"/>
      <c r="INP3" s="466"/>
      <c r="INQ3" s="466"/>
      <c r="INR3" s="466"/>
      <c r="INS3" s="466"/>
      <c r="INT3" s="466"/>
      <c r="INU3" s="466"/>
      <c r="INV3" s="466"/>
      <c r="INW3" s="466"/>
      <c r="INX3" s="466"/>
      <c r="INY3" s="466"/>
      <c r="INZ3" s="466"/>
      <c r="IOA3" s="466"/>
      <c r="IOB3" s="466"/>
      <c r="IOC3" s="466"/>
      <c r="IOD3" s="466"/>
      <c r="IOE3" s="466"/>
      <c r="IOF3" s="466"/>
      <c r="IOG3" s="466"/>
      <c r="IOH3" s="466"/>
      <c r="IOI3" s="466"/>
      <c r="IOJ3" s="466"/>
      <c r="IOK3" s="466"/>
      <c r="IOL3" s="466"/>
      <c r="IOM3" s="466"/>
      <c r="ION3" s="466"/>
      <c r="IOO3" s="466"/>
      <c r="IOP3" s="466"/>
      <c r="IOQ3" s="466"/>
      <c r="IOR3" s="466"/>
      <c r="IOS3" s="466"/>
      <c r="IOT3" s="466"/>
      <c r="IOU3" s="466"/>
      <c r="IOV3" s="466"/>
      <c r="IOW3" s="466"/>
      <c r="IOX3" s="466"/>
      <c r="IOY3" s="466"/>
      <c r="IOZ3" s="466"/>
      <c r="IPA3" s="466"/>
      <c r="IPB3" s="466"/>
      <c r="IPC3" s="466"/>
      <c r="IPD3" s="466"/>
      <c r="IPE3" s="466"/>
      <c r="IPF3" s="466"/>
      <c r="IPG3" s="466"/>
      <c r="IPH3" s="466"/>
      <c r="IPI3" s="466"/>
      <c r="IPJ3" s="466"/>
      <c r="IPK3" s="466"/>
      <c r="IPL3" s="466"/>
      <c r="IPM3" s="466"/>
      <c r="IPN3" s="466"/>
      <c r="IPO3" s="466"/>
      <c r="IPP3" s="466"/>
      <c r="IPQ3" s="466"/>
      <c r="IPR3" s="466"/>
      <c r="IPS3" s="466"/>
      <c r="IPT3" s="466"/>
      <c r="IPU3" s="466"/>
      <c r="IPV3" s="466"/>
      <c r="IPW3" s="466"/>
      <c r="IPX3" s="466"/>
      <c r="IPY3" s="466"/>
      <c r="IPZ3" s="466"/>
      <c r="IQA3" s="466"/>
      <c r="IQB3" s="466"/>
      <c r="IQC3" s="466"/>
      <c r="IQD3" s="466"/>
      <c r="IQE3" s="466"/>
      <c r="IQF3" s="466"/>
      <c r="IQG3" s="466"/>
      <c r="IQH3" s="466"/>
      <c r="IQI3" s="466"/>
      <c r="IQJ3" s="466"/>
      <c r="IQK3" s="466"/>
      <c r="IQL3" s="466"/>
      <c r="IQM3" s="466"/>
      <c r="IQN3" s="466"/>
      <c r="IQO3" s="466"/>
      <c r="IQP3" s="466"/>
      <c r="IQQ3" s="466"/>
      <c r="IQR3" s="466"/>
      <c r="IQS3" s="466"/>
      <c r="IQT3" s="466"/>
      <c r="IQU3" s="466"/>
      <c r="IQV3" s="466"/>
      <c r="IQW3" s="466"/>
      <c r="IQX3" s="466"/>
      <c r="IQY3" s="466"/>
      <c r="IQZ3" s="466"/>
      <c r="IRA3" s="466"/>
      <c r="IRB3" s="466"/>
      <c r="IRC3" s="466"/>
      <c r="IRD3" s="466"/>
      <c r="IRE3" s="466"/>
      <c r="IRF3" s="466"/>
      <c r="IRG3" s="466"/>
      <c r="IRH3" s="466"/>
      <c r="IRI3" s="466"/>
      <c r="IRJ3" s="466"/>
      <c r="IRK3" s="466"/>
      <c r="IRL3" s="466"/>
      <c r="IRM3" s="466"/>
      <c r="IRN3" s="466"/>
      <c r="IRO3" s="466"/>
      <c r="IRP3" s="466"/>
      <c r="IRQ3" s="466"/>
      <c r="IRR3" s="466"/>
      <c r="IRS3" s="466"/>
      <c r="IRT3" s="466"/>
      <c r="IRU3" s="466"/>
      <c r="IRV3" s="466"/>
      <c r="IRW3" s="466"/>
      <c r="IRX3" s="466"/>
      <c r="IRY3" s="466"/>
      <c r="IRZ3" s="466"/>
      <c r="ISA3" s="466"/>
      <c r="ISB3" s="466"/>
      <c r="ISC3" s="466"/>
      <c r="ISD3" s="466"/>
      <c r="ISE3" s="466"/>
      <c r="ISF3" s="466"/>
      <c r="ISG3" s="466"/>
      <c r="ISH3" s="466"/>
      <c r="ISI3" s="466"/>
      <c r="ISJ3" s="466"/>
      <c r="ISK3" s="466"/>
      <c r="ISL3" s="466"/>
      <c r="ISM3" s="466"/>
      <c r="ISN3" s="466"/>
      <c r="ISO3" s="466"/>
      <c r="ISP3" s="466"/>
      <c r="ISQ3" s="466"/>
      <c r="ISR3" s="466"/>
      <c r="ISS3" s="466"/>
      <c r="IST3" s="466"/>
      <c r="ISU3" s="466"/>
      <c r="ISV3" s="466"/>
      <c r="ISW3" s="466"/>
      <c r="ISX3" s="466"/>
      <c r="ISY3" s="466"/>
      <c r="ISZ3" s="466"/>
      <c r="ITA3" s="466"/>
      <c r="ITB3" s="466"/>
      <c r="ITC3" s="466"/>
      <c r="ITD3" s="466"/>
      <c r="ITE3" s="466"/>
      <c r="ITF3" s="466"/>
      <c r="ITG3" s="466"/>
      <c r="ITH3" s="466"/>
      <c r="ITI3" s="466"/>
      <c r="ITJ3" s="466"/>
      <c r="ITK3" s="466"/>
      <c r="ITL3" s="466"/>
      <c r="ITM3" s="466"/>
      <c r="ITN3" s="466"/>
      <c r="ITO3" s="466"/>
      <c r="ITP3" s="466"/>
      <c r="ITQ3" s="466"/>
      <c r="ITR3" s="466"/>
      <c r="ITS3" s="466"/>
      <c r="ITT3" s="466"/>
      <c r="ITU3" s="466"/>
      <c r="ITV3" s="466"/>
      <c r="ITW3" s="466"/>
      <c r="ITX3" s="466"/>
      <c r="ITY3" s="466"/>
      <c r="ITZ3" s="466"/>
      <c r="IUA3" s="466"/>
      <c r="IUB3" s="466"/>
      <c r="IUC3" s="466"/>
      <c r="IUD3" s="466"/>
      <c r="IUE3" s="466"/>
      <c r="IUF3" s="466"/>
      <c r="IUG3" s="466"/>
      <c r="IUH3" s="466"/>
      <c r="IUI3" s="466"/>
      <c r="IUJ3" s="466"/>
      <c r="IUK3" s="466"/>
      <c r="IUL3" s="466"/>
      <c r="IUM3" s="466"/>
      <c r="IUN3" s="466"/>
      <c r="IUO3" s="466"/>
      <c r="IUP3" s="466"/>
      <c r="IUQ3" s="466"/>
      <c r="IUR3" s="466"/>
      <c r="IUS3" s="466"/>
      <c r="IUT3" s="466"/>
      <c r="IUU3" s="466"/>
      <c r="IUV3" s="466"/>
      <c r="IUW3" s="466"/>
      <c r="IUX3" s="466"/>
      <c r="IUY3" s="466"/>
      <c r="IUZ3" s="466"/>
      <c r="IVA3" s="466"/>
      <c r="IVB3" s="466"/>
      <c r="IVC3" s="466"/>
      <c r="IVD3" s="466"/>
      <c r="IVE3" s="466"/>
      <c r="IVF3" s="466"/>
      <c r="IVG3" s="466"/>
      <c r="IVH3" s="466"/>
      <c r="IVI3" s="466"/>
      <c r="IVJ3" s="466"/>
      <c r="IVK3" s="466"/>
      <c r="IVL3" s="466"/>
      <c r="IVM3" s="466"/>
      <c r="IVN3" s="466"/>
      <c r="IVO3" s="466"/>
      <c r="IVP3" s="466"/>
      <c r="IVQ3" s="466"/>
      <c r="IVR3" s="466"/>
      <c r="IVS3" s="466"/>
      <c r="IVT3" s="466"/>
      <c r="IVU3" s="466"/>
      <c r="IVV3" s="466"/>
      <c r="IVW3" s="466"/>
      <c r="IVX3" s="466"/>
      <c r="IVY3" s="466"/>
      <c r="IVZ3" s="466"/>
      <c r="IWA3" s="466"/>
      <c r="IWB3" s="466"/>
      <c r="IWC3" s="466"/>
      <c r="IWD3" s="466"/>
      <c r="IWE3" s="466"/>
      <c r="IWF3" s="466"/>
      <c r="IWG3" s="466"/>
      <c r="IWH3" s="466"/>
      <c r="IWI3" s="466"/>
      <c r="IWJ3" s="466"/>
      <c r="IWK3" s="466"/>
      <c r="IWL3" s="466"/>
      <c r="IWM3" s="466"/>
      <c r="IWN3" s="466"/>
      <c r="IWO3" s="466"/>
      <c r="IWP3" s="466"/>
      <c r="IWQ3" s="466"/>
      <c r="IWR3" s="466"/>
      <c r="IWS3" s="466"/>
      <c r="IWT3" s="466"/>
      <c r="IWU3" s="466"/>
      <c r="IWV3" s="466"/>
      <c r="IWW3" s="466"/>
      <c r="IWX3" s="466"/>
      <c r="IWY3" s="466"/>
      <c r="IWZ3" s="466"/>
      <c r="IXA3" s="466"/>
      <c r="IXB3" s="466"/>
      <c r="IXC3" s="466"/>
      <c r="IXD3" s="466"/>
      <c r="IXE3" s="466"/>
      <c r="IXF3" s="466"/>
      <c r="IXG3" s="466"/>
      <c r="IXH3" s="466"/>
      <c r="IXI3" s="466"/>
      <c r="IXJ3" s="466"/>
      <c r="IXK3" s="466"/>
      <c r="IXL3" s="466"/>
      <c r="IXM3" s="466"/>
      <c r="IXN3" s="466"/>
      <c r="IXO3" s="466"/>
      <c r="IXP3" s="466"/>
      <c r="IXQ3" s="466"/>
      <c r="IXR3" s="466"/>
      <c r="IXS3" s="466"/>
      <c r="IXT3" s="466"/>
      <c r="IXU3" s="466"/>
      <c r="IXV3" s="466"/>
      <c r="IXW3" s="466"/>
      <c r="IXX3" s="466"/>
      <c r="IXY3" s="466"/>
      <c r="IXZ3" s="466"/>
      <c r="IYA3" s="466"/>
      <c r="IYB3" s="466"/>
      <c r="IYC3" s="466"/>
      <c r="IYD3" s="466"/>
      <c r="IYE3" s="466"/>
      <c r="IYF3" s="466"/>
      <c r="IYG3" s="466"/>
      <c r="IYH3" s="466"/>
      <c r="IYI3" s="466"/>
      <c r="IYJ3" s="466"/>
      <c r="IYK3" s="466"/>
      <c r="IYL3" s="466"/>
      <c r="IYM3" s="466"/>
      <c r="IYN3" s="466"/>
      <c r="IYO3" s="466"/>
      <c r="IYP3" s="466"/>
      <c r="IYQ3" s="466"/>
      <c r="IYR3" s="466"/>
      <c r="IYS3" s="466"/>
      <c r="IYT3" s="466"/>
      <c r="IYU3" s="466"/>
      <c r="IYV3" s="466"/>
      <c r="IYW3" s="466"/>
      <c r="IYX3" s="466"/>
      <c r="IYY3" s="466"/>
      <c r="IYZ3" s="466"/>
      <c r="IZA3" s="466"/>
      <c r="IZB3" s="466"/>
      <c r="IZC3" s="466"/>
      <c r="IZD3" s="466"/>
      <c r="IZE3" s="466"/>
      <c r="IZF3" s="466"/>
      <c r="IZG3" s="466"/>
      <c r="IZH3" s="466"/>
      <c r="IZI3" s="466"/>
      <c r="IZJ3" s="466"/>
      <c r="IZK3" s="466"/>
      <c r="IZL3" s="466"/>
      <c r="IZM3" s="466"/>
      <c r="IZN3" s="466"/>
      <c r="IZO3" s="466"/>
      <c r="IZP3" s="466"/>
      <c r="IZQ3" s="466"/>
      <c r="IZR3" s="466"/>
      <c r="IZS3" s="466"/>
      <c r="IZT3" s="466"/>
      <c r="IZU3" s="466"/>
      <c r="IZV3" s="466"/>
      <c r="IZW3" s="466"/>
      <c r="IZX3" s="466"/>
      <c r="IZY3" s="466"/>
      <c r="IZZ3" s="466"/>
      <c r="JAA3" s="466"/>
      <c r="JAB3" s="466"/>
      <c r="JAC3" s="466"/>
      <c r="JAD3" s="466"/>
      <c r="JAE3" s="466"/>
      <c r="JAF3" s="466"/>
      <c r="JAG3" s="466"/>
      <c r="JAH3" s="466"/>
      <c r="JAI3" s="466"/>
      <c r="JAJ3" s="466"/>
      <c r="JAK3" s="466"/>
      <c r="JAL3" s="466"/>
      <c r="JAM3" s="466"/>
      <c r="JAN3" s="466"/>
      <c r="JAO3" s="466"/>
      <c r="JAP3" s="466"/>
      <c r="JAQ3" s="466"/>
      <c r="JAR3" s="466"/>
      <c r="JAS3" s="466"/>
      <c r="JAT3" s="466"/>
      <c r="JAU3" s="466"/>
      <c r="JAV3" s="466"/>
      <c r="JAW3" s="466"/>
      <c r="JAX3" s="466"/>
      <c r="JAY3" s="466"/>
      <c r="JAZ3" s="466"/>
      <c r="JBA3" s="466"/>
      <c r="JBB3" s="466"/>
      <c r="JBC3" s="466"/>
      <c r="JBD3" s="466"/>
      <c r="JBE3" s="466"/>
      <c r="JBF3" s="466"/>
      <c r="JBG3" s="466"/>
      <c r="JBH3" s="466"/>
      <c r="JBI3" s="466"/>
      <c r="JBJ3" s="466"/>
      <c r="JBK3" s="466"/>
      <c r="JBL3" s="466"/>
      <c r="JBM3" s="466"/>
      <c r="JBN3" s="466"/>
      <c r="JBO3" s="466"/>
      <c r="JBP3" s="466"/>
      <c r="JBQ3" s="466"/>
      <c r="JBR3" s="466"/>
      <c r="JBS3" s="466"/>
      <c r="JBT3" s="466"/>
      <c r="JBU3" s="466"/>
      <c r="JBV3" s="466"/>
      <c r="JBW3" s="466"/>
      <c r="JBX3" s="466"/>
      <c r="JBY3" s="466"/>
      <c r="JBZ3" s="466"/>
      <c r="JCA3" s="466"/>
      <c r="JCB3" s="466"/>
      <c r="JCC3" s="466"/>
      <c r="JCD3" s="466"/>
      <c r="JCE3" s="466"/>
      <c r="JCF3" s="466"/>
      <c r="JCG3" s="466"/>
      <c r="JCH3" s="466"/>
      <c r="JCI3" s="466"/>
      <c r="JCJ3" s="466"/>
      <c r="JCK3" s="466"/>
      <c r="JCL3" s="466"/>
      <c r="JCM3" s="466"/>
      <c r="JCN3" s="466"/>
      <c r="JCO3" s="466"/>
      <c r="JCP3" s="466"/>
      <c r="JCQ3" s="466"/>
      <c r="JCR3" s="466"/>
      <c r="JCS3" s="466"/>
      <c r="JCT3" s="466"/>
      <c r="JCU3" s="466"/>
      <c r="JCV3" s="466"/>
      <c r="JCW3" s="466"/>
      <c r="JCX3" s="466"/>
      <c r="JCY3" s="466"/>
      <c r="JCZ3" s="466"/>
      <c r="JDA3" s="466"/>
      <c r="JDB3" s="466"/>
      <c r="JDC3" s="466"/>
      <c r="JDD3" s="466"/>
      <c r="JDE3" s="466"/>
      <c r="JDF3" s="466"/>
      <c r="JDG3" s="466"/>
      <c r="JDH3" s="466"/>
      <c r="JDI3" s="466"/>
      <c r="JDJ3" s="466"/>
      <c r="JDK3" s="466"/>
      <c r="JDL3" s="466"/>
      <c r="JDM3" s="466"/>
      <c r="JDN3" s="466"/>
      <c r="JDO3" s="466"/>
      <c r="JDP3" s="466"/>
      <c r="JDQ3" s="466"/>
      <c r="JDR3" s="466"/>
      <c r="JDS3" s="466"/>
      <c r="JDT3" s="466"/>
      <c r="JDU3" s="466"/>
      <c r="JDV3" s="466"/>
      <c r="JDW3" s="466"/>
      <c r="JDX3" s="466"/>
      <c r="JDY3" s="466"/>
      <c r="JDZ3" s="466"/>
      <c r="JEA3" s="466"/>
      <c r="JEB3" s="466"/>
      <c r="JEC3" s="466"/>
      <c r="JED3" s="466"/>
      <c r="JEE3" s="466"/>
      <c r="JEF3" s="466"/>
      <c r="JEG3" s="466"/>
      <c r="JEH3" s="466"/>
      <c r="JEI3" s="466"/>
      <c r="JEJ3" s="466"/>
      <c r="JEK3" s="466"/>
      <c r="JEL3" s="466"/>
      <c r="JEM3" s="466"/>
      <c r="JEN3" s="466"/>
      <c r="JEO3" s="466"/>
      <c r="JEP3" s="466"/>
      <c r="JEQ3" s="466"/>
      <c r="JER3" s="466"/>
      <c r="JES3" s="466"/>
      <c r="JET3" s="466"/>
      <c r="JEU3" s="466"/>
      <c r="JEV3" s="466"/>
      <c r="JEW3" s="466"/>
      <c r="JEX3" s="466"/>
      <c r="JEY3" s="466"/>
      <c r="JEZ3" s="466"/>
      <c r="JFA3" s="466"/>
      <c r="JFB3" s="466"/>
      <c r="JFC3" s="466"/>
      <c r="JFD3" s="466"/>
      <c r="JFE3" s="466"/>
      <c r="JFF3" s="466"/>
      <c r="JFG3" s="466"/>
      <c r="JFH3" s="466"/>
      <c r="JFI3" s="466"/>
      <c r="JFJ3" s="466"/>
      <c r="JFK3" s="466"/>
      <c r="JFL3" s="466"/>
      <c r="JFM3" s="466"/>
      <c r="JFN3" s="466"/>
      <c r="JFO3" s="466"/>
      <c r="JFP3" s="466"/>
      <c r="JFQ3" s="466"/>
      <c r="JFR3" s="466"/>
      <c r="JFS3" s="466"/>
      <c r="JFT3" s="466"/>
      <c r="JFU3" s="466"/>
      <c r="JFV3" s="466"/>
      <c r="JFW3" s="466"/>
      <c r="JFX3" s="466"/>
      <c r="JFY3" s="466"/>
      <c r="JFZ3" s="466"/>
      <c r="JGA3" s="466"/>
      <c r="JGB3" s="466"/>
      <c r="JGC3" s="466"/>
      <c r="JGD3" s="466"/>
      <c r="JGE3" s="466"/>
      <c r="JGF3" s="466"/>
      <c r="JGG3" s="466"/>
      <c r="JGH3" s="466"/>
      <c r="JGI3" s="466"/>
      <c r="JGJ3" s="466"/>
      <c r="JGK3" s="466"/>
      <c r="JGL3" s="466"/>
      <c r="JGM3" s="466"/>
      <c r="JGN3" s="466"/>
      <c r="JGO3" s="466"/>
      <c r="JGP3" s="466"/>
      <c r="JGQ3" s="466"/>
      <c r="JGR3" s="466"/>
      <c r="JGS3" s="466"/>
      <c r="JGT3" s="466"/>
      <c r="JGU3" s="466"/>
      <c r="JGV3" s="466"/>
      <c r="JGW3" s="466"/>
      <c r="JGX3" s="466"/>
      <c r="JGY3" s="466"/>
      <c r="JGZ3" s="466"/>
      <c r="JHA3" s="466"/>
      <c r="JHB3" s="466"/>
      <c r="JHC3" s="466"/>
      <c r="JHD3" s="466"/>
      <c r="JHE3" s="466"/>
      <c r="JHF3" s="466"/>
      <c r="JHG3" s="466"/>
      <c r="JHH3" s="466"/>
      <c r="JHI3" s="466"/>
      <c r="JHJ3" s="466"/>
      <c r="JHK3" s="466"/>
      <c r="JHL3" s="466"/>
      <c r="JHM3" s="466"/>
      <c r="JHN3" s="466"/>
      <c r="JHO3" s="466"/>
      <c r="JHP3" s="466"/>
      <c r="JHQ3" s="466"/>
      <c r="JHR3" s="466"/>
      <c r="JHS3" s="466"/>
      <c r="JHT3" s="466"/>
      <c r="JHU3" s="466"/>
      <c r="JHV3" s="466"/>
      <c r="JHW3" s="466"/>
      <c r="JHX3" s="466"/>
      <c r="JHY3" s="466"/>
      <c r="JHZ3" s="466"/>
      <c r="JIA3" s="466"/>
      <c r="JIB3" s="466"/>
      <c r="JIC3" s="466"/>
      <c r="JID3" s="466"/>
      <c r="JIE3" s="466"/>
      <c r="JIF3" s="466"/>
      <c r="JIG3" s="466"/>
      <c r="JIH3" s="466"/>
      <c r="JII3" s="466"/>
      <c r="JIJ3" s="466"/>
      <c r="JIK3" s="466"/>
      <c r="JIL3" s="466"/>
      <c r="JIM3" s="466"/>
      <c r="JIN3" s="466"/>
      <c r="JIO3" s="466"/>
      <c r="JIP3" s="466"/>
      <c r="JIQ3" s="466"/>
      <c r="JIR3" s="466"/>
      <c r="JIS3" s="466"/>
      <c r="JIT3" s="466"/>
      <c r="JIU3" s="466"/>
      <c r="JIV3" s="466"/>
      <c r="JIW3" s="466"/>
      <c r="JIX3" s="466"/>
      <c r="JIY3" s="466"/>
      <c r="JIZ3" s="466"/>
      <c r="JJA3" s="466"/>
      <c r="JJB3" s="466"/>
      <c r="JJC3" s="466"/>
      <c r="JJD3" s="466"/>
      <c r="JJE3" s="466"/>
      <c r="JJF3" s="466"/>
      <c r="JJG3" s="466"/>
      <c r="JJH3" s="466"/>
      <c r="JJI3" s="466"/>
      <c r="JJJ3" s="466"/>
      <c r="JJK3" s="466"/>
      <c r="JJL3" s="466"/>
      <c r="JJM3" s="466"/>
      <c r="JJN3" s="466"/>
      <c r="JJO3" s="466"/>
      <c r="JJP3" s="466"/>
      <c r="JJQ3" s="466"/>
      <c r="JJR3" s="466"/>
      <c r="JJS3" s="466"/>
      <c r="JJT3" s="466"/>
      <c r="JJU3" s="466"/>
      <c r="JJV3" s="466"/>
      <c r="JJW3" s="466"/>
      <c r="JJX3" s="466"/>
      <c r="JJY3" s="466"/>
      <c r="JJZ3" s="466"/>
      <c r="JKA3" s="466"/>
      <c r="JKB3" s="466"/>
      <c r="JKC3" s="466"/>
      <c r="JKD3" s="466"/>
      <c r="JKE3" s="466"/>
      <c r="JKF3" s="466"/>
      <c r="JKG3" s="466"/>
      <c r="JKH3" s="466"/>
      <c r="JKI3" s="466"/>
      <c r="JKJ3" s="466"/>
      <c r="JKK3" s="466"/>
      <c r="JKL3" s="466"/>
      <c r="JKM3" s="466"/>
      <c r="JKN3" s="466"/>
      <c r="JKO3" s="466"/>
      <c r="JKP3" s="466"/>
      <c r="JKQ3" s="466"/>
      <c r="JKR3" s="466"/>
      <c r="JKS3" s="466"/>
      <c r="JKT3" s="466"/>
      <c r="JKU3" s="466"/>
      <c r="JKV3" s="466"/>
      <c r="JKW3" s="466"/>
      <c r="JKX3" s="466"/>
      <c r="JKY3" s="466"/>
      <c r="JKZ3" s="466"/>
      <c r="JLA3" s="466"/>
      <c r="JLB3" s="466"/>
      <c r="JLC3" s="466"/>
      <c r="JLD3" s="466"/>
      <c r="JLE3" s="466"/>
      <c r="JLF3" s="466"/>
      <c r="JLG3" s="466"/>
      <c r="JLH3" s="466"/>
      <c r="JLI3" s="466"/>
      <c r="JLJ3" s="466"/>
      <c r="JLK3" s="466"/>
      <c r="JLL3" s="466"/>
      <c r="JLM3" s="466"/>
      <c r="JLN3" s="466"/>
      <c r="JLO3" s="466"/>
      <c r="JLP3" s="466"/>
      <c r="JLQ3" s="466"/>
      <c r="JLR3" s="466"/>
      <c r="JLS3" s="466"/>
      <c r="JLT3" s="466"/>
      <c r="JLU3" s="466"/>
      <c r="JLV3" s="466"/>
      <c r="JLW3" s="466"/>
      <c r="JLX3" s="466"/>
      <c r="JLY3" s="466"/>
      <c r="JLZ3" s="466"/>
      <c r="JMA3" s="466"/>
      <c r="JMB3" s="466"/>
      <c r="JMC3" s="466"/>
      <c r="JMD3" s="466"/>
      <c r="JME3" s="466"/>
      <c r="JMF3" s="466"/>
      <c r="JMG3" s="466"/>
      <c r="JMH3" s="466"/>
      <c r="JMI3" s="466"/>
      <c r="JMJ3" s="466"/>
      <c r="JMK3" s="466"/>
      <c r="JML3" s="466"/>
      <c r="JMM3" s="466"/>
      <c r="JMN3" s="466"/>
      <c r="JMO3" s="466"/>
      <c r="JMP3" s="466"/>
      <c r="JMQ3" s="466"/>
      <c r="JMR3" s="466"/>
      <c r="JMS3" s="466"/>
      <c r="JMT3" s="466"/>
      <c r="JMU3" s="466"/>
      <c r="JMV3" s="466"/>
      <c r="JMW3" s="466"/>
      <c r="JMX3" s="466"/>
      <c r="JMY3" s="466"/>
      <c r="JMZ3" s="466"/>
      <c r="JNA3" s="466"/>
      <c r="JNB3" s="466"/>
      <c r="JNC3" s="466"/>
      <c r="JND3" s="466"/>
      <c r="JNE3" s="466"/>
      <c r="JNF3" s="466"/>
      <c r="JNG3" s="466"/>
      <c r="JNH3" s="466"/>
      <c r="JNI3" s="466"/>
      <c r="JNJ3" s="466"/>
      <c r="JNK3" s="466"/>
      <c r="JNL3" s="466"/>
      <c r="JNM3" s="466"/>
      <c r="JNN3" s="466"/>
      <c r="JNO3" s="466"/>
      <c r="JNP3" s="466"/>
      <c r="JNQ3" s="466"/>
      <c r="JNR3" s="466"/>
      <c r="JNS3" s="466"/>
      <c r="JNT3" s="466"/>
      <c r="JNU3" s="466"/>
      <c r="JNV3" s="466"/>
      <c r="JNW3" s="466"/>
      <c r="JNX3" s="466"/>
      <c r="JNY3" s="466"/>
      <c r="JNZ3" s="466"/>
      <c r="JOA3" s="466"/>
      <c r="JOB3" s="466"/>
      <c r="JOC3" s="466"/>
      <c r="JOD3" s="466"/>
      <c r="JOE3" s="466"/>
      <c r="JOF3" s="466"/>
      <c r="JOG3" s="466"/>
      <c r="JOH3" s="466"/>
      <c r="JOI3" s="466"/>
      <c r="JOJ3" s="466"/>
      <c r="JOK3" s="466"/>
      <c r="JOL3" s="466"/>
      <c r="JOM3" s="466"/>
      <c r="JON3" s="466"/>
      <c r="JOO3" s="466"/>
      <c r="JOP3" s="466"/>
      <c r="JOQ3" s="466"/>
      <c r="JOR3" s="466"/>
      <c r="JOS3" s="466"/>
      <c r="JOT3" s="466"/>
      <c r="JOU3" s="466"/>
      <c r="JOV3" s="466"/>
      <c r="JOW3" s="466"/>
      <c r="JOX3" s="466"/>
      <c r="JOY3" s="466"/>
      <c r="JOZ3" s="466"/>
      <c r="JPA3" s="466"/>
      <c r="JPB3" s="466"/>
      <c r="JPC3" s="466"/>
      <c r="JPD3" s="466"/>
      <c r="JPE3" s="466"/>
      <c r="JPF3" s="466"/>
      <c r="JPG3" s="466"/>
      <c r="JPH3" s="466"/>
      <c r="JPI3" s="466"/>
      <c r="JPJ3" s="466"/>
      <c r="JPK3" s="466"/>
      <c r="JPL3" s="466"/>
      <c r="JPM3" s="466"/>
      <c r="JPN3" s="466"/>
      <c r="JPO3" s="466"/>
      <c r="JPP3" s="466"/>
      <c r="JPQ3" s="466"/>
      <c r="JPR3" s="466"/>
      <c r="JPS3" s="466"/>
      <c r="JPT3" s="466"/>
      <c r="JPU3" s="466"/>
      <c r="JPV3" s="466"/>
      <c r="JPW3" s="466"/>
      <c r="JPX3" s="466"/>
      <c r="JPY3" s="466"/>
      <c r="JPZ3" s="466"/>
      <c r="JQA3" s="466"/>
      <c r="JQB3" s="466"/>
      <c r="JQC3" s="466"/>
      <c r="JQD3" s="466"/>
      <c r="JQE3" s="466"/>
      <c r="JQF3" s="466"/>
      <c r="JQG3" s="466"/>
      <c r="JQH3" s="466"/>
      <c r="JQI3" s="466"/>
      <c r="JQJ3" s="466"/>
      <c r="JQK3" s="466"/>
      <c r="JQL3" s="466"/>
      <c r="JQM3" s="466"/>
      <c r="JQN3" s="466"/>
      <c r="JQO3" s="466"/>
      <c r="JQP3" s="466"/>
      <c r="JQQ3" s="466"/>
      <c r="JQR3" s="466"/>
      <c r="JQS3" s="466"/>
      <c r="JQT3" s="466"/>
      <c r="JQU3" s="466"/>
      <c r="JQV3" s="466"/>
      <c r="JQW3" s="466"/>
      <c r="JQX3" s="466"/>
      <c r="JQY3" s="466"/>
      <c r="JQZ3" s="466"/>
      <c r="JRA3" s="466"/>
      <c r="JRB3" s="466"/>
      <c r="JRC3" s="466"/>
      <c r="JRD3" s="466"/>
      <c r="JRE3" s="466"/>
      <c r="JRF3" s="466"/>
      <c r="JRG3" s="466"/>
      <c r="JRH3" s="466"/>
      <c r="JRI3" s="466"/>
      <c r="JRJ3" s="466"/>
      <c r="JRK3" s="466"/>
      <c r="JRL3" s="466"/>
      <c r="JRM3" s="466"/>
      <c r="JRN3" s="466"/>
      <c r="JRO3" s="466"/>
      <c r="JRP3" s="466"/>
      <c r="JRQ3" s="466"/>
      <c r="JRR3" s="466"/>
      <c r="JRS3" s="466"/>
      <c r="JRT3" s="466"/>
      <c r="JRU3" s="466"/>
      <c r="JRV3" s="466"/>
      <c r="JRW3" s="466"/>
      <c r="JRX3" s="466"/>
      <c r="JRY3" s="466"/>
      <c r="JRZ3" s="466"/>
      <c r="JSA3" s="466"/>
      <c r="JSB3" s="466"/>
      <c r="JSC3" s="466"/>
      <c r="JSD3" s="466"/>
      <c r="JSE3" s="466"/>
      <c r="JSF3" s="466"/>
      <c r="JSG3" s="466"/>
      <c r="JSH3" s="466"/>
      <c r="JSI3" s="466"/>
      <c r="JSJ3" s="466"/>
      <c r="JSK3" s="466"/>
      <c r="JSL3" s="466"/>
      <c r="JSM3" s="466"/>
      <c r="JSN3" s="466"/>
      <c r="JSO3" s="466"/>
      <c r="JSP3" s="466"/>
      <c r="JSQ3" s="466"/>
      <c r="JSR3" s="466"/>
      <c r="JSS3" s="466"/>
      <c r="JST3" s="466"/>
      <c r="JSU3" s="466"/>
      <c r="JSV3" s="466"/>
      <c r="JSW3" s="466"/>
      <c r="JSX3" s="466"/>
      <c r="JSY3" s="466"/>
      <c r="JSZ3" s="466"/>
      <c r="JTA3" s="466"/>
      <c r="JTB3" s="466"/>
      <c r="JTC3" s="466"/>
      <c r="JTD3" s="466"/>
      <c r="JTE3" s="466"/>
      <c r="JTF3" s="466"/>
      <c r="JTG3" s="466"/>
      <c r="JTH3" s="466"/>
      <c r="JTI3" s="466"/>
      <c r="JTJ3" s="466"/>
      <c r="JTK3" s="466"/>
      <c r="JTL3" s="466"/>
      <c r="JTM3" s="466"/>
      <c r="JTN3" s="466"/>
      <c r="JTO3" s="466"/>
      <c r="JTP3" s="466"/>
      <c r="JTQ3" s="466"/>
      <c r="JTR3" s="466"/>
      <c r="JTS3" s="466"/>
      <c r="JTT3" s="466"/>
      <c r="JTU3" s="466"/>
      <c r="JTV3" s="466"/>
      <c r="JTW3" s="466"/>
      <c r="JTX3" s="466"/>
      <c r="JTY3" s="466"/>
      <c r="JTZ3" s="466"/>
      <c r="JUA3" s="466"/>
      <c r="JUB3" s="466"/>
      <c r="JUC3" s="466"/>
      <c r="JUD3" s="466"/>
      <c r="JUE3" s="466"/>
      <c r="JUF3" s="466"/>
      <c r="JUG3" s="466"/>
      <c r="JUH3" s="466"/>
      <c r="JUI3" s="466"/>
      <c r="JUJ3" s="466"/>
      <c r="JUK3" s="466"/>
      <c r="JUL3" s="466"/>
      <c r="JUM3" s="466"/>
      <c r="JUN3" s="466"/>
      <c r="JUO3" s="466"/>
      <c r="JUP3" s="466"/>
      <c r="JUQ3" s="466"/>
      <c r="JUR3" s="466"/>
      <c r="JUS3" s="466"/>
      <c r="JUT3" s="466"/>
      <c r="JUU3" s="466"/>
      <c r="JUV3" s="466"/>
      <c r="JUW3" s="466"/>
      <c r="JUX3" s="466"/>
      <c r="JUY3" s="466"/>
      <c r="JUZ3" s="466"/>
      <c r="JVA3" s="466"/>
      <c r="JVB3" s="466"/>
      <c r="JVC3" s="466"/>
      <c r="JVD3" s="466"/>
      <c r="JVE3" s="466"/>
      <c r="JVF3" s="466"/>
      <c r="JVG3" s="466"/>
      <c r="JVH3" s="466"/>
      <c r="JVI3" s="466"/>
      <c r="JVJ3" s="466"/>
      <c r="JVK3" s="466"/>
      <c r="JVL3" s="466"/>
      <c r="JVM3" s="466"/>
      <c r="JVN3" s="466"/>
      <c r="JVO3" s="466"/>
      <c r="JVP3" s="466"/>
      <c r="JVQ3" s="466"/>
      <c r="JVR3" s="466"/>
      <c r="JVS3" s="466"/>
      <c r="JVT3" s="466"/>
      <c r="JVU3" s="466"/>
      <c r="JVV3" s="466"/>
      <c r="JVW3" s="466"/>
      <c r="JVX3" s="466"/>
      <c r="JVY3" s="466"/>
      <c r="JVZ3" s="466"/>
      <c r="JWA3" s="466"/>
      <c r="JWB3" s="466"/>
      <c r="JWC3" s="466"/>
      <c r="JWD3" s="466"/>
      <c r="JWE3" s="466"/>
      <c r="JWF3" s="466"/>
      <c r="JWG3" s="466"/>
      <c r="JWH3" s="466"/>
      <c r="JWI3" s="466"/>
      <c r="JWJ3" s="466"/>
      <c r="JWK3" s="466"/>
      <c r="JWL3" s="466"/>
      <c r="JWM3" s="466"/>
      <c r="JWN3" s="466"/>
      <c r="JWO3" s="466"/>
      <c r="JWP3" s="466"/>
      <c r="JWQ3" s="466"/>
      <c r="JWR3" s="466"/>
      <c r="JWS3" s="466"/>
      <c r="JWT3" s="466"/>
      <c r="JWU3" s="466"/>
      <c r="JWV3" s="466"/>
      <c r="JWW3" s="466"/>
      <c r="JWX3" s="466"/>
      <c r="JWY3" s="466"/>
      <c r="JWZ3" s="466"/>
      <c r="JXA3" s="466"/>
      <c r="JXB3" s="466"/>
      <c r="JXC3" s="466"/>
      <c r="JXD3" s="466"/>
      <c r="JXE3" s="466"/>
      <c r="JXF3" s="466"/>
      <c r="JXG3" s="466"/>
      <c r="JXH3" s="466"/>
      <c r="JXI3" s="466"/>
      <c r="JXJ3" s="466"/>
      <c r="JXK3" s="466"/>
      <c r="JXL3" s="466"/>
      <c r="JXM3" s="466"/>
      <c r="JXN3" s="466"/>
      <c r="JXO3" s="466"/>
      <c r="JXP3" s="466"/>
      <c r="JXQ3" s="466"/>
      <c r="JXR3" s="466"/>
      <c r="JXS3" s="466"/>
      <c r="JXT3" s="466"/>
      <c r="JXU3" s="466"/>
      <c r="JXV3" s="466"/>
      <c r="JXW3" s="466"/>
      <c r="JXX3" s="466"/>
      <c r="JXY3" s="466"/>
      <c r="JXZ3" s="466"/>
      <c r="JYA3" s="466"/>
      <c r="JYB3" s="466"/>
      <c r="JYC3" s="466"/>
      <c r="JYD3" s="466"/>
      <c r="JYE3" s="466"/>
      <c r="JYF3" s="466"/>
      <c r="JYG3" s="466"/>
      <c r="JYH3" s="466"/>
      <c r="JYI3" s="466"/>
      <c r="JYJ3" s="466"/>
      <c r="JYK3" s="466"/>
      <c r="JYL3" s="466"/>
      <c r="JYM3" s="466"/>
      <c r="JYN3" s="466"/>
      <c r="JYO3" s="466"/>
      <c r="JYP3" s="466"/>
      <c r="JYQ3" s="466"/>
      <c r="JYR3" s="466"/>
      <c r="JYS3" s="466"/>
      <c r="JYT3" s="466"/>
      <c r="JYU3" s="466"/>
      <c r="JYV3" s="466"/>
      <c r="JYW3" s="466"/>
      <c r="JYX3" s="466"/>
      <c r="JYY3" s="466"/>
      <c r="JYZ3" s="466"/>
      <c r="JZA3" s="466"/>
      <c r="JZB3" s="466"/>
      <c r="JZC3" s="466"/>
      <c r="JZD3" s="466"/>
      <c r="JZE3" s="466"/>
      <c r="JZF3" s="466"/>
      <c r="JZG3" s="466"/>
      <c r="JZH3" s="466"/>
      <c r="JZI3" s="466"/>
      <c r="JZJ3" s="466"/>
      <c r="JZK3" s="466"/>
      <c r="JZL3" s="466"/>
      <c r="JZM3" s="466"/>
      <c r="JZN3" s="466"/>
      <c r="JZO3" s="466"/>
      <c r="JZP3" s="466"/>
      <c r="JZQ3" s="466"/>
      <c r="JZR3" s="466"/>
      <c r="JZS3" s="466"/>
      <c r="JZT3" s="466"/>
      <c r="JZU3" s="466"/>
      <c r="JZV3" s="466"/>
      <c r="JZW3" s="466"/>
      <c r="JZX3" s="466"/>
      <c r="JZY3" s="466"/>
      <c r="JZZ3" s="466"/>
      <c r="KAA3" s="466"/>
      <c r="KAB3" s="466"/>
      <c r="KAC3" s="466"/>
      <c r="KAD3" s="466"/>
      <c r="KAE3" s="466"/>
      <c r="KAF3" s="466"/>
      <c r="KAG3" s="466"/>
      <c r="KAH3" s="466"/>
      <c r="KAI3" s="466"/>
      <c r="KAJ3" s="466"/>
      <c r="KAK3" s="466"/>
      <c r="KAL3" s="466"/>
      <c r="KAM3" s="466"/>
      <c r="KAN3" s="466"/>
      <c r="KAO3" s="466"/>
      <c r="KAP3" s="466"/>
      <c r="KAQ3" s="466"/>
      <c r="KAR3" s="466"/>
      <c r="KAS3" s="466"/>
      <c r="KAT3" s="466"/>
      <c r="KAU3" s="466"/>
      <c r="KAV3" s="466"/>
      <c r="KAW3" s="466"/>
      <c r="KAX3" s="466"/>
      <c r="KAY3" s="466"/>
      <c r="KAZ3" s="466"/>
      <c r="KBA3" s="466"/>
      <c r="KBB3" s="466"/>
      <c r="KBC3" s="466"/>
      <c r="KBD3" s="466"/>
      <c r="KBE3" s="466"/>
      <c r="KBF3" s="466"/>
      <c r="KBG3" s="466"/>
      <c r="KBH3" s="466"/>
      <c r="KBI3" s="466"/>
      <c r="KBJ3" s="466"/>
      <c r="KBK3" s="466"/>
      <c r="KBL3" s="466"/>
      <c r="KBM3" s="466"/>
      <c r="KBN3" s="466"/>
      <c r="KBO3" s="466"/>
      <c r="KBP3" s="466"/>
      <c r="KBQ3" s="466"/>
      <c r="KBR3" s="466"/>
      <c r="KBS3" s="466"/>
      <c r="KBT3" s="466"/>
      <c r="KBU3" s="466"/>
      <c r="KBV3" s="466"/>
      <c r="KBW3" s="466"/>
      <c r="KBX3" s="466"/>
      <c r="KBY3" s="466"/>
      <c r="KBZ3" s="466"/>
      <c r="KCA3" s="466"/>
      <c r="KCB3" s="466"/>
      <c r="KCC3" s="466"/>
      <c r="KCD3" s="466"/>
      <c r="KCE3" s="466"/>
      <c r="KCF3" s="466"/>
      <c r="KCG3" s="466"/>
      <c r="KCH3" s="466"/>
      <c r="KCI3" s="466"/>
      <c r="KCJ3" s="466"/>
      <c r="KCK3" s="466"/>
      <c r="KCL3" s="466"/>
      <c r="KCM3" s="466"/>
      <c r="KCN3" s="466"/>
      <c r="KCO3" s="466"/>
      <c r="KCP3" s="466"/>
      <c r="KCQ3" s="466"/>
      <c r="KCR3" s="466"/>
      <c r="KCS3" s="466"/>
      <c r="KCT3" s="466"/>
      <c r="KCU3" s="466"/>
      <c r="KCV3" s="466"/>
      <c r="KCW3" s="466"/>
      <c r="KCX3" s="466"/>
      <c r="KCY3" s="466"/>
      <c r="KCZ3" s="466"/>
      <c r="KDA3" s="466"/>
      <c r="KDB3" s="466"/>
      <c r="KDC3" s="466"/>
      <c r="KDD3" s="466"/>
      <c r="KDE3" s="466"/>
      <c r="KDF3" s="466"/>
      <c r="KDG3" s="466"/>
      <c r="KDH3" s="466"/>
      <c r="KDI3" s="466"/>
      <c r="KDJ3" s="466"/>
      <c r="KDK3" s="466"/>
      <c r="KDL3" s="466"/>
      <c r="KDM3" s="466"/>
      <c r="KDN3" s="466"/>
      <c r="KDO3" s="466"/>
      <c r="KDP3" s="466"/>
      <c r="KDQ3" s="466"/>
      <c r="KDR3" s="466"/>
      <c r="KDS3" s="466"/>
      <c r="KDT3" s="466"/>
      <c r="KDU3" s="466"/>
      <c r="KDV3" s="466"/>
      <c r="KDW3" s="466"/>
      <c r="KDX3" s="466"/>
      <c r="KDY3" s="466"/>
      <c r="KDZ3" s="466"/>
      <c r="KEA3" s="466"/>
      <c r="KEB3" s="466"/>
      <c r="KEC3" s="466"/>
      <c r="KED3" s="466"/>
      <c r="KEE3" s="466"/>
      <c r="KEF3" s="466"/>
      <c r="KEG3" s="466"/>
      <c r="KEH3" s="466"/>
      <c r="KEI3" s="466"/>
      <c r="KEJ3" s="466"/>
      <c r="KEK3" s="466"/>
      <c r="KEL3" s="466"/>
      <c r="KEM3" s="466"/>
      <c r="KEN3" s="466"/>
      <c r="KEO3" s="466"/>
      <c r="KEP3" s="466"/>
      <c r="KEQ3" s="466"/>
      <c r="KER3" s="466"/>
      <c r="KES3" s="466"/>
      <c r="KET3" s="466"/>
      <c r="KEU3" s="466"/>
      <c r="KEV3" s="466"/>
      <c r="KEW3" s="466"/>
      <c r="KEX3" s="466"/>
      <c r="KEY3" s="466"/>
      <c r="KEZ3" s="466"/>
      <c r="KFA3" s="466"/>
      <c r="KFB3" s="466"/>
      <c r="KFC3" s="466"/>
      <c r="KFD3" s="466"/>
      <c r="KFE3" s="466"/>
      <c r="KFF3" s="466"/>
      <c r="KFG3" s="466"/>
      <c r="KFH3" s="466"/>
      <c r="KFI3" s="466"/>
      <c r="KFJ3" s="466"/>
      <c r="KFK3" s="466"/>
      <c r="KFL3" s="466"/>
      <c r="KFM3" s="466"/>
      <c r="KFN3" s="466"/>
      <c r="KFO3" s="466"/>
      <c r="KFP3" s="466"/>
      <c r="KFQ3" s="466"/>
      <c r="KFR3" s="466"/>
      <c r="KFS3" s="466"/>
      <c r="KFT3" s="466"/>
      <c r="KFU3" s="466"/>
      <c r="KFV3" s="466"/>
      <c r="KFW3" s="466"/>
      <c r="KFX3" s="466"/>
      <c r="KFY3" s="466"/>
      <c r="KFZ3" s="466"/>
      <c r="KGA3" s="466"/>
      <c r="KGB3" s="466"/>
      <c r="KGC3" s="466"/>
      <c r="KGD3" s="466"/>
      <c r="KGE3" s="466"/>
      <c r="KGF3" s="466"/>
      <c r="KGG3" s="466"/>
      <c r="KGH3" s="466"/>
      <c r="KGI3" s="466"/>
      <c r="KGJ3" s="466"/>
      <c r="KGK3" s="466"/>
      <c r="KGL3" s="466"/>
      <c r="KGM3" s="466"/>
      <c r="KGN3" s="466"/>
      <c r="KGO3" s="466"/>
      <c r="KGP3" s="466"/>
      <c r="KGQ3" s="466"/>
      <c r="KGR3" s="466"/>
      <c r="KGS3" s="466"/>
      <c r="KGT3" s="466"/>
      <c r="KGU3" s="466"/>
      <c r="KGV3" s="466"/>
      <c r="KGW3" s="466"/>
      <c r="KGX3" s="466"/>
      <c r="KGY3" s="466"/>
      <c r="KGZ3" s="466"/>
      <c r="KHA3" s="466"/>
      <c r="KHB3" s="466"/>
      <c r="KHC3" s="466"/>
      <c r="KHD3" s="466"/>
      <c r="KHE3" s="466"/>
      <c r="KHF3" s="466"/>
      <c r="KHG3" s="466"/>
      <c r="KHH3" s="466"/>
      <c r="KHI3" s="466"/>
      <c r="KHJ3" s="466"/>
      <c r="KHK3" s="466"/>
      <c r="KHL3" s="466"/>
      <c r="KHM3" s="466"/>
      <c r="KHN3" s="466"/>
      <c r="KHO3" s="466"/>
      <c r="KHP3" s="466"/>
      <c r="KHQ3" s="466"/>
      <c r="KHR3" s="466"/>
      <c r="KHS3" s="466"/>
      <c r="KHT3" s="466"/>
      <c r="KHU3" s="466"/>
      <c r="KHV3" s="466"/>
      <c r="KHW3" s="466"/>
      <c r="KHX3" s="466"/>
      <c r="KHY3" s="466"/>
      <c r="KHZ3" s="466"/>
      <c r="KIA3" s="466"/>
      <c r="KIB3" s="466"/>
      <c r="KIC3" s="466"/>
      <c r="KID3" s="466"/>
      <c r="KIE3" s="466"/>
      <c r="KIF3" s="466"/>
      <c r="KIG3" s="466"/>
      <c r="KIH3" s="466"/>
      <c r="KII3" s="466"/>
      <c r="KIJ3" s="466"/>
      <c r="KIK3" s="466"/>
      <c r="KIL3" s="466"/>
      <c r="KIM3" s="466"/>
      <c r="KIN3" s="466"/>
      <c r="KIO3" s="466"/>
      <c r="KIP3" s="466"/>
      <c r="KIQ3" s="466"/>
      <c r="KIR3" s="466"/>
      <c r="KIS3" s="466"/>
      <c r="KIT3" s="466"/>
      <c r="KIU3" s="466"/>
      <c r="KIV3" s="466"/>
      <c r="KIW3" s="466"/>
      <c r="KIX3" s="466"/>
      <c r="KIY3" s="466"/>
      <c r="KIZ3" s="466"/>
      <c r="KJA3" s="466"/>
      <c r="KJB3" s="466"/>
      <c r="KJC3" s="466"/>
      <c r="KJD3" s="466"/>
      <c r="KJE3" s="466"/>
      <c r="KJF3" s="466"/>
      <c r="KJG3" s="466"/>
      <c r="KJH3" s="466"/>
      <c r="KJI3" s="466"/>
      <c r="KJJ3" s="466"/>
      <c r="KJK3" s="466"/>
      <c r="KJL3" s="466"/>
      <c r="KJM3" s="466"/>
      <c r="KJN3" s="466"/>
      <c r="KJO3" s="466"/>
      <c r="KJP3" s="466"/>
      <c r="KJQ3" s="466"/>
      <c r="KJR3" s="466"/>
      <c r="KJS3" s="466"/>
      <c r="KJT3" s="466"/>
      <c r="KJU3" s="466"/>
      <c r="KJV3" s="466"/>
      <c r="KJW3" s="466"/>
      <c r="KJX3" s="466"/>
      <c r="KJY3" s="466"/>
      <c r="KJZ3" s="466"/>
      <c r="KKA3" s="466"/>
      <c r="KKB3" s="466"/>
      <c r="KKC3" s="466"/>
      <c r="KKD3" s="466"/>
      <c r="KKE3" s="466"/>
      <c r="KKF3" s="466"/>
      <c r="KKG3" s="466"/>
      <c r="KKH3" s="466"/>
      <c r="KKI3" s="466"/>
      <c r="KKJ3" s="466"/>
      <c r="KKK3" s="466"/>
      <c r="KKL3" s="466"/>
      <c r="KKM3" s="466"/>
      <c r="KKN3" s="466"/>
      <c r="KKO3" s="466"/>
      <c r="KKP3" s="466"/>
      <c r="KKQ3" s="466"/>
      <c r="KKR3" s="466"/>
      <c r="KKS3" s="466"/>
      <c r="KKT3" s="466"/>
      <c r="KKU3" s="466"/>
      <c r="KKV3" s="466"/>
      <c r="KKW3" s="466"/>
      <c r="KKX3" s="466"/>
      <c r="KKY3" s="466"/>
      <c r="KKZ3" s="466"/>
      <c r="KLA3" s="466"/>
      <c r="KLB3" s="466"/>
      <c r="KLC3" s="466"/>
      <c r="KLD3" s="466"/>
      <c r="KLE3" s="466"/>
      <c r="KLF3" s="466"/>
      <c r="KLG3" s="466"/>
      <c r="KLH3" s="466"/>
      <c r="KLI3" s="466"/>
      <c r="KLJ3" s="466"/>
      <c r="KLK3" s="466"/>
      <c r="KLL3" s="466"/>
      <c r="KLM3" s="466"/>
      <c r="KLN3" s="466"/>
      <c r="KLO3" s="466"/>
      <c r="KLP3" s="466"/>
      <c r="KLQ3" s="466"/>
      <c r="KLR3" s="466"/>
      <c r="KLS3" s="466"/>
      <c r="KLT3" s="466"/>
      <c r="KLU3" s="466"/>
      <c r="KLV3" s="466"/>
      <c r="KLW3" s="466"/>
      <c r="KLX3" s="466"/>
      <c r="KLY3" s="466"/>
      <c r="KLZ3" s="466"/>
      <c r="KMA3" s="466"/>
      <c r="KMB3" s="466"/>
      <c r="KMC3" s="466"/>
      <c r="KMD3" s="466"/>
      <c r="KME3" s="466"/>
      <c r="KMF3" s="466"/>
      <c r="KMG3" s="466"/>
      <c r="KMH3" s="466"/>
      <c r="KMI3" s="466"/>
      <c r="KMJ3" s="466"/>
      <c r="KMK3" s="466"/>
      <c r="KML3" s="466"/>
      <c r="KMM3" s="466"/>
      <c r="KMN3" s="466"/>
      <c r="KMO3" s="466"/>
      <c r="KMP3" s="466"/>
      <c r="KMQ3" s="466"/>
      <c r="KMR3" s="466"/>
      <c r="KMS3" s="466"/>
      <c r="KMT3" s="466"/>
      <c r="KMU3" s="466"/>
      <c r="KMV3" s="466"/>
      <c r="KMW3" s="466"/>
      <c r="KMX3" s="466"/>
      <c r="KMY3" s="466"/>
      <c r="KMZ3" s="466"/>
      <c r="KNA3" s="466"/>
      <c r="KNB3" s="466"/>
      <c r="KNC3" s="466"/>
      <c r="KND3" s="466"/>
      <c r="KNE3" s="466"/>
      <c r="KNF3" s="466"/>
      <c r="KNG3" s="466"/>
      <c r="KNH3" s="466"/>
      <c r="KNI3" s="466"/>
      <c r="KNJ3" s="466"/>
      <c r="KNK3" s="466"/>
      <c r="KNL3" s="466"/>
      <c r="KNM3" s="466"/>
      <c r="KNN3" s="466"/>
      <c r="KNO3" s="466"/>
      <c r="KNP3" s="466"/>
      <c r="KNQ3" s="466"/>
      <c r="KNR3" s="466"/>
      <c r="KNS3" s="466"/>
      <c r="KNT3" s="466"/>
      <c r="KNU3" s="466"/>
      <c r="KNV3" s="466"/>
      <c r="KNW3" s="466"/>
      <c r="KNX3" s="466"/>
      <c r="KNY3" s="466"/>
      <c r="KNZ3" s="466"/>
      <c r="KOA3" s="466"/>
      <c r="KOB3" s="466"/>
      <c r="KOC3" s="466"/>
      <c r="KOD3" s="466"/>
      <c r="KOE3" s="466"/>
      <c r="KOF3" s="466"/>
      <c r="KOG3" s="466"/>
      <c r="KOH3" s="466"/>
      <c r="KOI3" s="466"/>
      <c r="KOJ3" s="466"/>
      <c r="KOK3" s="466"/>
      <c r="KOL3" s="466"/>
      <c r="KOM3" s="466"/>
      <c r="KON3" s="466"/>
      <c r="KOO3" s="466"/>
      <c r="KOP3" s="466"/>
      <c r="KOQ3" s="466"/>
      <c r="KOR3" s="466"/>
      <c r="KOS3" s="466"/>
      <c r="KOT3" s="466"/>
      <c r="KOU3" s="466"/>
      <c r="KOV3" s="466"/>
      <c r="KOW3" s="466"/>
      <c r="KOX3" s="466"/>
      <c r="KOY3" s="466"/>
      <c r="KOZ3" s="466"/>
      <c r="KPA3" s="466"/>
      <c r="KPB3" s="466"/>
      <c r="KPC3" s="466"/>
      <c r="KPD3" s="466"/>
      <c r="KPE3" s="466"/>
      <c r="KPF3" s="466"/>
      <c r="KPG3" s="466"/>
      <c r="KPH3" s="466"/>
      <c r="KPI3" s="466"/>
      <c r="KPJ3" s="466"/>
      <c r="KPK3" s="466"/>
      <c r="KPL3" s="466"/>
      <c r="KPM3" s="466"/>
      <c r="KPN3" s="466"/>
      <c r="KPO3" s="466"/>
      <c r="KPP3" s="466"/>
      <c r="KPQ3" s="466"/>
      <c r="KPR3" s="466"/>
      <c r="KPS3" s="466"/>
      <c r="KPT3" s="466"/>
      <c r="KPU3" s="466"/>
      <c r="KPV3" s="466"/>
      <c r="KPW3" s="466"/>
      <c r="KPX3" s="466"/>
      <c r="KPY3" s="466"/>
      <c r="KPZ3" s="466"/>
      <c r="KQA3" s="466"/>
      <c r="KQB3" s="466"/>
      <c r="KQC3" s="466"/>
      <c r="KQD3" s="466"/>
      <c r="KQE3" s="466"/>
      <c r="KQF3" s="466"/>
      <c r="KQG3" s="466"/>
      <c r="KQH3" s="466"/>
      <c r="KQI3" s="466"/>
      <c r="KQJ3" s="466"/>
      <c r="KQK3" s="466"/>
      <c r="KQL3" s="466"/>
      <c r="KQM3" s="466"/>
      <c r="KQN3" s="466"/>
      <c r="KQO3" s="466"/>
      <c r="KQP3" s="466"/>
      <c r="KQQ3" s="466"/>
      <c r="KQR3" s="466"/>
      <c r="KQS3" s="466"/>
      <c r="KQT3" s="466"/>
      <c r="KQU3" s="466"/>
      <c r="KQV3" s="466"/>
      <c r="KQW3" s="466"/>
      <c r="KQX3" s="466"/>
      <c r="KQY3" s="466"/>
      <c r="KQZ3" s="466"/>
      <c r="KRA3" s="466"/>
      <c r="KRB3" s="466"/>
      <c r="KRC3" s="466"/>
      <c r="KRD3" s="466"/>
      <c r="KRE3" s="466"/>
      <c r="KRF3" s="466"/>
      <c r="KRG3" s="466"/>
      <c r="KRH3" s="466"/>
      <c r="KRI3" s="466"/>
      <c r="KRJ3" s="466"/>
      <c r="KRK3" s="466"/>
      <c r="KRL3" s="466"/>
      <c r="KRM3" s="466"/>
      <c r="KRN3" s="466"/>
      <c r="KRO3" s="466"/>
      <c r="KRP3" s="466"/>
      <c r="KRQ3" s="466"/>
      <c r="KRR3" s="466"/>
      <c r="KRS3" s="466"/>
      <c r="KRT3" s="466"/>
      <c r="KRU3" s="466"/>
      <c r="KRV3" s="466"/>
      <c r="KRW3" s="466"/>
      <c r="KRX3" s="466"/>
      <c r="KRY3" s="466"/>
      <c r="KRZ3" s="466"/>
      <c r="KSA3" s="466"/>
      <c r="KSB3" s="466"/>
      <c r="KSC3" s="466"/>
      <c r="KSD3" s="466"/>
      <c r="KSE3" s="466"/>
      <c r="KSF3" s="466"/>
      <c r="KSG3" s="466"/>
      <c r="KSH3" s="466"/>
      <c r="KSI3" s="466"/>
      <c r="KSJ3" s="466"/>
      <c r="KSK3" s="466"/>
      <c r="KSL3" s="466"/>
      <c r="KSM3" s="466"/>
      <c r="KSN3" s="466"/>
      <c r="KSO3" s="466"/>
      <c r="KSP3" s="466"/>
      <c r="KSQ3" s="466"/>
      <c r="KSR3" s="466"/>
      <c r="KSS3" s="466"/>
      <c r="KST3" s="466"/>
      <c r="KSU3" s="466"/>
      <c r="KSV3" s="466"/>
      <c r="KSW3" s="466"/>
      <c r="KSX3" s="466"/>
      <c r="KSY3" s="466"/>
      <c r="KSZ3" s="466"/>
      <c r="KTA3" s="466"/>
      <c r="KTB3" s="466"/>
      <c r="KTC3" s="466"/>
      <c r="KTD3" s="466"/>
      <c r="KTE3" s="466"/>
      <c r="KTF3" s="466"/>
      <c r="KTG3" s="466"/>
      <c r="KTH3" s="466"/>
      <c r="KTI3" s="466"/>
      <c r="KTJ3" s="466"/>
      <c r="KTK3" s="466"/>
      <c r="KTL3" s="466"/>
      <c r="KTM3" s="466"/>
      <c r="KTN3" s="466"/>
      <c r="KTO3" s="466"/>
      <c r="KTP3" s="466"/>
      <c r="KTQ3" s="466"/>
      <c r="KTR3" s="466"/>
      <c r="KTS3" s="466"/>
      <c r="KTT3" s="466"/>
      <c r="KTU3" s="466"/>
      <c r="KTV3" s="466"/>
      <c r="KTW3" s="466"/>
      <c r="KTX3" s="466"/>
      <c r="KTY3" s="466"/>
      <c r="KTZ3" s="466"/>
      <c r="KUA3" s="466"/>
      <c r="KUB3" s="466"/>
      <c r="KUC3" s="466"/>
      <c r="KUD3" s="466"/>
      <c r="KUE3" s="466"/>
      <c r="KUF3" s="466"/>
      <c r="KUG3" s="466"/>
      <c r="KUH3" s="466"/>
      <c r="KUI3" s="466"/>
      <c r="KUJ3" s="466"/>
      <c r="KUK3" s="466"/>
      <c r="KUL3" s="466"/>
      <c r="KUM3" s="466"/>
      <c r="KUN3" s="466"/>
      <c r="KUO3" s="466"/>
      <c r="KUP3" s="466"/>
      <c r="KUQ3" s="466"/>
      <c r="KUR3" s="466"/>
      <c r="KUS3" s="466"/>
      <c r="KUT3" s="466"/>
      <c r="KUU3" s="466"/>
      <c r="KUV3" s="466"/>
      <c r="KUW3" s="466"/>
      <c r="KUX3" s="466"/>
      <c r="KUY3" s="466"/>
      <c r="KUZ3" s="466"/>
      <c r="KVA3" s="466"/>
      <c r="KVB3" s="466"/>
      <c r="KVC3" s="466"/>
      <c r="KVD3" s="466"/>
      <c r="KVE3" s="466"/>
      <c r="KVF3" s="466"/>
      <c r="KVG3" s="466"/>
      <c r="KVH3" s="466"/>
      <c r="KVI3" s="466"/>
      <c r="KVJ3" s="466"/>
      <c r="KVK3" s="466"/>
      <c r="KVL3" s="466"/>
      <c r="KVM3" s="466"/>
      <c r="KVN3" s="466"/>
      <c r="KVO3" s="466"/>
      <c r="KVP3" s="466"/>
      <c r="KVQ3" s="466"/>
      <c r="KVR3" s="466"/>
      <c r="KVS3" s="466"/>
      <c r="KVT3" s="466"/>
      <c r="KVU3" s="466"/>
      <c r="KVV3" s="466"/>
      <c r="KVW3" s="466"/>
      <c r="KVX3" s="466"/>
      <c r="KVY3" s="466"/>
      <c r="KVZ3" s="466"/>
      <c r="KWA3" s="466"/>
      <c r="KWB3" s="466"/>
      <c r="KWC3" s="466"/>
      <c r="KWD3" s="466"/>
      <c r="KWE3" s="466"/>
      <c r="KWF3" s="466"/>
      <c r="KWG3" s="466"/>
      <c r="KWH3" s="466"/>
      <c r="KWI3" s="466"/>
      <c r="KWJ3" s="466"/>
      <c r="KWK3" s="466"/>
      <c r="KWL3" s="466"/>
      <c r="KWM3" s="466"/>
      <c r="KWN3" s="466"/>
      <c r="KWO3" s="466"/>
      <c r="KWP3" s="466"/>
      <c r="KWQ3" s="466"/>
      <c r="KWR3" s="466"/>
      <c r="KWS3" s="466"/>
      <c r="KWT3" s="466"/>
      <c r="KWU3" s="466"/>
      <c r="KWV3" s="466"/>
      <c r="KWW3" s="466"/>
      <c r="KWX3" s="466"/>
      <c r="KWY3" s="466"/>
      <c r="KWZ3" s="466"/>
      <c r="KXA3" s="466"/>
      <c r="KXB3" s="466"/>
      <c r="KXC3" s="466"/>
      <c r="KXD3" s="466"/>
      <c r="KXE3" s="466"/>
      <c r="KXF3" s="466"/>
      <c r="KXG3" s="466"/>
      <c r="KXH3" s="466"/>
      <c r="KXI3" s="466"/>
      <c r="KXJ3" s="466"/>
      <c r="KXK3" s="466"/>
      <c r="KXL3" s="466"/>
      <c r="KXM3" s="466"/>
      <c r="KXN3" s="466"/>
      <c r="KXO3" s="466"/>
      <c r="KXP3" s="466"/>
      <c r="KXQ3" s="466"/>
      <c r="KXR3" s="466"/>
      <c r="KXS3" s="466"/>
      <c r="KXT3" s="466"/>
      <c r="KXU3" s="466"/>
      <c r="KXV3" s="466"/>
      <c r="KXW3" s="466"/>
      <c r="KXX3" s="466"/>
      <c r="KXY3" s="466"/>
      <c r="KXZ3" s="466"/>
      <c r="KYA3" s="466"/>
      <c r="KYB3" s="466"/>
      <c r="KYC3" s="466"/>
      <c r="KYD3" s="466"/>
      <c r="KYE3" s="466"/>
      <c r="KYF3" s="466"/>
      <c r="KYG3" s="466"/>
      <c r="KYH3" s="466"/>
      <c r="KYI3" s="466"/>
      <c r="KYJ3" s="466"/>
      <c r="KYK3" s="466"/>
      <c r="KYL3" s="466"/>
      <c r="KYM3" s="466"/>
      <c r="KYN3" s="466"/>
      <c r="KYO3" s="466"/>
      <c r="KYP3" s="466"/>
      <c r="KYQ3" s="466"/>
      <c r="KYR3" s="466"/>
      <c r="KYS3" s="466"/>
      <c r="KYT3" s="466"/>
      <c r="KYU3" s="466"/>
      <c r="KYV3" s="466"/>
      <c r="KYW3" s="466"/>
      <c r="KYX3" s="466"/>
      <c r="KYY3" s="466"/>
      <c r="KYZ3" s="466"/>
      <c r="KZA3" s="466"/>
      <c r="KZB3" s="466"/>
      <c r="KZC3" s="466"/>
      <c r="KZD3" s="466"/>
      <c r="KZE3" s="466"/>
      <c r="KZF3" s="466"/>
      <c r="KZG3" s="466"/>
      <c r="KZH3" s="466"/>
      <c r="KZI3" s="466"/>
      <c r="KZJ3" s="466"/>
      <c r="KZK3" s="466"/>
      <c r="KZL3" s="466"/>
      <c r="KZM3" s="466"/>
      <c r="KZN3" s="466"/>
      <c r="KZO3" s="466"/>
      <c r="KZP3" s="466"/>
      <c r="KZQ3" s="466"/>
      <c r="KZR3" s="466"/>
      <c r="KZS3" s="466"/>
      <c r="KZT3" s="466"/>
      <c r="KZU3" s="466"/>
      <c r="KZV3" s="466"/>
      <c r="KZW3" s="466"/>
      <c r="KZX3" s="466"/>
      <c r="KZY3" s="466"/>
      <c r="KZZ3" s="466"/>
      <c r="LAA3" s="466"/>
      <c r="LAB3" s="466"/>
      <c r="LAC3" s="466"/>
      <c r="LAD3" s="466"/>
      <c r="LAE3" s="466"/>
      <c r="LAF3" s="466"/>
      <c r="LAG3" s="466"/>
      <c r="LAH3" s="466"/>
      <c r="LAI3" s="466"/>
      <c r="LAJ3" s="466"/>
      <c r="LAK3" s="466"/>
      <c r="LAL3" s="466"/>
      <c r="LAM3" s="466"/>
      <c r="LAN3" s="466"/>
      <c r="LAO3" s="466"/>
      <c r="LAP3" s="466"/>
      <c r="LAQ3" s="466"/>
      <c r="LAR3" s="466"/>
      <c r="LAS3" s="466"/>
      <c r="LAT3" s="466"/>
      <c r="LAU3" s="466"/>
      <c r="LAV3" s="466"/>
      <c r="LAW3" s="466"/>
      <c r="LAX3" s="466"/>
      <c r="LAY3" s="466"/>
      <c r="LAZ3" s="466"/>
      <c r="LBA3" s="466"/>
      <c r="LBB3" s="466"/>
      <c r="LBC3" s="466"/>
      <c r="LBD3" s="466"/>
      <c r="LBE3" s="466"/>
      <c r="LBF3" s="466"/>
      <c r="LBG3" s="466"/>
      <c r="LBH3" s="466"/>
      <c r="LBI3" s="466"/>
      <c r="LBJ3" s="466"/>
      <c r="LBK3" s="466"/>
      <c r="LBL3" s="466"/>
      <c r="LBM3" s="466"/>
      <c r="LBN3" s="466"/>
      <c r="LBO3" s="466"/>
      <c r="LBP3" s="466"/>
      <c r="LBQ3" s="466"/>
      <c r="LBR3" s="466"/>
      <c r="LBS3" s="466"/>
      <c r="LBT3" s="466"/>
      <c r="LBU3" s="466"/>
      <c r="LBV3" s="466"/>
      <c r="LBW3" s="466"/>
      <c r="LBX3" s="466"/>
      <c r="LBY3" s="466"/>
      <c r="LBZ3" s="466"/>
      <c r="LCA3" s="466"/>
      <c r="LCB3" s="466"/>
      <c r="LCC3" s="466"/>
      <c r="LCD3" s="466"/>
      <c r="LCE3" s="466"/>
      <c r="LCF3" s="466"/>
      <c r="LCG3" s="466"/>
      <c r="LCH3" s="466"/>
      <c r="LCI3" s="466"/>
      <c r="LCJ3" s="466"/>
      <c r="LCK3" s="466"/>
      <c r="LCL3" s="466"/>
      <c r="LCM3" s="466"/>
      <c r="LCN3" s="466"/>
      <c r="LCO3" s="466"/>
      <c r="LCP3" s="466"/>
      <c r="LCQ3" s="466"/>
      <c r="LCR3" s="466"/>
      <c r="LCS3" s="466"/>
      <c r="LCT3" s="466"/>
      <c r="LCU3" s="466"/>
      <c r="LCV3" s="466"/>
      <c r="LCW3" s="466"/>
      <c r="LCX3" s="466"/>
      <c r="LCY3" s="466"/>
      <c r="LCZ3" s="466"/>
      <c r="LDA3" s="466"/>
      <c r="LDB3" s="466"/>
      <c r="LDC3" s="466"/>
      <c r="LDD3" s="466"/>
      <c r="LDE3" s="466"/>
      <c r="LDF3" s="466"/>
      <c r="LDG3" s="466"/>
      <c r="LDH3" s="466"/>
      <c r="LDI3" s="466"/>
      <c r="LDJ3" s="466"/>
      <c r="LDK3" s="466"/>
      <c r="LDL3" s="466"/>
      <c r="LDM3" s="466"/>
      <c r="LDN3" s="466"/>
      <c r="LDO3" s="466"/>
      <c r="LDP3" s="466"/>
      <c r="LDQ3" s="466"/>
      <c r="LDR3" s="466"/>
      <c r="LDS3" s="466"/>
      <c r="LDT3" s="466"/>
      <c r="LDU3" s="466"/>
      <c r="LDV3" s="466"/>
      <c r="LDW3" s="466"/>
      <c r="LDX3" s="466"/>
      <c r="LDY3" s="466"/>
      <c r="LDZ3" s="466"/>
      <c r="LEA3" s="466"/>
      <c r="LEB3" s="466"/>
      <c r="LEC3" s="466"/>
      <c r="LED3" s="466"/>
      <c r="LEE3" s="466"/>
      <c r="LEF3" s="466"/>
      <c r="LEG3" s="466"/>
      <c r="LEH3" s="466"/>
      <c r="LEI3" s="466"/>
      <c r="LEJ3" s="466"/>
      <c r="LEK3" s="466"/>
      <c r="LEL3" s="466"/>
      <c r="LEM3" s="466"/>
      <c r="LEN3" s="466"/>
      <c r="LEO3" s="466"/>
      <c r="LEP3" s="466"/>
      <c r="LEQ3" s="466"/>
      <c r="LER3" s="466"/>
      <c r="LES3" s="466"/>
      <c r="LET3" s="466"/>
      <c r="LEU3" s="466"/>
      <c r="LEV3" s="466"/>
      <c r="LEW3" s="466"/>
      <c r="LEX3" s="466"/>
      <c r="LEY3" s="466"/>
      <c r="LEZ3" s="466"/>
      <c r="LFA3" s="466"/>
      <c r="LFB3" s="466"/>
      <c r="LFC3" s="466"/>
      <c r="LFD3" s="466"/>
      <c r="LFE3" s="466"/>
      <c r="LFF3" s="466"/>
      <c r="LFG3" s="466"/>
      <c r="LFH3" s="466"/>
      <c r="LFI3" s="466"/>
      <c r="LFJ3" s="466"/>
      <c r="LFK3" s="466"/>
      <c r="LFL3" s="466"/>
      <c r="LFM3" s="466"/>
      <c r="LFN3" s="466"/>
      <c r="LFO3" s="466"/>
      <c r="LFP3" s="466"/>
      <c r="LFQ3" s="466"/>
      <c r="LFR3" s="466"/>
      <c r="LFS3" s="466"/>
      <c r="LFT3" s="466"/>
      <c r="LFU3" s="466"/>
      <c r="LFV3" s="466"/>
      <c r="LFW3" s="466"/>
      <c r="LFX3" s="466"/>
      <c r="LFY3" s="466"/>
      <c r="LFZ3" s="466"/>
      <c r="LGA3" s="466"/>
      <c r="LGB3" s="466"/>
      <c r="LGC3" s="466"/>
      <c r="LGD3" s="466"/>
      <c r="LGE3" s="466"/>
      <c r="LGF3" s="466"/>
      <c r="LGG3" s="466"/>
      <c r="LGH3" s="466"/>
      <c r="LGI3" s="466"/>
      <c r="LGJ3" s="466"/>
      <c r="LGK3" s="466"/>
      <c r="LGL3" s="466"/>
      <c r="LGM3" s="466"/>
      <c r="LGN3" s="466"/>
      <c r="LGO3" s="466"/>
      <c r="LGP3" s="466"/>
      <c r="LGQ3" s="466"/>
      <c r="LGR3" s="466"/>
      <c r="LGS3" s="466"/>
      <c r="LGT3" s="466"/>
      <c r="LGU3" s="466"/>
      <c r="LGV3" s="466"/>
      <c r="LGW3" s="466"/>
      <c r="LGX3" s="466"/>
      <c r="LGY3" s="466"/>
      <c r="LGZ3" s="466"/>
      <c r="LHA3" s="466"/>
      <c r="LHB3" s="466"/>
      <c r="LHC3" s="466"/>
      <c r="LHD3" s="466"/>
      <c r="LHE3" s="466"/>
      <c r="LHF3" s="466"/>
      <c r="LHG3" s="466"/>
      <c r="LHH3" s="466"/>
      <c r="LHI3" s="466"/>
      <c r="LHJ3" s="466"/>
      <c r="LHK3" s="466"/>
      <c r="LHL3" s="466"/>
      <c r="LHM3" s="466"/>
      <c r="LHN3" s="466"/>
      <c r="LHO3" s="466"/>
      <c r="LHP3" s="466"/>
      <c r="LHQ3" s="466"/>
      <c r="LHR3" s="466"/>
      <c r="LHS3" s="466"/>
      <c r="LHT3" s="466"/>
      <c r="LHU3" s="466"/>
      <c r="LHV3" s="466"/>
      <c r="LHW3" s="466"/>
      <c r="LHX3" s="466"/>
      <c r="LHY3" s="466"/>
      <c r="LHZ3" s="466"/>
      <c r="LIA3" s="466"/>
      <c r="LIB3" s="466"/>
      <c r="LIC3" s="466"/>
      <c r="LID3" s="466"/>
      <c r="LIE3" s="466"/>
      <c r="LIF3" s="466"/>
      <c r="LIG3" s="466"/>
      <c r="LIH3" s="466"/>
      <c r="LII3" s="466"/>
      <c r="LIJ3" s="466"/>
      <c r="LIK3" s="466"/>
      <c r="LIL3" s="466"/>
      <c r="LIM3" s="466"/>
      <c r="LIN3" s="466"/>
      <c r="LIO3" s="466"/>
      <c r="LIP3" s="466"/>
      <c r="LIQ3" s="466"/>
      <c r="LIR3" s="466"/>
      <c r="LIS3" s="466"/>
      <c r="LIT3" s="466"/>
      <c r="LIU3" s="466"/>
      <c r="LIV3" s="466"/>
      <c r="LIW3" s="466"/>
      <c r="LIX3" s="466"/>
      <c r="LIY3" s="466"/>
      <c r="LIZ3" s="466"/>
      <c r="LJA3" s="466"/>
      <c r="LJB3" s="466"/>
      <c r="LJC3" s="466"/>
      <c r="LJD3" s="466"/>
      <c r="LJE3" s="466"/>
      <c r="LJF3" s="466"/>
      <c r="LJG3" s="466"/>
      <c r="LJH3" s="466"/>
      <c r="LJI3" s="466"/>
      <c r="LJJ3" s="466"/>
      <c r="LJK3" s="466"/>
      <c r="LJL3" s="466"/>
      <c r="LJM3" s="466"/>
      <c r="LJN3" s="466"/>
      <c r="LJO3" s="466"/>
      <c r="LJP3" s="466"/>
      <c r="LJQ3" s="466"/>
      <c r="LJR3" s="466"/>
      <c r="LJS3" s="466"/>
      <c r="LJT3" s="466"/>
      <c r="LJU3" s="466"/>
      <c r="LJV3" s="466"/>
      <c r="LJW3" s="466"/>
      <c r="LJX3" s="466"/>
      <c r="LJY3" s="466"/>
      <c r="LJZ3" s="466"/>
      <c r="LKA3" s="466"/>
      <c r="LKB3" s="466"/>
      <c r="LKC3" s="466"/>
      <c r="LKD3" s="466"/>
      <c r="LKE3" s="466"/>
      <c r="LKF3" s="466"/>
      <c r="LKG3" s="466"/>
      <c r="LKH3" s="466"/>
      <c r="LKI3" s="466"/>
      <c r="LKJ3" s="466"/>
      <c r="LKK3" s="466"/>
      <c r="LKL3" s="466"/>
      <c r="LKM3" s="466"/>
      <c r="LKN3" s="466"/>
      <c r="LKO3" s="466"/>
      <c r="LKP3" s="466"/>
      <c r="LKQ3" s="466"/>
      <c r="LKR3" s="466"/>
      <c r="LKS3" s="466"/>
      <c r="LKT3" s="466"/>
      <c r="LKU3" s="466"/>
      <c r="LKV3" s="466"/>
      <c r="LKW3" s="466"/>
      <c r="LKX3" s="466"/>
      <c r="LKY3" s="466"/>
      <c r="LKZ3" s="466"/>
      <c r="LLA3" s="466"/>
      <c r="LLB3" s="466"/>
      <c r="LLC3" s="466"/>
      <c r="LLD3" s="466"/>
      <c r="LLE3" s="466"/>
      <c r="LLF3" s="466"/>
      <c r="LLG3" s="466"/>
      <c r="LLH3" s="466"/>
      <c r="LLI3" s="466"/>
      <c r="LLJ3" s="466"/>
      <c r="LLK3" s="466"/>
      <c r="LLL3" s="466"/>
      <c r="LLM3" s="466"/>
      <c r="LLN3" s="466"/>
      <c r="LLO3" s="466"/>
      <c r="LLP3" s="466"/>
      <c r="LLQ3" s="466"/>
      <c r="LLR3" s="466"/>
      <c r="LLS3" s="466"/>
      <c r="LLT3" s="466"/>
      <c r="LLU3" s="466"/>
      <c r="LLV3" s="466"/>
      <c r="LLW3" s="466"/>
      <c r="LLX3" s="466"/>
      <c r="LLY3" s="466"/>
      <c r="LLZ3" s="466"/>
      <c r="LMA3" s="466"/>
      <c r="LMB3" s="466"/>
      <c r="LMC3" s="466"/>
      <c r="LMD3" s="466"/>
      <c r="LME3" s="466"/>
      <c r="LMF3" s="466"/>
      <c r="LMG3" s="466"/>
      <c r="LMH3" s="466"/>
      <c r="LMI3" s="466"/>
      <c r="LMJ3" s="466"/>
      <c r="LMK3" s="466"/>
      <c r="LML3" s="466"/>
      <c r="LMM3" s="466"/>
      <c r="LMN3" s="466"/>
      <c r="LMO3" s="466"/>
      <c r="LMP3" s="466"/>
      <c r="LMQ3" s="466"/>
      <c r="LMR3" s="466"/>
      <c r="LMS3" s="466"/>
      <c r="LMT3" s="466"/>
      <c r="LMU3" s="466"/>
      <c r="LMV3" s="466"/>
      <c r="LMW3" s="466"/>
      <c r="LMX3" s="466"/>
      <c r="LMY3" s="466"/>
      <c r="LMZ3" s="466"/>
      <c r="LNA3" s="466"/>
      <c r="LNB3" s="466"/>
      <c r="LNC3" s="466"/>
      <c r="LND3" s="466"/>
      <c r="LNE3" s="466"/>
      <c r="LNF3" s="466"/>
      <c r="LNG3" s="466"/>
      <c r="LNH3" s="466"/>
      <c r="LNI3" s="466"/>
      <c r="LNJ3" s="466"/>
      <c r="LNK3" s="466"/>
      <c r="LNL3" s="466"/>
      <c r="LNM3" s="466"/>
      <c r="LNN3" s="466"/>
      <c r="LNO3" s="466"/>
      <c r="LNP3" s="466"/>
      <c r="LNQ3" s="466"/>
      <c r="LNR3" s="466"/>
      <c r="LNS3" s="466"/>
      <c r="LNT3" s="466"/>
      <c r="LNU3" s="466"/>
      <c r="LNV3" s="466"/>
      <c r="LNW3" s="466"/>
      <c r="LNX3" s="466"/>
      <c r="LNY3" s="466"/>
      <c r="LNZ3" s="466"/>
      <c r="LOA3" s="466"/>
      <c r="LOB3" s="466"/>
      <c r="LOC3" s="466"/>
      <c r="LOD3" s="466"/>
      <c r="LOE3" s="466"/>
      <c r="LOF3" s="466"/>
      <c r="LOG3" s="466"/>
      <c r="LOH3" s="466"/>
      <c r="LOI3" s="466"/>
      <c r="LOJ3" s="466"/>
      <c r="LOK3" s="466"/>
      <c r="LOL3" s="466"/>
      <c r="LOM3" s="466"/>
      <c r="LON3" s="466"/>
      <c r="LOO3" s="466"/>
      <c r="LOP3" s="466"/>
      <c r="LOQ3" s="466"/>
      <c r="LOR3" s="466"/>
      <c r="LOS3" s="466"/>
      <c r="LOT3" s="466"/>
      <c r="LOU3" s="466"/>
      <c r="LOV3" s="466"/>
      <c r="LOW3" s="466"/>
      <c r="LOX3" s="466"/>
      <c r="LOY3" s="466"/>
      <c r="LOZ3" s="466"/>
      <c r="LPA3" s="466"/>
      <c r="LPB3" s="466"/>
      <c r="LPC3" s="466"/>
      <c r="LPD3" s="466"/>
      <c r="LPE3" s="466"/>
      <c r="LPF3" s="466"/>
      <c r="LPG3" s="466"/>
      <c r="LPH3" s="466"/>
      <c r="LPI3" s="466"/>
      <c r="LPJ3" s="466"/>
      <c r="LPK3" s="466"/>
      <c r="LPL3" s="466"/>
      <c r="LPM3" s="466"/>
      <c r="LPN3" s="466"/>
      <c r="LPO3" s="466"/>
      <c r="LPP3" s="466"/>
      <c r="LPQ3" s="466"/>
      <c r="LPR3" s="466"/>
      <c r="LPS3" s="466"/>
      <c r="LPT3" s="466"/>
      <c r="LPU3" s="466"/>
      <c r="LPV3" s="466"/>
      <c r="LPW3" s="466"/>
      <c r="LPX3" s="466"/>
      <c r="LPY3" s="466"/>
      <c r="LPZ3" s="466"/>
      <c r="LQA3" s="466"/>
      <c r="LQB3" s="466"/>
      <c r="LQC3" s="466"/>
      <c r="LQD3" s="466"/>
      <c r="LQE3" s="466"/>
      <c r="LQF3" s="466"/>
      <c r="LQG3" s="466"/>
      <c r="LQH3" s="466"/>
      <c r="LQI3" s="466"/>
      <c r="LQJ3" s="466"/>
      <c r="LQK3" s="466"/>
      <c r="LQL3" s="466"/>
      <c r="LQM3" s="466"/>
      <c r="LQN3" s="466"/>
      <c r="LQO3" s="466"/>
      <c r="LQP3" s="466"/>
      <c r="LQQ3" s="466"/>
      <c r="LQR3" s="466"/>
      <c r="LQS3" s="466"/>
      <c r="LQT3" s="466"/>
      <c r="LQU3" s="466"/>
      <c r="LQV3" s="466"/>
      <c r="LQW3" s="466"/>
      <c r="LQX3" s="466"/>
      <c r="LQY3" s="466"/>
      <c r="LQZ3" s="466"/>
      <c r="LRA3" s="466"/>
      <c r="LRB3" s="466"/>
      <c r="LRC3" s="466"/>
      <c r="LRD3" s="466"/>
      <c r="LRE3" s="466"/>
      <c r="LRF3" s="466"/>
      <c r="LRG3" s="466"/>
      <c r="LRH3" s="466"/>
      <c r="LRI3" s="466"/>
      <c r="LRJ3" s="466"/>
      <c r="LRK3" s="466"/>
      <c r="LRL3" s="466"/>
      <c r="LRM3" s="466"/>
      <c r="LRN3" s="466"/>
      <c r="LRO3" s="466"/>
      <c r="LRP3" s="466"/>
      <c r="LRQ3" s="466"/>
      <c r="LRR3" s="466"/>
      <c r="LRS3" s="466"/>
      <c r="LRT3" s="466"/>
      <c r="LRU3" s="466"/>
      <c r="LRV3" s="466"/>
      <c r="LRW3" s="466"/>
      <c r="LRX3" s="466"/>
      <c r="LRY3" s="466"/>
      <c r="LRZ3" s="466"/>
      <c r="LSA3" s="466"/>
      <c r="LSB3" s="466"/>
      <c r="LSC3" s="466"/>
      <c r="LSD3" s="466"/>
      <c r="LSE3" s="466"/>
      <c r="LSF3" s="466"/>
      <c r="LSG3" s="466"/>
      <c r="LSH3" s="466"/>
      <c r="LSI3" s="466"/>
      <c r="LSJ3" s="466"/>
      <c r="LSK3" s="466"/>
      <c r="LSL3" s="466"/>
      <c r="LSM3" s="466"/>
      <c r="LSN3" s="466"/>
      <c r="LSO3" s="466"/>
      <c r="LSP3" s="466"/>
      <c r="LSQ3" s="466"/>
      <c r="LSR3" s="466"/>
      <c r="LSS3" s="466"/>
      <c r="LST3" s="466"/>
      <c r="LSU3" s="466"/>
      <c r="LSV3" s="466"/>
      <c r="LSW3" s="466"/>
      <c r="LSX3" s="466"/>
      <c r="LSY3" s="466"/>
      <c r="LSZ3" s="466"/>
      <c r="LTA3" s="466"/>
      <c r="LTB3" s="466"/>
      <c r="LTC3" s="466"/>
      <c r="LTD3" s="466"/>
      <c r="LTE3" s="466"/>
      <c r="LTF3" s="466"/>
      <c r="LTG3" s="466"/>
      <c r="LTH3" s="466"/>
      <c r="LTI3" s="466"/>
      <c r="LTJ3" s="466"/>
      <c r="LTK3" s="466"/>
      <c r="LTL3" s="466"/>
      <c r="LTM3" s="466"/>
      <c r="LTN3" s="466"/>
      <c r="LTO3" s="466"/>
      <c r="LTP3" s="466"/>
      <c r="LTQ3" s="466"/>
      <c r="LTR3" s="466"/>
      <c r="LTS3" s="466"/>
      <c r="LTT3" s="466"/>
      <c r="LTU3" s="466"/>
      <c r="LTV3" s="466"/>
      <c r="LTW3" s="466"/>
      <c r="LTX3" s="466"/>
      <c r="LTY3" s="466"/>
      <c r="LTZ3" s="466"/>
      <c r="LUA3" s="466"/>
      <c r="LUB3" s="466"/>
      <c r="LUC3" s="466"/>
      <c r="LUD3" s="466"/>
      <c r="LUE3" s="466"/>
      <c r="LUF3" s="466"/>
      <c r="LUG3" s="466"/>
      <c r="LUH3" s="466"/>
      <c r="LUI3" s="466"/>
      <c r="LUJ3" s="466"/>
      <c r="LUK3" s="466"/>
      <c r="LUL3" s="466"/>
      <c r="LUM3" s="466"/>
      <c r="LUN3" s="466"/>
      <c r="LUO3" s="466"/>
      <c r="LUP3" s="466"/>
      <c r="LUQ3" s="466"/>
      <c r="LUR3" s="466"/>
      <c r="LUS3" s="466"/>
      <c r="LUT3" s="466"/>
      <c r="LUU3" s="466"/>
      <c r="LUV3" s="466"/>
      <c r="LUW3" s="466"/>
      <c r="LUX3" s="466"/>
      <c r="LUY3" s="466"/>
      <c r="LUZ3" s="466"/>
      <c r="LVA3" s="466"/>
      <c r="LVB3" s="466"/>
      <c r="LVC3" s="466"/>
      <c r="LVD3" s="466"/>
      <c r="LVE3" s="466"/>
      <c r="LVF3" s="466"/>
      <c r="LVG3" s="466"/>
      <c r="LVH3" s="466"/>
      <c r="LVI3" s="466"/>
      <c r="LVJ3" s="466"/>
      <c r="LVK3" s="466"/>
      <c r="LVL3" s="466"/>
      <c r="LVM3" s="466"/>
      <c r="LVN3" s="466"/>
      <c r="LVO3" s="466"/>
      <c r="LVP3" s="466"/>
      <c r="LVQ3" s="466"/>
      <c r="LVR3" s="466"/>
      <c r="LVS3" s="466"/>
      <c r="LVT3" s="466"/>
      <c r="LVU3" s="466"/>
      <c r="LVV3" s="466"/>
      <c r="LVW3" s="466"/>
      <c r="LVX3" s="466"/>
      <c r="LVY3" s="466"/>
      <c r="LVZ3" s="466"/>
      <c r="LWA3" s="466"/>
      <c r="LWB3" s="466"/>
      <c r="LWC3" s="466"/>
      <c r="LWD3" s="466"/>
      <c r="LWE3" s="466"/>
      <c r="LWF3" s="466"/>
      <c r="LWG3" s="466"/>
      <c r="LWH3" s="466"/>
      <c r="LWI3" s="466"/>
      <c r="LWJ3" s="466"/>
      <c r="LWK3" s="466"/>
      <c r="LWL3" s="466"/>
      <c r="LWM3" s="466"/>
      <c r="LWN3" s="466"/>
      <c r="LWO3" s="466"/>
      <c r="LWP3" s="466"/>
      <c r="LWQ3" s="466"/>
      <c r="LWR3" s="466"/>
      <c r="LWS3" s="466"/>
      <c r="LWT3" s="466"/>
      <c r="LWU3" s="466"/>
      <c r="LWV3" s="466"/>
      <c r="LWW3" s="466"/>
      <c r="LWX3" s="466"/>
      <c r="LWY3" s="466"/>
      <c r="LWZ3" s="466"/>
      <c r="LXA3" s="466"/>
      <c r="LXB3" s="466"/>
      <c r="LXC3" s="466"/>
      <c r="LXD3" s="466"/>
      <c r="LXE3" s="466"/>
      <c r="LXF3" s="466"/>
      <c r="LXG3" s="466"/>
      <c r="LXH3" s="466"/>
      <c r="LXI3" s="466"/>
      <c r="LXJ3" s="466"/>
      <c r="LXK3" s="466"/>
      <c r="LXL3" s="466"/>
      <c r="LXM3" s="466"/>
      <c r="LXN3" s="466"/>
      <c r="LXO3" s="466"/>
      <c r="LXP3" s="466"/>
      <c r="LXQ3" s="466"/>
      <c r="LXR3" s="466"/>
      <c r="LXS3" s="466"/>
      <c r="LXT3" s="466"/>
      <c r="LXU3" s="466"/>
      <c r="LXV3" s="466"/>
      <c r="LXW3" s="466"/>
      <c r="LXX3" s="466"/>
      <c r="LXY3" s="466"/>
      <c r="LXZ3" s="466"/>
      <c r="LYA3" s="466"/>
      <c r="LYB3" s="466"/>
      <c r="LYC3" s="466"/>
      <c r="LYD3" s="466"/>
      <c r="LYE3" s="466"/>
      <c r="LYF3" s="466"/>
      <c r="LYG3" s="466"/>
      <c r="LYH3" s="466"/>
      <c r="LYI3" s="466"/>
      <c r="LYJ3" s="466"/>
      <c r="LYK3" s="466"/>
      <c r="LYL3" s="466"/>
      <c r="LYM3" s="466"/>
      <c r="LYN3" s="466"/>
      <c r="LYO3" s="466"/>
      <c r="LYP3" s="466"/>
      <c r="LYQ3" s="466"/>
      <c r="LYR3" s="466"/>
      <c r="LYS3" s="466"/>
      <c r="LYT3" s="466"/>
      <c r="LYU3" s="466"/>
      <c r="LYV3" s="466"/>
      <c r="LYW3" s="466"/>
      <c r="LYX3" s="466"/>
      <c r="LYY3" s="466"/>
      <c r="LYZ3" s="466"/>
      <c r="LZA3" s="466"/>
      <c r="LZB3" s="466"/>
      <c r="LZC3" s="466"/>
      <c r="LZD3" s="466"/>
      <c r="LZE3" s="466"/>
      <c r="LZF3" s="466"/>
      <c r="LZG3" s="466"/>
      <c r="LZH3" s="466"/>
      <c r="LZI3" s="466"/>
      <c r="LZJ3" s="466"/>
      <c r="LZK3" s="466"/>
      <c r="LZL3" s="466"/>
      <c r="LZM3" s="466"/>
      <c r="LZN3" s="466"/>
      <c r="LZO3" s="466"/>
      <c r="LZP3" s="466"/>
      <c r="LZQ3" s="466"/>
      <c r="LZR3" s="466"/>
      <c r="LZS3" s="466"/>
      <c r="LZT3" s="466"/>
      <c r="LZU3" s="466"/>
      <c r="LZV3" s="466"/>
      <c r="LZW3" s="466"/>
      <c r="LZX3" s="466"/>
      <c r="LZY3" s="466"/>
      <c r="LZZ3" s="466"/>
      <c r="MAA3" s="466"/>
      <c r="MAB3" s="466"/>
      <c r="MAC3" s="466"/>
      <c r="MAD3" s="466"/>
      <c r="MAE3" s="466"/>
      <c r="MAF3" s="466"/>
      <c r="MAG3" s="466"/>
      <c r="MAH3" s="466"/>
      <c r="MAI3" s="466"/>
      <c r="MAJ3" s="466"/>
      <c r="MAK3" s="466"/>
      <c r="MAL3" s="466"/>
      <c r="MAM3" s="466"/>
      <c r="MAN3" s="466"/>
      <c r="MAO3" s="466"/>
      <c r="MAP3" s="466"/>
      <c r="MAQ3" s="466"/>
      <c r="MAR3" s="466"/>
      <c r="MAS3" s="466"/>
      <c r="MAT3" s="466"/>
      <c r="MAU3" s="466"/>
      <c r="MAV3" s="466"/>
      <c r="MAW3" s="466"/>
      <c r="MAX3" s="466"/>
      <c r="MAY3" s="466"/>
      <c r="MAZ3" s="466"/>
      <c r="MBA3" s="466"/>
      <c r="MBB3" s="466"/>
      <c r="MBC3" s="466"/>
      <c r="MBD3" s="466"/>
      <c r="MBE3" s="466"/>
      <c r="MBF3" s="466"/>
      <c r="MBG3" s="466"/>
      <c r="MBH3" s="466"/>
      <c r="MBI3" s="466"/>
      <c r="MBJ3" s="466"/>
      <c r="MBK3" s="466"/>
      <c r="MBL3" s="466"/>
      <c r="MBM3" s="466"/>
      <c r="MBN3" s="466"/>
      <c r="MBO3" s="466"/>
      <c r="MBP3" s="466"/>
      <c r="MBQ3" s="466"/>
      <c r="MBR3" s="466"/>
      <c r="MBS3" s="466"/>
      <c r="MBT3" s="466"/>
      <c r="MBU3" s="466"/>
      <c r="MBV3" s="466"/>
      <c r="MBW3" s="466"/>
      <c r="MBX3" s="466"/>
      <c r="MBY3" s="466"/>
      <c r="MBZ3" s="466"/>
      <c r="MCA3" s="466"/>
      <c r="MCB3" s="466"/>
      <c r="MCC3" s="466"/>
      <c r="MCD3" s="466"/>
      <c r="MCE3" s="466"/>
      <c r="MCF3" s="466"/>
      <c r="MCG3" s="466"/>
      <c r="MCH3" s="466"/>
      <c r="MCI3" s="466"/>
      <c r="MCJ3" s="466"/>
      <c r="MCK3" s="466"/>
      <c r="MCL3" s="466"/>
      <c r="MCM3" s="466"/>
      <c r="MCN3" s="466"/>
      <c r="MCO3" s="466"/>
      <c r="MCP3" s="466"/>
      <c r="MCQ3" s="466"/>
      <c r="MCR3" s="466"/>
      <c r="MCS3" s="466"/>
      <c r="MCT3" s="466"/>
      <c r="MCU3" s="466"/>
      <c r="MCV3" s="466"/>
      <c r="MCW3" s="466"/>
      <c r="MCX3" s="466"/>
      <c r="MCY3" s="466"/>
      <c r="MCZ3" s="466"/>
      <c r="MDA3" s="466"/>
      <c r="MDB3" s="466"/>
      <c r="MDC3" s="466"/>
      <c r="MDD3" s="466"/>
      <c r="MDE3" s="466"/>
      <c r="MDF3" s="466"/>
      <c r="MDG3" s="466"/>
      <c r="MDH3" s="466"/>
      <c r="MDI3" s="466"/>
      <c r="MDJ3" s="466"/>
      <c r="MDK3" s="466"/>
      <c r="MDL3" s="466"/>
      <c r="MDM3" s="466"/>
      <c r="MDN3" s="466"/>
      <c r="MDO3" s="466"/>
      <c r="MDP3" s="466"/>
      <c r="MDQ3" s="466"/>
      <c r="MDR3" s="466"/>
      <c r="MDS3" s="466"/>
      <c r="MDT3" s="466"/>
      <c r="MDU3" s="466"/>
      <c r="MDV3" s="466"/>
      <c r="MDW3" s="466"/>
      <c r="MDX3" s="466"/>
      <c r="MDY3" s="466"/>
      <c r="MDZ3" s="466"/>
      <c r="MEA3" s="466"/>
      <c r="MEB3" s="466"/>
      <c r="MEC3" s="466"/>
      <c r="MED3" s="466"/>
      <c r="MEE3" s="466"/>
      <c r="MEF3" s="466"/>
      <c r="MEG3" s="466"/>
      <c r="MEH3" s="466"/>
      <c r="MEI3" s="466"/>
      <c r="MEJ3" s="466"/>
      <c r="MEK3" s="466"/>
      <c r="MEL3" s="466"/>
      <c r="MEM3" s="466"/>
      <c r="MEN3" s="466"/>
      <c r="MEO3" s="466"/>
      <c r="MEP3" s="466"/>
      <c r="MEQ3" s="466"/>
      <c r="MER3" s="466"/>
      <c r="MES3" s="466"/>
      <c r="MET3" s="466"/>
      <c r="MEU3" s="466"/>
      <c r="MEV3" s="466"/>
      <c r="MEW3" s="466"/>
      <c r="MEX3" s="466"/>
      <c r="MEY3" s="466"/>
      <c r="MEZ3" s="466"/>
      <c r="MFA3" s="466"/>
      <c r="MFB3" s="466"/>
      <c r="MFC3" s="466"/>
      <c r="MFD3" s="466"/>
      <c r="MFE3" s="466"/>
      <c r="MFF3" s="466"/>
      <c r="MFG3" s="466"/>
      <c r="MFH3" s="466"/>
      <c r="MFI3" s="466"/>
      <c r="MFJ3" s="466"/>
      <c r="MFK3" s="466"/>
      <c r="MFL3" s="466"/>
      <c r="MFM3" s="466"/>
      <c r="MFN3" s="466"/>
      <c r="MFO3" s="466"/>
      <c r="MFP3" s="466"/>
      <c r="MFQ3" s="466"/>
      <c r="MFR3" s="466"/>
      <c r="MFS3" s="466"/>
      <c r="MFT3" s="466"/>
      <c r="MFU3" s="466"/>
      <c r="MFV3" s="466"/>
      <c r="MFW3" s="466"/>
      <c r="MFX3" s="466"/>
      <c r="MFY3" s="466"/>
      <c r="MFZ3" s="466"/>
      <c r="MGA3" s="466"/>
      <c r="MGB3" s="466"/>
      <c r="MGC3" s="466"/>
      <c r="MGD3" s="466"/>
      <c r="MGE3" s="466"/>
      <c r="MGF3" s="466"/>
      <c r="MGG3" s="466"/>
      <c r="MGH3" s="466"/>
      <c r="MGI3" s="466"/>
      <c r="MGJ3" s="466"/>
      <c r="MGK3" s="466"/>
      <c r="MGL3" s="466"/>
      <c r="MGM3" s="466"/>
      <c r="MGN3" s="466"/>
      <c r="MGO3" s="466"/>
      <c r="MGP3" s="466"/>
      <c r="MGQ3" s="466"/>
      <c r="MGR3" s="466"/>
      <c r="MGS3" s="466"/>
      <c r="MGT3" s="466"/>
      <c r="MGU3" s="466"/>
      <c r="MGV3" s="466"/>
      <c r="MGW3" s="466"/>
      <c r="MGX3" s="466"/>
      <c r="MGY3" s="466"/>
      <c r="MGZ3" s="466"/>
      <c r="MHA3" s="466"/>
      <c r="MHB3" s="466"/>
      <c r="MHC3" s="466"/>
      <c r="MHD3" s="466"/>
      <c r="MHE3" s="466"/>
      <c r="MHF3" s="466"/>
      <c r="MHG3" s="466"/>
      <c r="MHH3" s="466"/>
      <c r="MHI3" s="466"/>
      <c r="MHJ3" s="466"/>
      <c r="MHK3" s="466"/>
      <c r="MHL3" s="466"/>
      <c r="MHM3" s="466"/>
      <c r="MHN3" s="466"/>
      <c r="MHO3" s="466"/>
      <c r="MHP3" s="466"/>
      <c r="MHQ3" s="466"/>
      <c r="MHR3" s="466"/>
      <c r="MHS3" s="466"/>
      <c r="MHT3" s="466"/>
      <c r="MHU3" s="466"/>
      <c r="MHV3" s="466"/>
      <c r="MHW3" s="466"/>
      <c r="MHX3" s="466"/>
      <c r="MHY3" s="466"/>
      <c r="MHZ3" s="466"/>
      <c r="MIA3" s="466"/>
      <c r="MIB3" s="466"/>
      <c r="MIC3" s="466"/>
      <c r="MID3" s="466"/>
      <c r="MIE3" s="466"/>
      <c r="MIF3" s="466"/>
      <c r="MIG3" s="466"/>
      <c r="MIH3" s="466"/>
      <c r="MII3" s="466"/>
      <c r="MIJ3" s="466"/>
      <c r="MIK3" s="466"/>
      <c r="MIL3" s="466"/>
      <c r="MIM3" s="466"/>
      <c r="MIN3" s="466"/>
      <c r="MIO3" s="466"/>
      <c r="MIP3" s="466"/>
      <c r="MIQ3" s="466"/>
      <c r="MIR3" s="466"/>
      <c r="MIS3" s="466"/>
      <c r="MIT3" s="466"/>
      <c r="MIU3" s="466"/>
      <c r="MIV3" s="466"/>
      <c r="MIW3" s="466"/>
      <c r="MIX3" s="466"/>
      <c r="MIY3" s="466"/>
      <c r="MIZ3" s="466"/>
      <c r="MJA3" s="466"/>
      <c r="MJB3" s="466"/>
      <c r="MJC3" s="466"/>
      <c r="MJD3" s="466"/>
      <c r="MJE3" s="466"/>
      <c r="MJF3" s="466"/>
      <c r="MJG3" s="466"/>
      <c r="MJH3" s="466"/>
      <c r="MJI3" s="466"/>
      <c r="MJJ3" s="466"/>
      <c r="MJK3" s="466"/>
      <c r="MJL3" s="466"/>
      <c r="MJM3" s="466"/>
      <c r="MJN3" s="466"/>
      <c r="MJO3" s="466"/>
      <c r="MJP3" s="466"/>
      <c r="MJQ3" s="466"/>
      <c r="MJR3" s="466"/>
      <c r="MJS3" s="466"/>
      <c r="MJT3" s="466"/>
      <c r="MJU3" s="466"/>
      <c r="MJV3" s="466"/>
      <c r="MJW3" s="466"/>
      <c r="MJX3" s="466"/>
      <c r="MJY3" s="466"/>
      <c r="MJZ3" s="466"/>
      <c r="MKA3" s="466"/>
      <c r="MKB3" s="466"/>
      <c r="MKC3" s="466"/>
      <c r="MKD3" s="466"/>
      <c r="MKE3" s="466"/>
      <c r="MKF3" s="466"/>
      <c r="MKG3" s="466"/>
      <c r="MKH3" s="466"/>
      <c r="MKI3" s="466"/>
      <c r="MKJ3" s="466"/>
      <c r="MKK3" s="466"/>
      <c r="MKL3" s="466"/>
      <c r="MKM3" s="466"/>
      <c r="MKN3" s="466"/>
      <c r="MKO3" s="466"/>
      <c r="MKP3" s="466"/>
      <c r="MKQ3" s="466"/>
      <c r="MKR3" s="466"/>
      <c r="MKS3" s="466"/>
      <c r="MKT3" s="466"/>
      <c r="MKU3" s="466"/>
      <c r="MKV3" s="466"/>
      <c r="MKW3" s="466"/>
      <c r="MKX3" s="466"/>
      <c r="MKY3" s="466"/>
      <c r="MKZ3" s="466"/>
      <c r="MLA3" s="466"/>
      <c r="MLB3" s="466"/>
      <c r="MLC3" s="466"/>
      <c r="MLD3" s="466"/>
      <c r="MLE3" s="466"/>
      <c r="MLF3" s="466"/>
      <c r="MLG3" s="466"/>
      <c r="MLH3" s="466"/>
      <c r="MLI3" s="466"/>
      <c r="MLJ3" s="466"/>
      <c r="MLK3" s="466"/>
      <c r="MLL3" s="466"/>
      <c r="MLM3" s="466"/>
      <c r="MLN3" s="466"/>
      <c r="MLO3" s="466"/>
      <c r="MLP3" s="466"/>
      <c r="MLQ3" s="466"/>
      <c r="MLR3" s="466"/>
      <c r="MLS3" s="466"/>
      <c r="MLT3" s="466"/>
      <c r="MLU3" s="466"/>
      <c r="MLV3" s="466"/>
      <c r="MLW3" s="466"/>
      <c r="MLX3" s="466"/>
      <c r="MLY3" s="466"/>
      <c r="MLZ3" s="466"/>
      <c r="MMA3" s="466"/>
      <c r="MMB3" s="466"/>
      <c r="MMC3" s="466"/>
      <c r="MMD3" s="466"/>
      <c r="MME3" s="466"/>
      <c r="MMF3" s="466"/>
      <c r="MMG3" s="466"/>
      <c r="MMH3" s="466"/>
      <c r="MMI3" s="466"/>
      <c r="MMJ3" s="466"/>
      <c r="MMK3" s="466"/>
      <c r="MML3" s="466"/>
      <c r="MMM3" s="466"/>
      <c r="MMN3" s="466"/>
      <c r="MMO3" s="466"/>
      <c r="MMP3" s="466"/>
      <c r="MMQ3" s="466"/>
      <c r="MMR3" s="466"/>
      <c r="MMS3" s="466"/>
      <c r="MMT3" s="466"/>
      <c r="MMU3" s="466"/>
      <c r="MMV3" s="466"/>
      <c r="MMW3" s="466"/>
      <c r="MMX3" s="466"/>
      <c r="MMY3" s="466"/>
      <c r="MMZ3" s="466"/>
      <c r="MNA3" s="466"/>
      <c r="MNB3" s="466"/>
      <c r="MNC3" s="466"/>
      <c r="MND3" s="466"/>
      <c r="MNE3" s="466"/>
      <c r="MNF3" s="466"/>
      <c r="MNG3" s="466"/>
      <c r="MNH3" s="466"/>
      <c r="MNI3" s="466"/>
      <c r="MNJ3" s="466"/>
      <c r="MNK3" s="466"/>
      <c r="MNL3" s="466"/>
      <c r="MNM3" s="466"/>
      <c r="MNN3" s="466"/>
      <c r="MNO3" s="466"/>
      <c r="MNP3" s="466"/>
      <c r="MNQ3" s="466"/>
      <c r="MNR3" s="466"/>
      <c r="MNS3" s="466"/>
      <c r="MNT3" s="466"/>
      <c r="MNU3" s="466"/>
      <c r="MNV3" s="466"/>
      <c r="MNW3" s="466"/>
      <c r="MNX3" s="466"/>
      <c r="MNY3" s="466"/>
      <c r="MNZ3" s="466"/>
      <c r="MOA3" s="466"/>
      <c r="MOB3" s="466"/>
      <c r="MOC3" s="466"/>
      <c r="MOD3" s="466"/>
      <c r="MOE3" s="466"/>
      <c r="MOF3" s="466"/>
      <c r="MOG3" s="466"/>
      <c r="MOH3" s="466"/>
      <c r="MOI3" s="466"/>
      <c r="MOJ3" s="466"/>
      <c r="MOK3" s="466"/>
      <c r="MOL3" s="466"/>
      <c r="MOM3" s="466"/>
      <c r="MON3" s="466"/>
      <c r="MOO3" s="466"/>
      <c r="MOP3" s="466"/>
      <c r="MOQ3" s="466"/>
      <c r="MOR3" s="466"/>
      <c r="MOS3" s="466"/>
      <c r="MOT3" s="466"/>
      <c r="MOU3" s="466"/>
      <c r="MOV3" s="466"/>
      <c r="MOW3" s="466"/>
      <c r="MOX3" s="466"/>
      <c r="MOY3" s="466"/>
      <c r="MOZ3" s="466"/>
      <c r="MPA3" s="466"/>
      <c r="MPB3" s="466"/>
      <c r="MPC3" s="466"/>
      <c r="MPD3" s="466"/>
      <c r="MPE3" s="466"/>
      <c r="MPF3" s="466"/>
      <c r="MPG3" s="466"/>
      <c r="MPH3" s="466"/>
      <c r="MPI3" s="466"/>
      <c r="MPJ3" s="466"/>
      <c r="MPK3" s="466"/>
      <c r="MPL3" s="466"/>
      <c r="MPM3" s="466"/>
      <c r="MPN3" s="466"/>
      <c r="MPO3" s="466"/>
      <c r="MPP3" s="466"/>
      <c r="MPQ3" s="466"/>
      <c r="MPR3" s="466"/>
      <c r="MPS3" s="466"/>
      <c r="MPT3" s="466"/>
      <c r="MPU3" s="466"/>
      <c r="MPV3" s="466"/>
      <c r="MPW3" s="466"/>
      <c r="MPX3" s="466"/>
      <c r="MPY3" s="466"/>
      <c r="MPZ3" s="466"/>
      <c r="MQA3" s="466"/>
      <c r="MQB3" s="466"/>
      <c r="MQC3" s="466"/>
      <c r="MQD3" s="466"/>
      <c r="MQE3" s="466"/>
      <c r="MQF3" s="466"/>
      <c r="MQG3" s="466"/>
      <c r="MQH3" s="466"/>
      <c r="MQI3" s="466"/>
      <c r="MQJ3" s="466"/>
      <c r="MQK3" s="466"/>
      <c r="MQL3" s="466"/>
      <c r="MQM3" s="466"/>
      <c r="MQN3" s="466"/>
      <c r="MQO3" s="466"/>
      <c r="MQP3" s="466"/>
      <c r="MQQ3" s="466"/>
      <c r="MQR3" s="466"/>
      <c r="MQS3" s="466"/>
      <c r="MQT3" s="466"/>
      <c r="MQU3" s="466"/>
      <c r="MQV3" s="466"/>
      <c r="MQW3" s="466"/>
      <c r="MQX3" s="466"/>
      <c r="MQY3" s="466"/>
      <c r="MQZ3" s="466"/>
      <c r="MRA3" s="466"/>
      <c r="MRB3" s="466"/>
      <c r="MRC3" s="466"/>
      <c r="MRD3" s="466"/>
      <c r="MRE3" s="466"/>
      <c r="MRF3" s="466"/>
      <c r="MRG3" s="466"/>
      <c r="MRH3" s="466"/>
      <c r="MRI3" s="466"/>
      <c r="MRJ3" s="466"/>
      <c r="MRK3" s="466"/>
      <c r="MRL3" s="466"/>
      <c r="MRM3" s="466"/>
      <c r="MRN3" s="466"/>
      <c r="MRO3" s="466"/>
      <c r="MRP3" s="466"/>
      <c r="MRQ3" s="466"/>
      <c r="MRR3" s="466"/>
      <c r="MRS3" s="466"/>
      <c r="MRT3" s="466"/>
      <c r="MRU3" s="466"/>
      <c r="MRV3" s="466"/>
      <c r="MRW3" s="466"/>
      <c r="MRX3" s="466"/>
      <c r="MRY3" s="466"/>
      <c r="MRZ3" s="466"/>
      <c r="MSA3" s="466"/>
      <c r="MSB3" s="466"/>
      <c r="MSC3" s="466"/>
      <c r="MSD3" s="466"/>
      <c r="MSE3" s="466"/>
      <c r="MSF3" s="466"/>
      <c r="MSG3" s="466"/>
      <c r="MSH3" s="466"/>
      <c r="MSI3" s="466"/>
      <c r="MSJ3" s="466"/>
      <c r="MSK3" s="466"/>
      <c r="MSL3" s="466"/>
      <c r="MSM3" s="466"/>
      <c r="MSN3" s="466"/>
      <c r="MSO3" s="466"/>
      <c r="MSP3" s="466"/>
      <c r="MSQ3" s="466"/>
      <c r="MSR3" s="466"/>
      <c r="MSS3" s="466"/>
      <c r="MST3" s="466"/>
      <c r="MSU3" s="466"/>
      <c r="MSV3" s="466"/>
      <c r="MSW3" s="466"/>
      <c r="MSX3" s="466"/>
      <c r="MSY3" s="466"/>
      <c r="MSZ3" s="466"/>
      <c r="MTA3" s="466"/>
      <c r="MTB3" s="466"/>
      <c r="MTC3" s="466"/>
      <c r="MTD3" s="466"/>
      <c r="MTE3" s="466"/>
      <c r="MTF3" s="466"/>
      <c r="MTG3" s="466"/>
      <c r="MTH3" s="466"/>
      <c r="MTI3" s="466"/>
      <c r="MTJ3" s="466"/>
      <c r="MTK3" s="466"/>
      <c r="MTL3" s="466"/>
      <c r="MTM3" s="466"/>
      <c r="MTN3" s="466"/>
      <c r="MTO3" s="466"/>
      <c r="MTP3" s="466"/>
      <c r="MTQ3" s="466"/>
      <c r="MTR3" s="466"/>
      <c r="MTS3" s="466"/>
      <c r="MTT3" s="466"/>
      <c r="MTU3" s="466"/>
      <c r="MTV3" s="466"/>
      <c r="MTW3" s="466"/>
      <c r="MTX3" s="466"/>
      <c r="MTY3" s="466"/>
      <c r="MTZ3" s="466"/>
      <c r="MUA3" s="466"/>
      <c r="MUB3" s="466"/>
      <c r="MUC3" s="466"/>
      <c r="MUD3" s="466"/>
      <c r="MUE3" s="466"/>
      <c r="MUF3" s="466"/>
      <c r="MUG3" s="466"/>
      <c r="MUH3" s="466"/>
      <c r="MUI3" s="466"/>
      <c r="MUJ3" s="466"/>
      <c r="MUK3" s="466"/>
      <c r="MUL3" s="466"/>
      <c r="MUM3" s="466"/>
      <c r="MUN3" s="466"/>
      <c r="MUO3" s="466"/>
      <c r="MUP3" s="466"/>
      <c r="MUQ3" s="466"/>
      <c r="MUR3" s="466"/>
      <c r="MUS3" s="466"/>
      <c r="MUT3" s="466"/>
      <c r="MUU3" s="466"/>
      <c r="MUV3" s="466"/>
      <c r="MUW3" s="466"/>
      <c r="MUX3" s="466"/>
      <c r="MUY3" s="466"/>
      <c r="MUZ3" s="466"/>
      <c r="MVA3" s="466"/>
      <c r="MVB3" s="466"/>
      <c r="MVC3" s="466"/>
      <c r="MVD3" s="466"/>
      <c r="MVE3" s="466"/>
      <c r="MVF3" s="466"/>
      <c r="MVG3" s="466"/>
      <c r="MVH3" s="466"/>
      <c r="MVI3" s="466"/>
      <c r="MVJ3" s="466"/>
      <c r="MVK3" s="466"/>
      <c r="MVL3" s="466"/>
      <c r="MVM3" s="466"/>
      <c r="MVN3" s="466"/>
      <c r="MVO3" s="466"/>
      <c r="MVP3" s="466"/>
      <c r="MVQ3" s="466"/>
      <c r="MVR3" s="466"/>
      <c r="MVS3" s="466"/>
      <c r="MVT3" s="466"/>
      <c r="MVU3" s="466"/>
      <c r="MVV3" s="466"/>
      <c r="MVW3" s="466"/>
      <c r="MVX3" s="466"/>
      <c r="MVY3" s="466"/>
      <c r="MVZ3" s="466"/>
      <c r="MWA3" s="466"/>
      <c r="MWB3" s="466"/>
      <c r="MWC3" s="466"/>
      <c r="MWD3" s="466"/>
      <c r="MWE3" s="466"/>
      <c r="MWF3" s="466"/>
      <c r="MWG3" s="466"/>
      <c r="MWH3" s="466"/>
      <c r="MWI3" s="466"/>
      <c r="MWJ3" s="466"/>
      <c r="MWK3" s="466"/>
      <c r="MWL3" s="466"/>
      <c r="MWM3" s="466"/>
      <c r="MWN3" s="466"/>
      <c r="MWO3" s="466"/>
      <c r="MWP3" s="466"/>
      <c r="MWQ3" s="466"/>
      <c r="MWR3" s="466"/>
      <c r="MWS3" s="466"/>
      <c r="MWT3" s="466"/>
      <c r="MWU3" s="466"/>
      <c r="MWV3" s="466"/>
      <c r="MWW3" s="466"/>
      <c r="MWX3" s="466"/>
      <c r="MWY3" s="466"/>
      <c r="MWZ3" s="466"/>
      <c r="MXA3" s="466"/>
      <c r="MXB3" s="466"/>
      <c r="MXC3" s="466"/>
      <c r="MXD3" s="466"/>
      <c r="MXE3" s="466"/>
      <c r="MXF3" s="466"/>
      <c r="MXG3" s="466"/>
      <c r="MXH3" s="466"/>
      <c r="MXI3" s="466"/>
      <c r="MXJ3" s="466"/>
      <c r="MXK3" s="466"/>
      <c r="MXL3" s="466"/>
      <c r="MXM3" s="466"/>
      <c r="MXN3" s="466"/>
      <c r="MXO3" s="466"/>
      <c r="MXP3" s="466"/>
      <c r="MXQ3" s="466"/>
      <c r="MXR3" s="466"/>
      <c r="MXS3" s="466"/>
      <c r="MXT3" s="466"/>
      <c r="MXU3" s="466"/>
      <c r="MXV3" s="466"/>
      <c r="MXW3" s="466"/>
      <c r="MXX3" s="466"/>
      <c r="MXY3" s="466"/>
      <c r="MXZ3" s="466"/>
      <c r="MYA3" s="466"/>
      <c r="MYB3" s="466"/>
      <c r="MYC3" s="466"/>
      <c r="MYD3" s="466"/>
      <c r="MYE3" s="466"/>
      <c r="MYF3" s="466"/>
      <c r="MYG3" s="466"/>
      <c r="MYH3" s="466"/>
      <c r="MYI3" s="466"/>
      <c r="MYJ3" s="466"/>
      <c r="MYK3" s="466"/>
      <c r="MYL3" s="466"/>
      <c r="MYM3" s="466"/>
      <c r="MYN3" s="466"/>
      <c r="MYO3" s="466"/>
      <c r="MYP3" s="466"/>
      <c r="MYQ3" s="466"/>
      <c r="MYR3" s="466"/>
      <c r="MYS3" s="466"/>
      <c r="MYT3" s="466"/>
      <c r="MYU3" s="466"/>
      <c r="MYV3" s="466"/>
      <c r="MYW3" s="466"/>
      <c r="MYX3" s="466"/>
      <c r="MYY3" s="466"/>
      <c r="MYZ3" s="466"/>
      <c r="MZA3" s="466"/>
      <c r="MZB3" s="466"/>
      <c r="MZC3" s="466"/>
      <c r="MZD3" s="466"/>
      <c r="MZE3" s="466"/>
      <c r="MZF3" s="466"/>
      <c r="MZG3" s="466"/>
      <c r="MZH3" s="466"/>
      <c r="MZI3" s="466"/>
      <c r="MZJ3" s="466"/>
      <c r="MZK3" s="466"/>
      <c r="MZL3" s="466"/>
      <c r="MZM3" s="466"/>
      <c r="MZN3" s="466"/>
      <c r="MZO3" s="466"/>
      <c r="MZP3" s="466"/>
      <c r="MZQ3" s="466"/>
      <c r="MZR3" s="466"/>
      <c r="MZS3" s="466"/>
      <c r="MZT3" s="466"/>
      <c r="MZU3" s="466"/>
      <c r="MZV3" s="466"/>
      <c r="MZW3" s="466"/>
      <c r="MZX3" s="466"/>
      <c r="MZY3" s="466"/>
      <c r="MZZ3" s="466"/>
      <c r="NAA3" s="466"/>
      <c r="NAB3" s="466"/>
      <c r="NAC3" s="466"/>
      <c r="NAD3" s="466"/>
      <c r="NAE3" s="466"/>
      <c r="NAF3" s="466"/>
      <c r="NAG3" s="466"/>
      <c r="NAH3" s="466"/>
      <c r="NAI3" s="466"/>
      <c r="NAJ3" s="466"/>
      <c r="NAK3" s="466"/>
      <c r="NAL3" s="466"/>
      <c r="NAM3" s="466"/>
      <c r="NAN3" s="466"/>
      <c r="NAO3" s="466"/>
      <c r="NAP3" s="466"/>
      <c r="NAQ3" s="466"/>
      <c r="NAR3" s="466"/>
      <c r="NAS3" s="466"/>
      <c r="NAT3" s="466"/>
      <c r="NAU3" s="466"/>
      <c r="NAV3" s="466"/>
      <c r="NAW3" s="466"/>
      <c r="NAX3" s="466"/>
      <c r="NAY3" s="466"/>
      <c r="NAZ3" s="466"/>
      <c r="NBA3" s="466"/>
      <c r="NBB3" s="466"/>
      <c r="NBC3" s="466"/>
      <c r="NBD3" s="466"/>
      <c r="NBE3" s="466"/>
      <c r="NBF3" s="466"/>
      <c r="NBG3" s="466"/>
      <c r="NBH3" s="466"/>
      <c r="NBI3" s="466"/>
      <c r="NBJ3" s="466"/>
      <c r="NBK3" s="466"/>
      <c r="NBL3" s="466"/>
      <c r="NBM3" s="466"/>
      <c r="NBN3" s="466"/>
      <c r="NBO3" s="466"/>
      <c r="NBP3" s="466"/>
      <c r="NBQ3" s="466"/>
      <c r="NBR3" s="466"/>
      <c r="NBS3" s="466"/>
      <c r="NBT3" s="466"/>
      <c r="NBU3" s="466"/>
      <c r="NBV3" s="466"/>
      <c r="NBW3" s="466"/>
      <c r="NBX3" s="466"/>
      <c r="NBY3" s="466"/>
      <c r="NBZ3" s="466"/>
      <c r="NCA3" s="466"/>
      <c r="NCB3" s="466"/>
      <c r="NCC3" s="466"/>
      <c r="NCD3" s="466"/>
      <c r="NCE3" s="466"/>
      <c r="NCF3" s="466"/>
      <c r="NCG3" s="466"/>
      <c r="NCH3" s="466"/>
      <c r="NCI3" s="466"/>
      <c r="NCJ3" s="466"/>
      <c r="NCK3" s="466"/>
      <c r="NCL3" s="466"/>
      <c r="NCM3" s="466"/>
      <c r="NCN3" s="466"/>
      <c r="NCO3" s="466"/>
      <c r="NCP3" s="466"/>
      <c r="NCQ3" s="466"/>
      <c r="NCR3" s="466"/>
      <c r="NCS3" s="466"/>
      <c r="NCT3" s="466"/>
      <c r="NCU3" s="466"/>
      <c r="NCV3" s="466"/>
      <c r="NCW3" s="466"/>
      <c r="NCX3" s="466"/>
      <c r="NCY3" s="466"/>
      <c r="NCZ3" s="466"/>
      <c r="NDA3" s="466"/>
      <c r="NDB3" s="466"/>
      <c r="NDC3" s="466"/>
      <c r="NDD3" s="466"/>
      <c r="NDE3" s="466"/>
      <c r="NDF3" s="466"/>
      <c r="NDG3" s="466"/>
      <c r="NDH3" s="466"/>
      <c r="NDI3" s="466"/>
      <c r="NDJ3" s="466"/>
      <c r="NDK3" s="466"/>
      <c r="NDL3" s="466"/>
      <c r="NDM3" s="466"/>
      <c r="NDN3" s="466"/>
      <c r="NDO3" s="466"/>
      <c r="NDP3" s="466"/>
      <c r="NDQ3" s="466"/>
      <c r="NDR3" s="466"/>
      <c r="NDS3" s="466"/>
      <c r="NDT3" s="466"/>
      <c r="NDU3" s="466"/>
      <c r="NDV3" s="466"/>
      <c r="NDW3" s="466"/>
      <c r="NDX3" s="466"/>
      <c r="NDY3" s="466"/>
      <c r="NDZ3" s="466"/>
      <c r="NEA3" s="466"/>
      <c r="NEB3" s="466"/>
      <c r="NEC3" s="466"/>
      <c r="NED3" s="466"/>
      <c r="NEE3" s="466"/>
      <c r="NEF3" s="466"/>
      <c r="NEG3" s="466"/>
      <c r="NEH3" s="466"/>
      <c r="NEI3" s="466"/>
      <c r="NEJ3" s="466"/>
      <c r="NEK3" s="466"/>
      <c r="NEL3" s="466"/>
      <c r="NEM3" s="466"/>
      <c r="NEN3" s="466"/>
      <c r="NEO3" s="466"/>
      <c r="NEP3" s="466"/>
      <c r="NEQ3" s="466"/>
      <c r="NER3" s="466"/>
      <c r="NES3" s="466"/>
      <c r="NET3" s="466"/>
      <c r="NEU3" s="466"/>
      <c r="NEV3" s="466"/>
      <c r="NEW3" s="466"/>
      <c r="NEX3" s="466"/>
      <c r="NEY3" s="466"/>
      <c r="NEZ3" s="466"/>
      <c r="NFA3" s="466"/>
      <c r="NFB3" s="466"/>
      <c r="NFC3" s="466"/>
      <c r="NFD3" s="466"/>
      <c r="NFE3" s="466"/>
      <c r="NFF3" s="466"/>
      <c r="NFG3" s="466"/>
      <c r="NFH3" s="466"/>
      <c r="NFI3" s="466"/>
      <c r="NFJ3" s="466"/>
      <c r="NFK3" s="466"/>
      <c r="NFL3" s="466"/>
      <c r="NFM3" s="466"/>
      <c r="NFN3" s="466"/>
      <c r="NFO3" s="466"/>
      <c r="NFP3" s="466"/>
      <c r="NFQ3" s="466"/>
      <c r="NFR3" s="466"/>
      <c r="NFS3" s="466"/>
      <c r="NFT3" s="466"/>
      <c r="NFU3" s="466"/>
      <c r="NFV3" s="466"/>
      <c r="NFW3" s="466"/>
      <c r="NFX3" s="466"/>
      <c r="NFY3" s="466"/>
      <c r="NFZ3" s="466"/>
      <c r="NGA3" s="466"/>
      <c r="NGB3" s="466"/>
      <c r="NGC3" s="466"/>
      <c r="NGD3" s="466"/>
      <c r="NGE3" s="466"/>
      <c r="NGF3" s="466"/>
      <c r="NGG3" s="466"/>
      <c r="NGH3" s="466"/>
      <c r="NGI3" s="466"/>
      <c r="NGJ3" s="466"/>
      <c r="NGK3" s="466"/>
      <c r="NGL3" s="466"/>
      <c r="NGM3" s="466"/>
      <c r="NGN3" s="466"/>
      <c r="NGO3" s="466"/>
      <c r="NGP3" s="466"/>
      <c r="NGQ3" s="466"/>
      <c r="NGR3" s="466"/>
      <c r="NGS3" s="466"/>
      <c r="NGT3" s="466"/>
      <c r="NGU3" s="466"/>
      <c r="NGV3" s="466"/>
      <c r="NGW3" s="466"/>
      <c r="NGX3" s="466"/>
      <c r="NGY3" s="466"/>
      <c r="NGZ3" s="466"/>
      <c r="NHA3" s="466"/>
      <c r="NHB3" s="466"/>
      <c r="NHC3" s="466"/>
      <c r="NHD3" s="466"/>
      <c r="NHE3" s="466"/>
      <c r="NHF3" s="466"/>
      <c r="NHG3" s="466"/>
      <c r="NHH3" s="466"/>
      <c r="NHI3" s="466"/>
      <c r="NHJ3" s="466"/>
      <c r="NHK3" s="466"/>
      <c r="NHL3" s="466"/>
      <c r="NHM3" s="466"/>
      <c r="NHN3" s="466"/>
      <c r="NHO3" s="466"/>
      <c r="NHP3" s="466"/>
      <c r="NHQ3" s="466"/>
      <c r="NHR3" s="466"/>
      <c r="NHS3" s="466"/>
      <c r="NHT3" s="466"/>
      <c r="NHU3" s="466"/>
      <c r="NHV3" s="466"/>
      <c r="NHW3" s="466"/>
      <c r="NHX3" s="466"/>
      <c r="NHY3" s="466"/>
      <c r="NHZ3" s="466"/>
      <c r="NIA3" s="466"/>
      <c r="NIB3" s="466"/>
      <c r="NIC3" s="466"/>
      <c r="NID3" s="466"/>
      <c r="NIE3" s="466"/>
      <c r="NIF3" s="466"/>
      <c r="NIG3" s="466"/>
      <c r="NIH3" s="466"/>
      <c r="NII3" s="466"/>
      <c r="NIJ3" s="466"/>
      <c r="NIK3" s="466"/>
      <c r="NIL3" s="466"/>
      <c r="NIM3" s="466"/>
      <c r="NIN3" s="466"/>
      <c r="NIO3" s="466"/>
      <c r="NIP3" s="466"/>
      <c r="NIQ3" s="466"/>
      <c r="NIR3" s="466"/>
      <c r="NIS3" s="466"/>
      <c r="NIT3" s="466"/>
      <c r="NIU3" s="466"/>
      <c r="NIV3" s="466"/>
      <c r="NIW3" s="466"/>
      <c r="NIX3" s="466"/>
      <c r="NIY3" s="466"/>
      <c r="NIZ3" s="466"/>
      <c r="NJA3" s="466"/>
      <c r="NJB3" s="466"/>
      <c r="NJC3" s="466"/>
      <c r="NJD3" s="466"/>
      <c r="NJE3" s="466"/>
      <c r="NJF3" s="466"/>
      <c r="NJG3" s="466"/>
      <c r="NJH3" s="466"/>
      <c r="NJI3" s="466"/>
      <c r="NJJ3" s="466"/>
      <c r="NJK3" s="466"/>
      <c r="NJL3" s="466"/>
      <c r="NJM3" s="466"/>
      <c r="NJN3" s="466"/>
      <c r="NJO3" s="466"/>
      <c r="NJP3" s="466"/>
      <c r="NJQ3" s="466"/>
      <c r="NJR3" s="466"/>
      <c r="NJS3" s="466"/>
      <c r="NJT3" s="466"/>
      <c r="NJU3" s="466"/>
      <c r="NJV3" s="466"/>
      <c r="NJW3" s="466"/>
      <c r="NJX3" s="466"/>
      <c r="NJY3" s="466"/>
      <c r="NJZ3" s="466"/>
      <c r="NKA3" s="466"/>
      <c r="NKB3" s="466"/>
      <c r="NKC3" s="466"/>
      <c r="NKD3" s="466"/>
      <c r="NKE3" s="466"/>
      <c r="NKF3" s="466"/>
      <c r="NKG3" s="466"/>
      <c r="NKH3" s="466"/>
      <c r="NKI3" s="466"/>
      <c r="NKJ3" s="466"/>
      <c r="NKK3" s="466"/>
      <c r="NKL3" s="466"/>
      <c r="NKM3" s="466"/>
      <c r="NKN3" s="466"/>
      <c r="NKO3" s="466"/>
      <c r="NKP3" s="466"/>
      <c r="NKQ3" s="466"/>
      <c r="NKR3" s="466"/>
      <c r="NKS3" s="466"/>
      <c r="NKT3" s="466"/>
      <c r="NKU3" s="466"/>
      <c r="NKV3" s="466"/>
      <c r="NKW3" s="466"/>
      <c r="NKX3" s="466"/>
      <c r="NKY3" s="466"/>
      <c r="NKZ3" s="466"/>
      <c r="NLA3" s="466"/>
      <c r="NLB3" s="466"/>
      <c r="NLC3" s="466"/>
      <c r="NLD3" s="466"/>
      <c r="NLE3" s="466"/>
      <c r="NLF3" s="466"/>
      <c r="NLG3" s="466"/>
      <c r="NLH3" s="466"/>
      <c r="NLI3" s="466"/>
      <c r="NLJ3" s="466"/>
      <c r="NLK3" s="466"/>
      <c r="NLL3" s="466"/>
      <c r="NLM3" s="466"/>
      <c r="NLN3" s="466"/>
      <c r="NLO3" s="466"/>
      <c r="NLP3" s="466"/>
      <c r="NLQ3" s="466"/>
      <c r="NLR3" s="466"/>
      <c r="NLS3" s="466"/>
      <c r="NLT3" s="466"/>
      <c r="NLU3" s="466"/>
      <c r="NLV3" s="466"/>
      <c r="NLW3" s="466"/>
      <c r="NLX3" s="466"/>
      <c r="NLY3" s="466"/>
      <c r="NLZ3" s="466"/>
      <c r="NMA3" s="466"/>
      <c r="NMB3" s="466"/>
      <c r="NMC3" s="466"/>
      <c r="NMD3" s="466"/>
      <c r="NME3" s="466"/>
      <c r="NMF3" s="466"/>
      <c r="NMG3" s="466"/>
      <c r="NMH3" s="466"/>
      <c r="NMI3" s="466"/>
      <c r="NMJ3" s="466"/>
      <c r="NMK3" s="466"/>
      <c r="NML3" s="466"/>
      <c r="NMM3" s="466"/>
      <c r="NMN3" s="466"/>
      <c r="NMO3" s="466"/>
      <c r="NMP3" s="466"/>
      <c r="NMQ3" s="466"/>
      <c r="NMR3" s="466"/>
      <c r="NMS3" s="466"/>
      <c r="NMT3" s="466"/>
      <c r="NMU3" s="466"/>
      <c r="NMV3" s="466"/>
      <c r="NMW3" s="466"/>
      <c r="NMX3" s="466"/>
      <c r="NMY3" s="466"/>
      <c r="NMZ3" s="466"/>
      <c r="NNA3" s="466"/>
      <c r="NNB3" s="466"/>
      <c r="NNC3" s="466"/>
      <c r="NND3" s="466"/>
      <c r="NNE3" s="466"/>
      <c r="NNF3" s="466"/>
      <c r="NNG3" s="466"/>
      <c r="NNH3" s="466"/>
      <c r="NNI3" s="466"/>
      <c r="NNJ3" s="466"/>
      <c r="NNK3" s="466"/>
      <c r="NNL3" s="466"/>
      <c r="NNM3" s="466"/>
      <c r="NNN3" s="466"/>
      <c r="NNO3" s="466"/>
      <c r="NNP3" s="466"/>
      <c r="NNQ3" s="466"/>
      <c r="NNR3" s="466"/>
      <c r="NNS3" s="466"/>
      <c r="NNT3" s="466"/>
      <c r="NNU3" s="466"/>
      <c r="NNV3" s="466"/>
      <c r="NNW3" s="466"/>
      <c r="NNX3" s="466"/>
      <c r="NNY3" s="466"/>
      <c r="NNZ3" s="466"/>
      <c r="NOA3" s="466"/>
      <c r="NOB3" s="466"/>
      <c r="NOC3" s="466"/>
      <c r="NOD3" s="466"/>
      <c r="NOE3" s="466"/>
      <c r="NOF3" s="466"/>
      <c r="NOG3" s="466"/>
      <c r="NOH3" s="466"/>
      <c r="NOI3" s="466"/>
      <c r="NOJ3" s="466"/>
      <c r="NOK3" s="466"/>
      <c r="NOL3" s="466"/>
      <c r="NOM3" s="466"/>
      <c r="NON3" s="466"/>
      <c r="NOO3" s="466"/>
      <c r="NOP3" s="466"/>
      <c r="NOQ3" s="466"/>
      <c r="NOR3" s="466"/>
      <c r="NOS3" s="466"/>
      <c r="NOT3" s="466"/>
      <c r="NOU3" s="466"/>
      <c r="NOV3" s="466"/>
      <c r="NOW3" s="466"/>
      <c r="NOX3" s="466"/>
      <c r="NOY3" s="466"/>
      <c r="NOZ3" s="466"/>
      <c r="NPA3" s="466"/>
      <c r="NPB3" s="466"/>
      <c r="NPC3" s="466"/>
      <c r="NPD3" s="466"/>
      <c r="NPE3" s="466"/>
      <c r="NPF3" s="466"/>
      <c r="NPG3" s="466"/>
      <c r="NPH3" s="466"/>
      <c r="NPI3" s="466"/>
      <c r="NPJ3" s="466"/>
      <c r="NPK3" s="466"/>
      <c r="NPL3" s="466"/>
      <c r="NPM3" s="466"/>
      <c r="NPN3" s="466"/>
      <c r="NPO3" s="466"/>
      <c r="NPP3" s="466"/>
      <c r="NPQ3" s="466"/>
      <c r="NPR3" s="466"/>
      <c r="NPS3" s="466"/>
      <c r="NPT3" s="466"/>
      <c r="NPU3" s="466"/>
      <c r="NPV3" s="466"/>
      <c r="NPW3" s="466"/>
      <c r="NPX3" s="466"/>
      <c r="NPY3" s="466"/>
      <c r="NPZ3" s="466"/>
      <c r="NQA3" s="466"/>
      <c r="NQB3" s="466"/>
      <c r="NQC3" s="466"/>
      <c r="NQD3" s="466"/>
      <c r="NQE3" s="466"/>
      <c r="NQF3" s="466"/>
      <c r="NQG3" s="466"/>
      <c r="NQH3" s="466"/>
      <c r="NQI3" s="466"/>
      <c r="NQJ3" s="466"/>
      <c r="NQK3" s="466"/>
      <c r="NQL3" s="466"/>
      <c r="NQM3" s="466"/>
      <c r="NQN3" s="466"/>
      <c r="NQO3" s="466"/>
      <c r="NQP3" s="466"/>
      <c r="NQQ3" s="466"/>
      <c r="NQR3" s="466"/>
      <c r="NQS3" s="466"/>
      <c r="NQT3" s="466"/>
      <c r="NQU3" s="466"/>
      <c r="NQV3" s="466"/>
      <c r="NQW3" s="466"/>
      <c r="NQX3" s="466"/>
      <c r="NQY3" s="466"/>
      <c r="NQZ3" s="466"/>
      <c r="NRA3" s="466"/>
      <c r="NRB3" s="466"/>
      <c r="NRC3" s="466"/>
      <c r="NRD3" s="466"/>
      <c r="NRE3" s="466"/>
      <c r="NRF3" s="466"/>
      <c r="NRG3" s="466"/>
      <c r="NRH3" s="466"/>
      <c r="NRI3" s="466"/>
      <c r="NRJ3" s="466"/>
      <c r="NRK3" s="466"/>
      <c r="NRL3" s="466"/>
      <c r="NRM3" s="466"/>
      <c r="NRN3" s="466"/>
      <c r="NRO3" s="466"/>
      <c r="NRP3" s="466"/>
      <c r="NRQ3" s="466"/>
      <c r="NRR3" s="466"/>
      <c r="NRS3" s="466"/>
      <c r="NRT3" s="466"/>
      <c r="NRU3" s="466"/>
      <c r="NRV3" s="466"/>
      <c r="NRW3" s="466"/>
      <c r="NRX3" s="466"/>
      <c r="NRY3" s="466"/>
      <c r="NRZ3" s="466"/>
      <c r="NSA3" s="466"/>
      <c r="NSB3" s="466"/>
      <c r="NSC3" s="466"/>
      <c r="NSD3" s="466"/>
      <c r="NSE3" s="466"/>
      <c r="NSF3" s="466"/>
      <c r="NSG3" s="466"/>
      <c r="NSH3" s="466"/>
      <c r="NSI3" s="466"/>
      <c r="NSJ3" s="466"/>
      <c r="NSK3" s="466"/>
      <c r="NSL3" s="466"/>
      <c r="NSM3" s="466"/>
      <c r="NSN3" s="466"/>
      <c r="NSO3" s="466"/>
      <c r="NSP3" s="466"/>
      <c r="NSQ3" s="466"/>
      <c r="NSR3" s="466"/>
      <c r="NSS3" s="466"/>
      <c r="NST3" s="466"/>
      <c r="NSU3" s="466"/>
      <c r="NSV3" s="466"/>
      <c r="NSW3" s="466"/>
      <c r="NSX3" s="466"/>
      <c r="NSY3" s="466"/>
      <c r="NSZ3" s="466"/>
      <c r="NTA3" s="466"/>
      <c r="NTB3" s="466"/>
      <c r="NTC3" s="466"/>
      <c r="NTD3" s="466"/>
      <c r="NTE3" s="466"/>
      <c r="NTF3" s="466"/>
      <c r="NTG3" s="466"/>
      <c r="NTH3" s="466"/>
      <c r="NTI3" s="466"/>
      <c r="NTJ3" s="466"/>
      <c r="NTK3" s="466"/>
      <c r="NTL3" s="466"/>
      <c r="NTM3" s="466"/>
      <c r="NTN3" s="466"/>
      <c r="NTO3" s="466"/>
      <c r="NTP3" s="466"/>
      <c r="NTQ3" s="466"/>
      <c r="NTR3" s="466"/>
      <c r="NTS3" s="466"/>
      <c r="NTT3" s="466"/>
      <c r="NTU3" s="466"/>
      <c r="NTV3" s="466"/>
      <c r="NTW3" s="466"/>
      <c r="NTX3" s="466"/>
      <c r="NTY3" s="466"/>
      <c r="NTZ3" s="466"/>
      <c r="NUA3" s="466"/>
      <c r="NUB3" s="466"/>
      <c r="NUC3" s="466"/>
      <c r="NUD3" s="466"/>
      <c r="NUE3" s="466"/>
      <c r="NUF3" s="466"/>
      <c r="NUG3" s="466"/>
      <c r="NUH3" s="466"/>
      <c r="NUI3" s="466"/>
      <c r="NUJ3" s="466"/>
      <c r="NUK3" s="466"/>
      <c r="NUL3" s="466"/>
      <c r="NUM3" s="466"/>
      <c r="NUN3" s="466"/>
      <c r="NUO3" s="466"/>
      <c r="NUP3" s="466"/>
      <c r="NUQ3" s="466"/>
      <c r="NUR3" s="466"/>
      <c r="NUS3" s="466"/>
      <c r="NUT3" s="466"/>
      <c r="NUU3" s="466"/>
      <c r="NUV3" s="466"/>
      <c r="NUW3" s="466"/>
      <c r="NUX3" s="466"/>
      <c r="NUY3" s="466"/>
      <c r="NUZ3" s="466"/>
      <c r="NVA3" s="466"/>
      <c r="NVB3" s="466"/>
      <c r="NVC3" s="466"/>
      <c r="NVD3" s="466"/>
      <c r="NVE3" s="466"/>
      <c r="NVF3" s="466"/>
      <c r="NVG3" s="466"/>
      <c r="NVH3" s="466"/>
      <c r="NVI3" s="466"/>
      <c r="NVJ3" s="466"/>
      <c r="NVK3" s="466"/>
      <c r="NVL3" s="466"/>
      <c r="NVM3" s="466"/>
      <c r="NVN3" s="466"/>
      <c r="NVO3" s="466"/>
      <c r="NVP3" s="466"/>
      <c r="NVQ3" s="466"/>
      <c r="NVR3" s="466"/>
      <c r="NVS3" s="466"/>
      <c r="NVT3" s="466"/>
      <c r="NVU3" s="466"/>
      <c r="NVV3" s="466"/>
      <c r="NVW3" s="466"/>
      <c r="NVX3" s="466"/>
      <c r="NVY3" s="466"/>
      <c r="NVZ3" s="466"/>
      <c r="NWA3" s="466"/>
      <c r="NWB3" s="466"/>
      <c r="NWC3" s="466"/>
      <c r="NWD3" s="466"/>
      <c r="NWE3" s="466"/>
      <c r="NWF3" s="466"/>
      <c r="NWG3" s="466"/>
      <c r="NWH3" s="466"/>
      <c r="NWI3" s="466"/>
      <c r="NWJ3" s="466"/>
      <c r="NWK3" s="466"/>
      <c r="NWL3" s="466"/>
      <c r="NWM3" s="466"/>
      <c r="NWN3" s="466"/>
      <c r="NWO3" s="466"/>
      <c r="NWP3" s="466"/>
      <c r="NWQ3" s="466"/>
      <c r="NWR3" s="466"/>
      <c r="NWS3" s="466"/>
      <c r="NWT3" s="466"/>
      <c r="NWU3" s="466"/>
      <c r="NWV3" s="466"/>
      <c r="NWW3" s="466"/>
      <c r="NWX3" s="466"/>
      <c r="NWY3" s="466"/>
      <c r="NWZ3" s="466"/>
      <c r="NXA3" s="466"/>
      <c r="NXB3" s="466"/>
      <c r="NXC3" s="466"/>
      <c r="NXD3" s="466"/>
      <c r="NXE3" s="466"/>
      <c r="NXF3" s="466"/>
      <c r="NXG3" s="466"/>
      <c r="NXH3" s="466"/>
      <c r="NXI3" s="466"/>
      <c r="NXJ3" s="466"/>
      <c r="NXK3" s="466"/>
      <c r="NXL3" s="466"/>
      <c r="NXM3" s="466"/>
      <c r="NXN3" s="466"/>
      <c r="NXO3" s="466"/>
      <c r="NXP3" s="466"/>
      <c r="NXQ3" s="466"/>
      <c r="NXR3" s="466"/>
      <c r="NXS3" s="466"/>
      <c r="NXT3" s="466"/>
      <c r="NXU3" s="466"/>
      <c r="NXV3" s="466"/>
      <c r="NXW3" s="466"/>
      <c r="NXX3" s="466"/>
      <c r="NXY3" s="466"/>
      <c r="NXZ3" s="466"/>
      <c r="NYA3" s="466"/>
      <c r="NYB3" s="466"/>
      <c r="NYC3" s="466"/>
      <c r="NYD3" s="466"/>
      <c r="NYE3" s="466"/>
      <c r="NYF3" s="466"/>
      <c r="NYG3" s="466"/>
      <c r="NYH3" s="466"/>
      <c r="NYI3" s="466"/>
      <c r="NYJ3" s="466"/>
      <c r="NYK3" s="466"/>
      <c r="NYL3" s="466"/>
      <c r="NYM3" s="466"/>
      <c r="NYN3" s="466"/>
      <c r="NYO3" s="466"/>
      <c r="NYP3" s="466"/>
      <c r="NYQ3" s="466"/>
      <c r="NYR3" s="466"/>
      <c r="NYS3" s="466"/>
      <c r="NYT3" s="466"/>
      <c r="NYU3" s="466"/>
      <c r="NYV3" s="466"/>
      <c r="NYW3" s="466"/>
      <c r="NYX3" s="466"/>
      <c r="NYY3" s="466"/>
      <c r="NYZ3" s="466"/>
      <c r="NZA3" s="466"/>
      <c r="NZB3" s="466"/>
      <c r="NZC3" s="466"/>
      <c r="NZD3" s="466"/>
      <c r="NZE3" s="466"/>
      <c r="NZF3" s="466"/>
      <c r="NZG3" s="466"/>
      <c r="NZH3" s="466"/>
      <c r="NZI3" s="466"/>
      <c r="NZJ3" s="466"/>
      <c r="NZK3" s="466"/>
      <c r="NZL3" s="466"/>
      <c r="NZM3" s="466"/>
      <c r="NZN3" s="466"/>
      <c r="NZO3" s="466"/>
      <c r="NZP3" s="466"/>
      <c r="NZQ3" s="466"/>
      <c r="NZR3" s="466"/>
      <c r="NZS3" s="466"/>
      <c r="NZT3" s="466"/>
      <c r="NZU3" s="466"/>
      <c r="NZV3" s="466"/>
      <c r="NZW3" s="466"/>
      <c r="NZX3" s="466"/>
      <c r="NZY3" s="466"/>
      <c r="NZZ3" s="466"/>
      <c r="OAA3" s="466"/>
      <c r="OAB3" s="466"/>
      <c r="OAC3" s="466"/>
      <c r="OAD3" s="466"/>
      <c r="OAE3" s="466"/>
      <c r="OAF3" s="466"/>
      <c r="OAG3" s="466"/>
      <c r="OAH3" s="466"/>
      <c r="OAI3" s="466"/>
      <c r="OAJ3" s="466"/>
      <c r="OAK3" s="466"/>
      <c r="OAL3" s="466"/>
      <c r="OAM3" s="466"/>
      <c r="OAN3" s="466"/>
      <c r="OAO3" s="466"/>
      <c r="OAP3" s="466"/>
      <c r="OAQ3" s="466"/>
      <c r="OAR3" s="466"/>
      <c r="OAS3" s="466"/>
      <c r="OAT3" s="466"/>
      <c r="OAU3" s="466"/>
      <c r="OAV3" s="466"/>
      <c r="OAW3" s="466"/>
      <c r="OAX3" s="466"/>
      <c r="OAY3" s="466"/>
      <c r="OAZ3" s="466"/>
      <c r="OBA3" s="466"/>
      <c r="OBB3" s="466"/>
      <c r="OBC3" s="466"/>
      <c r="OBD3" s="466"/>
      <c r="OBE3" s="466"/>
      <c r="OBF3" s="466"/>
      <c r="OBG3" s="466"/>
      <c r="OBH3" s="466"/>
      <c r="OBI3" s="466"/>
      <c r="OBJ3" s="466"/>
      <c r="OBK3" s="466"/>
      <c r="OBL3" s="466"/>
      <c r="OBM3" s="466"/>
      <c r="OBN3" s="466"/>
      <c r="OBO3" s="466"/>
      <c r="OBP3" s="466"/>
      <c r="OBQ3" s="466"/>
      <c r="OBR3" s="466"/>
      <c r="OBS3" s="466"/>
      <c r="OBT3" s="466"/>
      <c r="OBU3" s="466"/>
      <c r="OBV3" s="466"/>
      <c r="OBW3" s="466"/>
      <c r="OBX3" s="466"/>
      <c r="OBY3" s="466"/>
      <c r="OBZ3" s="466"/>
      <c r="OCA3" s="466"/>
      <c r="OCB3" s="466"/>
      <c r="OCC3" s="466"/>
      <c r="OCD3" s="466"/>
      <c r="OCE3" s="466"/>
      <c r="OCF3" s="466"/>
      <c r="OCG3" s="466"/>
      <c r="OCH3" s="466"/>
      <c r="OCI3" s="466"/>
      <c r="OCJ3" s="466"/>
      <c r="OCK3" s="466"/>
      <c r="OCL3" s="466"/>
      <c r="OCM3" s="466"/>
      <c r="OCN3" s="466"/>
      <c r="OCO3" s="466"/>
      <c r="OCP3" s="466"/>
      <c r="OCQ3" s="466"/>
      <c r="OCR3" s="466"/>
      <c r="OCS3" s="466"/>
      <c r="OCT3" s="466"/>
      <c r="OCU3" s="466"/>
      <c r="OCV3" s="466"/>
      <c r="OCW3" s="466"/>
      <c r="OCX3" s="466"/>
      <c r="OCY3" s="466"/>
      <c r="OCZ3" s="466"/>
      <c r="ODA3" s="466"/>
      <c r="ODB3" s="466"/>
      <c r="ODC3" s="466"/>
      <c r="ODD3" s="466"/>
      <c r="ODE3" s="466"/>
      <c r="ODF3" s="466"/>
      <c r="ODG3" s="466"/>
      <c r="ODH3" s="466"/>
      <c r="ODI3" s="466"/>
      <c r="ODJ3" s="466"/>
      <c r="ODK3" s="466"/>
      <c r="ODL3" s="466"/>
      <c r="ODM3" s="466"/>
      <c r="ODN3" s="466"/>
      <c r="ODO3" s="466"/>
      <c r="ODP3" s="466"/>
      <c r="ODQ3" s="466"/>
      <c r="ODR3" s="466"/>
      <c r="ODS3" s="466"/>
      <c r="ODT3" s="466"/>
      <c r="ODU3" s="466"/>
      <c r="ODV3" s="466"/>
      <c r="ODW3" s="466"/>
      <c r="ODX3" s="466"/>
      <c r="ODY3" s="466"/>
      <c r="ODZ3" s="466"/>
      <c r="OEA3" s="466"/>
      <c r="OEB3" s="466"/>
      <c r="OEC3" s="466"/>
      <c r="OED3" s="466"/>
      <c r="OEE3" s="466"/>
      <c r="OEF3" s="466"/>
      <c r="OEG3" s="466"/>
      <c r="OEH3" s="466"/>
      <c r="OEI3" s="466"/>
      <c r="OEJ3" s="466"/>
      <c r="OEK3" s="466"/>
      <c r="OEL3" s="466"/>
      <c r="OEM3" s="466"/>
      <c r="OEN3" s="466"/>
      <c r="OEO3" s="466"/>
      <c r="OEP3" s="466"/>
      <c r="OEQ3" s="466"/>
      <c r="OER3" s="466"/>
      <c r="OES3" s="466"/>
      <c r="OET3" s="466"/>
      <c r="OEU3" s="466"/>
      <c r="OEV3" s="466"/>
      <c r="OEW3" s="466"/>
      <c r="OEX3" s="466"/>
      <c r="OEY3" s="466"/>
      <c r="OEZ3" s="466"/>
      <c r="OFA3" s="466"/>
      <c r="OFB3" s="466"/>
      <c r="OFC3" s="466"/>
      <c r="OFD3" s="466"/>
      <c r="OFE3" s="466"/>
      <c r="OFF3" s="466"/>
      <c r="OFG3" s="466"/>
      <c r="OFH3" s="466"/>
      <c r="OFI3" s="466"/>
      <c r="OFJ3" s="466"/>
      <c r="OFK3" s="466"/>
      <c r="OFL3" s="466"/>
      <c r="OFM3" s="466"/>
      <c r="OFN3" s="466"/>
      <c r="OFO3" s="466"/>
      <c r="OFP3" s="466"/>
      <c r="OFQ3" s="466"/>
      <c r="OFR3" s="466"/>
      <c r="OFS3" s="466"/>
      <c r="OFT3" s="466"/>
      <c r="OFU3" s="466"/>
      <c r="OFV3" s="466"/>
      <c r="OFW3" s="466"/>
      <c r="OFX3" s="466"/>
      <c r="OFY3" s="466"/>
      <c r="OFZ3" s="466"/>
      <c r="OGA3" s="466"/>
      <c r="OGB3" s="466"/>
      <c r="OGC3" s="466"/>
      <c r="OGD3" s="466"/>
      <c r="OGE3" s="466"/>
      <c r="OGF3" s="466"/>
      <c r="OGG3" s="466"/>
      <c r="OGH3" s="466"/>
      <c r="OGI3" s="466"/>
      <c r="OGJ3" s="466"/>
      <c r="OGK3" s="466"/>
      <c r="OGL3" s="466"/>
      <c r="OGM3" s="466"/>
      <c r="OGN3" s="466"/>
      <c r="OGO3" s="466"/>
      <c r="OGP3" s="466"/>
      <c r="OGQ3" s="466"/>
      <c r="OGR3" s="466"/>
      <c r="OGS3" s="466"/>
      <c r="OGT3" s="466"/>
      <c r="OGU3" s="466"/>
      <c r="OGV3" s="466"/>
      <c r="OGW3" s="466"/>
      <c r="OGX3" s="466"/>
      <c r="OGY3" s="466"/>
      <c r="OGZ3" s="466"/>
      <c r="OHA3" s="466"/>
      <c r="OHB3" s="466"/>
      <c r="OHC3" s="466"/>
      <c r="OHD3" s="466"/>
      <c r="OHE3" s="466"/>
      <c r="OHF3" s="466"/>
      <c r="OHG3" s="466"/>
      <c r="OHH3" s="466"/>
      <c r="OHI3" s="466"/>
      <c r="OHJ3" s="466"/>
      <c r="OHK3" s="466"/>
      <c r="OHL3" s="466"/>
      <c r="OHM3" s="466"/>
      <c r="OHN3" s="466"/>
      <c r="OHO3" s="466"/>
      <c r="OHP3" s="466"/>
      <c r="OHQ3" s="466"/>
      <c r="OHR3" s="466"/>
      <c r="OHS3" s="466"/>
      <c r="OHT3" s="466"/>
      <c r="OHU3" s="466"/>
      <c r="OHV3" s="466"/>
      <c r="OHW3" s="466"/>
      <c r="OHX3" s="466"/>
      <c r="OHY3" s="466"/>
      <c r="OHZ3" s="466"/>
      <c r="OIA3" s="466"/>
      <c r="OIB3" s="466"/>
      <c r="OIC3" s="466"/>
      <c r="OID3" s="466"/>
      <c r="OIE3" s="466"/>
      <c r="OIF3" s="466"/>
      <c r="OIG3" s="466"/>
      <c r="OIH3" s="466"/>
      <c r="OII3" s="466"/>
      <c r="OIJ3" s="466"/>
      <c r="OIK3" s="466"/>
      <c r="OIL3" s="466"/>
      <c r="OIM3" s="466"/>
      <c r="OIN3" s="466"/>
      <c r="OIO3" s="466"/>
      <c r="OIP3" s="466"/>
      <c r="OIQ3" s="466"/>
      <c r="OIR3" s="466"/>
      <c r="OIS3" s="466"/>
      <c r="OIT3" s="466"/>
      <c r="OIU3" s="466"/>
      <c r="OIV3" s="466"/>
      <c r="OIW3" s="466"/>
      <c r="OIX3" s="466"/>
      <c r="OIY3" s="466"/>
      <c r="OIZ3" s="466"/>
      <c r="OJA3" s="466"/>
      <c r="OJB3" s="466"/>
      <c r="OJC3" s="466"/>
      <c r="OJD3" s="466"/>
      <c r="OJE3" s="466"/>
      <c r="OJF3" s="466"/>
      <c r="OJG3" s="466"/>
      <c r="OJH3" s="466"/>
      <c r="OJI3" s="466"/>
      <c r="OJJ3" s="466"/>
      <c r="OJK3" s="466"/>
      <c r="OJL3" s="466"/>
      <c r="OJM3" s="466"/>
      <c r="OJN3" s="466"/>
      <c r="OJO3" s="466"/>
      <c r="OJP3" s="466"/>
      <c r="OJQ3" s="466"/>
      <c r="OJR3" s="466"/>
      <c r="OJS3" s="466"/>
      <c r="OJT3" s="466"/>
      <c r="OJU3" s="466"/>
      <c r="OJV3" s="466"/>
      <c r="OJW3" s="466"/>
      <c r="OJX3" s="466"/>
      <c r="OJY3" s="466"/>
      <c r="OJZ3" s="466"/>
      <c r="OKA3" s="466"/>
      <c r="OKB3" s="466"/>
      <c r="OKC3" s="466"/>
      <c r="OKD3" s="466"/>
      <c r="OKE3" s="466"/>
      <c r="OKF3" s="466"/>
      <c r="OKG3" s="466"/>
      <c r="OKH3" s="466"/>
      <c r="OKI3" s="466"/>
      <c r="OKJ3" s="466"/>
      <c r="OKK3" s="466"/>
      <c r="OKL3" s="466"/>
      <c r="OKM3" s="466"/>
      <c r="OKN3" s="466"/>
      <c r="OKO3" s="466"/>
      <c r="OKP3" s="466"/>
      <c r="OKQ3" s="466"/>
      <c r="OKR3" s="466"/>
      <c r="OKS3" s="466"/>
      <c r="OKT3" s="466"/>
      <c r="OKU3" s="466"/>
      <c r="OKV3" s="466"/>
      <c r="OKW3" s="466"/>
      <c r="OKX3" s="466"/>
      <c r="OKY3" s="466"/>
      <c r="OKZ3" s="466"/>
      <c r="OLA3" s="466"/>
      <c r="OLB3" s="466"/>
      <c r="OLC3" s="466"/>
      <c r="OLD3" s="466"/>
      <c r="OLE3" s="466"/>
      <c r="OLF3" s="466"/>
      <c r="OLG3" s="466"/>
      <c r="OLH3" s="466"/>
      <c r="OLI3" s="466"/>
      <c r="OLJ3" s="466"/>
      <c r="OLK3" s="466"/>
      <c r="OLL3" s="466"/>
      <c r="OLM3" s="466"/>
      <c r="OLN3" s="466"/>
      <c r="OLO3" s="466"/>
      <c r="OLP3" s="466"/>
      <c r="OLQ3" s="466"/>
      <c r="OLR3" s="466"/>
      <c r="OLS3" s="466"/>
      <c r="OLT3" s="466"/>
      <c r="OLU3" s="466"/>
      <c r="OLV3" s="466"/>
      <c r="OLW3" s="466"/>
      <c r="OLX3" s="466"/>
      <c r="OLY3" s="466"/>
      <c r="OLZ3" s="466"/>
      <c r="OMA3" s="466"/>
      <c r="OMB3" s="466"/>
      <c r="OMC3" s="466"/>
      <c r="OMD3" s="466"/>
      <c r="OME3" s="466"/>
      <c r="OMF3" s="466"/>
      <c r="OMG3" s="466"/>
      <c r="OMH3" s="466"/>
      <c r="OMI3" s="466"/>
      <c r="OMJ3" s="466"/>
      <c r="OMK3" s="466"/>
      <c r="OML3" s="466"/>
      <c r="OMM3" s="466"/>
      <c r="OMN3" s="466"/>
      <c r="OMO3" s="466"/>
      <c r="OMP3" s="466"/>
      <c r="OMQ3" s="466"/>
      <c r="OMR3" s="466"/>
      <c r="OMS3" s="466"/>
      <c r="OMT3" s="466"/>
      <c r="OMU3" s="466"/>
      <c r="OMV3" s="466"/>
      <c r="OMW3" s="466"/>
      <c r="OMX3" s="466"/>
      <c r="OMY3" s="466"/>
      <c r="OMZ3" s="466"/>
      <c r="ONA3" s="466"/>
      <c r="ONB3" s="466"/>
      <c r="ONC3" s="466"/>
      <c r="OND3" s="466"/>
      <c r="ONE3" s="466"/>
      <c r="ONF3" s="466"/>
      <c r="ONG3" s="466"/>
      <c r="ONH3" s="466"/>
      <c r="ONI3" s="466"/>
      <c r="ONJ3" s="466"/>
      <c r="ONK3" s="466"/>
      <c r="ONL3" s="466"/>
      <c r="ONM3" s="466"/>
      <c r="ONN3" s="466"/>
      <c r="ONO3" s="466"/>
      <c r="ONP3" s="466"/>
      <c r="ONQ3" s="466"/>
      <c r="ONR3" s="466"/>
      <c r="ONS3" s="466"/>
      <c r="ONT3" s="466"/>
      <c r="ONU3" s="466"/>
      <c r="ONV3" s="466"/>
      <c r="ONW3" s="466"/>
      <c r="ONX3" s="466"/>
      <c r="ONY3" s="466"/>
      <c r="ONZ3" s="466"/>
      <c r="OOA3" s="466"/>
      <c r="OOB3" s="466"/>
      <c r="OOC3" s="466"/>
      <c r="OOD3" s="466"/>
      <c r="OOE3" s="466"/>
      <c r="OOF3" s="466"/>
      <c r="OOG3" s="466"/>
      <c r="OOH3" s="466"/>
      <c r="OOI3" s="466"/>
      <c r="OOJ3" s="466"/>
      <c r="OOK3" s="466"/>
      <c r="OOL3" s="466"/>
      <c r="OOM3" s="466"/>
      <c r="OON3" s="466"/>
      <c r="OOO3" s="466"/>
      <c r="OOP3" s="466"/>
      <c r="OOQ3" s="466"/>
      <c r="OOR3" s="466"/>
      <c r="OOS3" s="466"/>
      <c r="OOT3" s="466"/>
      <c r="OOU3" s="466"/>
      <c r="OOV3" s="466"/>
      <c r="OOW3" s="466"/>
      <c r="OOX3" s="466"/>
      <c r="OOY3" s="466"/>
      <c r="OOZ3" s="466"/>
      <c r="OPA3" s="466"/>
      <c r="OPB3" s="466"/>
      <c r="OPC3" s="466"/>
      <c r="OPD3" s="466"/>
      <c r="OPE3" s="466"/>
      <c r="OPF3" s="466"/>
      <c r="OPG3" s="466"/>
      <c r="OPH3" s="466"/>
      <c r="OPI3" s="466"/>
      <c r="OPJ3" s="466"/>
      <c r="OPK3" s="466"/>
      <c r="OPL3" s="466"/>
      <c r="OPM3" s="466"/>
      <c r="OPN3" s="466"/>
      <c r="OPO3" s="466"/>
      <c r="OPP3" s="466"/>
      <c r="OPQ3" s="466"/>
      <c r="OPR3" s="466"/>
      <c r="OPS3" s="466"/>
      <c r="OPT3" s="466"/>
      <c r="OPU3" s="466"/>
      <c r="OPV3" s="466"/>
      <c r="OPW3" s="466"/>
      <c r="OPX3" s="466"/>
      <c r="OPY3" s="466"/>
      <c r="OPZ3" s="466"/>
      <c r="OQA3" s="466"/>
      <c r="OQB3" s="466"/>
      <c r="OQC3" s="466"/>
      <c r="OQD3" s="466"/>
      <c r="OQE3" s="466"/>
      <c r="OQF3" s="466"/>
      <c r="OQG3" s="466"/>
      <c r="OQH3" s="466"/>
      <c r="OQI3" s="466"/>
      <c r="OQJ3" s="466"/>
      <c r="OQK3" s="466"/>
      <c r="OQL3" s="466"/>
      <c r="OQM3" s="466"/>
      <c r="OQN3" s="466"/>
      <c r="OQO3" s="466"/>
      <c r="OQP3" s="466"/>
      <c r="OQQ3" s="466"/>
      <c r="OQR3" s="466"/>
      <c r="OQS3" s="466"/>
      <c r="OQT3" s="466"/>
      <c r="OQU3" s="466"/>
      <c r="OQV3" s="466"/>
      <c r="OQW3" s="466"/>
      <c r="OQX3" s="466"/>
      <c r="OQY3" s="466"/>
      <c r="OQZ3" s="466"/>
      <c r="ORA3" s="466"/>
      <c r="ORB3" s="466"/>
      <c r="ORC3" s="466"/>
      <c r="ORD3" s="466"/>
      <c r="ORE3" s="466"/>
      <c r="ORF3" s="466"/>
      <c r="ORG3" s="466"/>
      <c r="ORH3" s="466"/>
      <c r="ORI3" s="466"/>
      <c r="ORJ3" s="466"/>
      <c r="ORK3" s="466"/>
      <c r="ORL3" s="466"/>
      <c r="ORM3" s="466"/>
      <c r="ORN3" s="466"/>
      <c r="ORO3" s="466"/>
      <c r="ORP3" s="466"/>
      <c r="ORQ3" s="466"/>
      <c r="ORR3" s="466"/>
      <c r="ORS3" s="466"/>
      <c r="ORT3" s="466"/>
      <c r="ORU3" s="466"/>
      <c r="ORV3" s="466"/>
      <c r="ORW3" s="466"/>
      <c r="ORX3" s="466"/>
      <c r="ORY3" s="466"/>
      <c r="ORZ3" s="466"/>
      <c r="OSA3" s="466"/>
      <c r="OSB3" s="466"/>
      <c r="OSC3" s="466"/>
      <c r="OSD3" s="466"/>
      <c r="OSE3" s="466"/>
      <c r="OSF3" s="466"/>
      <c r="OSG3" s="466"/>
      <c r="OSH3" s="466"/>
      <c r="OSI3" s="466"/>
      <c r="OSJ3" s="466"/>
      <c r="OSK3" s="466"/>
      <c r="OSL3" s="466"/>
      <c r="OSM3" s="466"/>
      <c r="OSN3" s="466"/>
      <c r="OSO3" s="466"/>
      <c r="OSP3" s="466"/>
      <c r="OSQ3" s="466"/>
      <c r="OSR3" s="466"/>
      <c r="OSS3" s="466"/>
      <c r="OST3" s="466"/>
      <c r="OSU3" s="466"/>
      <c r="OSV3" s="466"/>
      <c r="OSW3" s="466"/>
      <c r="OSX3" s="466"/>
      <c r="OSY3" s="466"/>
      <c r="OSZ3" s="466"/>
      <c r="OTA3" s="466"/>
      <c r="OTB3" s="466"/>
      <c r="OTC3" s="466"/>
      <c r="OTD3" s="466"/>
      <c r="OTE3" s="466"/>
      <c r="OTF3" s="466"/>
      <c r="OTG3" s="466"/>
      <c r="OTH3" s="466"/>
      <c r="OTI3" s="466"/>
      <c r="OTJ3" s="466"/>
      <c r="OTK3" s="466"/>
      <c r="OTL3" s="466"/>
      <c r="OTM3" s="466"/>
      <c r="OTN3" s="466"/>
      <c r="OTO3" s="466"/>
      <c r="OTP3" s="466"/>
      <c r="OTQ3" s="466"/>
      <c r="OTR3" s="466"/>
      <c r="OTS3" s="466"/>
      <c r="OTT3" s="466"/>
      <c r="OTU3" s="466"/>
      <c r="OTV3" s="466"/>
      <c r="OTW3" s="466"/>
      <c r="OTX3" s="466"/>
      <c r="OTY3" s="466"/>
      <c r="OTZ3" s="466"/>
      <c r="OUA3" s="466"/>
      <c r="OUB3" s="466"/>
      <c r="OUC3" s="466"/>
      <c r="OUD3" s="466"/>
      <c r="OUE3" s="466"/>
      <c r="OUF3" s="466"/>
      <c r="OUG3" s="466"/>
      <c r="OUH3" s="466"/>
      <c r="OUI3" s="466"/>
      <c r="OUJ3" s="466"/>
      <c r="OUK3" s="466"/>
      <c r="OUL3" s="466"/>
      <c r="OUM3" s="466"/>
      <c r="OUN3" s="466"/>
      <c r="OUO3" s="466"/>
      <c r="OUP3" s="466"/>
      <c r="OUQ3" s="466"/>
      <c r="OUR3" s="466"/>
      <c r="OUS3" s="466"/>
      <c r="OUT3" s="466"/>
      <c r="OUU3" s="466"/>
      <c r="OUV3" s="466"/>
      <c r="OUW3" s="466"/>
      <c r="OUX3" s="466"/>
      <c r="OUY3" s="466"/>
      <c r="OUZ3" s="466"/>
      <c r="OVA3" s="466"/>
      <c r="OVB3" s="466"/>
      <c r="OVC3" s="466"/>
      <c r="OVD3" s="466"/>
      <c r="OVE3" s="466"/>
      <c r="OVF3" s="466"/>
      <c r="OVG3" s="466"/>
      <c r="OVH3" s="466"/>
      <c r="OVI3" s="466"/>
      <c r="OVJ3" s="466"/>
      <c r="OVK3" s="466"/>
      <c r="OVL3" s="466"/>
      <c r="OVM3" s="466"/>
      <c r="OVN3" s="466"/>
      <c r="OVO3" s="466"/>
      <c r="OVP3" s="466"/>
      <c r="OVQ3" s="466"/>
      <c r="OVR3" s="466"/>
      <c r="OVS3" s="466"/>
      <c r="OVT3" s="466"/>
      <c r="OVU3" s="466"/>
      <c r="OVV3" s="466"/>
      <c r="OVW3" s="466"/>
      <c r="OVX3" s="466"/>
      <c r="OVY3" s="466"/>
      <c r="OVZ3" s="466"/>
      <c r="OWA3" s="466"/>
      <c r="OWB3" s="466"/>
      <c r="OWC3" s="466"/>
      <c r="OWD3" s="466"/>
      <c r="OWE3" s="466"/>
      <c r="OWF3" s="466"/>
      <c r="OWG3" s="466"/>
      <c r="OWH3" s="466"/>
      <c r="OWI3" s="466"/>
      <c r="OWJ3" s="466"/>
      <c r="OWK3" s="466"/>
      <c r="OWL3" s="466"/>
      <c r="OWM3" s="466"/>
      <c r="OWN3" s="466"/>
      <c r="OWO3" s="466"/>
      <c r="OWP3" s="466"/>
      <c r="OWQ3" s="466"/>
      <c r="OWR3" s="466"/>
      <c r="OWS3" s="466"/>
      <c r="OWT3" s="466"/>
      <c r="OWU3" s="466"/>
      <c r="OWV3" s="466"/>
      <c r="OWW3" s="466"/>
      <c r="OWX3" s="466"/>
      <c r="OWY3" s="466"/>
      <c r="OWZ3" s="466"/>
      <c r="OXA3" s="466"/>
      <c r="OXB3" s="466"/>
      <c r="OXC3" s="466"/>
      <c r="OXD3" s="466"/>
      <c r="OXE3" s="466"/>
      <c r="OXF3" s="466"/>
      <c r="OXG3" s="466"/>
      <c r="OXH3" s="466"/>
      <c r="OXI3" s="466"/>
      <c r="OXJ3" s="466"/>
      <c r="OXK3" s="466"/>
      <c r="OXL3" s="466"/>
      <c r="OXM3" s="466"/>
      <c r="OXN3" s="466"/>
      <c r="OXO3" s="466"/>
      <c r="OXP3" s="466"/>
      <c r="OXQ3" s="466"/>
      <c r="OXR3" s="466"/>
      <c r="OXS3" s="466"/>
      <c r="OXT3" s="466"/>
      <c r="OXU3" s="466"/>
      <c r="OXV3" s="466"/>
      <c r="OXW3" s="466"/>
      <c r="OXX3" s="466"/>
      <c r="OXY3" s="466"/>
      <c r="OXZ3" s="466"/>
      <c r="OYA3" s="466"/>
      <c r="OYB3" s="466"/>
      <c r="OYC3" s="466"/>
      <c r="OYD3" s="466"/>
      <c r="OYE3" s="466"/>
      <c r="OYF3" s="466"/>
      <c r="OYG3" s="466"/>
      <c r="OYH3" s="466"/>
      <c r="OYI3" s="466"/>
      <c r="OYJ3" s="466"/>
      <c r="OYK3" s="466"/>
      <c r="OYL3" s="466"/>
      <c r="OYM3" s="466"/>
      <c r="OYN3" s="466"/>
      <c r="OYO3" s="466"/>
      <c r="OYP3" s="466"/>
      <c r="OYQ3" s="466"/>
      <c r="OYR3" s="466"/>
      <c r="OYS3" s="466"/>
      <c r="OYT3" s="466"/>
      <c r="OYU3" s="466"/>
      <c r="OYV3" s="466"/>
      <c r="OYW3" s="466"/>
      <c r="OYX3" s="466"/>
      <c r="OYY3" s="466"/>
      <c r="OYZ3" s="466"/>
      <c r="OZA3" s="466"/>
      <c r="OZB3" s="466"/>
      <c r="OZC3" s="466"/>
      <c r="OZD3" s="466"/>
      <c r="OZE3" s="466"/>
      <c r="OZF3" s="466"/>
      <c r="OZG3" s="466"/>
      <c r="OZH3" s="466"/>
      <c r="OZI3" s="466"/>
      <c r="OZJ3" s="466"/>
      <c r="OZK3" s="466"/>
      <c r="OZL3" s="466"/>
      <c r="OZM3" s="466"/>
      <c r="OZN3" s="466"/>
      <c r="OZO3" s="466"/>
      <c r="OZP3" s="466"/>
      <c r="OZQ3" s="466"/>
      <c r="OZR3" s="466"/>
      <c r="OZS3" s="466"/>
      <c r="OZT3" s="466"/>
      <c r="OZU3" s="466"/>
      <c r="OZV3" s="466"/>
      <c r="OZW3" s="466"/>
      <c r="OZX3" s="466"/>
      <c r="OZY3" s="466"/>
      <c r="OZZ3" s="466"/>
      <c r="PAA3" s="466"/>
      <c r="PAB3" s="466"/>
      <c r="PAC3" s="466"/>
      <c r="PAD3" s="466"/>
      <c r="PAE3" s="466"/>
      <c r="PAF3" s="466"/>
      <c r="PAG3" s="466"/>
      <c r="PAH3" s="466"/>
      <c r="PAI3" s="466"/>
      <c r="PAJ3" s="466"/>
      <c r="PAK3" s="466"/>
      <c r="PAL3" s="466"/>
      <c r="PAM3" s="466"/>
      <c r="PAN3" s="466"/>
      <c r="PAO3" s="466"/>
      <c r="PAP3" s="466"/>
      <c r="PAQ3" s="466"/>
      <c r="PAR3" s="466"/>
      <c r="PAS3" s="466"/>
      <c r="PAT3" s="466"/>
      <c r="PAU3" s="466"/>
      <c r="PAV3" s="466"/>
      <c r="PAW3" s="466"/>
      <c r="PAX3" s="466"/>
      <c r="PAY3" s="466"/>
      <c r="PAZ3" s="466"/>
      <c r="PBA3" s="466"/>
      <c r="PBB3" s="466"/>
      <c r="PBC3" s="466"/>
      <c r="PBD3" s="466"/>
      <c r="PBE3" s="466"/>
      <c r="PBF3" s="466"/>
      <c r="PBG3" s="466"/>
      <c r="PBH3" s="466"/>
      <c r="PBI3" s="466"/>
      <c r="PBJ3" s="466"/>
      <c r="PBK3" s="466"/>
      <c r="PBL3" s="466"/>
      <c r="PBM3" s="466"/>
      <c r="PBN3" s="466"/>
      <c r="PBO3" s="466"/>
      <c r="PBP3" s="466"/>
      <c r="PBQ3" s="466"/>
      <c r="PBR3" s="466"/>
      <c r="PBS3" s="466"/>
      <c r="PBT3" s="466"/>
      <c r="PBU3" s="466"/>
      <c r="PBV3" s="466"/>
      <c r="PBW3" s="466"/>
      <c r="PBX3" s="466"/>
      <c r="PBY3" s="466"/>
      <c r="PBZ3" s="466"/>
      <c r="PCA3" s="466"/>
      <c r="PCB3" s="466"/>
      <c r="PCC3" s="466"/>
      <c r="PCD3" s="466"/>
      <c r="PCE3" s="466"/>
      <c r="PCF3" s="466"/>
      <c r="PCG3" s="466"/>
      <c r="PCH3" s="466"/>
      <c r="PCI3" s="466"/>
      <c r="PCJ3" s="466"/>
      <c r="PCK3" s="466"/>
      <c r="PCL3" s="466"/>
      <c r="PCM3" s="466"/>
      <c r="PCN3" s="466"/>
      <c r="PCO3" s="466"/>
      <c r="PCP3" s="466"/>
      <c r="PCQ3" s="466"/>
      <c r="PCR3" s="466"/>
      <c r="PCS3" s="466"/>
      <c r="PCT3" s="466"/>
      <c r="PCU3" s="466"/>
      <c r="PCV3" s="466"/>
      <c r="PCW3" s="466"/>
      <c r="PCX3" s="466"/>
      <c r="PCY3" s="466"/>
      <c r="PCZ3" s="466"/>
      <c r="PDA3" s="466"/>
      <c r="PDB3" s="466"/>
      <c r="PDC3" s="466"/>
      <c r="PDD3" s="466"/>
      <c r="PDE3" s="466"/>
      <c r="PDF3" s="466"/>
      <c r="PDG3" s="466"/>
      <c r="PDH3" s="466"/>
      <c r="PDI3" s="466"/>
      <c r="PDJ3" s="466"/>
      <c r="PDK3" s="466"/>
      <c r="PDL3" s="466"/>
      <c r="PDM3" s="466"/>
      <c r="PDN3" s="466"/>
      <c r="PDO3" s="466"/>
      <c r="PDP3" s="466"/>
      <c r="PDQ3" s="466"/>
      <c r="PDR3" s="466"/>
      <c r="PDS3" s="466"/>
      <c r="PDT3" s="466"/>
      <c r="PDU3" s="466"/>
      <c r="PDV3" s="466"/>
      <c r="PDW3" s="466"/>
      <c r="PDX3" s="466"/>
      <c r="PDY3" s="466"/>
      <c r="PDZ3" s="466"/>
      <c r="PEA3" s="466"/>
      <c r="PEB3" s="466"/>
      <c r="PEC3" s="466"/>
      <c r="PED3" s="466"/>
      <c r="PEE3" s="466"/>
      <c r="PEF3" s="466"/>
      <c r="PEG3" s="466"/>
      <c r="PEH3" s="466"/>
      <c r="PEI3" s="466"/>
      <c r="PEJ3" s="466"/>
      <c r="PEK3" s="466"/>
      <c r="PEL3" s="466"/>
      <c r="PEM3" s="466"/>
      <c r="PEN3" s="466"/>
      <c r="PEO3" s="466"/>
      <c r="PEP3" s="466"/>
      <c r="PEQ3" s="466"/>
      <c r="PER3" s="466"/>
      <c r="PES3" s="466"/>
      <c r="PET3" s="466"/>
      <c r="PEU3" s="466"/>
      <c r="PEV3" s="466"/>
      <c r="PEW3" s="466"/>
      <c r="PEX3" s="466"/>
      <c r="PEY3" s="466"/>
      <c r="PEZ3" s="466"/>
      <c r="PFA3" s="466"/>
      <c r="PFB3" s="466"/>
      <c r="PFC3" s="466"/>
      <c r="PFD3" s="466"/>
      <c r="PFE3" s="466"/>
      <c r="PFF3" s="466"/>
      <c r="PFG3" s="466"/>
      <c r="PFH3" s="466"/>
      <c r="PFI3" s="466"/>
      <c r="PFJ3" s="466"/>
      <c r="PFK3" s="466"/>
      <c r="PFL3" s="466"/>
      <c r="PFM3" s="466"/>
      <c r="PFN3" s="466"/>
      <c r="PFO3" s="466"/>
      <c r="PFP3" s="466"/>
      <c r="PFQ3" s="466"/>
      <c r="PFR3" s="466"/>
      <c r="PFS3" s="466"/>
      <c r="PFT3" s="466"/>
      <c r="PFU3" s="466"/>
      <c r="PFV3" s="466"/>
      <c r="PFW3" s="466"/>
      <c r="PFX3" s="466"/>
      <c r="PFY3" s="466"/>
      <c r="PFZ3" s="466"/>
      <c r="PGA3" s="466"/>
      <c r="PGB3" s="466"/>
      <c r="PGC3" s="466"/>
      <c r="PGD3" s="466"/>
      <c r="PGE3" s="466"/>
      <c r="PGF3" s="466"/>
      <c r="PGG3" s="466"/>
      <c r="PGH3" s="466"/>
      <c r="PGI3" s="466"/>
      <c r="PGJ3" s="466"/>
      <c r="PGK3" s="466"/>
      <c r="PGL3" s="466"/>
      <c r="PGM3" s="466"/>
      <c r="PGN3" s="466"/>
      <c r="PGO3" s="466"/>
      <c r="PGP3" s="466"/>
      <c r="PGQ3" s="466"/>
      <c r="PGR3" s="466"/>
      <c r="PGS3" s="466"/>
      <c r="PGT3" s="466"/>
      <c r="PGU3" s="466"/>
      <c r="PGV3" s="466"/>
      <c r="PGW3" s="466"/>
      <c r="PGX3" s="466"/>
      <c r="PGY3" s="466"/>
      <c r="PGZ3" s="466"/>
      <c r="PHA3" s="466"/>
      <c r="PHB3" s="466"/>
      <c r="PHC3" s="466"/>
      <c r="PHD3" s="466"/>
      <c r="PHE3" s="466"/>
      <c r="PHF3" s="466"/>
      <c r="PHG3" s="466"/>
      <c r="PHH3" s="466"/>
      <c r="PHI3" s="466"/>
      <c r="PHJ3" s="466"/>
      <c r="PHK3" s="466"/>
      <c r="PHL3" s="466"/>
      <c r="PHM3" s="466"/>
      <c r="PHN3" s="466"/>
      <c r="PHO3" s="466"/>
      <c r="PHP3" s="466"/>
      <c r="PHQ3" s="466"/>
      <c r="PHR3" s="466"/>
      <c r="PHS3" s="466"/>
      <c r="PHT3" s="466"/>
      <c r="PHU3" s="466"/>
      <c r="PHV3" s="466"/>
      <c r="PHW3" s="466"/>
      <c r="PHX3" s="466"/>
      <c r="PHY3" s="466"/>
      <c r="PHZ3" s="466"/>
      <c r="PIA3" s="466"/>
      <c r="PIB3" s="466"/>
      <c r="PIC3" s="466"/>
      <c r="PID3" s="466"/>
      <c r="PIE3" s="466"/>
      <c r="PIF3" s="466"/>
      <c r="PIG3" s="466"/>
      <c r="PIH3" s="466"/>
      <c r="PII3" s="466"/>
      <c r="PIJ3" s="466"/>
      <c r="PIK3" s="466"/>
      <c r="PIL3" s="466"/>
      <c r="PIM3" s="466"/>
      <c r="PIN3" s="466"/>
      <c r="PIO3" s="466"/>
      <c r="PIP3" s="466"/>
      <c r="PIQ3" s="466"/>
      <c r="PIR3" s="466"/>
      <c r="PIS3" s="466"/>
      <c r="PIT3" s="466"/>
      <c r="PIU3" s="466"/>
      <c r="PIV3" s="466"/>
      <c r="PIW3" s="466"/>
      <c r="PIX3" s="466"/>
      <c r="PIY3" s="466"/>
      <c r="PIZ3" s="466"/>
      <c r="PJA3" s="466"/>
      <c r="PJB3" s="466"/>
      <c r="PJC3" s="466"/>
      <c r="PJD3" s="466"/>
      <c r="PJE3" s="466"/>
      <c r="PJF3" s="466"/>
      <c r="PJG3" s="466"/>
      <c r="PJH3" s="466"/>
      <c r="PJI3" s="466"/>
      <c r="PJJ3" s="466"/>
      <c r="PJK3" s="466"/>
      <c r="PJL3" s="466"/>
      <c r="PJM3" s="466"/>
      <c r="PJN3" s="466"/>
      <c r="PJO3" s="466"/>
      <c r="PJP3" s="466"/>
      <c r="PJQ3" s="466"/>
      <c r="PJR3" s="466"/>
      <c r="PJS3" s="466"/>
      <c r="PJT3" s="466"/>
      <c r="PJU3" s="466"/>
      <c r="PJV3" s="466"/>
      <c r="PJW3" s="466"/>
      <c r="PJX3" s="466"/>
      <c r="PJY3" s="466"/>
      <c r="PJZ3" s="466"/>
      <c r="PKA3" s="466"/>
      <c r="PKB3" s="466"/>
      <c r="PKC3" s="466"/>
      <c r="PKD3" s="466"/>
      <c r="PKE3" s="466"/>
      <c r="PKF3" s="466"/>
      <c r="PKG3" s="466"/>
      <c r="PKH3" s="466"/>
      <c r="PKI3" s="466"/>
      <c r="PKJ3" s="466"/>
      <c r="PKK3" s="466"/>
      <c r="PKL3" s="466"/>
      <c r="PKM3" s="466"/>
      <c r="PKN3" s="466"/>
      <c r="PKO3" s="466"/>
      <c r="PKP3" s="466"/>
      <c r="PKQ3" s="466"/>
      <c r="PKR3" s="466"/>
      <c r="PKS3" s="466"/>
      <c r="PKT3" s="466"/>
      <c r="PKU3" s="466"/>
      <c r="PKV3" s="466"/>
      <c r="PKW3" s="466"/>
      <c r="PKX3" s="466"/>
      <c r="PKY3" s="466"/>
      <c r="PKZ3" s="466"/>
      <c r="PLA3" s="466"/>
      <c r="PLB3" s="466"/>
      <c r="PLC3" s="466"/>
      <c r="PLD3" s="466"/>
      <c r="PLE3" s="466"/>
      <c r="PLF3" s="466"/>
      <c r="PLG3" s="466"/>
      <c r="PLH3" s="466"/>
      <c r="PLI3" s="466"/>
      <c r="PLJ3" s="466"/>
      <c r="PLK3" s="466"/>
      <c r="PLL3" s="466"/>
      <c r="PLM3" s="466"/>
      <c r="PLN3" s="466"/>
      <c r="PLO3" s="466"/>
      <c r="PLP3" s="466"/>
      <c r="PLQ3" s="466"/>
      <c r="PLR3" s="466"/>
      <c r="PLS3" s="466"/>
      <c r="PLT3" s="466"/>
      <c r="PLU3" s="466"/>
      <c r="PLV3" s="466"/>
      <c r="PLW3" s="466"/>
      <c r="PLX3" s="466"/>
      <c r="PLY3" s="466"/>
      <c r="PLZ3" s="466"/>
      <c r="PMA3" s="466"/>
      <c r="PMB3" s="466"/>
      <c r="PMC3" s="466"/>
      <c r="PMD3" s="466"/>
      <c r="PME3" s="466"/>
      <c r="PMF3" s="466"/>
      <c r="PMG3" s="466"/>
      <c r="PMH3" s="466"/>
      <c r="PMI3" s="466"/>
      <c r="PMJ3" s="466"/>
      <c r="PMK3" s="466"/>
      <c r="PML3" s="466"/>
      <c r="PMM3" s="466"/>
      <c r="PMN3" s="466"/>
      <c r="PMO3" s="466"/>
      <c r="PMP3" s="466"/>
      <c r="PMQ3" s="466"/>
      <c r="PMR3" s="466"/>
      <c r="PMS3" s="466"/>
      <c r="PMT3" s="466"/>
      <c r="PMU3" s="466"/>
      <c r="PMV3" s="466"/>
      <c r="PMW3" s="466"/>
      <c r="PMX3" s="466"/>
      <c r="PMY3" s="466"/>
      <c r="PMZ3" s="466"/>
      <c r="PNA3" s="466"/>
      <c r="PNB3" s="466"/>
      <c r="PNC3" s="466"/>
      <c r="PND3" s="466"/>
      <c r="PNE3" s="466"/>
      <c r="PNF3" s="466"/>
      <c r="PNG3" s="466"/>
      <c r="PNH3" s="466"/>
      <c r="PNI3" s="466"/>
      <c r="PNJ3" s="466"/>
      <c r="PNK3" s="466"/>
      <c r="PNL3" s="466"/>
      <c r="PNM3" s="466"/>
      <c r="PNN3" s="466"/>
      <c r="PNO3" s="466"/>
      <c r="PNP3" s="466"/>
      <c r="PNQ3" s="466"/>
      <c r="PNR3" s="466"/>
      <c r="PNS3" s="466"/>
      <c r="PNT3" s="466"/>
      <c r="PNU3" s="466"/>
      <c r="PNV3" s="466"/>
      <c r="PNW3" s="466"/>
      <c r="PNX3" s="466"/>
      <c r="PNY3" s="466"/>
      <c r="PNZ3" s="466"/>
      <c r="POA3" s="466"/>
      <c r="POB3" s="466"/>
      <c r="POC3" s="466"/>
      <c r="POD3" s="466"/>
      <c r="POE3" s="466"/>
      <c r="POF3" s="466"/>
      <c r="POG3" s="466"/>
      <c r="POH3" s="466"/>
      <c r="POI3" s="466"/>
      <c r="POJ3" s="466"/>
      <c r="POK3" s="466"/>
      <c r="POL3" s="466"/>
      <c r="POM3" s="466"/>
      <c r="PON3" s="466"/>
      <c r="POO3" s="466"/>
      <c r="POP3" s="466"/>
      <c r="POQ3" s="466"/>
      <c r="POR3" s="466"/>
      <c r="POS3" s="466"/>
      <c r="POT3" s="466"/>
      <c r="POU3" s="466"/>
      <c r="POV3" s="466"/>
      <c r="POW3" s="466"/>
      <c r="POX3" s="466"/>
      <c r="POY3" s="466"/>
      <c r="POZ3" s="466"/>
      <c r="PPA3" s="466"/>
      <c r="PPB3" s="466"/>
      <c r="PPC3" s="466"/>
      <c r="PPD3" s="466"/>
      <c r="PPE3" s="466"/>
      <c r="PPF3" s="466"/>
      <c r="PPG3" s="466"/>
      <c r="PPH3" s="466"/>
      <c r="PPI3" s="466"/>
      <c r="PPJ3" s="466"/>
      <c r="PPK3" s="466"/>
      <c r="PPL3" s="466"/>
      <c r="PPM3" s="466"/>
      <c r="PPN3" s="466"/>
      <c r="PPO3" s="466"/>
      <c r="PPP3" s="466"/>
      <c r="PPQ3" s="466"/>
      <c r="PPR3" s="466"/>
      <c r="PPS3" s="466"/>
      <c r="PPT3" s="466"/>
      <c r="PPU3" s="466"/>
      <c r="PPV3" s="466"/>
      <c r="PPW3" s="466"/>
      <c r="PPX3" s="466"/>
      <c r="PPY3" s="466"/>
      <c r="PPZ3" s="466"/>
      <c r="PQA3" s="466"/>
      <c r="PQB3" s="466"/>
      <c r="PQC3" s="466"/>
      <c r="PQD3" s="466"/>
      <c r="PQE3" s="466"/>
      <c r="PQF3" s="466"/>
      <c r="PQG3" s="466"/>
      <c r="PQH3" s="466"/>
      <c r="PQI3" s="466"/>
      <c r="PQJ3" s="466"/>
      <c r="PQK3" s="466"/>
      <c r="PQL3" s="466"/>
      <c r="PQM3" s="466"/>
      <c r="PQN3" s="466"/>
      <c r="PQO3" s="466"/>
      <c r="PQP3" s="466"/>
      <c r="PQQ3" s="466"/>
      <c r="PQR3" s="466"/>
      <c r="PQS3" s="466"/>
      <c r="PQT3" s="466"/>
      <c r="PQU3" s="466"/>
      <c r="PQV3" s="466"/>
      <c r="PQW3" s="466"/>
      <c r="PQX3" s="466"/>
      <c r="PQY3" s="466"/>
      <c r="PQZ3" s="466"/>
      <c r="PRA3" s="466"/>
      <c r="PRB3" s="466"/>
      <c r="PRC3" s="466"/>
      <c r="PRD3" s="466"/>
      <c r="PRE3" s="466"/>
      <c r="PRF3" s="466"/>
      <c r="PRG3" s="466"/>
      <c r="PRH3" s="466"/>
      <c r="PRI3" s="466"/>
      <c r="PRJ3" s="466"/>
      <c r="PRK3" s="466"/>
      <c r="PRL3" s="466"/>
      <c r="PRM3" s="466"/>
      <c r="PRN3" s="466"/>
      <c r="PRO3" s="466"/>
      <c r="PRP3" s="466"/>
      <c r="PRQ3" s="466"/>
      <c r="PRR3" s="466"/>
      <c r="PRS3" s="466"/>
      <c r="PRT3" s="466"/>
      <c r="PRU3" s="466"/>
      <c r="PRV3" s="466"/>
      <c r="PRW3" s="466"/>
      <c r="PRX3" s="466"/>
      <c r="PRY3" s="466"/>
      <c r="PRZ3" s="466"/>
      <c r="PSA3" s="466"/>
      <c r="PSB3" s="466"/>
      <c r="PSC3" s="466"/>
      <c r="PSD3" s="466"/>
      <c r="PSE3" s="466"/>
      <c r="PSF3" s="466"/>
      <c r="PSG3" s="466"/>
      <c r="PSH3" s="466"/>
      <c r="PSI3" s="466"/>
      <c r="PSJ3" s="466"/>
      <c r="PSK3" s="466"/>
      <c r="PSL3" s="466"/>
      <c r="PSM3" s="466"/>
      <c r="PSN3" s="466"/>
      <c r="PSO3" s="466"/>
      <c r="PSP3" s="466"/>
      <c r="PSQ3" s="466"/>
      <c r="PSR3" s="466"/>
      <c r="PSS3" s="466"/>
      <c r="PST3" s="466"/>
      <c r="PSU3" s="466"/>
      <c r="PSV3" s="466"/>
      <c r="PSW3" s="466"/>
      <c r="PSX3" s="466"/>
      <c r="PSY3" s="466"/>
      <c r="PSZ3" s="466"/>
      <c r="PTA3" s="466"/>
      <c r="PTB3" s="466"/>
      <c r="PTC3" s="466"/>
      <c r="PTD3" s="466"/>
      <c r="PTE3" s="466"/>
      <c r="PTF3" s="466"/>
      <c r="PTG3" s="466"/>
      <c r="PTH3" s="466"/>
      <c r="PTI3" s="466"/>
      <c r="PTJ3" s="466"/>
      <c r="PTK3" s="466"/>
      <c r="PTL3" s="466"/>
      <c r="PTM3" s="466"/>
      <c r="PTN3" s="466"/>
      <c r="PTO3" s="466"/>
      <c r="PTP3" s="466"/>
      <c r="PTQ3" s="466"/>
      <c r="PTR3" s="466"/>
      <c r="PTS3" s="466"/>
      <c r="PTT3" s="466"/>
      <c r="PTU3" s="466"/>
      <c r="PTV3" s="466"/>
      <c r="PTW3" s="466"/>
      <c r="PTX3" s="466"/>
      <c r="PTY3" s="466"/>
      <c r="PTZ3" s="466"/>
      <c r="PUA3" s="466"/>
      <c r="PUB3" s="466"/>
      <c r="PUC3" s="466"/>
      <c r="PUD3" s="466"/>
      <c r="PUE3" s="466"/>
      <c r="PUF3" s="466"/>
      <c r="PUG3" s="466"/>
      <c r="PUH3" s="466"/>
      <c r="PUI3" s="466"/>
      <c r="PUJ3" s="466"/>
      <c r="PUK3" s="466"/>
      <c r="PUL3" s="466"/>
      <c r="PUM3" s="466"/>
      <c r="PUN3" s="466"/>
      <c r="PUO3" s="466"/>
      <c r="PUP3" s="466"/>
      <c r="PUQ3" s="466"/>
      <c r="PUR3" s="466"/>
      <c r="PUS3" s="466"/>
      <c r="PUT3" s="466"/>
      <c r="PUU3" s="466"/>
      <c r="PUV3" s="466"/>
      <c r="PUW3" s="466"/>
      <c r="PUX3" s="466"/>
      <c r="PUY3" s="466"/>
      <c r="PUZ3" s="466"/>
      <c r="PVA3" s="466"/>
      <c r="PVB3" s="466"/>
      <c r="PVC3" s="466"/>
      <c r="PVD3" s="466"/>
      <c r="PVE3" s="466"/>
      <c r="PVF3" s="466"/>
      <c r="PVG3" s="466"/>
      <c r="PVH3" s="466"/>
      <c r="PVI3" s="466"/>
      <c r="PVJ3" s="466"/>
      <c r="PVK3" s="466"/>
      <c r="PVL3" s="466"/>
      <c r="PVM3" s="466"/>
      <c r="PVN3" s="466"/>
      <c r="PVO3" s="466"/>
      <c r="PVP3" s="466"/>
      <c r="PVQ3" s="466"/>
      <c r="PVR3" s="466"/>
      <c r="PVS3" s="466"/>
      <c r="PVT3" s="466"/>
      <c r="PVU3" s="466"/>
      <c r="PVV3" s="466"/>
      <c r="PVW3" s="466"/>
      <c r="PVX3" s="466"/>
      <c r="PVY3" s="466"/>
      <c r="PVZ3" s="466"/>
      <c r="PWA3" s="466"/>
      <c r="PWB3" s="466"/>
      <c r="PWC3" s="466"/>
      <c r="PWD3" s="466"/>
      <c r="PWE3" s="466"/>
      <c r="PWF3" s="466"/>
      <c r="PWG3" s="466"/>
      <c r="PWH3" s="466"/>
      <c r="PWI3" s="466"/>
      <c r="PWJ3" s="466"/>
      <c r="PWK3" s="466"/>
      <c r="PWL3" s="466"/>
      <c r="PWM3" s="466"/>
      <c r="PWN3" s="466"/>
      <c r="PWO3" s="466"/>
      <c r="PWP3" s="466"/>
      <c r="PWQ3" s="466"/>
      <c r="PWR3" s="466"/>
      <c r="PWS3" s="466"/>
      <c r="PWT3" s="466"/>
      <c r="PWU3" s="466"/>
      <c r="PWV3" s="466"/>
      <c r="PWW3" s="466"/>
      <c r="PWX3" s="466"/>
      <c r="PWY3" s="466"/>
      <c r="PWZ3" s="466"/>
      <c r="PXA3" s="466"/>
      <c r="PXB3" s="466"/>
      <c r="PXC3" s="466"/>
      <c r="PXD3" s="466"/>
      <c r="PXE3" s="466"/>
      <c r="PXF3" s="466"/>
      <c r="PXG3" s="466"/>
      <c r="PXH3" s="466"/>
      <c r="PXI3" s="466"/>
      <c r="PXJ3" s="466"/>
      <c r="PXK3" s="466"/>
      <c r="PXL3" s="466"/>
      <c r="PXM3" s="466"/>
      <c r="PXN3" s="466"/>
      <c r="PXO3" s="466"/>
      <c r="PXP3" s="466"/>
      <c r="PXQ3" s="466"/>
      <c r="PXR3" s="466"/>
      <c r="PXS3" s="466"/>
      <c r="PXT3" s="466"/>
      <c r="PXU3" s="466"/>
      <c r="PXV3" s="466"/>
      <c r="PXW3" s="466"/>
      <c r="PXX3" s="466"/>
      <c r="PXY3" s="466"/>
      <c r="PXZ3" s="466"/>
      <c r="PYA3" s="466"/>
      <c r="PYB3" s="466"/>
      <c r="PYC3" s="466"/>
      <c r="PYD3" s="466"/>
      <c r="PYE3" s="466"/>
      <c r="PYF3" s="466"/>
      <c r="PYG3" s="466"/>
      <c r="PYH3" s="466"/>
      <c r="PYI3" s="466"/>
      <c r="PYJ3" s="466"/>
      <c r="PYK3" s="466"/>
      <c r="PYL3" s="466"/>
      <c r="PYM3" s="466"/>
      <c r="PYN3" s="466"/>
      <c r="PYO3" s="466"/>
      <c r="PYP3" s="466"/>
      <c r="PYQ3" s="466"/>
      <c r="PYR3" s="466"/>
      <c r="PYS3" s="466"/>
      <c r="PYT3" s="466"/>
      <c r="PYU3" s="466"/>
      <c r="PYV3" s="466"/>
      <c r="PYW3" s="466"/>
      <c r="PYX3" s="466"/>
      <c r="PYY3" s="466"/>
      <c r="PYZ3" s="466"/>
      <c r="PZA3" s="466"/>
      <c r="PZB3" s="466"/>
      <c r="PZC3" s="466"/>
      <c r="PZD3" s="466"/>
      <c r="PZE3" s="466"/>
      <c r="PZF3" s="466"/>
      <c r="PZG3" s="466"/>
      <c r="PZH3" s="466"/>
      <c r="PZI3" s="466"/>
      <c r="PZJ3" s="466"/>
      <c r="PZK3" s="466"/>
      <c r="PZL3" s="466"/>
      <c r="PZM3" s="466"/>
      <c r="PZN3" s="466"/>
      <c r="PZO3" s="466"/>
      <c r="PZP3" s="466"/>
      <c r="PZQ3" s="466"/>
      <c r="PZR3" s="466"/>
      <c r="PZS3" s="466"/>
      <c r="PZT3" s="466"/>
      <c r="PZU3" s="466"/>
      <c r="PZV3" s="466"/>
      <c r="PZW3" s="466"/>
      <c r="PZX3" s="466"/>
      <c r="PZY3" s="466"/>
      <c r="PZZ3" s="466"/>
      <c r="QAA3" s="466"/>
      <c r="QAB3" s="466"/>
      <c r="QAC3" s="466"/>
      <c r="QAD3" s="466"/>
      <c r="QAE3" s="466"/>
      <c r="QAF3" s="466"/>
      <c r="QAG3" s="466"/>
      <c r="QAH3" s="466"/>
      <c r="QAI3" s="466"/>
      <c r="QAJ3" s="466"/>
      <c r="QAK3" s="466"/>
      <c r="QAL3" s="466"/>
      <c r="QAM3" s="466"/>
      <c r="QAN3" s="466"/>
      <c r="QAO3" s="466"/>
      <c r="QAP3" s="466"/>
      <c r="QAQ3" s="466"/>
      <c r="QAR3" s="466"/>
      <c r="QAS3" s="466"/>
      <c r="QAT3" s="466"/>
      <c r="QAU3" s="466"/>
      <c r="QAV3" s="466"/>
      <c r="QAW3" s="466"/>
      <c r="QAX3" s="466"/>
      <c r="QAY3" s="466"/>
      <c r="QAZ3" s="466"/>
      <c r="QBA3" s="466"/>
      <c r="QBB3" s="466"/>
      <c r="QBC3" s="466"/>
      <c r="QBD3" s="466"/>
      <c r="QBE3" s="466"/>
      <c r="QBF3" s="466"/>
      <c r="QBG3" s="466"/>
      <c r="QBH3" s="466"/>
      <c r="QBI3" s="466"/>
      <c r="QBJ3" s="466"/>
      <c r="QBK3" s="466"/>
      <c r="QBL3" s="466"/>
      <c r="QBM3" s="466"/>
      <c r="QBN3" s="466"/>
      <c r="QBO3" s="466"/>
      <c r="QBP3" s="466"/>
      <c r="QBQ3" s="466"/>
      <c r="QBR3" s="466"/>
      <c r="QBS3" s="466"/>
      <c r="QBT3" s="466"/>
      <c r="QBU3" s="466"/>
      <c r="QBV3" s="466"/>
      <c r="QBW3" s="466"/>
      <c r="QBX3" s="466"/>
      <c r="QBY3" s="466"/>
      <c r="QBZ3" s="466"/>
      <c r="QCA3" s="466"/>
      <c r="QCB3" s="466"/>
      <c r="QCC3" s="466"/>
      <c r="QCD3" s="466"/>
      <c r="QCE3" s="466"/>
      <c r="QCF3" s="466"/>
      <c r="QCG3" s="466"/>
      <c r="QCH3" s="466"/>
      <c r="QCI3" s="466"/>
      <c r="QCJ3" s="466"/>
      <c r="QCK3" s="466"/>
      <c r="QCL3" s="466"/>
      <c r="QCM3" s="466"/>
      <c r="QCN3" s="466"/>
      <c r="QCO3" s="466"/>
      <c r="QCP3" s="466"/>
      <c r="QCQ3" s="466"/>
      <c r="QCR3" s="466"/>
      <c r="QCS3" s="466"/>
      <c r="QCT3" s="466"/>
      <c r="QCU3" s="466"/>
      <c r="QCV3" s="466"/>
      <c r="QCW3" s="466"/>
      <c r="QCX3" s="466"/>
      <c r="QCY3" s="466"/>
      <c r="QCZ3" s="466"/>
      <c r="QDA3" s="466"/>
      <c r="QDB3" s="466"/>
      <c r="QDC3" s="466"/>
      <c r="QDD3" s="466"/>
      <c r="QDE3" s="466"/>
      <c r="QDF3" s="466"/>
      <c r="QDG3" s="466"/>
      <c r="QDH3" s="466"/>
      <c r="QDI3" s="466"/>
      <c r="QDJ3" s="466"/>
      <c r="QDK3" s="466"/>
      <c r="QDL3" s="466"/>
      <c r="QDM3" s="466"/>
      <c r="QDN3" s="466"/>
      <c r="QDO3" s="466"/>
      <c r="QDP3" s="466"/>
      <c r="QDQ3" s="466"/>
      <c r="QDR3" s="466"/>
      <c r="QDS3" s="466"/>
      <c r="QDT3" s="466"/>
      <c r="QDU3" s="466"/>
      <c r="QDV3" s="466"/>
      <c r="QDW3" s="466"/>
      <c r="QDX3" s="466"/>
      <c r="QDY3" s="466"/>
      <c r="QDZ3" s="466"/>
      <c r="QEA3" s="466"/>
      <c r="QEB3" s="466"/>
      <c r="QEC3" s="466"/>
      <c r="QED3" s="466"/>
      <c r="QEE3" s="466"/>
      <c r="QEF3" s="466"/>
      <c r="QEG3" s="466"/>
      <c r="QEH3" s="466"/>
      <c r="QEI3" s="466"/>
      <c r="QEJ3" s="466"/>
      <c r="QEK3" s="466"/>
      <c r="QEL3" s="466"/>
      <c r="QEM3" s="466"/>
      <c r="QEN3" s="466"/>
      <c r="QEO3" s="466"/>
      <c r="QEP3" s="466"/>
      <c r="QEQ3" s="466"/>
      <c r="QER3" s="466"/>
      <c r="QES3" s="466"/>
      <c r="QET3" s="466"/>
      <c r="QEU3" s="466"/>
      <c r="QEV3" s="466"/>
      <c r="QEW3" s="466"/>
      <c r="QEX3" s="466"/>
      <c r="QEY3" s="466"/>
      <c r="QEZ3" s="466"/>
      <c r="QFA3" s="466"/>
      <c r="QFB3" s="466"/>
      <c r="QFC3" s="466"/>
      <c r="QFD3" s="466"/>
      <c r="QFE3" s="466"/>
      <c r="QFF3" s="466"/>
      <c r="QFG3" s="466"/>
      <c r="QFH3" s="466"/>
      <c r="QFI3" s="466"/>
      <c r="QFJ3" s="466"/>
      <c r="QFK3" s="466"/>
      <c r="QFL3" s="466"/>
      <c r="QFM3" s="466"/>
      <c r="QFN3" s="466"/>
      <c r="QFO3" s="466"/>
      <c r="QFP3" s="466"/>
      <c r="QFQ3" s="466"/>
      <c r="QFR3" s="466"/>
      <c r="QFS3" s="466"/>
      <c r="QFT3" s="466"/>
      <c r="QFU3" s="466"/>
      <c r="QFV3" s="466"/>
      <c r="QFW3" s="466"/>
      <c r="QFX3" s="466"/>
      <c r="QFY3" s="466"/>
      <c r="QFZ3" s="466"/>
      <c r="QGA3" s="466"/>
      <c r="QGB3" s="466"/>
      <c r="QGC3" s="466"/>
      <c r="QGD3" s="466"/>
      <c r="QGE3" s="466"/>
      <c r="QGF3" s="466"/>
      <c r="QGG3" s="466"/>
      <c r="QGH3" s="466"/>
      <c r="QGI3" s="466"/>
      <c r="QGJ3" s="466"/>
      <c r="QGK3" s="466"/>
      <c r="QGL3" s="466"/>
      <c r="QGM3" s="466"/>
      <c r="QGN3" s="466"/>
      <c r="QGO3" s="466"/>
      <c r="QGP3" s="466"/>
      <c r="QGQ3" s="466"/>
      <c r="QGR3" s="466"/>
      <c r="QGS3" s="466"/>
      <c r="QGT3" s="466"/>
      <c r="QGU3" s="466"/>
      <c r="QGV3" s="466"/>
      <c r="QGW3" s="466"/>
      <c r="QGX3" s="466"/>
      <c r="QGY3" s="466"/>
      <c r="QGZ3" s="466"/>
      <c r="QHA3" s="466"/>
      <c r="QHB3" s="466"/>
      <c r="QHC3" s="466"/>
      <c r="QHD3" s="466"/>
      <c r="QHE3" s="466"/>
      <c r="QHF3" s="466"/>
      <c r="QHG3" s="466"/>
      <c r="QHH3" s="466"/>
      <c r="QHI3" s="466"/>
      <c r="QHJ3" s="466"/>
      <c r="QHK3" s="466"/>
      <c r="QHL3" s="466"/>
      <c r="QHM3" s="466"/>
      <c r="QHN3" s="466"/>
      <c r="QHO3" s="466"/>
      <c r="QHP3" s="466"/>
      <c r="QHQ3" s="466"/>
      <c r="QHR3" s="466"/>
      <c r="QHS3" s="466"/>
      <c r="QHT3" s="466"/>
      <c r="QHU3" s="466"/>
      <c r="QHV3" s="466"/>
      <c r="QHW3" s="466"/>
      <c r="QHX3" s="466"/>
      <c r="QHY3" s="466"/>
      <c r="QHZ3" s="466"/>
      <c r="QIA3" s="466"/>
      <c r="QIB3" s="466"/>
      <c r="QIC3" s="466"/>
      <c r="QID3" s="466"/>
      <c r="QIE3" s="466"/>
      <c r="QIF3" s="466"/>
      <c r="QIG3" s="466"/>
      <c r="QIH3" s="466"/>
      <c r="QII3" s="466"/>
      <c r="QIJ3" s="466"/>
      <c r="QIK3" s="466"/>
      <c r="QIL3" s="466"/>
      <c r="QIM3" s="466"/>
      <c r="QIN3" s="466"/>
      <c r="QIO3" s="466"/>
      <c r="QIP3" s="466"/>
      <c r="QIQ3" s="466"/>
      <c r="QIR3" s="466"/>
      <c r="QIS3" s="466"/>
      <c r="QIT3" s="466"/>
      <c r="QIU3" s="466"/>
      <c r="QIV3" s="466"/>
      <c r="QIW3" s="466"/>
      <c r="QIX3" s="466"/>
      <c r="QIY3" s="466"/>
      <c r="QIZ3" s="466"/>
      <c r="QJA3" s="466"/>
      <c r="QJB3" s="466"/>
      <c r="QJC3" s="466"/>
      <c r="QJD3" s="466"/>
      <c r="QJE3" s="466"/>
      <c r="QJF3" s="466"/>
      <c r="QJG3" s="466"/>
      <c r="QJH3" s="466"/>
      <c r="QJI3" s="466"/>
      <c r="QJJ3" s="466"/>
      <c r="QJK3" s="466"/>
      <c r="QJL3" s="466"/>
      <c r="QJM3" s="466"/>
      <c r="QJN3" s="466"/>
      <c r="QJO3" s="466"/>
      <c r="QJP3" s="466"/>
      <c r="QJQ3" s="466"/>
      <c r="QJR3" s="466"/>
      <c r="QJS3" s="466"/>
      <c r="QJT3" s="466"/>
      <c r="QJU3" s="466"/>
      <c r="QJV3" s="466"/>
      <c r="QJW3" s="466"/>
      <c r="QJX3" s="466"/>
      <c r="QJY3" s="466"/>
      <c r="QJZ3" s="466"/>
      <c r="QKA3" s="466"/>
      <c r="QKB3" s="466"/>
      <c r="QKC3" s="466"/>
      <c r="QKD3" s="466"/>
      <c r="QKE3" s="466"/>
      <c r="QKF3" s="466"/>
      <c r="QKG3" s="466"/>
      <c r="QKH3" s="466"/>
      <c r="QKI3" s="466"/>
      <c r="QKJ3" s="466"/>
      <c r="QKK3" s="466"/>
      <c r="QKL3" s="466"/>
      <c r="QKM3" s="466"/>
      <c r="QKN3" s="466"/>
      <c r="QKO3" s="466"/>
      <c r="QKP3" s="466"/>
      <c r="QKQ3" s="466"/>
      <c r="QKR3" s="466"/>
      <c r="QKS3" s="466"/>
      <c r="QKT3" s="466"/>
      <c r="QKU3" s="466"/>
      <c r="QKV3" s="466"/>
      <c r="QKW3" s="466"/>
      <c r="QKX3" s="466"/>
      <c r="QKY3" s="466"/>
      <c r="QKZ3" s="466"/>
      <c r="QLA3" s="466"/>
      <c r="QLB3" s="466"/>
      <c r="QLC3" s="466"/>
      <c r="QLD3" s="466"/>
      <c r="QLE3" s="466"/>
      <c r="QLF3" s="466"/>
      <c r="QLG3" s="466"/>
      <c r="QLH3" s="466"/>
      <c r="QLI3" s="466"/>
      <c r="QLJ3" s="466"/>
      <c r="QLK3" s="466"/>
      <c r="QLL3" s="466"/>
      <c r="QLM3" s="466"/>
      <c r="QLN3" s="466"/>
      <c r="QLO3" s="466"/>
      <c r="QLP3" s="466"/>
      <c r="QLQ3" s="466"/>
      <c r="QLR3" s="466"/>
      <c r="QLS3" s="466"/>
      <c r="QLT3" s="466"/>
      <c r="QLU3" s="466"/>
      <c r="QLV3" s="466"/>
      <c r="QLW3" s="466"/>
      <c r="QLX3" s="466"/>
      <c r="QLY3" s="466"/>
      <c r="QLZ3" s="466"/>
      <c r="QMA3" s="466"/>
      <c r="QMB3" s="466"/>
      <c r="QMC3" s="466"/>
      <c r="QMD3" s="466"/>
      <c r="QME3" s="466"/>
      <c r="QMF3" s="466"/>
      <c r="QMG3" s="466"/>
      <c r="QMH3" s="466"/>
      <c r="QMI3" s="466"/>
      <c r="QMJ3" s="466"/>
      <c r="QMK3" s="466"/>
      <c r="QML3" s="466"/>
      <c r="QMM3" s="466"/>
      <c r="QMN3" s="466"/>
      <c r="QMO3" s="466"/>
      <c r="QMP3" s="466"/>
      <c r="QMQ3" s="466"/>
      <c r="QMR3" s="466"/>
      <c r="QMS3" s="466"/>
      <c r="QMT3" s="466"/>
      <c r="QMU3" s="466"/>
      <c r="QMV3" s="466"/>
      <c r="QMW3" s="466"/>
      <c r="QMX3" s="466"/>
      <c r="QMY3" s="466"/>
      <c r="QMZ3" s="466"/>
      <c r="QNA3" s="466"/>
      <c r="QNB3" s="466"/>
      <c r="QNC3" s="466"/>
      <c r="QND3" s="466"/>
      <c r="QNE3" s="466"/>
      <c r="QNF3" s="466"/>
      <c r="QNG3" s="466"/>
      <c r="QNH3" s="466"/>
      <c r="QNI3" s="466"/>
      <c r="QNJ3" s="466"/>
      <c r="QNK3" s="466"/>
      <c r="QNL3" s="466"/>
      <c r="QNM3" s="466"/>
      <c r="QNN3" s="466"/>
      <c r="QNO3" s="466"/>
      <c r="QNP3" s="466"/>
      <c r="QNQ3" s="466"/>
      <c r="QNR3" s="466"/>
      <c r="QNS3" s="466"/>
      <c r="QNT3" s="466"/>
      <c r="QNU3" s="466"/>
      <c r="QNV3" s="466"/>
      <c r="QNW3" s="466"/>
      <c r="QNX3" s="466"/>
      <c r="QNY3" s="466"/>
      <c r="QNZ3" s="466"/>
      <c r="QOA3" s="466"/>
      <c r="QOB3" s="466"/>
      <c r="QOC3" s="466"/>
      <c r="QOD3" s="466"/>
      <c r="QOE3" s="466"/>
      <c r="QOF3" s="466"/>
      <c r="QOG3" s="466"/>
      <c r="QOH3" s="466"/>
      <c r="QOI3" s="466"/>
      <c r="QOJ3" s="466"/>
      <c r="QOK3" s="466"/>
      <c r="QOL3" s="466"/>
      <c r="QOM3" s="466"/>
      <c r="QON3" s="466"/>
      <c r="QOO3" s="466"/>
      <c r="QOP3" s="466"/>
      <c r="QOQ3" s="466"/>
      <c r="QOR3" s="466"/>
      <c r="QOS3" s="466"/>
      <c r="QOT3" s="466"/>
      <c r="QOU3" s="466"/>
      <c r="QOV3" s="466"/>
      <c r="QOW3" s="466"/>
      <c r="QOX3" s="466"/>
      <c r="QOY3" s="466"/>
      <c r="QOZ3" s="466"/>
      <c r="QPA3" s="466"/>
      <c r="QPB3" s="466"/>
      <c r="QPC3" s="466"/>
      <c r="QPD3" s="466"/>
      <c r="QPE3" s="466"/>
      <c r="QPF3" s="466"/>
      <c r="QPG3" s="466"/>
      <c r="QPH3" s="466"/>
      <c r="QPI3" s="466"/>
      <c r="QPJ3" s="466"/>
      <c r="QPK3" s="466"/>
      <c r="QPL3" s="466"/>
      <c r="QPM3" s="466"/>
      <c r="QPN3" s="466"/>
      <c r="QPO3" s="466"/>
      <c r="QPP3" s="466"/>
      <c r="QPQ3" s="466"/>
      <c r="QPR3" s="466"/>
      <c r="QPS3" s="466"/>
      <c r="QPT3" s="466"/>
      <c r="QPU3" s="466"/>
      <c r="QPV3" s="466"/>
      <c r="QPW3" s="466"/>
      <c r="QPX3" s="466"/>
      <c r="QPY3" s="466"/>
      <c r="QPZ3" s="466"/>
      <c r="QQA3" s="466"/>
      <c r="QQB3" s="466"/>
      <c r="QQC3" s="466"/>
      <c r="QQD3" s="466"/>
      <c r="QQE3" s="466"/>
      <c r="QQF3" s="466"/>
      <c r="QQG3" s="466"/>
      <c r="QQH3" s="466"/>
      <c r="QQI3" s="466"/>
      <c r="QQJ3" s="466"/>
      <c r="QQK3" s="466"/>
      <c r="QQL3" s="466"/>
      <c r="QQM3" s="466"/>
      <c r="QQN3" s="466"/>
      <c r="QQO3" s="466"/>
      <c r="QQP3" s="466"/>
      <c r="QQQ3" s="466"/>
      <c r="QQR3" s="466"/>
      <c r="QQS3" s="466"/>
      <c r="QQT3" s="466"/>
      <c r="QQU3" s="466"/>
      <c r="QQV3" s="466"/>
      <c r="QQW3" s="466"/>
      <c r="QQX3" s="466"/>
      <c r="QQY3" s="466"/>
      <c r="QQZ3" s="466"/>
      <c r="QRA3" s="466"/>
      <c r="QRB3" s="466"/>
      <c r="QRC3" s="466"/>
      <c r="QRD3" s="466"/>
      <c r="QRE3" s="466"/>
      <c r="QRF3" s="466"/>
      <c r="QRG3" s="466"/>
      <c r="QRH3" s="466"/>
      <c r="QRI3" s="466"/>
      <c r="QRJ3" s="466"/>
      <c r="QRK3" s="466"/>
      <c r="QRL3" s="466"/>
      <c r="QRM3" s="466"/>
      <c r="QRN3" s="466"/>
      <c r="QRO3" s="466"/>
      <c r="QRP3" s="466"/>
      <c r="QRQ3" s="466"/>
      <c r="QRR3" s="466"/>
      <c r="QRS3" s="466"/>
      <c r="QRT3" s="466"/>
      <c r="QRU3" s="466"/>
      <c r="QRV3" s="466"/>
      <c r="QRW3" s="466"/>
      <c r="QRX3" s="466"/>
      <c r="QRY3" s="466"/>
      <c r="QRZ3" s="466"/>
      <c r="QSA3" s="466"/>
      <c r="QSB3" s="466"/>
      <c r="QSC3" s="466"/>
      <c r="QSD3" s="466"/>
      <c r="QSE3" s="466"/>
      <c r="QSF3" s="466"/>
      <c r="QSG3" s="466"/>
      <c r="QSH3" s="466"/>
      <c r="QSI3" s="466"/>
      <c r="QSJ3" s="466"/>
      <c r="QSK3" s="466"/>
      <c r="QSL3" s="466"/>
      <c r="QSM3" s="466"/>
      <c r="QSN3" s="466"/>
      <c r="QSO3" s="466"/>
      <c r="QSP3" s="466"/>
      <c r="QSQ3" s="466"/>
      <c r="QSR3" s="466"/>
      <c r="QSS3" s="466"/>
      <c r="QST3" s="466"/>
      <c r="QSU3" s="466"/>
      <c r="QSV3" s="466"/>
      <c r="QSW3" s="466"/>
      <c r="QSX3" s="466"/>
      <c r="QSY3" s="466"/>
      <c r="QSZ3" s="466"/>
      <c r="QTA3" s="466"/>
      <c r="QTB3" s="466"/>
      <c r="QTC3" s="466"/>
      <c r="QTD3" s="466"/>
      <c r="QTE3" s="466"/>
      <c r="QTF3" s="466"/>
      <c r="QTG3" s="466"/>
      <c r="QTH3" s="466"/>
      <c r="QTI3" s="466"/>
      <c r="QTJ3" s="466"/>
      <c r="QTK3" s="466"/>
      <c r="QTL3" s="466"/>
      <c r="QTM3" s="466"/>
      <c r="QTN3" s="466"/>
      <c r="QTO3" s="466"/>
      <c r="QTP3" s="466"/>
      <c r="QTQ3" s="466"/>
      <c r="QTR3" s="466"/>
      <c r="QTS3" s="466"/>
      <c r="QTT3" s="466"/>
      <c r="QTU3" s="466"/>
      <c r="QTV3" s="466"/>
      <c r="QTW3" s="466"/>
      <c r="QTX3" s="466"/>
      <c r="QTY3" s="466"/>
      <c r="QTZ3" s="466"/>
      <c r="QUA3" s="466"/>
      <c r="QUB3" s="466"/>
      <c r="QUC3" s="466"/>
      <c r="QUD3" s="466"/>
      <c r="QUE3" s="466"/>
      <c r="QUF3" s="466"/>
      <c r="QUG3" s="466"/>
      <c r="QUH3" s="466"/>
      <c r="QUI3" s="466"/>
      <c r="QUJ3" s="466"/>
      <c r="QUK3" s="466"/>
      <c r="QUL3" s="466"/>
      <c r="QUM3" s="466"/>
      <c r="QUN3" s="466"/>
      <c r="QUO3" s="466"/>
      <c r="QUP3" s="466"/>
      <c r="QUQ3" s="466"/>
      <c r="QUR3" s="466"/>
      <c r="QUS3" s="466"/>
      <c r="QUT3" s="466"/>
      <c r="QUU3" s="466"/>
      <c r="QUV3" s="466"/>
      <c r="QUW3" s="466"/>
      <c r="QUX3" s="466"/>
      <c r="QUY3" s="466"/>
      <c r="QUZ3" s="466"/>
      <c r="QVA3" s="466"/>
      <c r="QVB3" s="466"/>
      <c r="QVC3" s="466"/>
      <c r="QVD3" s="466"/>
      <c r="QVE3" s="466"/>
      <c r="QVF3" s="466"/>
      <c r="QVG3" s="466"/>
      <c r="QVH3" s="466"/>
      <c r="QVI3" s="466"/>
      <c r="QVJ3" s="466"/>
      <c r="QVK3" s="466"/>
      <c r="QVL3" s="466"/>
      <c r="QVM3" s="466"/>
      <c r="QVN3" s="466"/>
      <c r="QVO3" s="466"/>
      <c r="QVP3" s="466"/>
      <c r="QVQ3" s="466"/>
      <c r="QVR3" s="466"/>
      <c r="QVS3" s="466"/>
      <c r="QVT3" s="466"/>
      <c r="QVU3" s="466"/>
      <c r="QVV3" s="466"/>
      <c r="QVW3" s="466"/>
      <c r="QVX3" s="466"/>
      <c r="QVY3" s="466"/>
      <c r="QVZ3" s="466"/>
      <c r="QWA3" s="466"/>
      <c r="QWB3" s="466"/>
      <c r="QWC3" s="466"/>
      <c r="QWD3" s="466"/>
      <c r="QWE3" s="466"/>
      <c r="QWF3" s="466"/>
      <c r="QWG3" s="466"/>
      <c r="QWH3" s="466"/>
      <c r="QWI3" s="466"/>
      <c r="QWJ3" s="466"/>
      <c r="QWK3" s="466"/>
      <c r="QWL3" s="466"/>
      <c r="QWM3" s="466"/>
      <c r="QWN3" s="466"/>
      <c r="QWO3" s="466"/>
      <c r="QWP3" s="466"/>
      <c r="QWQ3" s="466"/>
      <c r="QWR3" s="466"/>
      <c r="QWS3" s="466"/>
      <c r="QWT3" s="466"/>
      <c r="QWU3" s="466"/>
      <c r="QWV3" s="466"/>
      <c r="QWW3" s="466"/>
      <c r="QWX3" s="466"/>
      <c r="QWY3" s="466"/>
      <c r="QWZ3" s="466"/>
      <c r="QXA3" s="466"/>
      <c r="QXB3" s="466"/>
      <c r="QXC3" s="466"/>
      <c r="QXD3" s="466"/>
      <c r="QXE3" s="466"/>
      <c r="QXF3" s="466"/>
      <c r="QXG3" s="466"/>
      <c r="QXH3" s="466"/>
      <c r="QXI3" s="466"/>
      <c r="QXJ3" s="466"/>
      <c r="QXK3" s="466"/>
      <c r="QXL3" s="466"/>
      <c r="QXM3" s="466"/>
      <c r="QXN3" s="466"/>
      <c r="QXO3" s="466"/>
      <c r="QXP3" s="466"/>
      <c r="QXQ3" s="466"/>
      <c r="QXR3" s="466"/>
      <c r="QXS3" s="466"/>
      <c r="QXT3" s="466"/>
      <c r="QXU3" s="466"/>
      <c r="QXV3" s="466"/>
      <c r="QXW3" s="466"/>
      <c r="QXX3" s="466"/>
      <c r="QXY3" s="466"/>
      <c r="QXZ3" s="466"/>
      <c r="QYA3" s="466"/>
      <c r="QYB3" s="466"/>
      <c r="QYC3" s="466"/>
      <c r="QYD3" s="466"/>
      <c r="QYE3" s="466"/>
      <c r="QYF3" s="466"/>
      <c r="QYG3" s="466"/>
      <c r="QYH3" s="466"/>
      <c r="QYI3" s="466"/>
      <c r="QYJ3" s="466"/>
      <c r="QYK3" s="466"/>
      <c r="QYL3" s="466"/>
      <c r="QYM3" s="466"/>
      <c r="QYN3" s="466"/>
      <c r="QYO3" s="466"/>
      <c r="QYP3" s="466"/>
      <c r="QYQ3" s="466"/>
      <c r="QYR3" s="466"/>
      <c r="QYS3" s="466"/>
      <c r="QYT3" s="466"/>
      <c r="QYU3" s="466"/>
      <c r="QYV3" s="466"/>
      <c r="QYW3" s="466"/>
      <c r="QYX3" s="466"/>
      <c r="QYY3" s="466"/>
      <c r="QYZ3" s="466"/>
      <c r="QZA3" s="466"/>
      <c r="QZB3" s="466"/>
      <c r="QZC3" s="466"/>
      <c r="QZD3" s="466"/>
      <c r="QZE3" s="466"/>
      <c r="QZF3" s="466"/>
      <c r="QZG3" s="466"/>
      <c r="QZH3" s="466"/>
      <c r="QZI3" s="466"/>
      <c r="QZJ3" s="466"/>
      <c r="QZK3" s="466"/>
      <c r="QZL3" s="466"/>
      <c r="QZM3" s="466"/>
      <c r="QZN3" s="466"/>
      <c r="QZO3" s="466"/>
      <c r="QZP3" s="466"/>
      <c r="QZQ3" s="466"/>
      <c r="QZR3" s="466"/>
      <c r="QZS3" s="466"/>
      <c r="QZT3" s="466"/>
      <c r="QZU3" s="466"/>
      <c r="QZV3" s="466"/>
      <c r="QZW3" s="466"/>
      <c r="QZX3" s="466"/>
      <c r="QZY3" s="466"/>
      <c r="QZZ3" s="466"/>
      <c r="RAA3" s="466"/>
      <c r="RAB3" s="466"/>
      <c r="RAC3" s="466"/>
      <c r="RAD3" s="466"/>
      <c r="RAE3" s="466"/>
      <c r="RAF3" s="466"/>
      <c r="RAG3" s="466"/>
      <c r="RAH3" s="466"/>
      <c r="RAI3" s="466"/>
      <c r="RAJ3" s="466"/>
      <c r="RAK3" s="466"/>
      <c r="RAL3" s="466"/>
      <c r="RAM3" s="466"/>
      <c r="RAN3" s="466"/>
      <c r="RAO3" s="466"/>
      <c r="RAP3" s="466"/>
      <c r="RAQ3" s="466"/>
      <c r="RAR3" s="466"/>
      <c r="RAS3" s="466"/>
      <c r="RAT3" s="466"/>
      <c r="RAU3" s="466"/>
      <c r="RAV3" s="466"/>
      <c r="RAW3" s="466"/>
      <c r="RAX3" s="466"/>
      <c r="RAY3" s="466"/>
      <c r="RAZ3" s="466"/>
      <c r="RBA3" s="466"/>
      <c r="RBB3" s="466"/>
      <c r="RBC3" s="466"/>
      <c r="RBD3" s="466"/>
      <c r="RBE3" s="466"/>
      <c r="RBF3" s="466"/>
      <c r="RBG3" s="466"/>
      <c r="RBH3" s="466"/>
      <c r="RBI3" s="466"/>
      <c r="RBJ3" s="466"/>
      <c r="RBK3" s="466"/>
      <c r="RBL3" s="466"/>
      <c r="RBM3" s="466"/>
      <c r="RBN3" s="466"/>
      <c r="RBO3" s="466"/>
      <c r="RBP3" s="466"/>
      <c r="RBQ3" s="466"/>
      <c r="RBR3" s="466"/>
      <c r="RBS3" s="466"/>
      <c r="RBT3" s="466"/>
      <c r="RBU3" s="466"/>
      <c r="RBV3" s="466"/>
      <c r="RBW3" s="466"/>
      <c r="RBX3" s="466"/>
      <c r="RBY3" s="466"/>
      <c r="RBZ3" s="466"/>
      <c r="RCA3" s="466"/>
      <c r="RCB3" s="466"/>
      <c r="RCC3" s="466"/>
      <c r="RCD3" s="466"/>
      <c r="RCE3" s="466"/>
      <c r="RCF3" s="466"/>
      <c r="RCG3" s="466"/>
      <c r="RCH3" s="466"/>
      <c r="RCI3" s="466"/>
      <c r="RCJ3" s="466"/>
      <c r="RCK3" s="466"/>
      <c r="RCL3" s="466"/>
      <c r="RCM3" s="466"/>
      <c r="RCN3" s="466"/>
      <c r="RCO3" s="466"/>
      <c r="RCP3" s="466"/>
      <c r="RCQ3" s="466"/>
      <c r="RCR3" s="466"/>
      <c r="RCS3" s="466"/>
      <c r="RCT3" s="466"/>
      <c r="RCU3" s="466"/>
      <c r="RCV3" s="466"/>
      <c r="RCW3" s="466"/>
      <c r="RCX3" s="466"/>
      <c r="RCY3" s="466"/>
      <c r="RCZ3" s="466"/>
      <c r="RDA3" s="466"/>
      <c r="RDB3" s="466"/>
      <c r="RDC3" s="466"/>
      <c r="RDD3" s="466"/>
      <c r="RDE3" s="466"/>
      <c r="RDF3" s="466"/>
      <c r="RDG3" s="466"/>
      <c r="RDH3" s="466"/>
      <c r="RDI3" s="466"/>
      <c r="RDJ3" s="466"/>
      <c r="RDK3" s="466"/>
      <c r="RDL3" s="466"/>
      <c r="RDM3" s="466"/>
      <c r="RDN3" s="466"/>
      <c r="RDO3" s="466"/>
      <c r="RDP3" s="466"/>
      <c r="RDQ3" s="466"/>
      <c r="RDR3" s="466"/>
      <c r="RDS3" s="466"/>
      <c r="RDT3" s="466"/>
      <c r="RDU3" s="466"/>
      <c r="RDV3" s="466"/>
      <c r="RDW3" s="466"/>
      <c r="RDX3" s="466"/>
      <c r="RDY3" s="466"/>
      <c r="RDZ3" s="466"/>
      <c r="REA3" s="466"/>
      <c r="REB3" s="466"/>
      <c r="REC3" s="466"/>
      <c r="RED3" s="466"/>
      <c r="REE3" s="466"/>
      <c r="REF3" s="466"/>
      <c r="REG3" s="466"/>
      <c r="REH3" s="466"/>
      <c r="REI3" s="466"/>
      <c r="REJ3" s="466"/>
      <c r="REK3" s="466"/>
      <c r="REL3" s="466"/>
      <c r="REM3" s="466"/>
      <c r="REN3" s="466"/>
      <c r="REO3" s="466"/>
      <c r="REP3" s="466"/>
      <c r="REQ3" s="466"/>
      <c r="RER3" s="466"/>
      <c r="RES3" s="466"/>
      <c r="RET3" s="466"/>
      <c r="REU3" s="466"/>
      <c r="REV3" s="466"/>
      <c r="REW3" s="466"/>
      <c r="REX3" s="466"/>
      <c r="REY3" s="466"/>
      <c r="REZ3" s="466"/>
      <c r="RFA3" s="466"/>
      <c r="RFB3" s="466"/>
      <c r="RFC3" s="466"/>
      <c r="RFD3" s="466"/>
      <c r="RFE3" s="466"/>
      <c r="RFF3" s="466"/>
      <c r="RFG3" s="466"/>
      <c r="RFH3" s="466"/>
      <c r="RFI3" s="466"/>
      <c r="RFJ3" s="466"/>
      <c r="RFK3" s="466"/>
      <c r="RFL3" s="466"/>
      <c r="RFM3" s="466"/>
      <c r="RFN3" s="466"/>
      <c r="RFO3" s="466"/>
      <c r="RFP3" s="466"/>
      <c r="RFQ3" s="466"/>
      <c r="RFR3" s="466"/>
      <c r="RFS3" s="466"/>
      <c r="RFT3" s="466"/>
      <c r="RFU3" s="466"/>
      <c r="RFV3" s="466"/>
      <c r="RFW3" s="466"/>
      <c r="RFX3" s="466"/>
      <c r="RFY3" s="466"/>
      <c r="RFZ3" s="466"/>
      <c r="RGA3" s="466"/>
      <c r="RGB3" s="466"/>
      <c r="RGC3" s="466"/>
      <c r="RGD3" s="466"/>
      <c r="RGE3" s="466"/>
      <c r="RGF3" s="466"/>
      <c r="RGG3" s="466"/>
      <c r="RGH3" s="466"/>
      <c r="RGI3" s="466"/>
      <c r="RGJ3" s="466"/>
      <c r="RGK3" s="466"/>
      <c r="RGL3" s="466"/>
      <c r="RGM3" s="466"/>
      <c r="RGN3" s="466"/>
      <c r="RGO3" s="466"/>
      <c r="RGP3" s="466"/>
      <c r="RGQ3" s="466"/>
      <c r="RGR3" s="466"/>
      <c r="RGS3" s="466"/>
      <c r="RGT3" s="466"/>
      <c r="RGU3" s="466"/>
      <c r="RGV3" s="466"/>
      <c r="RGW3" s="466"/>
      <c r="RGX3" s="466"/>
      <c r="RGY3" s="466"/>
      <c r="RGZ3" s="466"/>
      <c r="RHA3" s="466"/>
      <c r="RHB3" s="466"/>
      <c r="RHC3" s="466"/>
      <c r="RHD3" s="466"/>
      <c r="RHE3" s="466"/>
      <c r="RHF3" s="466"/>
      <c r="RHG3" s="466"/>
      <c r="RHH3" s="466"/>
      <c r="RHI3" s="466"/>
      <c r="RHJ3" s="466"/>
      <c r="RHK3" s="466"/>
      <c r="RHL3" s="466"/>
      <c r="RHM3" s="466"/>
      <c r="RHN3" s="466"/>
      <c r="RHO3" s="466"/>
      <c r="RHP3" s="466"/>
      <c r="RHQ3" s="466"/>
      <c r="RHR3" s="466"/>
      <c r="RHS3" s="466"/>
      <c r="RHT3" s="466"/>
      <c r="RHU3" s="466"/>
      <c r="RHV3" s="466"/>
      <c r="RHW3" s="466"/>
      <c r="RHX3" s="466"/>
      <c r="RHY3" s="466"/>
      <c r="RHZ3" s="466"/>
      <c r="RIA3" s="466"/>
      <c r="RIB3" s="466"/>
      <c r="RIC3" s="466"/>
      <c r="RID3" s="466"/>
      <c r="RIE3" s="466"/>
      <c r="RIF3" s="466"/>
      <c r="RIG3" s="466"/>
      <c r="RIH3" s="466"/>
      <c r="RII3" s="466"/>
      <c r="RIJ3" s="466"/>
      <c r="RIK3" s="466"/>
      <c r="RIL3" s="466"/>
      <c r="RIM3" s="466"/>
      <c r="RIN3" s="466"/>
      <c r="RIO3" s="466"/>
      <c r="RIP3" s="466"/>
      <c r="RIQ3" s="466"/>
      <c r="RIR3" s="466"/>
      <c r="RIS3" s="466"/>
      <c r="RIT3" s="466"/>
      <c r="RIU3" s="466"/>
      <c r="RIV3" s="466"/>
      <c r="RIW3" s="466"/>
      <c r="RIX3" s="466"/>
      <c r="RIY3" s="466"/>
      <c r="RIZ3" s="466"/>
      <c r="RJA3" s="466"/>
      <c r="RJB3" s="466"/>
      <c r="RJC3" s="466"/>
      <c r="RJD3" s="466"/>
      <c r="RJE3" s="466"/>
      <c r="RJF3" s="466"/>
      <c r="RJG3" s="466"/>
      <c r="RJH3" s="466"/>
      <c r="RJI3" s="466"/>
      <c r="RJJ3" s="466"/>
      <c r="RJK3" s="466"/>
      <c r="RJL3" s="466"/>
      <c r="RJM3" s="466"/>
      <c r="RJN3" s="466"/>
      <c r="RJO3" s="466"/>
      <c r="RJP3" s="466"/>
      <c r="RJQ3" s="466"/>
      <c r="RJR3" s="466"/>
      <c r="RJS3" s="466"/>
      <c r="RJT3" s="466"/>
      <c r="RJU3" s="466"/>
      <c r="RJV3" s="466"/>
      <c r="RJW3" s="466"/>
      <c r="RJX3" s="466"/>
      <c r="RJY3" s="466"/>
      <c r="RJZ3" s="466"/>
      <c r="RKA3" s="466"/>
      <c r="RKB3" s="466"/>
      <c r="RKC3" s="466"/>
      <c r="RKD3" s="466"/>
      <c r="RKE3" s="466"/>
      <c r="RKF3" s="466"/>
      <c r="RKG3" s="466"/>
      <c r="RKH3" s="466"/>
      <c r="RKI3" s="466"/>
      <c r="RKJ3" s="466"/>
      <c r="RKK3" s="466"/>
      <c r="RKL3" s="466"/>
      <c r="RKM3" s="466"/>
      <c r="RKN3" s="466"/>
      <c r="RKO3" s="466"/>
      <c r="RKP3" s="466"/>
      <c r="RKQ3" s="466"/>
      <c r="RKR3" s="466"/>
      <c r="RKS3" s="466"/>
      <c r="RKT3" s="466"/>
      <c r="RKU3" s="466"/>
      <c r="RKV3" s="466"/>
      <c r="RKW3" s="466"/>
      <c r="RKX3" s="466"/>
      <c r="RKY3" s="466"/>
      <c r="RKZ3" s="466"/>
      <c r="RLA3" s="466"/>
      <c r="RLB3" s="466"/>
      <c r="RLC3" s="466"/>
      <c r="RLD3" s="466"/>
      <c r="RLE3" s="466"/>
      <c r="RLF3" s="466"/>
      <c r="RLG3" s="466"/>
      <c r="RLH3" s="466"/>
      <c r="RLI3" s="466"/>
      <c r="RLJ3" s="466"/>
      <c r="RLK3" s="466"/>
      <c r="RLL3" s="466"/>
      <c r="RLM3" s="466"/>
      <c r="RLN3" s="466"/>
      <c r="RLO3" s="466"/>
      <c r="RLP3" s="466"/>
      <c r="RLQ3" s="466"/>
      <c r="RLR3" s="466"/>
      <c r="RLS3" s="466"/>
      <c r="RLT3" s="466"/>
      <c r="RLU3" s="466"/>
      <c r="RLV3" s="466"/>
      <c r="RLW3" s="466"/>
      <c r="RLX3" s="466"/>
      <c r="RLY3" s="466"/>
      <c r="RLZ3" s="466"/>
      <c r="RMA3" s="466"/>
      <c r="RMB3" s="466"/>
      <c r="RMC3" s="466"/>
      <c r="RMD3" s="466"/>
      <c r="RME3" s="466"/>
      <c r="RMF3" s="466"/>
      <c r="RMG3" s="466"/>
      <c r="RMH3" s="466"/>
      <c r="RMI3" s="466"/>
      <c r="RMJ3" s="466"/>
      <c r="RMK3" s="466"/>
      <c r="RML3" s="466"/>
      <c r="RMM3" s="466"/>
      <c r="RMN3" s="466"/>
      <c r="RMO3" s="466"/>
      <c r="RMP3" s="466"/>
      <c r="RMQ3" s="466"/>
      <c r="RMR3" s="466"/>
      <c r="RMS3" s="466"/>
      <c r="RMT3" s="466"/>
      <c r="RMU3" s="466"/>
      <c r="RMV3" s="466"/>
      <c r="RMW3" s="466"/>
      <c r="RMX3" s="466"/>
      <c r="RMY3" s="466"/>
      <c r="RMZ3" s="466"/>
      <c r="RNA3" s="466"/>
      <c r="RNB3" s="466"/>
      <c r="RNC3" s="466"/>
      <c r="RND3" s="466"/>
      <c r="RNE3" s="466"/>
      <c r="RNF3" s="466"/>
      <c r="RNG3" s="466"/>
      <c r="RNH3" s="466"/>
      <c r="RNI3" s="466"/>
      <c r="RNJ3" s="466"/>
      <c r="RNK3" s="466"/>
      <c r="RNL3" s="466"/>
      <c r="RNM3" s="466"/>
      <c r="RNN3" s="466"/>
      <c r="RNO3" s="466"/>
      <c r="RNP3" s="466"/>
      <c r="RNQ3" s="466"/>
      <c r="RNR3" s="466"/>
      <c r="RNS3" s="466"/>
      <c r="RNT3" s="466"/>
      <c r="RNU3" s="466"/>
      <c r="RNV3" s="466"/>
      <c r="RNW3" s="466"/>
      <c r="RNX3" s="466"/>
      <c r="RNY3" s="466"/>
      <c r="RNZ3" s="466"/>
      <c r="ROA3" s="466"/>
      <c r="ROB3" s="466"/>
      <c r="ROC3" s="466"/>
      <c r="ROD3" s="466"/>
      <c r="ROE3" s="466"/>
      <c r="ROF3" s="466"/>
      <c r="ROG3" s="466"/>
      <c r="ROH3" s="466"/>
      <c r="ROI3" s="466"/>
      <c r="ROJ3" s="466"/>
      <c r="ROK3" s="466"/>
      <c r="ROL3" s="466"/>
      <c r="ROM3" s="466"/>
      <c r="RON3" s="466"/>
      <c r="ROO3" s="466"/>
      <c r="ROP3" s="466"/>
      <c r="ROQ3" s="466"/>
      <c r="ROR3" s="466"/>
      <c r="ROS3" s="466"/>
      <c r="ROT3" s="466"/>
      <c r="ROU3" s="466"/>
      <c r="ROV3" s="466"/>
      <c r="ROW3" s="466"/>
      <c r="ROX3" s="466"/>
      <c r="ROY3" s="466"/>
      <c r="ROZ3" s="466"/>
      <c r="RPA3" s="466"/>
      <c r="RPB3" s="466"/>
      <c r="RPC3" s="466"/>
      <c r="RPD3" s="466"/>
      <c r="RPE3" s="466"/>
      <c r="RPF3" s="466"/>
      <c r="RPG3" s="466"/>
      <c r="RPH3" s="466"/>
      <c r="RPI3" s="466"/>
      <c r="RPJ3" s="466"/>
      <c r="RPK3" s="466"/>
      <c r="RPL3" s="466"/>
      <c r="RPM3" s="466"/>
      <c r="RPN3" s="466"/>
      <c r="RPO3" s="466"/>
      <c r="RPP3" s="466"/>
      <c r="RPQ3" s="466"/>
      <c r="RPR3" s="466"/>
      <c r="RPS3" s="466"/>
      <c r="RPT3" s="466"/>
      <c r="RPU3" s="466"/>
      <c r="RPV3" s="466"/>
      <c r="RPW3" s="466"/>
      <c r="RPX3" s="466"/>
      <c r="RPY3" s="466"/>
      <c r="RPZ3" s="466"/>
      <c r="RQA3" s="466"/>
      <c r="RQB3" s="466"/>
      <c r="RQC3" s="466"/>
      <c r="RQD3" s="466"/>
      <c r="RQE3" s="466"/>
      <c r="RQF3" s="466"/>
      <c r="RQG3" s="466"/>
      <c r="RQH3" s="466"/>
      <c r="RQI3" s="466"/>
      <c r="RQJ3" s="466"/>
      <c r="RQK3" s="466"/>
      <c r="RQL3" s="466"/>
      <c r="RQM3" s="466"/>
      <c r="RQN3" s="466"/>
      <c r="RQO3" s="466"/>
      <c r="RQP3" s="466"/>
      <c r="RQQ3" s="466"/>
      <c r="RQR3" s="466"/>
      <c r="RQS3" s="466"/>
      <c r="RQT3" s="466"/>
      <c r="RQU3" s="466"/>
      <c r="RQV3" s="466"/>
      <c r="RQW3" s="466"/>
      <c r="RQX3" s="466"/>
      <c r="RQY3" s="466"/>
      <c r="RQZ3" s="466"/>
      <c r="RRA3" s="466"/>
      <c r="RRB3" s="466"/>
      <c r="RRC3" s="466"/>
      <c r="RRD3" s="466"/>
      <c r="RRE3" s="466"/>
      <c r="RRF3" s="466"/>
      <c r="RRG3" s="466"/>
      <c r="RRH3" s="466"/>
      <c r="RRI3" s="466"/>
      <c r="RRJ3" s="466"/>
      <c r="RRK3" s="466"/>
      <c r="RRL3" s="466"/>
      <c r="RRM3" s="466"/>
      <c r="RRN3" s="466"/>
      <c r="RRO3" s="466"/>
      <c r="RRP3" s="466"/>
      <c r="RRQ3" s="466"/>
      <c r="RRR3" s="466"/>
      <c r="RRS3" s="466"/>
      <c r="RRT3" s="466"/>
      <c r="RRU3" s="466"/>
      <c r="RRV3" s="466"/>
      <c r="RRW3" s="466"/>
      <c r="RRX3" s="466"/>
      <c r="RRY3" s="466"/>
      <c r="RRZ3" s="466"/>
      <c r="RSA3" s="466"/>
      <c r="RSB3" s="466"/>
      <c r="RSC3" s="466"/>
      <c r="RSD3" s="466"/>
      <c r="RSE3" s="466"/>
      <c r="RSF3" s="466"/>
      <c r="RSG3" s="466"/>
      <c r="RSH3" s="466"/>
      <c r="RSI3" s="466"/>
      <c r="RSJ3" s="466"/>
      <c r="RSK3" s="466"/>
      <c r="RSL3" s="466"/>
      <c r="RSM3" s="466"/>
      <c r="RSN3" s="466"/>
      <c r="RSO3" s="466"/>
      <c r="RSP3" s="466"/>
      <c r="RSQ3" s="466"/>
      <c r="RSR3" s="466"/>
      <c r="RSS3" s="466"/>
      <c r="RST3" s="466"/>
      <c r="RSU3" s="466"/>
      <c r="RSV3" s="466"/>
      <c r="RSW3" s="466"/>
      <c r="RSX3" s="466"/>
      <c r="RSY3" s="466"/>
      <c r="RSZ3" s="466"/>
      <c r="RTA3" s="466"/>
      <c r="RTB3" s="466"/>
      <c r="RTC3" s="466"/>
      <c r="RTD3" s="466"/>
      <c r="RTE3" s="466"/>
      <c r="RTF3" s="466"/>
      <c r="RTG3" s="466"/>
      <c r="RTH3" s="466"/>
      <c r="RTI3" s="466"/>
      <c r="RTJ3" s="466"/>
      <c r="RTK3" s="466"/>
      <c r="RTL3" s="466"/>
      <c r="RTM3" s="466"/>
      <c r="RTN3" s="466"/>
      <c r="RTO3" s="466"/>
      <c r="RTP3" s="466"/>
      <c r="RTQ3" s="466"/>
      <c r="RTR3" s="466"/>
      <c r="RTS3" s="466"/>
      <c r="RTT3" s="466"/>
      <c r="RTU3" s="466"/>
      <c r="RTV3" s="466"/>
      <c r="RTW3" s="466"/>
      <c r="RTX3" s="466"/>
      <c r="RTY3" s="466"/>
      <c r="RTZ3" s="466"/>
      <c r="RUA3" s="466"/>
      <c r="RUB3" s="466"/>
      <c r="RUC3" s="466"/>
      <c r="RUD3" s="466"/>
      <c r="RUE3" s="466"/>
      <c r="RUF3" s="466"/>
      <c r="RUG3" s="466"/>
      <c r="RUH3" s="466"/>
      <c r="RUI3" s="466"/>
      <c r="RUJ3" s="466"/>
      <c r="RUK3" s="466"/>
      <c r="RUL3" s="466"/>
      <c r="RUM3" s="466"/>
      <c r="RUN3" s="466"/>
      <c r="RUO3" s="466"/>
      <c r="RUP3" s="466"/>
      <c r="RUQ3" s="466"/>
      <c r="RUR3" s="466"/>
      <c r="RUS3" s="466"/>
      <c r="RUT3" s="466"/>
      <c r="RUU3" s="466"/>
      <c r="RUV3" s="466"/>
      <c r="RUW3" s="466"/>
      <c r="RUX3" s="466"/>
      <c r="RUY3" s="466"/>
      <c r="RUZ3" s="466"/>
      <c r="RVA3" s="466"/>
      <c r="RVB3" s="466"/>
      <c r="RVC3" s="466"/>
      <c r="RVD3" s="466"/>
      <c r="RVE3" s="466"/>
      <c r="RVF3" s="466"/>
      <c r="RVG3" s="466"/>
      <c r="RVH3" s="466"/>
      <c r="RVI3" s="466"/>
      <c r="RVJ3" s="466"/>
      <c r="RVK3" s="466"/>
      <c r="RVL3" s="466"/>
      <c r="RVM3" s="466"/>
      <c r="RVN3" s="466"/>
      <c r="RVO3" s="466"/>
      <c r="RVP3" s="466"/>
      <c r="RVQ3" s="466"/>
      <c r="RVR3" s="466"/>
      <c r="RVS3" s="466"/>
      <c r="RVT3" s="466"/>
      <c r="RVU3" s="466"/>
      <c r="RVV3" s="466"/>
      <c r="RVW3" s="466"/>
      <c r="RVX3" s="466"/>
      <c r="RVY3" s="466"/>
      <c r="RVZ3" s="466"/>
      <c r="RWA3" s="466"/>
      <c r="RWB3" s="466"/>
      <c r="RWC3" s="466"/>
      <c r="RWD3" s="466"/>
      <c r="RWE3" s="466"/>
      <c r="RWF3" s="466"/>
      <c r="RWG3" s="466"/>
      <c r="RWH3" s="466"/>
      <c r="RWI3" s="466"/>
      <c r="RWJ3" s="466"/>
      <c r="RWK3" s="466"/>
      <c r="RWL3" s="466"/>
      <c r="RWM3" s="466"/>
      <c r="RWN3" s="466"/>
      <c r="RWO3" s="466"/>
      <c r="RWP3" s="466"/>
      <c r="RWQ3" s="466"/>
      <c r="RWR3" s="466"/>
      <c r="RWS3" s="466"/>
      <c r="RWT3" s="466"/>
      <c r="RWU3" s="466"/>
      <c r="RWV3" s="466"/>
      <c r="RWW3" s="466"/>
      <c r="RWX3" s="466"/>
      <c r="RWY3" s="466"/>
      <c r="RWZ3" s="466"/>
      <c r="RXA3" s="466"/>
      <c r="RXB3" s="466"/>
      <c r="RXC3" s="466"/>
      <c r="RXD3" s="466"/>
      <c r="RXE3" s="466"/>
      <c r="RXF3" s="466"/>
      <c r="RXG3" s="466"/>
      <c r="RXH3" s="466"/>
      <c r="RXI3" s="466"/>
      <c r="RXJ3" s="466"/>
      <c r="RXK3" s="466"/>
      <c r="RXL3" s="466"/>
      <c r="RXM3" s="466"/>
      <c r="RXN3" s="466"/>
      <c r="RXO3" s="466"/>
      <c r="RXP3" s="466"/>
      <c r="RXQ3" s="466"/>
      <c r="RXR3" s="466"/>
      <c r="RXS3" s="466"/>
      <c r="RXT3" s="466"/>
      <c r="RXU3" s="466"/>
      <c r="RXV3" s="466"/>
      <c r="RXW3" s="466"/>
      <c r="RXX3" s="466"/>
      <c r="RXY3" s="466"/>
      <c r="RXZ3" s="466"/>
      <c r="RYA3" s="466"/>
      <c r="RYB3" s="466"/>
      <c r="RYC3" s="466"/>
      <c r="RYD3" s="466"/>
      <c r="RYE3" s="466"/>
      <c r="RYF3" s="466"/>
      <c r="RYG3" s="466"/>
      <c r="RYH3" s="466"/>
      <c r="RYI3" s="466"/>
      <c r="RYJ3" s="466"/>
      <c r="RYK3" s="466"/>
      <c r="RYL3" s="466"/>
      <c r="RYM3" s="466"/>
      <c r="RYN3" s="466"/>
      <c r="RYO3" s="466"/>
      <c r="RYP3" s="466"/>
      <c r="RYQ3" s="466"/>
      <c r="RYR3" s="466"/>
      <c r="RYS3" s="466"/>
      <c r="RYT3" s="466"/>
      <c r="RYU3" s="466"/>
      <c r="RYV3" s="466"/>
      <c r="RYW3" s="466"/>
      <c r="RYX3" s="466"/>
      <c r="RYY3" s="466"/>
      <c r="RYZ3" s="466"/>
      <c r="RZA3" s="466"/>
      <c r="RZB3" s="466"/>
      <c r="RZC3" s="466"/>
      <c r="RZD3" s="466"/>
      <c r="RZE3" s="466"/>
      <c r="RZF3" s="466"/>
      <c r="RZG3" s="466"/>
      <c r="RZH3" s="466"/>
      <c r="RZI3" s="466"/>
      <c r="RZJ3" s="466"/>
      <c r="RZK3" s="466"/>
      <c r="RZL3" s="466"/>
      <c r="RZM3" s="466"/>
      <c r="RZN3" s="466"/>
      <c r="RZO3" s="466"/>
      <c r="RZP3" s="466"/>
      <c r="RZQ3" s="466"/>
      <c r="RZR3" s="466"/>
      <c r="RZS3" s="466"/>
      <c r="RZT3" s="466"/>
      <c r="RZU3" s="466"/>
      <c r="RZV3" s="466"/>
      <c r="RZW3" s="466"/>
      <c r="RZX3" s="466"/>
      <c r="RZY3" s="466"/>
      <c r="RZZ3" s="466"/>
      <c r="SAA3" s="466"/>
      <c r="SAB3" s="466"/>
      <c r="SAC3" s="466"/>
      <c r="SAD3" s="466"/>
      <c r="SAE3" s="466"/>
      <c r="SAF3" s="466"/>
      <c r="SAG3" s="466"/>
      <c r="SAH3" s="466"/>
      <c r="SAI3" s="466"/>
      <c r="SAJ3" s="466"/>
      <c r="SAK3" s="466"/>
      <c r="SAL3" s="466"/>
      <c r="SAM3" s="466"/>
      <c r="SAN3" s="466"/>
      <c r="SAO3" s="466"/>
      <c r="SAP3" s="466"/>
      <c r="SAQ3" s="466"/>
      <c r="SAR3" s="466"/>
      <c r="SAS3" s="466"/>
      <c r="SAT3" s="466"/>
      <c r="SAU3" s="466"/>
      <c r="SAV3" s="466"/>
      <c r="SAW3" s="466"/>
      <c r="SAX3" s="466"/>
      <c r="SAY3" s="466"/>
      <c r="SAZ3" s="466"/>
      <c r="SBA3" s="466"/>
      <c r="SBB3" s="466"/>
      <c r="SBC3" s="466"/>
      <c r="SBD3" s="466"/>
      <c r="SBE3" s="466"/>
      <c r="SBF3" s="466"/>
      <c r="SBG3" s="466"/>
      <c r="SBH3" s="466"/>
      <c r="SBI3" s="466"/>
      <c r="SBJ3" s="466"/>
      <c r="SBK3" s="466"/>
      <c r="SBL3" s="466"/>
      <c r="SBM3" s="466"/>
      <c r="SBN3" s="466"/>
      <c r="SBO3" s="466"/>
      <c r="SBP3" s="466"/>
      <c r="SBQ3" s="466"/>
      <c r="SBR3" s="466"/>
      <c r="SBS3" s="466"/>
      <c r="SBT3" s="466"/>
      <c r="SBU3" s="466"/>
      <c r="SBV3" s="466"/>
      <c r="SBW3" s="466"/>
      <c r="SBX3" s="466"/>
      <c r="SBY3" s="466"/>
      <c r="SBZ3" s="466"/>
      <c r="SCA3" s="466"/>
      <c r="SCB3" s="466"/>
      <c r="SCC3" s="466"/>
      <c r="SCD3" s="466"/>
      <c r="SCE3" s="466"/>
      <c r="SCF3" s="466"/>
      <c r="SCG3" s="466"/>
      <c r="SCH3" s="466"/>
      <c r="SCI3" s="466"/>
      <c r="SCJ3" s="466"/>
      <c r="SCK3" s="466"/>
      <c r="SCL3" s="466"/>
      <c r="SCM3" s="466"/>
      <c r="SCN3" s="466"/>
      <c r="SCO3" s="466"/>
      <c r="SCP3" s="466"/>
      <c r="SCQ3" s="466"/>
      <c r="SCR3" s="466"/>
      <c r="SCS3" s="466"/>
      <c r="SCT3" s="466"/>
      <c r="SCU3" s="466"/>
      <c r="SCV3" s="466"/>
      <c r="SCW3" s="466"/>
      <c r="SCX3" s="466"/>
      <c r="SCY3" s="466"/>
      <c r="SCZ3" s="466"/>
      <c r="SDA3" s="466"/>
      <c r="SDB3" s="466"/>
      <c r="SDC3" s="466"/>
      <c r="SDD3" s="466"/>
      <c r="SDE3" s="466"/>
      <c r="SDF3" s="466"/>
      <c r="SDG3" s="466"/>
      <c r="SDH3" s="466"/>
      <c r="SDI3" s="466"/>
      <c r="SDJ3" s="466"/>
      <c r="SDK3" s="466"/>
      <c r="SDL3" s="466"/>
      <c r="SDM3" s="466"/>
      <c r="SDN3" s="466"/>
      <c r="SDO3" s="466"/>
      <c r="SDP3" s="466"/>
      <c r="SDQ3" s="466"/>
      <c r="SDR3" s="466"/>
      <c r="SDS3" s="466"/>
      <c r="SDT3" s="466"/>
      <c r="SDU3" s="466"/>
      <c r="SDV3" s="466"/>
      <c r="SDW3" s="466"/>
      <c r="SDX3" s="466"/>
      <c r="SDY3" s="466"/>
      <c r="SDZ3" s="466"/>
      <c r="SEA3" s="466"/>
      <c r="SEB3" s="466"/>
      <c r="SEC3" s="466"/>
      <c r="SED3" s="466"/>
      <c r="SEE3" s="466"/>
      <c r="SEF3" s="466"/>
      <c r="SEG3" s="466"/>
      <c r="SEH3" s="466"/>
      <c r="SEI3" s="466"/>
      <c r="SEJ3" s="466"/>
      <c r="SEK3" s="466"/>
      <c r="SEL3" s="466"/>
      <c r="SEM3" s="466"/>
      <c r="SEN3" s="466"/>
      <c r="SEO3" s="466"/>
      <c r="SEP3" s="466"/>
      <c r="SEQ3" s="466"/>
      <c r="SER3" s="466"/>
      <c r="SES3" s="466"/>
      <c r="SET3" s="466"/>
      <c r="SEU3" s="466"/>
      <c r="SEV3" s="466"/>
      <c r="SEW3" s="466"/>
      <c r="SEX3" s="466"/>
      <c r="SEY3" s="466"/>
      <c r="SEZ3" s="466"/>
      <c r="SFA3" s="466"/>
      <c r="SFB3" s="466"/>
      <c r="SFC3" s="466"/>
      <c r="SFD3" s="466"/>
      <c r="SFE3" s="466"/>
      <c r="SFF3" s="466"/>
      <c r="SFG3" s="466"/>
      <c r="SFH3" s="466"/>
      <c r="SFI3" s="466"/>
      <c r="SFJ3" s="466"/>
      <c r="SFK3" s="466"/>
      <c r="SFL3" s="466"/>
      <c r="SFM3" s="466"/>
      <c r="SFN3" s="466"/>
      <c r="SFO3" s="466"/>
      <c r="SFP3" s="466"/>
      <c r="SFQ3" s="466"/>
      <c r="SFR3" s="466"/>
      <c r="SFS3" s="466"/>
      <c r="SFT3" s="466"/>
      <c r="SFU3" s="466"/>
      <c r="SFV3" s="466"/>
      <c r="SFW3" s="466"/>
      <c r="SFX3" s="466"/>
      <c r="SFY3" s="466"/>
      <c r="SFZ3" s="466"/>
      <c r="SGA3" s="466"/>
      <c r="SGB3" s="466"/>
      <c r="SGC3" s="466"/>
      <c r="SGD3" s="466"/>
      <c r="SGE3" s="466"/>
      <c r="SGF3" s="466"/>
      <c r="SGG3" s="466"/>
      <c r="SGH3" s="466"/>
      <c r="SGI3" s="466"/>
      <c r="SGJ3" s="466"/>
      <c r="SGK3" s="466"/>
      <c r="SGL3" s="466"/>
      <c r="SGM3" s="466"/>
      <c r="SGN3" s="466"/>
      <c r="SGO3" s="466"/>
      <c r="SGP3" s="466"/>
      <c r="SGQ3" s="466"/>
      <c r="SGR3" s="466"/>
      <c r="SGS3" s="466"/>
      <c r="SGT3" s="466"/>
      <c r="SGU3" s="466"/>
      <c r="SGV3" s="466"/>
      <c r="SGW3" s="466"/>
      <c r="SGX3" s="466"/>
      <c r="SGY3" s="466"/>
      <c r="SGZ3" s="466"/>
      <c r="SHA3" s="466"/>
      <c r="SHB3" s="466"/>
      <c r="SHC3" s="466"/>
      <c r="SHD3" s="466"/>
      <c r="SHE3" s="466"/>
      <c r="SHF3" s="466"/>
      <c r="SHG3" s="466"/>
      <c r="SHH3" s="466"/>
      <c r="SHI3" s="466"/>
      <c r="SHJ3" s="466"/>
      <c r="SHK3" s="466"/>
      <c r="SHL3" s="466"/>
      <c r="SHM3" s="466"/>
      <c r="SHN3" s="466"/>
      <c r="SHO3" s="466"/>
      <c r="SHP3" s="466"/>
      <c r="SHQ3" s="466"/>
      <c r="SHR3" s="466"/>
      <c r="SHS3" s="466"/>
      <c r="SHT3" s="466"/>
      <c r="SHU3" s="466"/>
      <c r="SHV3" s="466"/>
      <c r="SHW3" s="466"/>
      <c r="SHX3" s="466"/>
      <c r="SHY3" s="466"/>
      <c r="SHZ3" s="466"/>
      <c r="SIA3" s="466"/>
      <c r="SIB3" s="466"/>
      <c r="SIC3" s="466"/>
      <c r="SID3" s="466"/>
      <c r="SIE3" s="466"/>
      <c r="SIF3" s="466"/>
      <c r="SIG3" s="466"/>
      <c r="SIH3" s="466"/>
      <c r="SII3" s="466"/>
      <c r="SIJ3" s="466"/>
      <c r="SIK3" s="466"/>
      <c r="SIL3" s="466"/>
      <c r="SIM3" s="466"/>
      <c r="SIN3" s="466"/>
      <c r="SIO3" s="466"/>
      <c r="SIP3" s="466"/>
      <c r="SIQ3" s="466"/>
      <c r="SIR3" s="466"/>
      <c r="SIS3" s="466"/>
      <c r="SIT3" s="466"/>
      <c r="SIU3" s="466"/>
      <c r="SIV3" s="466"/>
      <c r="SIW3" s="466"/>
      <c r="SIX3" s="466"/>
      <c r="SIY3" s="466"/>
      <c r="SIZ3" s="466"/>
      <c r="SJA3" s="466"/>
      <c r="SJB3" s="466"/>
      <c r="SJC3" s="466"/>
      <c r="SJD3" s="466"/>
      <c r="SJE3" s="466"/>
      <c r="SJF3" s="466"/>
      <c r="SJG3" s="466"/>
      <c r="SJH3" s="466"/>
      <c r="SJI3" s="466"/>
      <c r="SJJ3" s="466"/>
      <c r="SJK3" s="466"/>
      <c r="SJL3" s="466"/>
      <c r="SJM3" s="466"/>
      <c r="SJN3" s="466"/>
      <c r="SJO3" s="466"/>
      <c r="SJP3" s="466"/>
      <c r="SJQ3" s="466"/>
      <c r="SJR3" s="466"/>
      <c r="SJS3" s="466"/>
      <c r="SJT3" s="466"/>
      <c r="SJU3" s="466"/>
      <c r="SJV3" s="466"/>
      <c r="SJW3" s="466"/>
      <c r="SJX3" s="466"/>
      <c r="SJY3" s="466"/>
      <c r="SJZ3" s="466"/>
      <c r="SKA3" s="466"/>
      <c r="SKB3" s="466"/>
      <c r="SKC3" s="466"/>
      <c r="SKD3" s="466"/>
      <c r="SKE3" s="466"/>
      <c r="SKF3" s="466"/>
      <c r="SKG3" s="466"/>
      <c r="SKH3" s="466"/>
      <c r="SKI3" s="466"/>
      <c r="SKJ3" s="466"/>
      <c r="SKK3" s="466"/>
      <c r="SKL3" s="466"/>
      <c r="SKM3" s="466"/>
      <c r="SKN3" s="466"/>
      <c r="SKO3" s="466"/>
      <c r="SKP3" s="466"/>
      <c r="SKQ3" s="466"/>
      <c r="SKR3" s="466"/>
      <c r="SKS3" s="466"/>
      <c r="SKT3" s="466"/>
      <c r="SKU3" s="466"/>
      <c r="SKV3" s="466"/>
      <c r="SKW3" s="466"/>
      <c r="SKX3" s="466"/>
      <c r="SKY3" s="466"/>
      <c r="SKZ3" s="466"/>
      <c r="SLA3" s="466"/>
      <c r="SLB3" s="466"/>
      <c r="SLC3" s="466"/>
      <c r="SLD3" s="466"/>
      <c r="SLE3" s="466"/>
      <c r="SLF3" s="466"/>
      <c r="SLG3" s="466"/>
      <c r="SLH3" s="466"/>
      <c r="SLI3" s="466"/>
      <c r="SLJ3" s="466"/>
      <c r="SLK3" s="466"/>
      <c r="SLL3" s="466"/>
      <c r="SLM3" s="466"/>
      <c r="SLN3" s="466"/>
      <c r="SLO3" s="466"/>
      <c r="SLP3" s="466"/>
      <c r="SLQ3" s="466"/>
      <c r="SLR3" s="466"/>
      <c r="SLS3" s="466"/>
      <c r="SLT3" s="466"/>
      <c r="SLU3" s="466"/>
      <c r="SLV3" s="466"/>
      <c r="SLW3" s="466"/>
      <c r="SLX3" s="466"/>
      <c r="SLY3" s="466"/>
      <c r="SLZ3" s="466"/>
      <c r="SMA3" s="466"/>
      <c r="SMB3" s="466"/>
      <c r="SMC3" s="466"/>
      <c r="SMD3" s="466"/>
      <c r="SME3" s="466"/>
      <c r="SMF3" s="466"/>
      <c r="SMG3" s="466"/>
      <c r="SMH3" s="466"/>
      <c r="SMI3" s="466"/>
      <c r="SMJ3" s="466"/>
      <c r="SMK3" s="466"/>
      <c r="SML3" s="466"/>
      <c r="SMM3" s="466"/>
      <c r="SMN3" s="466"/>
      <c r="SMO3" s="466"/>
      <c r="SMP3" s="466"/>
      <c r="SMQ3" s="466"/>
      <c r="SMR3" s="466"/>
      <c r="SMS3" s="466"/>
      <c r="SMT3" s="466"/>
      <c r="SMU3" s="466"/>
      <c r="SMV3" s="466"/>
      <c r="SMW3" s="466"/>
      <c r="SMX3" s="466"/>
      <c r="SMY3" s="466"/>
      <c r="SMZ3" s="466"/>
      <c r="SNA3" s="466"/>
      <c r="SNB3" s="466"/>
      <c r="SNC3" s="466"/>
      <c r="SND3" s="466"/>
      <c r="SNE3" s="466"/>
      <c r="SNF3" s="466"/>
      <c r="SNG3" s="466"/>
      <c r="SNH3" s="466"/>
      <c r="SNI3" s="466"/>
      <c r="SNJ3" s="466"/>
      <c r="SNK3" s="466"/>
      <c r="SNL3" s="466"/>
      <c r="SNM3" s="466"/>
      <c r="SNN3" s="466"/>
      <c r="SNO3" s="466"/>
      <c r="SNP3" s="466"/>
      <c r="SNQ3" s="466"/>
      <c r="SNR3" s="466"/>
      <c r="SNS3" s="466"/>
      <c r="SNT3" s="466"/>
      <c r="SNU3" s="466"/>
      <c r="SNV3" s="466"/>
      <c r="SNW3" s="466"/>
      <c r="SNX3" s="466"/>
      <c r="SNY3" s="466"/>
      <c r="SNZ3" s="466"/>
      <c r="SOA3" s="466"/>
      <c r="SOB3" s="466"/>
      <c r="SOC3" s="466"/>
      <c r="SOD3" s="466"/>
      <c r="SOE3" s="466"/>
      <c r="SOF3" s="466"/>
      <c r="SOG3" s="466"/>
      <c r="SOH3" s="466"/>
      <c r="SOI3" s="466"/>
      <c r="SOJ3" s="466"/>
      <c r="SOK3" s="466"/>
      <c r="SOL3" s="466"/>
      <c r="SOM3" s="466"/>
      <c r="SON3" s="466"/>
      <c r="SOO3" s="466"/>
      <c r="SOP3" s="466"/>
      <c r="SOQ3" s="466"/>
      <c r="SOR3" s="466"/>
      <c r="SOS3" s="466"/>
      <c r="SOT3" s="466"/>
      <c r="SOU3" s="466"/>
      <c r="SOV3" s="466"/>
      <c r="SOW3" s="466"/>
      <c r="SOX3" s="466"/>
      <c r="SOY3" s="466"/>
      <c r="SOZ3" s="466"/>
      <c r="SPA3" s="466"/>
      <c r="SPB3" s="466"/>
      <c r="SPC3" s="466"/>
      <c r="SPD3" s="466"/>
      <c r="SPE3" s="466"/>
      <c r="SPF3" s="466"/>
      <c r="SPG3" s="466"/>
      <c r="SPH3" s="466"/>
      <c r="SPI3" s="466"/>
      <c r="SPJ3" s="466"/>
      <c r="SPK3" s="466"/>
      <c r="SPL3" s="466"/>
      <c r="SPM3" s="466"/>
      <c r="SPN3" s="466"/>
      <c r="SPO3" s="466"/>
      <c r="SPP3" s="466"/>
      <c r="SPQ3" s="466"/>
      <c r="SPR3" s="466"/>
      <c r="SPS3" s="466"/>
      <c r="SPT3" s="466"/>
      <c r="SPU3" s="466"/>
      <c r="SPV3" s="466"/>
      <c r="SPW3" s="466"/>
      <c r="SPX3" s="466"/>
      <c r="SPY3" s="466"/>
      <c r="SPZ3" s="466"/>
      <c r="SQA3" s="466"/>
      <c r="SQB3" s="466"/>
      <c r="SQC3" s="466"/>
      <c r="SQD3" s="466"/>
      <c r="SQE3" s="466"/>
      <c r="SQF3" s="466"/>
      <c r="SQG3" s="466"/>
      <c r="SQH3" s="466"/>
      <c r="SQI3" s="466"/>
      <c r="SQJ3" s="466"/>
      <c r="SQK3" s="466"/>
      <c r="SQL3" s="466"/>
      <c r="SQM3" s="466"/>
      <c r="SQN3" s="466"/>
      <c r="SQO3" s="466"/>
      <c r="SQP3" s="466"/>
      <c r="SQQ3" s="466"/>
      <c r="SQR3" s="466"/>
      <c r="SQS3" s="466"/>
      <c r="SQT3" s="466"/>
      <c r="SQU3" s="466"/>
      <c r="SQV3" s="466"/>
      <c r="SQW3" s="466"/>
      <c r="SQX3" s="466"/>
      <c r="SQY3" s="466"/>
      <c r="SQZ3" s="466"/>
      <c r="SRA3" s="466"/>
      <c r="SRB3" s="466"/>
      <c r="SRC3" s="466"/>
      <c r="SRD3" s="466"/>
      <c r="SRE3" s="466"/>
      <c r="SRF3" s="466"/>
      <c r="SRG3" s="466"/>
      <c r="SRH3" s="466"/>
      <c r="SRI3" s="466"/>
      <c r="SRJ3" s="466"/>
      <c r="SRK3" s="466"/>
      <c r="SRL3" s="466"/>
      <c r="SRM3" s="466"/>
      <c r="SRN3" s="466"/>
      <c r="SRO3" s="466"/>
      <c r="SRP3" s="466"/>
      <c r="SRQ3" s="466"/>
      <c r="SRR3" s="466"/>
      <c r="SRS3" s="466"/>
      <c r="SRT3" s="466"/>
      <c r="SRU3" s="466"/>
      <c r="SRV3" s="466"/>
      <c r="SRW3" s="466"/>
      <c r="SRX3" s="466"/>
      <c r="SRY3" s="466"/>
      <c r="SRZ3" s="466"/>
      <c r="SSA3" s="466"/>
      <c r="SSB3" s="466"/>
      <c r="SSC3" s="466"/>
      <c r="SSD3" s="466"/>
      <c r="SSE3" s="466"/>
      <c r="SSF3" s="466"/>
      <c r="SSG3" s="466"/>
      <c r="SSH3" s="466"/>
      <c r="SSI3" s="466"/>
      <c r="SSJ3" s="466"/>
      <c r="SSK3" s="466"/>
      <c r="SSL3" s="466"/>
      <c r="SSM3" s="466"/>
      <c r="SSN3" s="466"/>
      <c r="SSO3" s="466"/>
      <c r="SSP3" s="466"/>
      <c r="SSQ3" s="466"/>
      <c r="SSR3" s="466"/>
      <c r="SSS3" s="466"/>
      <c r="SST3" s="466"/>
      <c r="SSU3" s="466"/>
      <c r="SSV3" s="466"/>
      <c r="SSW3" s="466"/>
      <c r="SSX3" s="466"/>
      <c r="SSY3" s="466"/>
      <c r="SSZ3" s="466"/>
      <c r="STA3" s="466"/>
      <c r="STB3" s="466"/>
      <c r="STC3" s="466"/>
      <c r="STD3" s="466"/>
      <c r="STE3" s="466"/>
      <c r="STF3" s="466"/>
      <c r="STG3" s="466"/>
      <c r="STH3" s="466"/>
      <c r="STI3" s="466"/>
      <c r="STJ3" s="466"/>
      <c r="STK3" s="466"/>
      <c r="STL3" s="466"/>
      <c r="STM3" s="466"/>
      <c r="STN3" s="466"/>
      <c r="STO3" s="466"/>
      <c r="STP3" s="466"/>
      <c r="STQ3" s="466"/>
      <c r="STR3" s="466"/>
      <c r="STS3" s="466"/>
      <c r="STT3" s="466"/>
      <c r="STU3" s="466"/>
      <c r="STV3" s="466"/>
      <c r="STW3" s="466"/>
      <c r="STX3" s="466"/>
      <c r="STY3" s="466"/>
      <c r="STZ3" s="466"/>
      <c r="SUA3" s="466"/>
      <c r="SUB3" s="466"/>
      <c r="SUC3" s="466"/>
      <c r="SUD3" s="466"/>
      <c r="SUE3" s="466"/>
      <c r="SUF3" s="466"/>
      <c r="SUG3" s="466"/>
      <c r="SUH3" s="466"/>
      <c r="SUI3" s="466"/>
      <c r="SUJ3" s="466"/>
      <c r="SUK3" s="466"/>
      <c r="SUL3" s="466"/>
      <c r="SUM3" s="466"/>
      <c r="SUN3" s="466"/>
      <c r="SUO3" s="466"/>
      <c r="SUP3" s="466"/>
      <c r="SUQ3" s="466"/>
      <c r="SUR3" s="466"/>
      <c r="SUS3" s="466"/>
      <c r="SUT3" s="466"/>
      <c r="SUU3" s="466"/>
      <c r="SUV3" s="466"/>
      <c r="SUW3" s="466"/>
      <c r="SUX3" s="466"/>
      <c r="SUY3" s="466"/>
      <c r="SUZ3" s="466"/>
      <c r="SVA3" s="466"/>
      <c r="SVB3" s="466"/>
      <c r="SVC3" s="466"/>
      <c r="SVD3" s="466"/>
      <c r="SVE3" s="466"/>
      <c r="SVF3" s="466"/>
      <c r="SVG3" s="466"/>
      <c r="SVH3" s="466"/>
      <c r="SVI3" s="466"/>
      <c r="SVJ3" s="466"/>
      <c r="SVK3" s="466"/>
      <c r="SVL3" s="466"/>
      <c r="SVM3" s="466"/>
      <c r="SVN3" s="466"/>
      <c r="SVO3" s="466"/>
      <c r="SVP3" s="466"/>
      <c r="SVQ3" s="466"/>
      <c r="SVR3" s="466"/>
      <c r="SVS3" s="466"/>
      <c r="SVT3" s="466"/>
      <c r="SVU3" s="466"/>
      <c r="SVV3" s="466"/>
      <c r="SVW3" s="466"/>
      <c r="SVX3" s="466"/>
      <c r="SVY3" s="466"/>
      <c r="SVZ3" s="466"/>
      <c r="SWA3" s="466"/>
      <c r="SWB3" s="466"/>
      <c r="SWC3" s="466"/>
      <c r="SWD3" s="466"/>
      <c r="SWE3" s="466"/>
      <c r="SWF3" s="466"/>
      <c r="SWG3" s="466"/>
      <c r="SWH3" s="466"/>
      <c r="SWI3" s="466"/>
      <c r="SWJ3" s="466"/>
      <c r="SWK3" s="466"/>
      <c r="SWL3" s="466"/>
      <c r="SWM3" s="466"/>
      <c r="SWN3" s="466"/>
      <c r="SWO3" s="466"/>
      <c r="SWP3" s="466"/>
      <c r="SWQ3" s="466"/>
      <c r="SWR3" s="466"/>
      <c r="SWS3" s="466"/>
      <c r="SWT3" s="466"/>
      <c r="SWU3" s="466"/>
      <c r="SWV3" s="466"/>
      <c r="SWW3" s="466"/>
      <c r="SWX3" s="466"/>
      <c r="SWY3" s="466"/>
      <c r="SWZ3" s="466"/>
      <c r="SXA3" s="466"/>
      <c r="SXB3" s="466"/>
      <c r="SXC3" s="466"/>
      <c r="SXD3" s="466"/>
      <c r="SXE3" s="466"/>
      <c r="SXF3" s="466"/>
      <c r="SXG3" s="466"/>
      <c r="SXH3" s="466"/>
      <c r="SXI3" s="466"/>
      <c r="SXJ3" s="466"/>
      <c r="SXK3" s="466"/>
      <c r="SXL3" s="466"/>
      <c r="SXM3" s="466"/>
      <c r="SXN3" s="466"/>
      <c r="SXO3" s="466"/>
      <c r="SXP3" s="466"/>
      <c r="SXQ3" s="466"/>
      <c r="SXR3" s="466"/>
      <c r="SXS3" s="466"/>
      <c r="SXT3" s="466"/>
      <c r="SXU3" s="466"/>
      <c r="SXV3" s="466"/>
      <c r="SXW3" s="466"/>
      <c r="SXX3" s="466"/>
      <c r="SXY3" s="466"/>
      <c r="SXZ3" s="466"/>
      <c r="SYA3" s="466"/>
      <c r="SYB3" s="466"/>
      <c r="SYC3" s="466"/>
      <c r="SYD3" s="466"/>
      <c r="SYE3" s="466"/>
      <c r="SYF3" s="466"/>
      <c r="SYG3" s="466"/>
      <c r="SYH3" s="466"/>
      <c r="SYI3" s="466"/>
      <c r="SYJ3" s="466"/>
      <c r="SYK3" s="466"/>
      <c r="SYL3" s="466"/>
      <c r="SYM3" s="466"/>
      <c r="SYN3" s="466"/>
      <c r="SYO3" s="466"/>
      <c r="SYP3" s="466"/>
      <c r="SYQ3" s="466"/>
      <c r="SYR3" s="466"/>
      <c r="SYS3" s="466"/>
      <c r="SYT3" s="466"/>
      <c r="SYU3" s="466"/>
      <c r="SYV3" s="466"/>
      <c r="SYW3" s="466"/>
      <c r="SYX3" s="466"/>
      <c r="SYY3" s="466"/>
      <c r="SYZ3" s="466"/>
      <c r="SZA3" s="466"/>
      <c r="SZB3" s="466"/>
      <c r="SZC3" s="466"/>
      <c r="SZD3" s="466"/>
      <c r="SZE3" s="466"/>
      <c r="SZF3" s="466"/>
      <c r="SZG3" s="466"/>
      <c r="SZH3" s="466"/>
      <c r="SZI3" s="466"/>
      <c r="SZJ3" s="466"/>
      <c r="SZK3" s="466"/>
      <c r="SZL3" s="466"/>
      <c r="SZM3" s="466"/>
      <c r="SZN3" s="466"/>
      <c r="SZO3" s="466"/>
      <c r="SZP3" s="466"/>
      <c r="SZQ3" s="466"/>
      <c r="SZR3" s="466"/>
      <c r="SZS3" s="466"/>
      <c r="SZT3" s="466"/>
      <c r="SZU3" s="466"/>
      <c r="SZV3" s="466"/>
      <c r="SZW3" s="466"/>
      <c r="SZX3" s="466"/>
      <c r="SZY3" s="466"/>
      <c r="SZZ3" s="466"/>
      <c r="TAA3" s="466"/>
      <c r="TAB3" s="466"/>
      <c r="TAC3" s="466"/>
      <c r="TAD3" s="466"/>
      <c r="TAE3" s="466"/>
      <c r="TAF3" s="466"/>
      <c r="TAG3" s="466"/>
      <c r="TAH3" s="466"/>
      <c r="TAI3" s="466"/>
      <c r="TAJ3" s="466"/>
      <c r="TAK3" s="466"/>
      <c r="TAL3" s="466"/>
      <c r="TAM3" s="466"/>
      <c r="TAN3" s="466"/>
      <c r="TAO3" s="466"/>
      <c r="TAP3" s="466"/>
      <c r="TAQ3" s="466"/>
      <c r="TAR3" s="466"/>
      <c r="TAS3" s="466"/>
      <c r="TAT3" s="466"/>
      <c r="TAU3" s="466"/>
      <c r="TAV3" s="466"/>
      <c r="TAW3" s="466"/>
      <c r="TAX3" s="466"/>
      <c r="TAY3" s="466"/>
      <c r="TAZ3" s="466"/>
      <c r="TBA3" s="466"/>
      <c r="TBB3" s="466"/>
      <c r="TBC3" s="466"/>
      <c r="TBD3" s="466"/>
      <c r="TBE3" s="466"/>
      <c r="TBF3" s="466"/>
      <c r="TBG3" s="466"/>
      <c r="TBH3" s="466"/>
      <c r="TBI3" s="466"/>
      <c r="TBJ3" s="466"/>
      <c r="TBK3" s="466"/>
      <c r="TBL3" s="466"/>
      <c r="TBM3" s="466"/>
      <c r="TBN3" s="466"/>
      <c r="TBO3" s="466"/>
      <c r="TBP3" s="466"/>
      <c r="TBQ3" s="466"/>
      <c r="TBR3" s="466"/>
      <c r="TBS3" s="466"/>
      <c r="TBT3" s="466"/>
      <c r="TBU3" s="466"/>
      <c r="TBV3" s="466"/>
      <c r="TBW3" s="466"/>
      <c r="TBX3" s="466"/>
      <c r="TBY3" s="466"/>
      <c r="TBZ3" s="466"/>
      <c r="TCA3" s="466"/>
      <c r="TCB3" s="466"/>
      <c r="TCC3" s="466"/>
      <c r="TCD3" s="466"/>
      <c r="TCE3" s="466"/>
      <c r="TCF3" s="466"/>
      <c r="TCG3" s="466"/>
      <c r="TCH3" s="466"/>
      <c r="TCI3" s="466"/>
      <c r="TCJ3" s="466"/>
      <c r="TCK3" s="466"/>
      <c r="TCL3" s="466"/>
      <c r="TCM3" s="466"/>
      <c r="TCN3" s="466"/>
      <c r="TCO3" s="466"/>
      <c r="TCP3" s="466"/>
      <c r="TCQ3" s="466"/>
      <c r="TCR3" s="466"/>
      <c r="TCS3" s="466"/>
      <c r="TCT3" s="466"/>
      <c r="TCU3" s="466"/>
      <c r="TCV3" s="466"/>
      <c r="TCW3" s="466"/>
      <c r="TCX3" s="466"/>
      <c r="TCY3" s="466"/>
      <c r="TCZ3" s="466"/>
      <c r="TDA3" s="466"/>
      <c r="TDB3" s="466"/>
      <c r="TDC3" s="466"/>
      <c r="TDD3" s="466"/>
      <c r="TDE3" s="466"/>
      <c r="TDF3" s="466"/>
      <c r="TDG3" s="466"/>
      <c r="TDH3" s="466"/>
      <c r="TDI3" s="466"/>
      <c r="TDJ3" s="466"/>
      <c r="TDK3" s="466"/>
      <c r="TDL3" s="466"/>
      <c r="TDM3" s="466"/>
      <c r="TDN3" s="466"/>
      <c r="TDO3" s="466"/>
      <c r="TDP3" s="466"/>
      <c r="TDQ3" s="466"/>
      <c r="TDR3" s="466"/>
      <c r="TDS3" s="466"/>
      <c r="TDT3" s="466"/>
      <c r="TDU3" s="466"/>
      <c r="TDV3" s="466"/>
      <c r="TDW3" s="466"/>
      <c r="TDX3" s="466"/>
      <c r="TDY3" s="466"/>
      <c r="TDZ3" s="466"/>
      <c r="TEA3" s="466"/>
      <c r="TEB3" s="466"/>
      <c r="TEC3" s="466"/>
      <c r="TED3" s="466"/>
      <c r="TEE3" s="466"/>
      <c r="TEF3" s="466"/>
      <c r="TEG3" s="466"/>
      <c r="TEH3" s="466"/>
      <c r="TEI3" s="466"/>
      <c r="TEJ3" s="466"/>
      <c r="TEK3" s="466"/>
      <c r="TEL3" s="466"/>
      <c r="TEM3" s="466"/>
      <c r="TEN3" s="466"/>
      <c r="TEO3" s="466"/>
      <c r="TEP3" s="466"/>
      <c r="TEQ3" s="466"/>
      <c r="TER3" s="466"/>
      <c r="TES3" s="466"/>
      <c r="TET3" s="466"/>
      <c r="TEU3" s="466"/>
      <c r="TEV3" s="466"/>
      <c r="TEW3" s="466"/>
      <c r="TEX3" s="466"/>
      <c r="TEY3" s="466"/>
      <c r="TEZ3" s="466"/>
      <c r="TFA3" s="466"/>
      <c r="TFB3" s="466"/>
      <c r="TFC3" s="466"/>
      <c r="TFD3" s="466"/>
      <c r="TFE3" s="466"/>
      <c r="TFF3" s="466"/>
      <c r="TFG3" s="466"/>
      <c r="TFH3" s="466"/>
      <c r="TFI3" s="466"/>
      <c r="TFJ3" s="466"/>
      <c r="TFK3" s="466"/>
      <c r="TFL3" s="466"/>
      <c r="TFM3" s="466"/>
      <c r="TFN3" s="466"/>
      <c r="TFO3" s="466"/>
      <c r="TFP3" s="466"/>
      <c r="TFQ3" s="466"/>
      <c r="TFR3" s="466"/>
      <c r="TFS3" s="466"/>
      <c r="TFT3" s="466"/>
      <c r="TFU3" s="466"/>
      <c r="TFV3" s="466"/>
      <c r="TFW3" s="466"/>
      <c r="TFX3" s="466"/>
      <c r="TFY3" s="466"/>
      <c r="TFZ3" s="466"/>
      <c r="TGA3" s="466"/>
      <c r="TGB3" s="466"/>
      <c r="TGC3" s="466"/>
      <c r="TGD3" s="466"/>
      <c r="TGE3" s="466"/>
      <c r="TGF3" s="466"/>
      <c r="TGG3" s="466"/>
      <c r="TGH3" s="466"/>
      <c r="TGI3" s="466"/>
      <c r="TGJ3" s="466"/>
      <c r="TGK3" s="466"/>
      <c r="TGL3" s="466"/>
      <c r="TGM3" s="466"/>
      <c r="TGN3" s="466"/>
      <c r="TGO3" s="466"/>
      <c r="TGP3" s="466"/>
      <c r="TGQ3" s="466"/>
      <c r="TGR3" s="466"/>
      <c r="TGS3" s="466"/>
      <c r="TGT3" s="466"/>
      <c r="TGU3" s="466"/>
      <c r="TGV3" s="466"/>
      <c r="TGW3" s="466"/>
      <c r="TGX3" s="466"/>
      <c r="TGY3" s="466"/>
      <c r="TGZ3" s="466"/>
      <c r="THA3" s="466"/>
      <c r="THB3" s="466"/>
      <c r="THC3" s="466"/>
      <c r="THD3" s="466"/>
      <c r="THE3" s="466"/>
      <c r="THF3" s="466"/>
      <c r="THG3" s="466"/>
      <c r="THH3" s="466"/>
      <c r="THI3" s="466"/>
      <c r="THJ3" s="466"/>
      <c r="THK3" s="466"/>
      <c r="THL3" s="466"/>
      <c r="THM3" s="466"/>
      <c r="THN3" s="466"/>
      <c r="THO3" s="466"/>
      <c r="THP3" s="466"/>
      <c r="THQ3" s="466"/>
      <c r="THR3" s="466"/>
      <c r="THS3" s="466"/>
      <c r="THT3" s="466"/>
      <c r="THU3" s="466"/>
      <c r="THV3" s="466"/>
      <c r="THW3" s="466"/>
      <c r="THX3" s="466"/>
      <c r="THY3" s="466"/>
      <c r="THZ3" s="466"/>
      <c r="TIA3" s="466"/>
      <c r="TIB3" s="466"/>
      <c r="TIC3" s="466"/>
      <c r="TID3" s="466"/>
      <c r="TIE3" s="466"/>
      <c r="TIF3" s="466"/>
      <c r="TIG3" s="466"/>
      <c r="TIH3" s="466"/>
      <c r="TII3" s="466"/>
      <c r="TIJ3" s="466"/>
      <c r="TIK3" s="466"/>
      <c r="TIL3" s="466"/>
      <c r="TIM3" s="466"/>
      <c r="TIN3" s="466"/>
      <c r="TIO3" s="466"/>
      <c r="TIP3" s="466"/>
      <c r="TIQ3" s="466"/>
      <c r="TIR3" s="466"/>
      <c r="TIS3" s="466"/>
      <c r="TIT3" s="466"/>
      <c r="TIU3" s="466"/>
      <c r="TIV3" s="466"/>
      <c r="TIW3" s="466"/>
      <c r="TIX3" s="466"/>
      <c r="TIY3" s="466"/>
      <c r="TIZ3" s="466"/>
      <c r="TJA3" s="466"/>
      <c r="TJB3" s="466"/>
      <c r="TJC3" s="466"/>
      <c r="TJD3" s="466"/>
      <c r="TJE3" s="466"/>
      <c r="TJF3" s="466"/>
      <c r="TJG3" s="466"/>
      <c r="TJH3" s="466"/>
      <c r="TJI3" s="466"/>
      <c r="TJJ3" s="466"/>
      <c r="TJK3" s="466"/>
      <c r="TJL3" s="466"/>
      <c r="TJM3" s="466"/>
      <c r="TJN3" s="466"/>
      <c r="TJO3" s="466"/>
      <c r="TJP3" s="466"/>
      <c r="TJQ3" s="466"/>
      <c r="TJR3" s="466"/>
      <c r="TJS3" s="466"/>
      <c r="TJT3" s="466"/>
      <c r="TJU3" s="466"/>
      <c r="TJV3" s="466"/>
      <c r="TJW3" s="466"/>
      <c r="TJX3" s="466"/>
      <c r="TJY3" s="466"/>
      <c r="TJZ3" s="466"/>
      <c r="TKA3" s="466"/>
      <c r="TKB3" s="466"/>
      <c r="TKC3" s="466"/>
      <c r="TKD3" s="466"/>
      <c r="TKE3" s="466"/>
      <c r="TKF3" s="466"/>
      <c r="TKG3" s="466"/>
      <c r="TKH3" s="466"/>
      <c r="TKI3" s="466"/>
      <c r="TKJ3" s="466"/>
      <c r="TKK3" s="466"/>
      <c r="TKL3" s="466"/>
      <c r="TKM3" s="466"/>
      <c r="TKN3" s="466"/>
      <c r="TKO3" s="466"/>
      <c r="TKP3" s="466"/>
      <c r="TKQ3" s="466"/>
      <c r="TKR3" s="466"/>
      <c r="TKS3" s="466"/>
      <c r="TKT3" s="466"/>
      <c r="TKU3" s="466"/>
      <c r="TKV3" s="466"/>
      <c r="TKW3" s="466"/>
      <c r="TKX3" s="466"/>
      <c r="TKY3" s="466"/>
      <c r="TKZ3" s="466"/>
      <c r="TLA3" s="466"/>
      <c r="TLB3" s="466"/>
      <c r="TLC3" s="466"/>
      <c r="TLD3" s="466"/>
      <c r="TLE3" s="466"/>
      <c r="TLF3" s="466"/>
      <c r="TLG3" s="466"/>
      <c r="TLH3" s="466"/>
      <c r="TLI3" s="466"/>
      <c r="TLJ3" s="466"/>
      <c r="TLK3" s="466"/>
      <c r="TLL3" s="466"/>
      <c r="TLM3" s="466"/>
      <c r="TLN3" s="466"/>
      <c r="TLO3" s="466"/>
      <c r="TLP3" s="466"/>
      <c r="TLQ3" s="466"/>
      <c r="TLR3" s="466"/>
      <c r="TLS3" s="466"/>
      <c r="TLT3" s="466"/>
      <c r="TLU3" s="466"/>
      <c r="TLV3" s="466"/>
      <c r="TLW3" s="466"/>
      <c r="TLX3" s="466"/>
      <c r="TLY3" s="466"/>
      <c r="TLZ3" s="466"/>
      <c r="TMA3" s="466"/>
      <c r="TMB3" s="466"/>
      <c r="TMC3" s="466"/>
      <c r="TMD3" s="466"/>
      <c r="TME3" s="466"/>
      <c r="TMF3" s="466"/>
      <c r="TMG3" s="466"/>
      <c r="TMH3" s="466"/>
      <c r="TMI3" s="466"/>
      <c r="TMJ3" s="466"/>
      <c r="TMK3" s="466"/>
      <c r="TML3" s="466"/>
      <c r="TMM3" s="466"/>
      <c r="TMN3" s="466"/>
      <c r="TMO3" s="466"/>
      <c r="TMP3" s="466"/>
      <c r="TMQ3" s="466"/>
      <c r="TMR3" s="466"/>
      <c r="TMS3" s="466"/>
      <c r="TMT3" s="466"/>
      <c r="TMU3" s="466"/>
      <c r="TMV3" s="466"/>
      <c r="TMW3" s="466"/>
      <c r="TMX3" s="466"/>
      <c r="TMY3" s="466"/>
      <c r="TMZ3" s="466"/>
      <c r="TNA3" s="466"/>
      <c r="TNB3" s="466"/>
      <c r="TNC3" s="466"/>
      <c r="TND3" s="466"/>
      <c r="TNE3" s="466"/>
      <c r="TNF3" s="466"/>
      <c r="TNG3" s="466"/>
      <c r="TNH3" s="466"/>
      <c r="TNI3" s="466"/>
      <c r="TNJ3" s="466"/>
      <c r="TNK3" s="466"/>
      <c r="TNL3" s="466"/>
      <c r="TNM3" s="466"/>
      <c r="TNN3" s="466"/>
      <c r="TNO3" s="466"/>
      <c r="TNP3" s="466"/>
      <c r="TNQ3" s="466"/>
      <c r="TNR3" s="466"/>
      <c r="TNS3" s="466"/>
      <c r="TNT3" s="466"/>
      <c r="TNU3" s="466"/>
      <c r="TNV3" s="466"/>
      <c r="TNW3" s="466"/>
      <c r="TNX3" s="466"/>
      <c r="TNY3" s="466"/>
      <c r="TNZ3" s="466"/>
      <c r="TOA3" s="466"/>
      <c r="TOB3" s="466"/>
      <c r="TOC3" s="466"/>
      <c r="TOD3" s="466"/>
      <c r="TOE3" s="466"/>
      <c r="TOF3" s="466"/>
      <c r="TOG3" s="466"/>
      <c r="TOH3" s="466"/>
      <c r="TOI3" s="466"/>
      <c r="TOJ3" s="466"/>
      <c r="TOK3" s="466"/>
      <c r="TOL3" s="466"/>
      <c r="TOM3" s="466"/>
      <c r="TON3" s="466"/>
      <c r="TOO3" s="466"/>
      <c r="TOP3" s="466"/>
      <c r="TOQ3" s="466"/>
      <c r="TOR3" s="466"/>
      <c r="TOS3" s="466"/>
      <c r="TOT3" s="466"/>
      <c r="TOU3" s="466"/>
      <c r="TOV3" s="466"/>
      <c r="TOW3" s="466"/>
      <c r="TOX3" s="466"/>
      <c r="TOY3" s="466"/>
      <c r="TOZ3" s="466"/>
      <c r="TPA3" s="466"/>
      <c r="TPB3" s="466"/>
      <c r="TPC3" s="466"/>
      <c r="TPD3" s="466"/>
      <c r="TPE3" s="466"/>
      <c r="TPF3" s="466"/>
      <c r="TPG3" s="466"/>
      <c r="TPH3" s="466"/>
      <c r="TPI3" s="466"/>
      <c r="TPJ3" s="466"/>
      <c r="TPK3" s="466"/>
      <c r="TPL3" s="466"/>
      <c r="TPM3" s="466"/>
      <c r="TPN3" s="466"/>
      <c r="TPO3" s="466"/>
      <c r="TPP3" s="466"/>
      <c r="TPQ3" s="466"/>
      <c r="TPR3" s="466"/>
      <c r="TPS3" s="466"/>
      <c r="TPT3" s="466"/>
      <c r="TPU3" s="466"/>
      <c r="TPV3" s="466"/>
      <c r="TPW3" s="466"/>
      <c r="TPX3" s="466"/>
      <c r="TPY3" s="466"/>
      <c r="TPZ3" s="466"/>
      <c r="TQA3" s="466"/>
      <c r="TQB3" s="466"/>
      <c r="TQC3" s="466"/>
      <c r="TQD3" s="466"/>
      <c r="TQE3" s="466"/>
      <c r="TQF3" s="466"/>
      <c r="TQG3" s="466"/>
      <c r="TQH3" s="466"/>
      <c r="TQI3" s="466"/>
      <c r="TQJ3" s="466"/>
      <c r="TQK3" s="466"/>
      <c r="TQL3" s="466"/>
      <c r="TQM3" s="466"/>
      <c r="TQN3" s="466"/>
      <c r="TQO3" s="466"/>
      <c r="TQP3" s="466"/>
      <c r="TQQ3" s="466"/>
      <c r="TQR3" s="466"/>
      <c r="TQS3" s="466"/>
      <c r="TQT3" s="466"/>
      <c r="TQU3" s="466"/>
      <c r="TQV3" s="466"/>
      <c r="TQW3" s="466"/>
      <c r="TQX3" s="466"/>
      <c r="TQY3" s="466"/>
      <c r="TQZ3" s="466"/>
      <c r="TRA3" s="466"/>
      <c r="TRB3" s="466"/>
      <c r="TRC3" s="466"/>
      <c r="TRD3" s="466"/>
      <c r="TRE3" s="466"/>
      <c r="TRF3" s="466"/>
      <c r="TRG3" s="466"/>
      <c r="TRH3" s="466"/>
      <c r="TRI3" s="466"/>
      <c r="TRJ3" s="466"/>
      <c r="TRK3" s="466"/>
      <c r="TRL3" s="466"/>
      <c r="TRM3" s="466"/>
      <c r="TRN3" s="466"/>
      <c r="TRO3" s="466"/>
      <c r="TRP3" s="466"/>
      <c r="TRQ3" s="466"/>
      <c r="TRR3" s="466"/>
      <c r="TRS3" s="466"/>
      <c r="TRT3" s="466"/>
      <c r="TRU3" s="466"/>
      <c r="TRV3" s="466"/>
      <c r="TRW3" s="466"/>
      <c r="TRX3" s="466"/>
      <c r="TRY3" s="466"/>
      <c r="TRZ3" s="466"/>
      <c r="TSA3" s="466"/>
      <c r="TSB3" s="466"/>
      <c r="TSC3" s="466"/>
      <c r="TSD3" s="466"/>
      <c r="TSE3" s="466"/>
      <c r="TSF3" s="466"/>
      <c r="TSG3" s="466"/>
      <c r="TSH3" s="466"/>
      <c r="TSI3" s="466"/>
      <c r="TSJ3" s="466"/>
      <c r="TSK3" s="466"/>
      <c r="TSL3" s="466"/>
      <c r="TSM3" s="466"/>
      <c r="TSN3" s="466"/>
      <c r="TSO3" s="466"/>
      <c r="TSP3" s="466"/>
      <c r="TSQ3" s="466"/>
      <c r="TSR3" s="466"/>
      <c r="TSS3" s="466"/>
      <c r="TST3" s="466"/>
      <c r="TSU3" s="466"/>
      <c r="TSV3" s="466"/>
      <c r="TSW3" s="466"/>
      <c r="TSX3" s="466"/>
      <c r="TSY3" s="466"/>
      <c r="TSZ3" s="466"/>
      <c r="TTA3" s="466"/>
      <c r="TTB3" s="466"/>
      <c r="TTC3" s="466"/>
      <c r="TTD3" s="466"/>
      <c r="TTE3" s="466"/>
      <c r="TTF3" s="466"/>
      <c r="TTG3" s="466"/>
      <c r="TTH3" s="466"/>
      <c r="TTI3" s="466"/>
      <c r="TTJ3" s="466"/>
      <c r="TTK3" s="466"/>
      <c r="TTL3" s="466"/>
      <c r="TTM3" s="466"/>
      <c r="TTN3" s="466"/>
      <c r="TTO3" s="466"/>
      <c r="TTP3" s="466"/>
      <c r="TTQ3" s="466"/>
      <c r="TTR3" s="466"/>
      <c r="TTS3" s="466"/>
      <c r="TTT3" s="466"/>
      <c r="TTU3" s="466"/>
      <c r="TTV3" s="466"/>
      <c r="TTW3" s="466"/>
      <c r="TTX3" s="466"/>
      <c r="TTY3" s="466"/>
      <c r="TTZ3" s="466"/>
      <c r="TUA3" s="466"/>
      <c r="TUB3" s="466"/>
      <c r="TUC3" s="466"/>
      <c r="TUD3" s="466"/>
      <c r="TUE3" s="466"/>
      <c r="TUF3" s="466"/>
      <c r="TUG3" s="466"/>
      <c r="TUH3" s="466"/>
      <c r="TUI3" s="466"/>
      <c r="TUJ3" s="466"/>
      <c r="TUK3" s="466"/>
      <c r="TUL3" s="466"/>
      <c r="TUM3" s="466"/>
      <c r="TUN3" s="466"/>
      <c r="TUO3" s="466"/>
      <c r="TUP3" s="466"/>
      <c r="TUQ3" s="466"/>
      <c r="TUR3" s="466"/>
      <c r="TUS3" s="466"/>
      <c r="TUT3" s="466"/>
      <c r="TUU3" s="466"/>
      <c r="TUV3" s="466"/>
      <c r="TUW3" s="466"/>
      <c r="TUX3" s="466"/>
      <c r="TUY3" s="466"/>
      <c r="TUZ3" s="466"/>
      <c r="TVA3" s="466"/>
      <c r="TVB3" s="466"/>
      <c r="TVC3" s="466"/>
      <c r="TVD3" s="466"/>
      <c r="TVE3" s="466"/>
      <c r="TVF3" s="466"/>
      <c r="TVG3" s="466"/>
      <c r="TVH3" s="466"/>
      <c r="TVI3" s="466"/>
      <c r="TVJ3" s="466"/>
      <c r="TVK3" s="466"/>
      <c r="TVL3" s="466"/>
      <c r="TVM3" s="466"/>
      <c r="TVN3" s="466"/>
      <c r="TVO3" s="466"/>
      <c r="TVP3" s="466"/>
      <c r="TVQ3" s="466"/>
      <c r="TVR3" s="466"/>
      <c r="TVS3" s="466"/>
      <c r="TVT3" s="466"/>
      <c r="TVU3" s="466"/>
      <c r="TVV3" s="466"/>
      <c r="TVW3" s="466"/>
      <c r="TVX3" s="466"/>
      <c r="TVY3" s="466"/>
      <c r="TVZ3" s="466"/>
      <c r="TWA3" s="466"/>
      <c r="TWB3" s="466"/>
      <c r="TWC3" s="466"/>
      <c r="TWD3" s="466"/>
      <c r="TWE3" s="466"/>
      <c r="TWF3" s="466"/>
      <c r="TWG3" s="466"/>
      <c r="TWH3" s="466"/>
      <c r="TWI3" s="466"/>
      <c r="TWJ3" s="466"/>
      <c r="TWK3" s="466"/>
      <c r="TWL3" s="466"/>
      <c r="TWM3" s="466"/>
      <c r="TWN3" s="466"/>
      <c r="TWO3" s="466"/>
      <c r="TWP3" s="466"/>
      <c r="TWQ3" s="466"/>
      <c r="TWR3" s="466"/>
      <c r="TWS3" s="466"/>
      <c r="TWT3" s="466"/>
      <c r="TWU3" s="466"/>
      <c r="TWV3" s="466"/>
      <c r="TWW3" s="466"/>
      <c r="TWX3" s="466"/>
      <c r="TWY3" s="466"/>
      <c r="TWZ3" s="466"/>
      <c r="TXA3" s="466"/>
      <c r="TXB3" s="466"/>
      <c r="TXC3" s="466"/>
      <c r="TXD3" s="466"/>
      <c r="TXE3" s="466"/>
      <c r="TXF3" s="466"/>
      <c r="TXG3" s="466"/>
      <c r="TXH3" s="466"/>
      <c r="TXI3" s="466"/>
      <c r="TXJ3" s="466"/>
      <c r="TXK3" s="466"/>
      <c r="TXL3" s="466"/>
      <c r="TXM3" s="466"/>
      <c r="TXN3" s="466"/>
      <c r="TXO3" s="466"/>
      <c r="TXP3" s="466"/>
      <c r="TXQ3" s="466"/>
      <c r="TXR3" s="466"/>
      <c r="TXS3" s="466"/>
      <c r="TXT3" s="466"/>
      <c r="TXU3" s="466"/>
      <c r="TXV3" s="466"/>
      <c r="TXW3" s="466"/>
      <c r="TXX3" s="466"/>
      <c r="TXY3" s="466"/>
      <c r="TXZ3" s="466"/>
      <c r="TYA3" s="466"/>
      <c r="TYB3" s="466"/>
      <c r="TYC3" s="466"/>
      <c r="TYD3" s="466"/>
      <c r="TYE3" s="466"/>
      <c r="TYF3" s="466"/>
      <c r="TYG3" s="466"/>
      <c r="TYH3" s="466"/>
      <c r="TYI3" s="466"/>
      <c r="TYJ3" s="466"/>
      <c r="TYK3" s="466"/>
      <c r="TYL3" s="466"/>
      <c r="TYM3" s="466"/>
      <c r="TYN3" s="466"/>
      <c r="TYO3" s="466"/>
      <c r="TYP3" s="466"/>
      <c r="TYQ3" s="466"/>
      <c r="TYR3" s="466"/>
      <c r="TYS3" s="466"/>
      <c r="TYT3" s="466"/>
      <c r="TYU3" s="466"/>
      <c r="TYV3" s="466"/>
      <c r="TYW3" s="466"/>
      <c r="TYX3" s="466"/>
      <c r="TYY3" s="466"/>
      <c r="TYZ3" s="466"/>
      <c r="TZA3" s="466"/>
      <c r="TZB3" s="466"/>
      <c r="TZC3" s="466"/>
      <c r="TZD3" s="466"/>
      <c r="TZE3" s="466"/>
      <c r="TZF3" s="466"/>
      <c r="TZG3" s="466"/>
      <c r="TZH3" s="466"/>
      <c r="TZI3" s="466"/>
      <c r="TZJ3" s="466"/>
      <c r="TZK3" s="466"/>
      <c r="TZL3" s="466"/>
      <c r="TZM3" s="466"/>
      <c r="TZN3" s="466"/>
      <c r="TZO3" s="466"/>
      <c r="TZP3" s="466"/>
      <c r="TZQ3" s="466"/>
      <c r="TZR3" s="466"/>
      <c r="TZS3" s="466"/>
      <c r="TZT3" s="466"/>
      <c r="TZU3" s="466"/>
      <c r="TZV3" s="466"/>
      <c r="TZW3" s="466"/>
      <c r="TZX3" s="466"/>
      <c r="TZY3" s="466"/>
      <c r="TZZ3" s="466"/>
      <c r="UAA3" s="466"/>
      <c r="UAB3" s="466"/>
      <c r="UAC3" s="466"/>
      <c r="UAD3" s="466"/>
      <c r="UAE3" s="466"/>
      <c r="UAF3" s="466"/>
      <c r="UAG3" s="466"/>
      <c r="UAH3" s="466"/>
      <c r="UAI3" s="466"/>
      <c r="UAJ3" s="466"/>
      <c r="UAK3" s="466"/>
      <c r="UAL3" s="466"/>
      <c r="UAM3" s="466"/>
      <c r="UAN3" s="466"/>
      <c r="UAO3" s="466"/>
      <c r="UAP3" s="466"/>
      <c r="UAQ3" s="466"/>
      <c r="UAR3" s="466"/>
      <c r="UAS3" s="466"/>
      <c r="UAT3" s="466"/>
      <c r="UAU3" s="466"/>
      <c r="UAV3" s="466"/>
      <c r="UAW3" s="466"/>
      <c r="UAX3" s="466"/>
      <c r="UAY3" s="466"/>
      <c r="UAZ3" s="466"/>
      <c r="UBA3" s="466"/>
      <c r="UBB3" s="466"/>
      <c r="UBC3" s="466"/>
      <c r="UBD3" s="466"/>
      <c r="UBE3" s="466"/>
      <c r="UBF3" s="466"/>
      <c r="UBG3" s="466"/>
      <c r="UBH3" s="466"/>
      <c r="UBI3" s="466"/>
      <c r="UBJ3" s="466"/>
      <c r="UBK3" s="466"/>
      <c r="UBL3" s="466"/>
      <c r="UBM3" s="466"/>
      <c r="UBN3" s="466"/>
      <c r="UBO3" s="466"/>
      <c r="UBP3" s="466"/>
      <c r="UBQ3" s="466"/>
      <c r="UBR3" s="466"/>
      <c r="UBS3" s="466"/>
      <c r="UBT3" s="466"/>
      <c r="UBU3" s="466"/>
      <c r="UBV3" s="466"/>
      <c r="UBW3" s="466"/>
      <c r="UBX3" s="466"/>
      <c r="UBY3" s="466"/>
      <c r="UBZ3" s="466"/>
      <c r="UCA3" s="466"/>
      <c r="UCB3" s="466"/>
      <c r="UCC3" s="466"/>
      <c r="UCD3" s="466"/>
      <c r="UCE3" s="466"/>
      <c r="UCF3" s="466"/>
      <c r="UCG3" s="466"/>
      <c r="UCH3" s="466"/>
      <c r="UCI3" s="466"/>
      <c r="UCJ3" s="466"/>
      <c r="UCK3" s="466"/>
      <c r="UCL3" s="466"/>
      <c r="UCM3" s="466"/>
      <c r="UCN3" s="466"/>
      <c r="UCO3" s="466"/>
      <c r="UCP3" s="466"/>
      <c r="UCQ3" s="466"/>
      <c r="UCR3" s="466"/>
      <c r="UCS3" s="466"/>
      <c r="UCT3" s="466"/>
      <c r="UCU3" s="466"/>
      <c r="UCV3" s="466"/>
      <c r="UCW3" s="466"/>
      <c r="UCX3" s="466"/>
      <c r="UCY3" s="466"/>
      <c r="UCZ3" s="466"/>
      <c r="UDA3" s="466"/>
      <c r="UDB3" s="466"/>
      <c r="UDC3" s="466"/>
      <c r="UDD3" s="466"/>
      <c r="UDE3" s="466"/>
      <c r="UDF3" s="466"/>
      <c r="UDG3" s="466"/>
      <c r="UDH3" s="466"/>
      <c r="UDI3" s="466"/>
      <c r="UDJ3" s="466"/>
      <c r="UDK3" s="466"/>
      <c r="UDL3" s="466"/>
      <c r="UDM3" s="466"/>
      <c r="UDN3" s="466"/>
      <c r="UDO3" s="466"/>
      <c r="UDP3" s="466"/>
      <c r="UDQ3" s="466"/>
      <c r="UDR3" s="466"/>
      <c r="UDS3" s="466"/>
      <c r="UDT3" s="466"/>
      <c r="UDU3" s="466"/>
      <c r="UDV3" s="466"/>
      <c r="UDW3" s="466"/>
      <c r="UDX3" s="466"/>
      <c r="UDY3" s="466"/>
      <c r="UDZ3" s="466"/>
      <c r="UEA3" s="466"/>
      <c r="UEB3" s="466"/>
      <c r="UEC3" s="466"/>
      <c r="UED3" s="466"/>
      <c r="UEE3" s="466"/>
      <c r="UEF3" s="466"/>
      <c r="UEG3" s="466"/>
      <c r="UEH3" s="466"/>
      <c r="UEI3" s="466"/>
      <c r="UEJ3" s="466"/>
      <c r="UEK3" s="466"/>
      <c r="UEL3" s="466"/>
      <c r="UEM3" s="466"/>
      <c r="UEN3" s="466"/>
      <c r="UEO3" s="466"/>
      <c r="UEP3" s="466"/>
      <c r="UEQ3" s="466"/>
      <c r="UER3" s="466"/>
      <c r="UES3" s="466"/>
      <c r="UET3" s="466"/>
      <c r="UEU3" s="466"/>
      <c r="UEV3" s="466"/>
      <c r="UEW3" s="466"/>
      <c r="UEX3" s="466"/>
      <c r="UEY3" s="466"/>
      <c r="UEZ3" s="466"/>
      <c r="UFA3" s="466"/>
      <c r="UFB3" s="466"/>
      <c r="UFC3" s="466"/>
      <c r="UFD3" s="466"/>
      <c r="UFE3" s="466"/>
      <c r="UFF3" s="466"/>
      <c r="UFG3" s="466"/>
      <c r="UFH3" s="466"/>
      <c r="UFI3" s="466"/>
      <c r="UFJ3" s="466"/>
      <c r="UFK3" s="466"/>
      <c r="UFL3" s="466"/>
      <c r="UFM3" s="466"/>
      <c r="UFN3" s="466"/>
      <c r="UFO3" s="466"/>
      <c r="UFP3" s="466"/>
      <c r="UFQ3" s="466"/>
      <c r="UFR3" s="466"/>
      <c r="UFS3" s="466"/>
      <c r="UFT3" s="466"/>
      <c r="UFU3" s="466"/>
      <c r="UFV3" s="466"/>
      <c r="UFW3" s="466"/>
      <c r="UFX3" s="466"/>
      <c r="UFY3" s="466"/>
      <c r="UFZ3" s="466"/>
      <c r="UGA3" s="466"/>
      <c r="UGB3" s="466"/>
      <c r="UGC3" s="466"/>
      <c r="UGD3" s="466"/>
      <c r="UGE3" s="466"/>
      <c r="UGF3" s="466"/>
      <c r="UGG3" s="466"/>
      <c r="UGH3" s="466"/>
      <c r="UGI3" s="466"/>
      <c r="UGJ3" s="466"/>
      <c r="UGK3" s="466"/>
      <c r="UGL3" s="466"/>
      <c r="UGM3" s="466"/>
      <c r="UGN3" s="466"/>
      <c r="UGO3" s="466"/>
      <c r="UGP3" s="466"/>
      <c r="UGQ3" s="466"/>
      <c r="UGR3" s="466"/>
      <c r="UGS3" s="466"/>
      <c r="UGT3" s="466"/>
      <c r="UGU3" s="466"/>
      <c r="UGV3" s="466"/>
      <c r="UGW3" s="466"/>
      <c r="UGX3" s="466"/>
      <c r="UGY3" s="466"/>
      <c r="UGZ3" s="466"/>
      <c r="UHA3" s="466"/>
      <c r="UHB3" s="466"/>
      <c r="UHC3" s="466"/>
      <c r="UHD3" s="466"/>
      <c r="UHE3" s="466"/>
      <c r="UHF3" s="466"/>
      <c r="UHG3" s="466"/>
      <c r="UHH3" s="466"/>
      <c r="UHI3" s="466"/>
      <c r="UHJ3" s="466"/>
      <c r="UHK3" s="466"/>
      <c r="UHL3" s="466"/>
      <c r="UHM3" s="466"/>
      <c r="UHN3" s="466"/>
      <c r="UHO3" s="466"/>
      <c r="UHP3" s="466"/>
      <c r="UHQ3" s="466"/>
      <c r="UHR3" s="466"/>
      <c r="UHS3" s="466"/>
      <c r="UHT3" s="466"/>
      <c r="UHU3" s="466"/>
      <c r="UHV3" s="466"/>
      <c r="UHW3" s="466"/>
      <c r="UHX3" s="466"/>
      <c r="UHY3" s="466"/>
      <c r="UHZ3" s="466"/>
      <c r="UIA3" s="466"/>
      <c r="UIB3" s="466"/>
      <c r="UIC3" s="466"/>
      <c r="UID3" s="466"/>
      <c r="UIE3" s="466"/>
      <c r="UIF3" s="466"/>
      <c r="UIG3" s="466"/>
      <c r="UIH3" s="466"/>
      <c r="UII3" s="466"/>
      <c r="UIJ3" s="466"/>
      <c r="UIK3" s="466"/>
      <c r="UIL3" s="466"/>
      <c r="UIM3" s="466"/>
      <c r="UIN3" s="466"/>
      <c r="UIO3" s="466"/>
      <c r="UIP3" s="466"/>
      <c r="UIQ3" s="466"/>
      <c r="UIR3" s="466"/>
      <c r="UIS3" s="466"/>
      <c r="UIT3" s="466"/>
      <c r="UIU3" s="466"/>
      <c r="UIV3" s="466"/>
      <c r="UIW3" s="466"/>
      <c r="UIX3" s="466"/>
      <c r="UIY3" s="466"/>
      <c r="UIZ3" s="466"/>
      <c r="UJA3" s="466"/>
      <c r="UJB3" s="466"/>
      <c r="UJC3" s="466"/>
      <c r="UJD3" s="466"/>
      <c r="UJE3" s="466"/>
      <c r="UJF3" s="466"/>
      <c r="UJG3" s="466"/>
      <c r="UJH3" s="466"/>
      <c r="UJI3" s="466"/>
      <c r="UJJ3" s="466"/>
      <c r="UJK3" s="466"/>
      <c r="UJL3" s="466"/>
      <c r="UJM3" s="466"/>
      <c r="UJN3" s="466"/>
      <c r="UJO3" s="466"/>
      <c r="UJP3" s="466"/>
      <c r="UJQ3" s="466"/>
      <c r="UJR3" s="466"/>
      <c r="UJS3" s="466"/>
      <c r="UJT3" s="466"/>
      <c r="UJU3" s="466"/>
      <c r="UJV3" s="466"/>
      <c r="UJW3" s="466"/>
      <c r="UJX3" s="466"/>
      <c r="UJY3" s="466"/>
      <c r="UJZ3" s="466"/>
      <c r="UKA3" s="466"/>
      <c r="UKB3" s="466"/>
      <c r="UKC3" s="466"/>
      <c r="UKD3" s="466"/>
      <c r="UKE3" s="466"/>
      <c r="UKF3" s="466"/>
      <c r="UKG3" s="466"/>
      <c r="UKH3" s="466"/>
      <c r="UKI3" s="466"/>
      <c r="UKJ3" s="466"/>
      <c r="UKK3" s="466"/>
      <c r="UKL3" s="466"/>
      <c r="UKM3" s="466"/>
      <c r="UKN3" s="466"/>
      <c r="UKO3" s="466"/>
      <c r="UKP3" s="466"/>
      <c r="UKQ3" s="466"/>
      <c r="UKR3" s="466"/>
      <c r="UKS3" s="466"/>
      <c r="UKT3" s="466"/>
      <c r="UKU3" s="466"/>
      <c r="UKV3" s="466"/>
      <c r="UKW3" s="466"/>
      <c r="UKX3" s="466"/>
      <c r="UKY3" s="466"/>
      <c r="UKZ3" s="466"/>
      <c r="ULA3" s="466"/>
      <c r="ULB3" s="466"/>
      <c r="ULC3" s="466"/>
      <c r="ULD3" s="466"/>
      <c r="ULE3" s="466"/>
      <c r="ULF3" s="466"/>
      <c r="ULG3" s="466"/>
      <c r="ULH3" s="466"/>
      <c r="ULI3" s="466"/>
      <c r="ULJ3" s="466"/>
      <c r="ULK3" s="466"/>
      <c r="ULL3" s="466"/>
      <c r="ULM3" s="466"/>
      <c r="ULN3" s="466"/>
      <c r="ULO3" s="466"/>
      <c r="ULP3" s="466"/>
      <c r="ULQ3" s="466"/>
      <c r="ULR3" s="466"/>
      <c r="ULS3" s="466"/>
      <c r="ULT3" s="466"/>
      <c r="ULU3" s="466"/>
      <c r="ULV3" s="466"/>
      <c r="ULW3" s="466"/>
      <c r="ULX3" s="466"/>
      <c r="ULY3" s="466"/>
      <c r="ULZ3" s="466"/>
      <c r="UMA3" s="466"/>
      <c r="UMB3" s="466"/>
      <c r="UMC3" s="466"/>
      <c r="UMD3" s="466"/>
      <c r="UME3" s="466"/>
      <c r="UMF3" s="466"/>
      <c r="UMG3" s="466"/>
      <c r="UMH3" s="466"/>
      <c r="UMI3" s="466"/>
      <c r="UMJ3" s="466"/>
      <c r="UMK3" s="466"/>
      <c r="UML3" s="466"/>
      <c r="UMM3" s="466"/>
      <c r="UMN3" s="466"/>
      <c r="UMO3" s="466"/>
      <c r="UMP3" s="466"/>
      <c r="UMQ3" s="466"/>
      <c r="UMR3" s="466"/>
      <c r="UMS3" s="466"/>
      <c r="UMT3" s="466"/>
      <c r="UMU3" s="466"/>
      <c r="UMV3" s="466"/>
      <c r="UMW3" s="466"/>
      <c r="UMX3" s="466"/>
      <c r="UMY3" s="466"/>
      <c r="UMZ3" s="466"/>
      <c r="UNA3" s="466"/>
      <c r="UNB3" s="466"/>
      <c r="UNC3" s="466"/>
      <c r="UND3" s="466"/>
      <c r="UNE3" s="466"/>
      <c r="UNF3" s="466"/>
      <c r="UNG3" s="466"/>
      <c r="UNH3" s="466"/>
      <c r="UNI3" s="466"/>
      <c r="UNJ3" s="466"/>
      <c r="UNK3" s="466"/>
      <c r="UNL3" s="466"/>
      <c r="UNM3" s="466"/>
      <c r="UNN3" s="466"/>
      <c r="UNO3" s="466"/>
      <c r="UNP3" s="466"/>
      <c r="UNQ3" s="466"/>
      <c r="UNR3" s="466"/>
      <c r="UNS3" s="466"/>
      <c r="UNT3" s="466"/>
      <c r="UNU3" s="466"/>
      <c r="UNV3" s="466"/>
      <c r="UNW3" s="466"/>
      <c r="UNX3" s="466"/>
      <c r="UNY3" s="466"/>
      <c r="UNZ3" s="466"/>
      <c r="UOA3" s="466"/>
      <c r="UOB3" s="466"/>
      <c r="UOC3" s="466"/>
      <c r="UOD3" s="466"/>
      <c r="UOE3" s="466"/>
      <c r="UOF3" s="466"/>
      <c r="UOG3" s="466"/>
      <c r="UOH3" s="466"/>
      <c r="UOI3" s="466"/>
      <c r="UOJ3" s="466"/>
      <c r="UOK3" s="466"/>
      <c r="UOL3" s="466"/>
      <c r="UOM3" s="466"/>
      <c r="UON3" s="466"/>
      <c r="UOO3" s="466"/>
      <c r="UOP3" s="466"/>
      <c r="UOQ3" s="466"/>
      <c r="UOR3" s="466"/>
      <c r="UOS3" s="466"/>
      <c r="UOT3" s="466"/>
      <c r="UOU3" s="466"/>
      <c r="UOV3" s="466"/>
      <c r="UOW3" s="466"/>
      <c r="UOX3" s="466"/>
      <c r="UOY3" s="466"/>
      <c r="UOZ3" s="466"/>
      <c r="UPA3" s="466"/>
      <c r="UPB3" s="466"/>
      <c r="UPC3" s="466"/>
      <c r="UPD3" s="466"/>
      <c r="UPE3" s="466"/>
      <c r="UPF3" s="466"/>
      <c r="UPG3" s="466"/>
      <c r="UPH3" s="466"/>
      <c r="UPI3" s="466"/>
      <c r="UPJ3" s="466"/>
      <c r="UPK3" s="466"/>
      <c r="UPL3" s="466"/>
      <c r="UPM3" s="466"/>
      <c r="UPN3" s="466"/>
      <c r="UPO3" s="466"/>
      <c r="UPP3" s="466"/>
      <c r="UPQ3" s="466"/>
      <c r="UPR3" s="466"/>
      <c r="UPS3" s="466"/>
      <c r="UPT3" s="466"/>
      <c r="UPU3" s="466"/>
      <c r="UPV3" s="466"/>
      <c r="UPW3" s="466"/>
      <c r="UPX3" s="466"/>
      <c r="UPY3" s="466"/>
      <c r="UPZ3" s="466"/>
      <c r="UQA3" s="466"/>
      <c r="UQB3" s="466"/>
      <c r="UQC3" s="466"/>
      <c r="UQD3" s="466"/>
      <c r="UQE3" s="466"/>
      <c r="UQF3" s="466"/>
      <c r="UQG3" s="466"/>
      <c r="UQH3" s="466"/>
      <c r="UQI3" s="466"/>
      <c r="UQJ3" s="466"/>
      <c r="UQK3" s="466"/>
      <c r="UQL3" s="466"/>
      <c r="UQM3" s="466"/>
      <c r="UQN3" s="466"/>
      <c r="UQO3" s="466"/>
      <c r="UQP3" s="466"/>
      <c r="UQQ3" s="466"/>
      <c r="UQR3" s="466"/>
      <c r="UQS3" s="466"/>
      <c r="UQT3" s="466"/>
      <c r="UQU3" s="466"/>
      <c r="UQV3" s="466"/>
      <c r="UQW3" s="466"/>
      <c r="UQX3" s="466"/>
      <c r="UQY3" s="466"/>
      <c r="UQZ3" s="466"/>
      <c r="URA3" s="466"/>
      <c r="URB3" s="466"/>
      <c r="URC3" s="466"/>
      <c r="URD3" s="466"/>
      <c r="URE3" s="466"/>
      <c r="URF3" s="466"/>
      <c r="URG3" s="466"/>
      <c r="URH3" s="466"/>
      <c r="URI3" s="466"/>
      <c r="URJ3" s="466"/>
      <c r="URK3" s="466"/>
      <c r="URL3" s="466"/>
      <c r="URM3" s="466"/>
      <c r="URN3" s="466"/>
      <c r="URO3" s="466"/>
      <c r="URP3" s="466"/>
      <c r="URQ3" s="466"/>
      <c r="URR3" s="466"/>
      <c r="URS3" s="466"/>
      <c r="URT3" s="466"/>
      <c r="URU3" s="466"/>
      <c r="URV3" s="466"/>
      <c r="URW3" s="466"/>
      <c r="URX3" s="466"/>
      <c r="URY3" s="466"/>
      <c r="URZ3" s="466"/>
      <c r="USA3" s="466"/>
      <c r="USB3" s="466"/>
      <c r="USC3" s="466"/>
      <c r="USD3" s="466"/>
      <c r="USE3" s="466"/>
      <c r="USF3" s="466"/>
      <c r="USG3" s="466"/>
      <c r="USH3" s="466"/>
      <c r="USI3" s="466"/>
      <c r="USJ3" s="466"/>
      <c r="USK3" s="466"/>
      <c r="USL3" s="466"/>
      <c r="USM3" s="466"/>
      <c r="USN3" s="466"/>
      <c r="USO3" s="466"/>
      <c r="USP3" s="466"/>
      <c r="USQ3" s="466"/>
      <c r="USR3" s="466"/>
      <c r="USS3" s="466"/>
      <c r="UST3" s="466"/>
      <c r="USU3" s="466"/>
      <c r="USV3" s="466"/>
      <c r="USW3" s="466"/>
      <c r="USX3" s="466"/>
      <c r="USY3" s="466"/>
      <c r="USZ3" s="466"/>
      <c r="UTA3" s="466"/>
      <c r="UTB3" s="466"/>
      <c r="UTC3" s="466"/>
      <c r="UTD3" s="466"/>
      <c r="UTE3" s="466"/>
      <c r="UTF3" s="466"/>
      <c r="UTG3" s="466"/>
      <c r="UTH3" s="466"/>
      <c r="UTI3" s="466"/>
      <c r="UTJ3" s="466"/>
      <c r="UTK3" s="466"/>
      <c r="UTL3" s="466"/>
      <c r="UTM3" s="466"/>
      <c r="UTN3" s="466"/>
      <c r="UTO3" s="466"/>
      <c r="UTP3" s="466"/>
      <c r="UTQ3" s="466"/>
      <c r="UTR3" s="466"/>
      <c r="UTS3" s="466"/>
      <c r="UTT3" s="466"/>
      <c r="UTU3" s="466"/>
      <c r="UTV3" s="466"/>
      <c r="UTW3" s="466"/>
      <c r="UTX3" s="466"/>
      <c r="UTY3" s="466"/>
      <c r="UTZ3" s="466"/>
      <c r="UUA3" s="466"/>
      <c r="UUB3" s="466"/>
      <c r="UUC3" s="466"/>
      <c r="UUD3" s="466"/>
      <c r="UUE3" s="466"/>
      <c r="UUF3" s="466"/>
      <c r="UUG3" s="466"/>
      <c r="UUH3" s="466"/>
      <c r="UUI3" s="466"/>
      <c r="UUJ3" s="466"/>
      <c r="UUK3" s="466"/>
      <c r="UUL3" s="466"/>
      <c r="UUM3" s="466"/>
      <c r="UUN3" s="466"/>
      <c r="UUO3" s="466"/>
      <c r="UUP3" s="466"/>
      <c r="UUQ3" s="466"/>
      <c r="UUR3" s="466"/>
      <c r="UUS3" s="466"/>
      <c r="UUT3" s="466"/>
      <c r="UUU3" s="466"/>
      <c r="UUV3" s="466"/>
      <c r="UUW3" s="466"/>
      <c r="UUX3" s="466"/>
      <c r="UUY3" s="466"/>
      <c r="UUZ3" s="466"/>
      <c r="UVA3" s="466"/>
      <c r="UVB3" s="466"/>
      <c r="UVC3" s="466"/>
      <c r="UVD3" s="466"/>
      <c r="UVE3" s="466"/>
      <c r="UVF3" s="466"/>
      <c r="UVG3" s="466"/>
      <c r="UVH3" s="466"/>
      <c r="UVI3" s="466"/>
      <c r="UVJ3" s="466"/>
      <c r="UVK3" s="466"/>
      <c r="UVL3" s="466"/>
      <c r="UVM3" s="466"/>
      <c r="UVN3" s="466"/>
      <c r="UVO3" s="466"/>
      <c r="UVP3" s="466"/>
      <c r="UVQ3" s="466"/>
      <c r="UVR3" s="466"/>
      <c r="UVS3" s="466"/>
      <c r="UVT3" s="466"/>
      <c r="UVU3" s="466"/>
      <c r="UVV3" s="466"/>
      <c r="UVW3" s="466"/>
      <c r="UVX3" s="466"/>
      <c r="UVY3" s="466"/>
      <c r="UVZ3" s="466"/>
      <c r="UWA3" s="466"/>
      <c r="UWB3" s="466"/>
      <c r="UWC3" s="466"/>
      <c r="UWD3" s="466"/>
      <c r="UWE3" s="466"/>
      <c r="UWF3" s="466"/>
      <c r="UWG3" s="466"/>
      <c r="UWH3" s="466"/>
      <c r="UWI3" s="466"/>
      <c r="UWJ3" s="466"/>
      <c r="UWK3" s="466"/>
      <c r="UWL3" s="466"/>
      <c r="UWM3" s="466"/>
      <c r="UWN3" s="466"/>
      <c r="UWO3" s="466"/>
      <c r="UWP3" s="466"/>
      <c r="UWQ3" s="466"/>
      <c r="UWR3" s="466"/>
      <c r="UWS3" s="466"/>
      <c r="UWT3" s="466"/>
      <c r="UWU3" s="466"/>
      <c r="UWV3" s="466"/>
      <c r="UWW3" s="466"/>
      <c r="UWX3" s="466"/>
      <c r="UWY3" s="466"/>
      <c r="UWZ3" s="466"/>
      <c r="UXA3" s="466"/>
      <c r="UXB3" s="466"/>
      <c r="UXC3" s="466"/>
      <c r="UXD3" s="466"/>
      <c r="UXE3" s="466"/>
      <c r="UXF3" s="466"/>
      <c r="UXG3" s="466"/>
      <c r="UXH3" s="466"/>
      <c r="UXI3" s="466"/>
      <c r="UXJ3" s="466"/>
      <c r="UXK3" s="466"/>
      <c r="UXL3" s="466"/>
      <c r="UXM3" s="466"/>
      <c r="UXN3" s="466"/>
      <c r="UXO3" s="466"/>
      <c r="UXP3" s="466"/>
      <c r="UXQ3" s="466"/>
      <c r="UXR3" s="466"/>
      <c r="UXS3" s="466"/>
      <c r="UXT3" s="466"/>
      <c r="UXU3" s="466"/>
      <c r="UXV3" s="466"/>
      <c r="UXW3" s="466"/>
      <c r="UXX3" s="466"/>
      <c r="UXY3" s="466"/>
      <c r="UXZ3" s="466"/>
      <c r="UYA3" s="466"/>
      <c r="UYB3" s="466"/>
      <c r="UYC3" s="466"/>
      <c r="UYD3" s="466"/>
      <c r="UYE3" s="466"/>
      <c r="UYF3" s="466"/>
      <c r="UYG3" s="466"/>
      <c r="UYH3" s="466"/>
      <c r="UYI3" s="466"/>
      <c r="UYJ3" s="466"/>
      <c r="UYK3" s="466"/>
      <c r="UYL3" s="466"/>
      <c r="UYM3" s="466"/>
      <c r="UYN3" s="466"/>
      <c r="UYO3" s="466"/>
      <c r="UYP3" s="466"/>
      <c r="UYQ3" s="466"/>
      <c r="UYR3" s="466"/>
      <c r="UYS3" s="466"/>
      <c r="UYT3" s="466"/>
      <c r="UYU3" s="466"/>
      <c r="UYV3" s="466"/>
      <c r="UYW3" s="466"/>
      <c r="UYX3" s="466"/>
      <c r="UYY3" s="466"/>
      <c r="UYZ3" s="466"/>
      <c r="UZA3" s="466"/>
      <c r="UZB3" s="466"/>
      <c r="UZC3" s="466"/>
      <c r="UZD3" s="466"/>
      <c r="UZE3" s="466"/>
      <c r="UZF3" s="466"/>
      <c r="UZG3" s="466"/>
      <c r="UZH3" s="466"/>
      <c r="UZI3" s="466"/>
      <c r="UZJ3" s="466"/>
      <c r="UZK3" s="466"/>
      <c r="UZL3" s="466"/>
      <c r="UZM3" s="466"/>
      <c r="UZN3" s="466"/>
      <c r="UZO3" s="466"/>
      <c r="UZP3" s="466"/>
      <c r="UZQ3" s="466"/>
      <c r="UZR3" s="466"/>
      <c r="UZS3" s="466"/>
      <c r="UZT3" s="466"/>
      <c r="UZU3" s="466"/>
      <c r="UZV3" s="466"/>
      <c r="UZW3" s="466"/>
      <c r="UZX3" s="466"/>
      <c r="UZY3" s="466"/>
      <c r="UZZ3" s="466"/>
      <c r="VAA3" s="466"/>
      <c r="VAB3" s="466"/>
      <c r="VAC3" s="466"/>
      <c r="VAD3" s="466"/>
      <c r="VAE3" s="466"/>
      <c r="VAF3" s="466"/>
      <c r="VAG3" s="466"/>
      <c r="VAH3" s="466"/>
      <c r="VAI3" s="466"/>
      <c r="VAJ3" s="466"/>
      <c r="VAK3" s="466"/>
      <c r="VAL3" s="466"/>
      <c r="VAM3" s="466"/>
      <c r="VAN3" s="466"/>
      <c r="VAO3" s="466"/>
      <c r="VAP3" s="466"/>
      <c r="VAQ3" s="466"/>
      <c r="VAR3" s="466"/>
      <c r="VAS3" s="466"/>
      <c r="VAT3" s="466"/>
      <c r="VAU3" s="466"/>
      <c r="VAV3" s="466"/>
      <c r="VAW3" s="466"/>
      <c r="VAX3" s="466"/>
      <c r="VAY3" s="466"/>
      <c r="VAZ3" s="466"/>
      <c r="VBA3" s="466"/>
      <c r="VBB3" s="466"/>
      <c r="VBC3" s="466"/>
      <c r="VBD3" s="466"/>
      <c r="VBE3" s="466"/>
      <c r="VBF3" s="466"/>
      <c r="VBG3" s="466"/>
      <c r="VBH3" s="466"/>
      <c r="VBI3" s="466"/>
      <c r="VBJ3" s="466"/>
      <c r="VBK3" s="466"/>
      <c r="VBL3" s="466"/>
      <c r="VBM3" s="466"/>
      <c r="VBN3" s="466"/>
      <c r="VBO3" s="466"/>
      <c r="VBP3" s="466"/>
      <c r="VBQ3" s="466"/>
      <c r="VBR3" s="466"/>
      <c r="VBS3" s="466"/>
      <c r="VBT3" s="466"/>
      <c r="VBU3" s="466"/>
      <c r="VBV3" s="466"/>
      <c r="VBW3" s="466"/>
      <c r="VBX3" s="466"/>
      <c r="VBY3" s="466"/>
      <c r="VBZ3" s="466"/>
      <c r="VCA3" s="466"/>
      <c r="VCB3" s="466"/>
      <c r="VCC3" s="466"/>
      <c r="VCD3" s="466"/>
      <c r="VCE3" s="466"/>
      <c r="VCF3" s="466"/>
      <c r="VCG3" s="466"/>
      <c r="VCH3" s="466"/>
      <c r="VCI3" s="466"/>
      <c r="VCJ3" s="466"/>
      <c r="VCK3" s="466"/>
      <c r="VCL3" s="466"/>
      <c r="VCM3" s="466"/>
      <c r="VCN3" s="466"/>
      <c r="VCO3" s="466"/>
      <c r="VCP3" s="466"/>
      <c r="VCQ3" s="466"/>
      <c r="VCR3" s="466"/>
      <c r="VCS3" s="466"/>
      <c r="VCT3" s="466"/>
      <c r="VCU3" s="466"/>
      <c r="VCV3" s="466"/>
      <c r="VCW3" s="466"/>
      <c r="VCX3" s="466"/>
      <c r="VCY3" s="466"/>
      <c r="VCZ3" s="466"/>
      <c r="VDA3" s="466"/>
      <c r="VDB3" s="466"/>
      <c r="VDC3" s="466"/>
      <c r="VDD3" s="466"/>
      <c r="VDE3" s="466"/>
      <c r="VDF3" s="466"/>
      <c r="VDG3" s="466"/>
      <c r="VDH3" s="466"/>
      <c r="VDI3" s="466"/>
      <c r="VDJ3" s="466"/>
      <c r="VDK3" s="466"/>
      <c r="VDL3" s="466"/>
      <c r="VDM3" s="466"/>
      <c r="VDN3" s="466"/>
      <c r="VDO3" s="466"/>
      <c r="VDP3" s="466"/>
      <c r="VDQ3" s="466"/>
      <c r="VDR3" s="466"/>
      <c r="VDS3" s="466"/>
      <c r="VDT3" s="466"/>
      <c r="VDU3" s="466"/>
      <c r="VDV3" s="466"/>
      <c r="VDW3" s="466"/>
      <c r="VDX3" s="466"/>
      <c r="VDY3" s="466"/>
      <c r="VDZ3" s="466"/>
      <c r="VEA3" s="466"/>
      <c r="VEB3" s="466"/>
      <c r="VEC3" s="466"/>
      <c r="VED3" s="466"/>
      <c r="VEE3" s="466"/>
      <c r="VEF3" s="466"/>
      <c r="VEG3" s="466"/>
      <c r="VEH3" s="466"/>
      <c r="VEI3" s="466"/>
      <c r="VEJ3" s="466"/>
      <c r="VEK3" s="466"/>
      <c r="VEL3" s="466"/>
      <c r="VEM3" s="466"/>
      <c r="VEN3" s="466"/>
      <c r="VEO3" s="466"/>
      <c r="VEP3" s="466"/>
      <c r="VEQ3" s="466"/>
      <c r="VER3" s="466"/>
      <c r="VES3" s="466"/>
      <c r="VET3" s="466"/>
      <c r="VEU3" s="466"/>
      <c r="VEV3" s="466"/>
      <c r="VEW3" s="466"/>
      <c r="VEX3" s="466"/>
      <c r="VEY3" s="466"/>
      <c r="VEZ3" s="466"/>
      <c r="VFA3" s="466"/>
      <c r="VFB3" s="466"/>
      <c r="VFC3" s="466"/>
      <c r="VFD3" s="466"/>
      <c r="VFE3" s="466"/>
      <c r="VFF3" s="466"/>
      <c r="VFG3" s="466"/>
      <c r="VFH3" s="466"/>
      <c r="VFI3" s="466"/>
      <c r="VFJ3" s="466"/>
      <c r="VFK3" s="466"/>
      <c r="VFL3" s="466"/>
      <c r="VFM3" s="466"/>
      <c r="VFN3" s="466"/>
      <c r="VFO3" s="466"/>
      <c r="VFP3" s="466"/>
      <c r="VFQ3" s="466"/>
      <c r="VFR3" s="466"/>
      <c r="VFS3" s="466"/>
      <c r="VFT3" s="466"/>
      <c r="VFU3" s="466"/>
      <c r="VFV3" s="466"/>
      <c r="VFW3" s="466"/>
      <c r="VFX3" s="466"/>
      <c r="VFY3" s="466"/>
      <c r="VFZ3" s="466"/>
      <c r="VGA3" s="466"/>
      <c r="VGB3" s="466"/>
      <c r="VGC3" s="466"/>
      <c r="VGD3" s="466"/>
      <c r="VGE3" s="466"/>
      <c r="VGF3" s="466"/>
      <c r="VGG3" s="466"/>
      <c r="VGH3" s="466"/>
      <c r="VGI3" s="466"/>
      <c r="VGJ3" s="466"/>
      <c r="VGK3" s="466"/>
      <c r="VGL3" s="466"/>
      <c r="VGM3" s="466"/>
      <c r="VGN3" s="466"/>
      <c r="VGO3" s="466"/>
      <c r="VGP3" s="466"/>
      <c r="VGQ3" s="466"/>
      <c r="VGR3" s="466"/>
      <c r="VGS3" s="466"/>
      <c r="VGT3" s="466"/>
      <c r="VGU3" s="466"/>
      <c r="VGV3" s="466"/>
      <c r="VGW3" s="466"/>
      <c r="VGX3" s="466"/>
      <c r="VGY3" s="466"/>
      <c r="VGZ3" s="466"/>
      <c r="VHA3" s="466"/>
      <c r="VHB3" s="466"/>
      <c r="VHC3" s="466"/>
      <c r="VHD3" s="466"/>
      <c r="VHE3" s="466"/>
      <c r="VHF3" s="466"/>
      <c r="VHG3" s="466"/>
      <c r="VHH3" s="466"/>
      <c r="VHI3" s="466"/>
      <c r="VHJ3" s="466"/>
      <c r="VHK3" s="466"/>
      <c r="VHL3" s="466"/>
      <c r="VHM3" s="466"/>
      <c r="VHN3" s="466"/>
      <c r="VHO3" s="466"/>
      <c r="VHP3" s="466"/>
      <c r="VHQ3" s="466"/>
      <c r="VHR3" s="466"/>
      <c r="VHS3" s="466"/>
      <c r="VHT3" s="466"/>
      <c r="VHU3" s="466"/>
      <c r="VHV3" s="466"/>
      <c r="VHW3" s="466"/>
      <c r="VHX3" s="466"/>
      <c r="VHY3" s="466"/>
      <c r="VHZ3" s="466"/>
      <c r="VIA3" s="466"/>
      <c r="VIB3" s="466"/>
      <c r="VIC3" s="466"/>
      <c r="VID3" s="466"/>
      <c r="VIE3" s="466"/>
      <c r="VIF3" s="466"/>
      <c r="VIG3" s="466"/>
      <c r="VIH3" s="466"/>
      <c r="VII3" s="466"/>
      <c r="VIJ3" s="466"/>
      <c r="VIK3" s="466"/>
      <c r="VIL3" s="466"/>
      <c r="VIM3" s="466"/>
      <c r="VIN3" s="466"/>
      <c r="VIO3" s="466"/>
      <c r="VIP3" s="466"/>
      <c r="VIQ3" s="466"/>
      <c r="VIR3" s="466"/>
      <c r="VIS3" s="466"/>
      <c r="VIT3" s="466"/>
      <c r="VIU3" s="466"/>
      <c r="VIV3" s="466"/>
      <c r="VIW3" s="466"/>
      <c r="VIX3" s="466"/>
      <c r="VIY3" s="466"/>
      <c r="VIZ3" s="466"/>
      <c r="VJA3" s="466"/>
      <c r="VJB3" s="466"/>
      <c r="VJC3" s="466"/>
      <c r="VJD3" s="466"/>
      <c r="VJE3" s="466"/>
      <c r="VJF3" s="466"/>
      <c r="VJG3" s="466"/>
      <c r="VJH3" s="466"/>
      <c r="VJI3" s="466"/>
      <c r="VJJ3" s="466"/>
      <c r="VJK3" s="466"/>
      <c r="VJL3" s="466"/>
      <c r="VJM3" s="466"/>
      <c r="VJN3" s="466"/>
      <c r="VJO3" s="466"/>
      <c r="VJP3" s="466"/>
      <c r="VJQ3" s="466"/>
      <c r="VJR3" s="466"/>
      <c r="VJS3" s="466"/>
      <c r="VJT3" s="466"/>
      <c r="VJU3" s="466"/>
      <c r="VJV3" s="466"/>
      <c r="VJW3" s="466"/>
      <c r="VJX3" s="466"/>
      <c r="VJY3" s="466"/>
      <c r="VJZ3" s="466"/>
      <c r="VKA3" s="466"/>
      <c r="VKB3" s="466"/>
      <c r="VKC3" s="466"/>
      <c r="VKD3" s="466"/>
      <c r="VKE3" s="466"/>
      <c r="VKF3" s="466"/>
      <c r="VKG3" s="466"/>
      <c r="VKH3" s="466"/>
      <c r="VKI3" s="466"/>
      <c r="VKJ3" s="466"/>
      <c r="VKK3" s="466"/>
      <c r="VKL3" s="466"/>
      <c r="VKM3" s="466"/>
      <c r="VKN3" s="466"/>
      <c r="VKO3" s="466"/>
      <c r="VKP3" s="466"/>
      <c r="VKQ3" s="466"/>
      <c r="VKR3" s="466"/>
      <c r="VKS3" s="466"/>
      <c r="VKT3" s="466"/>
      <c r="VKU3" s="466"/>
      <c r="VKV3" s="466"/>
      <c r="VKW3" s="466"/>
      <c r="VKX3" s="466"/>
      <c r="VKY3" s="466"/>
      <c r="VKZ3" s="466"/>
      <c r="VLA3" s="466"/>
      <c r="VLB3" s="466"/>
      <c r="VLC3" s="466"/>
      <c r="VLD3" s="466"/>
      <c r="VLE3" s="466"/>
      <c r="VLF3" s="466"/>
      <c r="VLG3" s="466"/>
      <c r="VLH3" s="466"/>
      <c r="VLI3" s="466"/>
      <c r="VLJ3" s="466"/>
      <c r="VLK3" s="466"/>
      <c r="VLL3" s="466"/>
      <c r="VLM3" s="466"/>
      <c r="VLN3" s="466"/>
      <c r="VLO3" s="466"/>
      <c r="VLP3" s="466"/>
      <c r="VLQ3" s="466"/>
      <c r="VLR3" s="466"/>
      <c r="VLS3" s="466"/>
      <c r="VLT3" s="466"/>
      <c r="VLU3" s="466"/>
      <c r="VLV3" s="466"/>
      <c r="VLW3" s="466"/>
      <c r="VLX3" s="466"/>
      <c r="VLY3" s="466"/>
      <c r="VLZ3" s="466"/>
      <c r="VMA3" s="466"/>
      <c r="VMB3" s="466"/>
      <c r="VMC3" s="466"/>
      <c r="VMD3" s="466"/>
      <c r="VME3" s="466"/>
      <c r="VMF3" s="466"/>
      <c r="VMG3" s="466"/>
      <c r="VMH3" s="466"/>
      <c r="VMI3" s="466"/>
      <c r="VMJ3" s="466"/>
      <c r="VMK3" s="466"/>
      <c r="VML3" s="466"/>
      <c r="VMM3" s="466"/>
      <c r="VMN3" s="466"/>
      <c r="VMO3" s="466"/>
      <c r="VMP3" s="466"/>
      <c r="VMQ3" s="466"/>
      <c r="VMR3" s="466"/>
      <c r="VMS3" s="466"/>
      <c r="VMT3" s="466"/>
      <c r="VMU3" s="466"/>
      <c r="VMV3" s="466"/>
      <c r="VMW3" s="466"/>
      <c r="VMX3" s="466"/>
      <c r="VMY3" s="466"/>
      <c r="VMZ3" s="466"/>
      <c r="VNA3" s="466"/>
      <c r="VNB3" s="466"/>
      <c r="VNC3" s="466"/>
      <c r="VND3" s="466"/>
      <c r="VNE3" s="466"/>
      <c r="VNF3" s="466"/>
      <c r="VNG3" s="466"/>
      <c r="VNH3" s="466"/>
      <c r="VNI3" s="466"/>
      <c r="VNJ3" s="466"/>
      <c r="VNK3" s="466"/>
      <c r="VNL3" s="466"/>
      <c r="VNM3" s="466"/>
      <c r="VNN3" s="466"/>
      <c r="VNO3" s="466"/>
      <c r="VNP3" s="466"/>
      <c r="VNQ3" s="466"/>
      <c r="VNR3" s="466"/>
      <c r="VNS3" s="466"/>
      <c r="VNT3" s="466"/>
      <c r="VNU3" s="466"/>
      <c r="VNV3" s="466"/>
      <c r="VNW3" s="466"/>
      <c r="VNX3" s="466"/>
      <c r="VNY3" s="466"/>
      <c r="VNZ3" s="466"/>
      <c r="VOA3" s="466"/>
      <c r="VOB3" s="466"/>
      <c r="VOC3" s="466"/>
      <c r="VOD3" s="466"/>
      <c r="VOE3" s="466"/>
      <c r="VOF3" s="466"/>
      <c r="VOG3" s="466"/>
      <c r="VOH3" s="466"/>
      <c r="VOI3" s="466"/>
      <c r="VOJ3" s="466"/>
      <c r="VOK3" s="466"/>
      <c r="VOL3" s="466"/>
      <c r="VOM3" s="466"/>
      <c r="VON3" s="466"/>
      <c r="VOO3" s="466"/>
      <c r="VOP3" s="466"/>
      <c r="VOQ3" s="466"/>
      <c r="VOR3" s="466"/>
      <c r="VOS3" s="466"/>
      <c r="VOT3" s="466"/>
      <c r="VOU3" s="466"/>
      <c r="VOV3" s="466"/>
      <c r="VOW3" s="466"/>
      <c r="VOX3" s="466"/>
      <c r="VOY3" s="466"/>
      <c r="VOZ3" s="466"/>
      <c r="VPA3" s="466"/>
      <c r="VPB3" s="466"/>
      <c r="VPC3" s="466"/>
      <c r="VPD3" s="466"/>
      <c r="VPE3" s="466"/>
      <c r="VPF3" s="466"/>
      <c r="VPG3" s="466"/>
      <c r="VPH3" s="466"/>
      <c r="VPI3" s="466"/>
      <c r="VPJ3" s="466"/>
      <c r="VPK3" s="466"/>
      <c r="VPL3" s="466"/>
      <c r="VPM3" s="466"/>
      <c r="VPN3" s="466"/>
      <c r="VPO3" s="466"/>
      <c r="VPP3" s="466"/>
      <c r="VPQ3" s="466"/>
      <c r="VPR3" s="466"/>
      <c r="VPS3" s="466"/>
      <c r="VPT3" s="466"/>
      <c r="VPU3" s="466"/>
      <c r="VPV3" s="466"/>
      <c r="VPW3" s="466"/>
      <c r="VPX3" s="466"/>
      <c r="VPY3" s="466"/>
      <c r="VPZ3" s="466"/>
      <c r="VQA3" s="466"/>
      <c r="VQB3" s="466"/>
      <c r="VQC3" s="466"/>
      <c r="VQD3" s="466"/>
      <c r="VQE3" s="466"/>
      <c r="VQF3" s="466"/>
      <c r="VQG3" s="466"/>
      <c r="VQH3" s="466"/>
      <c r="VQI3" s="466"/>
      <c r="VQJ3" s="466"/>
      <c r="VQK3" s="466"/>
      <c r="VQL3" s="466"/>
      <c r="VQM3" s="466"/>
      <c r="VQN3" s="466"/>
      <c r="VQO3" s="466"/>
      <c r="VQP3" s="466"/>
      <c r="VQQ3" s="466"/>
      <c r="VQR3" s="466"/>
      <c r="VQS3" s="466"/>
      <c r="VQT3" s="466"/>
      <c r="VQU3" s="466"/>
      <c r="VQV3" s="466"/>
      <c r="VQW3" s="466"/>
      <c r="VQX3" s="466"/>
      <c r="VQY3" s="466"/>
      <c r="VQZ3" s="466"/>
      <c r="VRA3" s="466"/>
      <c r="VRB3" s="466"/>
      <c r="VRC3" s="466"/>
      <c r="VRD3" s="466"/>
      <c r="VRE3" s="466"/>
      <c r="VRF3" s="466"/>
      <c r="VRG3" s="466"/>
      <c r="VRH3" s="466"/>
      <c r="VRI3" s="466"/>
      <c r="VRJ3" s="466"/>
      <c r="VRK3" s="466"/>
      <c r="VRL3" s="466"/>
      <c r="VRM3" s="466"/>
      <c r="VRN3" s="466"/>
      <c r="VRO3" s="466"/>
      <c r="VRP3" s="466"/>
      <c r="VRQ3" s="466"/>
      <c r="VRR3" s="466"/>
      <c r="VRS3" s="466"/>
      <c r="VRT3" s="466"/>
      <c r="VRU3" s="466"/>
      <c r="VRV3" s="466"/>
      <c r="VRW3" s="466"/>
      <c r="VRX3" s="466"/>
      <c r="VRY3" s="466"/>
      <c r="VRZ3" s="466"/>
      <c r="VSA3" s="466"/>
      <c r="VSB3" s="466"/>
      <c r="VSC3" s="466"/>
      <c r="VSD3" s="466"/>
      <c r="VSE3" s="466"/>
      <c r="VSF3" s="466"/>
      <c r="VSG3" s="466"/>
      <c r="VSH3" s="466"/>
      <c r="VSI3" s="466"/>
      <c r="VSJ3" s="466"/>
      <c r="VSK3" s="466"/>
      <c r="VSL3" s="466"/>
      <c r="VSM3" s="466"/>
      <c r="VSN3" s="466"/>
      <c r="VSO3" s="466"/>
      <c r="VSP3" s="466"/>
      <c r="VSQ3" s="466"/>
      <c r="VSR3" s="466"/>
      <c r="VSS3" s="466"/>
      <c r="VST3" s="466"/>
      <c r="VSU3" s="466"/>
      <c r="VSV3" s="466"/>
      <c r="VSW3" s="466"/>
      <c r="VSX3" s="466"/>
      <c r="VSY3" s="466"/>
      <c r="VSZ3" s="466"/>
      <c r="VTA3" s="466"/>
      <c r="VTB3" s="466"/>
      <c r="VTC3" s="466"/>
      <c r="VTD3" s="466"/>
      <c r="VTE3" s="466"/>
      <c r="VTF3" s="466"/>
      <c r="VTG3" s="466"/>
      <c r="VTH3" s="466"/>
      <c r="VTI3" s="466"/>
      <c r="VTJ3" s="466"/>
      <c r="VTK3" s="466"/>
      <c r="VTL3" s="466"/>
      <c r="VTM3" s="466"/>
      <c r="VTN3" s="466"/>
      <c r="VTO3" s="466"/>
      <c r="VTP3" s="466"/>
      <c r="VTQ3" s="466"/>
      <c r="VTR3" s="466"/>
      <c r="VTS3" s="466"/>
      <c r="VTT3" s="466"/>
      <c r="VTU3" s="466"/>
      <c r="VTV3" s="466"/>
      <c r="VTW3" s="466"/>
      <c r="VTX3" s="466"/>
      <c r="VTY3" s="466"/>
      <c r="VTZ3" s="466"/>
      <c r="VUA3" s="466"/>
      <c r="VUB3" s="466"/>
      <c r="VUC3" s="466"/>
      <c r="VUD3" s="466"/>
      <c r="VUE3" s="466"/>
      <c r="VUF3" s="466"/>
      <c r="VUG3" s="466"/>
      <c r="VUH3" s="466"/>
      <c r="VUI3" s="466"/>
      <c r="VUJ3" s="466"/>
      <c r="VUK3" s="466"/>
      <c r="VUL3" s="466"/>
      <c r="VUM3" s="466"/>
      <c r="VUN3" s="466"/>
      <c r="VUO3" s="466"/>
      <c r="VUP3" s="466"/>
      <c r="VUQ3" s="466"/>
      <c r="VUR3" s="466"/>
      <c r="VUS3" s="466"/>
      <c r="VUT3" s="466"/>
      <c r="VUU3" s="466"/>
      <c r="VUV3" s="466"/>
      <c r="VUW3" s="466"/>
      <c r="VUX3" s="466"/>
      <c r="VUY3" s="466"/>
      <c r="VUZ3" s="466"/>
      <c r="VVA3" s="466"/>
      <c r="VVB3" s="466"/>
      <c r="VVC3" s="466"/>
      <c r="VVD3" s="466"/>
      <c r="VVE3" s="466"/>
      <c r="VVF3" s="466"/>
      <c r="VVG3" s="466"/>
      <c r="VVH3" s="466"/>
      <c r="VVI3" s="466"/>
      <c r="VVJ3" s="466"/>
      <c r="VVK3" s="466"/>
      <c r="VVL3" s="466"/>
      <c r="VVM3" s="466"/>
      <c r="VVN3" s="466"/>
      <c r="VVO3" s="466"/>
      <c r="VVP3" s="466"/>
      <c r="VVQ3" s="466"/>
      <c r="VVR3" s="466"/>
      <c r="VVS3" s="466"/>
      <c r="VVT3" s="466"/>
      <c r="VVU3" s="466"/>
      <c r="VVV3" s="466"/>
      <c r="VVW3" s="466"/>
      <c r="VVX3" s="466"/>
      <c r="VVY3" s="466"/>
      <c r="VVZ3" s="466"/>
      <c r="VWA3" s="466"/>
      <c r="VWB3" s="466"/>
      <c r="VWC3" s="466"/>
      <c r="VWD3" s="466"/>
      <c r="VWE3" s="466"/>
      <c r="VWF3" s="466"/>
      <c r="VWG3" s="466"/>
      <c r="VWH3" s="466"/>
      <c r="VWI3" s="466"/>
      <c r="VWJ3" s="466"/>
      <c r="VWK3" s="466"/>
      <c r="VWL3" s="466"/>
      <c r="VWM3" s="466"/>
      <c r="VWN3" s="466"/>
      <c r="VWO3" s="466"/>
      <c r="VWP3" s="466"/>
      <c r="VWQ3" s="466"/>
      <c r="VWR3" s="466"/>
      <c r="VWS3" s="466"/>
      <c r="VWT3" s="466"/>
      <c r="VWU3" s="466"/>
      <c r="VWV3" s="466"/>
      <c r="VWW3" s="466"/>
      <c r="VWX3" s="466"/>
      <c r="VWY3" s="466"/>
      <c r="VWZ3" s="466"/>
      <c r="VXA3" s="466"/>
      <c r="VXB3" s="466"/>
      <c r="VXC3" s="466"/>
      <c r="VXD3" s="466"/>
      <c r="VXE3" s="466"/>
      <c r="VXF3" s="466"/>
      <c r="VXG3" s="466"/>
      <c r="VXH3" s="466"/>
      <c r="VXI3" s="466"/>
      <c r="VXJ3" s="466"/>
      <c r="VXK3" s="466"/>
      <c r="VXL3" s="466"/>
      <c r="VXM3" s="466"/>
      <c r="VXN3" s="466"/>
      <c r="VXO3" s="466"/>
      <c r="VXP3" s="466"/>
      <c r="VXQ3" s="466"/>
      <c r="VXR3" s="466"/>
      <c r="VXS3" s="466"/>
      <c r="VXT3" s="466"/>
      <c r="VXU3" s="466"/>
      <c r="VXV3" s="466"/>
      <c r="VXW3" s="466"/>
      <c r="VXX3" s="466"/>
      <c r="VXY3" s="466"/>
      <c r="VXZ3" s="466"/>
      <c r="VYA3" s="466"/>
      <c r="VYB3" s="466"/>
      <c r="VYC3" s="466"/>
      <c r="VYD3" s="466"/>
      <c r="VYE3" s="466"/>
      <c r="VYF3" s="466"/>
      <c r="VYG3" s="466"/>
      <c r="VYH3" s="466"/>
      <c r="VYI3" s="466"/>
      <c r="VYJ3" s="466"/>
      <c r="VYK3" s="466"/>
      <c r="VYL3" s="466"/>
      <c r="VYM3" s="466"/>
      <c r="VYN3" s="466"/>
      <c r="VYO3" s="466"/>
      <c r="VYP3" s="466"/>
      <c r="VYQ3" s="466"/>
      <c r="VYR3" s="466"/>
      <c r="VYS3" s="466"/>
      <c r="VYT3" s="466"/>
      <c r="VYU3" s="466"/>
      <c r="VYV3" s="466"/>
      <c r="VYW3" s="466"/>
      <c r="VYX3" s="466"/>
      <c r="VYY3" s="466"/>
      <c r="VYZ3" s="466"/>
      <c r="VZA3" s="466"/>
      <c r="VZB3" s="466"/>
      <c r="VZC3" s="466"/>
      <c r="VZD3" s="466"/>
      <c r="VZE3" s="466"/>
      <c r="VZF3" s="466"/>
      <c r="VZG3" s="466"/>
      <c r="VZH3" s="466"/>
      <c r="VZI3" s="466"/>
      <c r="VZJ3" s="466"/>
      <c r="VZK3" s="466"/>
      <c r="VZL3" s="466"/>
      <c r="VZM3" s="466"/>
      <c r="VZN3" s="466"/>
      <c r="VZO3" s="466"/>
      <c r="VZP3" s="466"/>
      <c r="VZQ3" s="466"/>
      <c r="VZR3" s="466"/>
      <c r="VZS3" s="466"/>
      <c r="VZT3" s="466"/>
      <c r="VZU3" s="466"/>
      <c r="VZV3" s="466"/>
      <c r="VZW3" s="466"/>
      <c r="VZX3" s="466"/>
      <c r="VZY3" s="466"/>
      <c r="VZZ3" s="466"/>
      <c r="WAA3" s="466"/>
      <c r="WAB3" s="466"/>
      <c r="WAC3" s="466"/>
      <c r="WAD3" s="466"/>
      <c r="WAE3" s="466"/>
      <c r="WAF3" s="466"/>
      <c r="WAG3" s="466"/>
      <c r="WAH3" s="466"/>
      <c r="WAI3" s="466"/>
      <c r="WAJ3" s="466"/>
      <c r="WAK3" s="466"/>
      <c r="WAL3" s="466"/>
      <c r="WAM3" s="466"/>
      <c r="WAN3" s="466"/>
      <c r="WAO3" s="466"/>
      <c r="WAP3" s="466"/>
      <c r="WAQ3" s="466"/>
      <c r="WAR3" s="466"/>
      <c r="WAS3" s="466"/>
      <c r="WAT3" s="466"/>
      <c r="WAU3" s="466"/>
      <c r="WAV3" s="466"/>
      <c r="WAW3" s="466"/>
      <c r="WAX3" s="466"/>
      <c r="WAY3" s="466"/>
      <c r="WAZ3" s="466"/>
      <c r="WBA3" s="466"/>
      <c r="WBB3" s="466"/>
      <c r="WBC3" s="466"/>
      <c r="WBD3" s="466"/>
      <c r="WBE3" s="466"/>
      <c r="WBF3" s="466"/>
      <c r="WBG3" s="466"/>
      <c r="WBH3" s="466"/>
      <c r="WBI3" s="466"/>
      <c r="WBJ3" s="466"/>
      <c r="WBK3" s="466"/>
      <c r="WBL3" s="466"/>
      <c r="WBM3" s="466"/>
      <c r="WBN3" s="466"/>
      <c r="WBO3" s="466"/>
      <c r="WBP3" s="466"/>
      <c r="WBQ3" s="466"/>
      <c r="WBR3" s="466"/>
      <c r="WBS3" s="466"/>
      <c r="WBT3" s="466"/>
      <c r="WBU3" s="466"/>
      <c r="WBV3" s="466"/>
      <c r="WBW3" s="466"/>
      <c r="WBX3" s="466"/>
      <c r="WBY3" s="466"/>
      <c r="WBZ3" s="466"/>
      <c r="WCA3" s="466"/>
      <c r="WCB3" s="466"/>
      <c r="WCC3" s="466"/>
      <c r="WCD3" s="466"/>
      <c r="WCE3" s="466"/>
      <c r="WCF3" s="466"/>
      <c r="WCG3" s="466"/>
      <c r="WCH3" s="466"/>
      <c r="WCI3" s="466"/>
      <c r="WCJ3" s="466"/>
      <c r="WCK3" s="466"/>
      <c r="WCL3" s="466"/>
      <c r="WCM3" s="466"/>
      <c r="WCN3" s="466"/>
      <c r="WCO3" s="466"/>
      <c r="WCP3" s="466"/>
      <c r="WCQ3" s="466"/>
      <c r="WCR3" s="466"/>
      <c r="WCS3" s="466"/>
      <c r="WCT3" s="466"/>
      <c r="WCU3" s="466"/>
      <c r="WCV3" s="466"/>
      <c r="WCW3" s="466"/>
      <c r="WCX3" s="466"/>
      <c r="WCY3" s="466"/>
      <c r="WCZ3" s="466"/>
      <c r="WDA3" s="466"/>
      <c r="WDB3" s="466"/>
      <c r="WDC3" s="466"/>
      <c r="WDD3" s="466"/>
      <c r="WDE3" s="466"/>
      <c r="WDF3" s="466"/>
      <c r="WDG3" s="466"/>
      <c r="WDH3" s="466"/>
      <c r="WDI3" s="466"/>
      <c r="WDJ3" s="466"/>
      <c r="WDK3" s="466"/>
      <c r="WDL3" s="466"/>
      <c r="WDM3" s="466"/>
      <c r="WDN3" s="466"/>
      <c r="WDO3" s="466"/>
      <c r="WDP3" s="466"/>
      <c r="WDQ3" s="466"/>
      <c r="WDR3" s="466"/>
      <c r="WDS3" s="466"/>
      <c r="WDT3" s="466"/>
      <c r="WDU3" s="466"/>
      <c r="WDV3" s="466"/>
      <c r="WDW3" s="466"/>
      <c r="WDX3" s="466"/>
      <c r="WDY3" s="466"/>
      <c r="WDZ3" s="466"/>
      <c r="WEA3" s="466"/>
      <c r="WEB3" s="466"/>
      <c r="WEC3" s="466"/>
      <c r="WED3" s="466"/>
      <c r="WEE3" s="466"/>
      <c r="WEF3" s="466"/>
      <c r="WEG3" s="466"/>
      <c r="WEH3" s="466"/>
      <c r="WEI3" s="466"/>
      <c r="WEJ3" s="466"/>
      <c r="WEK3" s="466"/>
      <c r="WEL3" s="466"/>
      <c r="WEM3" s="466"/>
      <c r="WEN3" s="466"/>
      <c r="WEO3" s="466"/>
      <c r="WEP3" s="466"/>
      <c r="WEQ3" s="466"/>
      <c r="WER3" s="466"/>
      <c r="WES3" s="466"/>
      <c r="WET3" s="466"/>
      <c r="WEU3" s="466"/>
      <c r="WEV3" s="466"/>
      <c r="WEW3" s="466"/>
      <c r="WEX3" s="466"/>
      <c r="WEY3" s="466"/>
      <c r="WEZ3" s="466"/>
      <c r="WFA3" s="466"/>
      <c r="WFB3" s="466"/>
      <c r="WFC3" s="466"/>
      <c r="WFD3" s="466"/>
      <c r="WFE3" s="466"/>
      <c r="WFF3" s="466"/>
      <c r="WFG3" s="466"/>
      <c r="WFH3" s="466"/>
      <c r="WFI3" s="466"/>
      <c r="WFJ3" s="466"/>
      <c r="WFK3" s="466"/>
      <c r="WFL3" s="466"/>
      <c r="WFM3" s="466"/>
      <c r="WFN3" s="466"/>
      <c r="WFO3" s="466"/>
      <c r="WFP3" s="466"/>
      <c r="WFQ3" s="466"/>
      <c r="WFR3" s="466"/>
      <c r="WFS3" s="466"/>
      <c r="WFT3" s="466"/>
      <c r="WFU3" s="466"/>
      <c r="WFV3" s="466"/>
      <c r="WFW3" s="466"/>
      <c r="WFX3" s="466"/>
      <c r="WFY3" s="466"/>
      <c r="WFZ3" s="466"/>
      <c r="WGA3" s="466"/>
      <c r="WGB3" s="466"/>
      <c r="WGC3" s="466"/>
      <c r="WGD3" s="466"/>
      <c r="WGE3" s="466"/>
      <c r="WGF3" s="466"/>
      <c r="WGG3" s="466"/>
      <c r="WGH3" s="466"/>
      <c r="WGI3" s="466"/>
      <c r="WGJ3" s="466"/>
      <c r="WGK3" s="466"/>
      <c r="WGL3" s="466"/>
      <c r="WGM3" s="466"/>
      <c r="WGN3" s="466"/>
      <c r="WGO3" s="466"/>
      <c r="WGP3" s="466"/>
      <c r="WGQ3" s="466"/>
      <c r="WGR3" s="466"/>
      <c r="WGS3" s="466"/>
      <c r="WGT3" s="466"/>
      <c r="WGU3" s="466"/>
      <c r="WGV3" s="466"/>
      <c r="WGW3" s="466"/>
      <c r="WGX3" s="466"/>
      <c r="WGY3" s="466"/>
      <c r="WGZ3" s="466"/>
      <c r="WHA3" s="466"/>
      <c r="WHB3" s="466"/>
      <c r="WHC3" s="466"/>
      <c r="WHD3" s="466"/>
      <c r="WHE3" s="466"/>
      <c r="WHF3" s="466"/>
      <c r="WHG3" s="466"/>
      <c r="WHH3" s="466"/>
      <c r="WHI3" s="466"/>
      <c r="WHJ3" s="466"/>
      <c r="WHK3" s="466"/>
      <c r="WHL3" s="466"/>
      <c r="WHM3" s="466"/>
      <c r="WHN3" s="466"/>
      <c r="WHO3" s="466"/>
      <c r="WHP3" s="466"/>
      <c r="WHQ3" s="466"/>
      <c r="WHR3" s="466"/>
      <c r="WHS3" s="466"/>
      <c r="WHT3" s="466"/>
      <c r="WHU3" s="466"/>
      <c r="WHV3" s="466"/>
      <c r="WHW3" s="466"/>
      <c r="WHX3" s="466"/>
      <c r="WHY3" s="466"/>
      <c r="WHZ3" s="466"/>
      <c r="WIA3" s="466"/>
      <c r="WIB3" s="466"/>
      <c r="WIC3" s="466"/>
      <c r="WID3" s="466"/>
      <c r="WIE3" s="466"/>
      <c r="WIF3" s="466"/>
      <c r="WIG3" s="466"/>
      <c r="WIH3" s="466"/>
      <c r="WII3" s="466"/>
      <c r="WIJ3" s="466"/>
      <c r="WIK3" s="466"/>
      <c r="WIL3" s="466"/>
      <c r="WIM3" s="466"/>
      <c r="WIN3" s="466"/>
      <c r="WIO3" s="466"/>
      <c r="WIP3" s="466"/>
      <c r="WIQ3" s="466"/>
      <c r="WIR3" s="466"/>
      <c r="WIS3" s="466"/>
      <c r="WIT3" s="466"/>
      <c r="WIU3" s="466"/>
      <c r="WIV3" s="466"/>
      <c r="WIW3" s="466"/>
      <c r="WIX3" s="466"/>
      <c r="WIY3" s="466"/>
      <c r="WIZ3" s="466"/>
      <c r="WJA3" s="466"/>
      <c r="WJB3" s="466"/>
      <c r="WJC3" s="466"/>
      <c r="WJD3" s="466"/>
      <c r="WJE3" s="466"/>
      <c r="WJF3" s="466"/>
      <c r="WJG3" s="466"/>
      <c r="WJH3" s="466"/>
      <c r="WJI3" s="466"/>
      <c r="WJJ3" s="466"/>
      <c r="WJK3" s="466"/>
      <c r="WJL3" s="466"/>
      <c r="WJM3" s="466"/>
      <c r="WJN3" s="466"/>
      <c r="WJO3" s="466"/>
      <c r="WJP3" s="466"/>
      <c r="WJQ3" s="466"/>
      <c r="WJR3" s="466"/>
      <c r="WJS3" s="466"/>
      <c r="WJT3" s="466"/>
      <c r="WJU3" s="466"/>
      <c r="WJV3" s="466"/>
      <c r="WJW3" s="466"/>
      <c r="WJX3" s="466"/>
      <c r="WJY3" s="466"/>
      <c r="WJZ3" s="466"/>
      <c r="WKA3" s="466"/>
      <c r="WKB3" s="466"/>
      <c r="WKC3" s="466"/>
      <c r="WKD3" s="466"/>
      <c r="WKE3" s="466"/>
      <c r="WKF3" s="466"/>
      <c r="WKG3" s="466"/>
      <c r="WKH3" s="466"/>
      <c r="WKI3" s="466"/>
      <c r="WKJ3" s="466"/>
      <c r="WKK3" s="466"/>
      <c r="WKL3" s="466"/>
      <c r="WKM3" s="466"/>
      <c r="WKN3" s="466"/>
      <c r="WKO3" s="466"/>
      <c r="WKP3" s="466"/>
      <c r="WKQ3" s="466"/>
      <c r="WKR3" s="466"/>
      <c r="WKS3" s="466"/>
      <c r="WKT3" s="466"/>
      <c r="WKU3" s="466"/>
      <c r="WKV3" s="466"/>
      <c r="WKW3" s="466"/>
      <c r="WKX3" s="466"/>
      <c r="WKY3" s="466"/>
      <c r="WKZ3" s="466"/>
      <c r="WLA3" s="466"/>
      <c r="WLB3" s="466"/>
      <c r="WLC3" s="466"/>
      <c r="WLD3" s="466"/>
      <c r="WLE3" s="466"/>
      <c r="WLF3" s="466"/>
      <c r="WLG3" s="466"/>
      <c r="WLH3" s="466"/>
      <c r="WLI3" s="466"/>
      <c r="WLJ3" s="466"/>
      <c r="WLK3" s="466"/>
      <c r="WLL3" s="466"/>
      <c r="WLM3" s="466"/>
      <c r="WLN3" s="466"/>
      <c r="WLO3" s="466"/>
      <c r="WLP3" s="466"/>
      <c r="WLQ3" s="466"/>
      <c r="WLR3" s="466"/>
      <c r="WLS3" s="466"/>
      <c r="WLT3" s="466"/>
      <c r="WLU3" s="466"/>
      <c r="WLV3" s="466"/>
      <c r="WLW3" s="466"/>
      <c r="WLX3" s="466"/>
      <c r="WLY3" s="466"/>
      <c r="WLZ3" s="466"/>
      <c r="WMA3" s="466"/>
      <c r="WMB3" s="466"/>
      <c r="WMC3" s="466"/>
      <c r="WMD3" s="466"/>
      <c r="WME3" s="466"/>
      <c r="WMF3" s="466"/>
      <c r="WMG3" s="466"/>
      <c r="WMH3" s="466"/>
      <c r="WMI3" s="466"/>
      <c r="WMJ3" s="466"/>
      <c r="WMK3" s="466"/>
      <c r="WML3" s="466"/>
      <c r="WMM3" s="466"/>
      <c r="WMN3" s="466"/>
      <c r="WMO3" s="466"/>
      <c r="WMP3" s="466"/>
      <c r="WMQ3" s="466"/>
      <c r="WMR3" s="466"/>
      <c r="WMS3" s="466"/>
      <c r="WMT3" s="466"/>
      <c r="WMU3" s="466"/>
      <c r="WMV3" s="466"/>
      <c r="WMW3" s="466"/>
      <c r="WMX3" s="466"/>
      <c r="WMY3" s="466"/>
      <c r="WMZ3" s="466"/>
      <c r="WNA3" s="466"/>
      <c r="WNB3" s="466"/>
      <c r="WNC3" s="466"/>
      <c r="WND3" s="466"/>
      <c r="WNE3" s="466"/>
      <c r="WNF3" s="466"/>
      <c r="WNG3" s="466"/>
      <c r="WNH3" s="466"/>
      <c r="WNI3" s="466"/>
      <c r="WNJ3" s="466"/>
      <c r="WNK3" s="466"/>
      <c r="WNL3" s="466"/>
      <c r="WNM3" s="466"/>
      <c r="WNN3" s="466"/>
      <c r="WNO3" s="466"/>
      <c r="WNP3" s="466"/>
      <c r="WNQ3" s="466"/>
      <c r="WNR3" s="466"/>
      <c r="WNS3" s="466"/>
      <c r="WNT3" s="466"/>
      <c r="WNU3" s="466"/>
      <c r="WNV3" s="466"/>
      <c r="WNW3" s="466"/>
      <c r="WNX3" s="466"/>
      <c r="WNY3" s="466"/>
      <c r="WNZ3" s="466"/>
      <c r="WOA3" s="466"/>
      <c r="WOB3" s="466"/>
      <c r="WOC3" s="466"/>
      <c r="WOD3" s="466"/>
      <c r="WOE3" s="466"/>
      <c r="WOF3" s="466"/>
      <c r="WOG3" s="466"/>
      <c r="WOH3" s="466"/>
      <c r="WOI3" s="466"/>
      <c r="WOJ3" s="466"/>
      <c r="WOK3" s="466"/>
      <c r="WOL3" s="466"/>
      <c r="WOM3" s="466"/>
      <c r="WON3" s="466"/>
      <c r="WOO3" s="466"/>
      <c r="WOP3" s="466"/>
      <c r="WOQ3" s="466"/>
      <c r="WOR3" s="466"/>
      <c r="WOS3" s="466"/>
      <c r="WOT3" s="466"/>
      <c r="WOU3" s="466"/>
      <c r="WOV3" s="466"/>
      <c r="WOW3" s="466"/>
      <c r="WOX3" s="466"/>
      <c r="WOY3" s="466"/>
      <c r="WOZ3" s="466"/>
      <c r="WPA3" s="466"/>
      <c r="WPB3" s="466"/>
      <c r="WPC3" s="466"/>
      <c r="WPD3" s="466"/>
      <c r="WPE3" s="466"/>
      <c r="WPF3" s="466"/>
      <c r="WPG3" s="466"/>
      <c r="WPH3" s="466"/>
      <c r="WPI3" s="466"/>
      <c r="WPJ3" s="466"/>
      <c r="WPK3" s="466"/>
      <c r="WPL3" s="466"/>
      <c r="WPM3" s="466"/>
      <c r="WPN3" s="466"/>
      <c r="WPO3" s="466"/>
      <c r="WPP3" s="466"/>
      <c r="WPQ3" s="466"/>
      <c r="WPR3" s="466"/>
      <c r="WPS3" s="466"/>
      <c r="WPT3" s="466"/>
      <c r="WPU3" s="466"/>
      <c r="WPV3" s="466"/>
      <c r="WPW3" s="466"/>
      <c r="WPX3" s="466"/>
      <c r="WPY3" s="466"/>
      <c r="WPZ3" s="466"/>
      <c r="WQA3" s="466"/>
      <c r="WQB3" s="466"/>
      <c r="WQC3" s="466"/>
      <c r="WQD3" s="466"/>
      <c r="WQE3" s="466"/>
      <c r="WQF3" s="466"/>
      <c r="WQG3" s="466"/>
      <c r="WQH3" s="466"/>
      <c r="WQI3" s="466"/>
      <c r="WQJ3" s="466"/>
      <c r="WQK3" s="466"/>
      <c r="WQL3" s="466"/>
      <c r="WQM3" s="466"/>
      <c r="WQN3" s="466"/>
      <c r="WQO3" s="466"/>
      <c r="WQP3" s="466"/>
      <c r="WQQ3" s="466"/>
      <c r="WQR3" s="466"/>
      <c r="WQS3" s="466"/>
      <c r="WQT3" s="466"/>
      <c r="WQU3" s="466"/>
      <c r="WQV3" s="466"/>
      <c r="WQW3" s="466"/>
      <c r="WQX3" s="466"/>
      <c r="WQY3" s="466"/>
      <c r="WQZ3" s="466"/>
      <c r="WRA3" s="466"/>
      <c r="WRB3" s="466"/>
      <c r="WRC3" s="466"/>
      <c r="WRD3" s="466"/>
      <c r="WRE3" s="466"/>
      <c r="WRF3" s="466"/>
      <c r="WRG3" s="466"/>
      <c r="WRH3" s="466"/>
      <c r="WRI3" s="466"/>
      <c r="WRJ3" s="466"/>
      <c r="WRK3" s="466"/>
      <c r="WRL3" s="466"/>
      <c r="WRM3" s="466"/>
      <c r="WRN3" s="466"/>
      <c r="WRO3" s="466"/>
      <c r="WRP3" s="466"/>
      <c r="WRQ3" s="466"/>
      <c r="WRR3" s="466"/>
      <c r="WRS3" s="466"/>
      <c r="WRT3" s="466"/>
      <c r="WRU3" s="466"/>
      <c r="WRV3" s="466"/>
      <c r="WRW3" s="466"/>
      <c r="WRX3" s="466"/>
      <c r="WRY3" s="466"/>
      <c r="WRZ3" s="466"/>
      <c r="WSA3" s="466"/>
      <c r="WSB3" s="466"/>
      <c r="WSC3" s="466"/>
      <c r="WSD3" s="466"/>
      <c r="WSE3" s="466"/>
      <c r="WSF3" s="466"/>
      <c r="WSG3" s="466"/>
      <c r="WSH3" s="466"/>
      <c r="WSI3" s="466"/>
      <c r="WSJ3" s="466"/>
      <c r="WSK3" s="466"/>
      <c r="WSL3" s="466"/>
      <c r="WSM3" s="466"/>
      <c r="WSN3" s="466"/>
      <c r="WSO3" s="466"/>
      <c r="WSP3" s="466"/>
      <c r="WSQ3" s="466"/>
      <c r="WSR3" s="466"/>
      <c r="WSS3" s="466"/>
      <c r="WST3" s="466"/>
      <c r="WSU3" s="466"/>
      <c r="WSV3" s="466"/>
      <c r="WSW3" s="466"/>
      <c r="WSX3" s="466"/>
      <c r="WSY3" s="466"/>
      <c r="WSZ3" s="466"/>
      <c r="WTA3" s="466"/>
      <c r="WTB3" s="466"/>
      <c r="WTC3" s="466"/>
      <c r="WTD3" s="466"/>
      <c r="WTE3" s="466"/>
      <c r="WTF3" s="466"/>
      <c r="WTG3" s="466"/>
      <c r="WTH3" s="466"/>
      <c r="WTI3" s="466"/>
      <c r="WTJ3" s="466"/>
      <c r="WTK3" s="466"/>
      <c r="WTL3" s="466"/>
      <c r="WTM3" s="466"/>
      <c r="WTN3" s="466"/>
      <c r="WTO3" s="466"/>
      <c r="WTP3" s="466"/>
      <c r="WTQ3" s="466"/>
      <c r="WTR3" s="466"/>
      <c r="WTS3" s="466"/>
      <c r="WTT3" s="466"/>
      <c r="WTU3" s="466"/>
      <c r="WTV3" s="466"/>
      <c r="WTW3" s="466"/>
      <c r="WTX3" s="466"/>
      <c r="WTY3" s="466"/>
      <c r="WTZ3" s="466"/>
      <c r="WUA3" s="466"/>
      <c r="WUB3" s="466"/>
      <c r="WUC3" s="466"/>
      <c r="WUD3" s="466"/>
      <c r="WUE3" s="466"/>
      <c r="WUF3" s="466"/>
      <c r="WUG3" s="466"/>
      <c r="WUH3" s="466"/>
      <c r="WUI3" s="466"/>
      <c r="WUJ3" s="466"/>
      <c r="WUK3" s="466"/>
      <c r="WUL3" s="466"/>
      <c r="WUM3" s="466"/>
      <c r="WUN3" s="466"/>
      <c r="WUO3" s="466"/>
      <c r="WUP3" s="466"/>
      <c r="WUQ3" s="466"/>
      <c r="WUR3" s="466"/>
      <c r="WUS3" s="466"/>
      <c r="WUT3" s="466"/>
      <c r="WUU3" s="466"/>
      <c r="WUV3" s="466"/>
      <c r="WUW3" s="466"/>
      <c r="WUX3" s="466"/>
      <c r="WUY3" s="466"/>
      <c r="WUZ3" s="466"/>
      <c r="WVA3" s="466"/>
      <c r="WVB3" s="466"/>
      <c r="WVC3" s="466"/>
      <c r="WVD3" s="466"/>
      <c r="WVE3" s="466"/>
      <c r="WVF3" s="466"/>
      <c r="WVG3" s="466"/>
      <c r="WVH3" s="466"/>
      <c r="WVI3" s="466"/>
      <c r="WVJ3" s="466"/>
      <c r="WVK3" s="466"/>
      <c r="WVL3" s="466"/>
      <c r="WVM3" s="466"/>
      <c r="WVN3" s="466"/>
      <c r="WVO3" s="466"/>
      <c r="WVP3" s="466"/>
      <c r="WVQ3" s="466"/>
      <c r="WVR3" s="466"/>
      <c r="WVS3" s="466"/>
      <c r="WVT3" s="466"/>
      <c r="WVU3" s="466"/>
      <c r="WVV3" s="466"/>
      <c r="WVW3" s="466"/>
      <c r="WVX3" s="466"/>
      <c r="WVY3" s="466"/>
      <c r="WVZ3" s="466"/>
      <c r="WWA3" s="466"/>
      <c r="WWB3" s="466"/>
      <c r="WWC3" s="466"/>
      <c r="WWD3" s="466"/>
      <c r="WWE3" s="466"/>
      <c r="WWF3" s="466"/>
      <c r="WWG3" s="466"/>
      <c r="WWH3" s="466"/>
      <c r="WWI3" s="466"/>
      <c r="WWJ3" s="466"/>
      <c r="WWK3" s="466"/>
      <c r="WWL3" s="466"/>
      <c r="WWM3" s="466"/>
      <c r="WWN3" s="466"/>
      <c r="WWO3" s="466"/>
      <c r="WWP3" s="466"/>
      <c r="WWQ3" s="466"/>
      <c r="WWR3" s="466"/>
      <c r="WWS3" s="466"/>
      <c r="WWT3" s="466"/>
      <c r="WWU3" s="466"/>
      <c r="WWV3" s="466"/>
      <c r="WWW3" s="466"/>
      <c r="WWX3" s="466"/>
      <c r="WWY3" s="466"/>
      <c r="WWZ3" s="466"/>
      <c r="WXA3" s="466"/>
      <c r="WXB3" s="466"/>
      <c r="WXC3" s="466"/>
      <c r="WXD3" s="466"/>
      <c r="WXE3" s="466"/>
      <c r="WXF3" s="466"/>
      <c r="WXG3" s="466"/>
      <c r="WXH3" s="466"/>
      <c r="WXI3" s="466"/>
      <c r="WXJ3" s="466"/>
      <c r="WXK3" s="466"/>
      <c r="WXL3" s="466"/>
      <c r="WXM3" s="466"/>
      <c r="WXN3" s="466"/>
      <c r="WXO3" s="466"/>
      <c r="WXP3" s="466"/>
      <c r="WXQ3" s="466"/>
      <c r="WXR3" s="466"/>
      <c r="WXS3" s="466"/>
      <c r="WXT3" s="466"/>
      <c r="WXU3" s="466"/>
      <c r="WXV3" s="466"/>
      <c r="WXW3" s="466"/>
      <c r="WXX3" s="466"/>
      <c r="WXY3" s="466"/>
      <c r="WXZ3" s="466"/>
      <c r="WYA3" s="466"/>
      <c r="WYB3" s="466"/>
      <c r="WYC3" s="466"/>
      <c r="WYD3" s="466"/>
      <c r="WYE3" s="466"/>
      <c r="WYF3" s="466"/>
      <c r="WYG3" s="466"/>
      <c r="WYH3" s="466"/>
      <c r="WYI3" s="466"/>
      <c r="WYJ3" s="466"/>
      <c r="WYK3" s="466"/>
      <c r="WYL3" s="466"/>
      <c r="WYM3" s="466"/>
      <c r="WYN3" s="466"/>
      <c r="WYO3" s="466"/>
      <c r="WYP3" s="466"/>
      <c r="WYQ3" s="466"/>
      <c r="WYR3" s="466"/>
      <c r="WYS3" s="466"/>
      <c r="WYT3" s="466"/>
      <c r="WYU3" s="466"/>
      <c r="WYV3" s="466"/>
      <c r="WYW3" s="466"/>
      <c r="WYX3" s="466"/>
      <c r="WYY3" s="466"/>
      <c r="WYZ3" s="466"/>
      <c r="WZA3" s="466"/>
      <c r="WZB3" s="466"/>
      <c r="WZC3" s="466"/>
      <c r="WZD3" s="466"/>
      <c r="WZE3" s="466"/>
      <c r="WZF3" s="466"/>
      <c r="WZG3" s="466"/>
      <c r="WZH3" s="466"/>
      <c r="WZI3" s="466"/>
      <c r="WZJ3" s="466"/>
      <c r="WZK3" s="466"/>
      <c r="WZL3" s="466"/>
      <c r="WZM3" s="466"/>
      <c r="WZN3" s="466"/>
      <c r="WZO3" s="466"/>
      <c r="WZP3" s="466"/>
      <c r="WZQ3" s="466"/>
      <c r="WZR3" s="466"/>
      <c r="WZS3" s="466"/>
      <c r="WZT3" s="466"/>
      <c r="WZU3" s="466"/>
      <c r="WZV3" s="466"/>
      <c r="WZW3" s="466"/>
      <c r="WZX3" s="466"/>
      <c r="WZY3" s="466"/>
      <c r="WZZ3" s="466"/>
      <c r="XAA3" s="466"/>
      <c r="XAB3" s="466"/>
      <c r="XAC3" s="466"/>
      <c r="XAD3" s="466"/>
      <c r="XAE3" s="466"/>
      <c r="XAF3" s="466"/>
      <c r="XAG3" s="466"/>
      <c r="XAH3" s="466"/>
      <c r="XAI3" s="466"/>
      <c r="XAJ3" s="466"/>
      <c r="XAK3" s="466"/>
      <c r="XAL3" s="466"/>
      <c r="XAM3" s="466"/>
      <c r="XAN3" s="466"/>
      <c r="XAO3" s="466"/>
      <c r="XAP3" s="466"/>
      <c r="XAQ3" s="466"/>
      <c r="XAR3" s="466"/>
      <c r="XAS3" s="466"/>
      <c r="XAT3" s="466"/>
      <c r="XAU3" s="466"/>
      <c r="XAV3" s="466"/>
      <c r="XAW3" s="466"/>
      <c r="XAX3" s="466"/>
      <c r="XAY3" s="466"/>
      <c r="XAZ3" s="466"/>
      <c r="XBA3" s="466"/>
      <c r="XBB3" s="466"/>
      <c r="XBC3" s="466"/>
      <c r="XBD3" s="466"/>
      <c r="XBE3" s="466"/>
      <c r="XBF3" s="466"/>
      <c r="XBG3" s="466"/>
      <c r="XBH3" s="466"/>
      <c r="XBI3" s="466"/>
      <c r="XBJ3" s="466"/>
      <c r="XBK3" s="466"/>
      <c r="XBL3" s="466"/>
      <c r="XBM3" s="466"/>
      <c r="XBN3" s="466"/>
      <c r="XBO3" s="466"/>
      <c r="XBP3" s="466"/>
      <c r="XBQ3" s="466"/>
      <c r="XBR3" s="466"/>
      <c r="XBS3" s="466"/>
      <c r="XBT3" s="466"/>
      <c r="XBU3" s="466"/>
      <c r="XBV3" s="466"/>
      <c r="XBW3" s="466"/>
      <c r="XBX3" s="466"/>
      <c r="XBY3" s="466"/>
      <c r="XBZ3" s="466"/>
      <c r="XCA3" s="466"/>
      <c r="XCB3" s="466"/>
      <c r="XCC3" s="466"/>
      <c r="XCD3" s="466"/>
      <c r="XCE3" s="466"/>
      <c r="XCF3" s="466"/>
      <c r="XCG3" s="466"/>
      <c r="XCH3" s="466"/>
      <c r="XCI3" s="466"/>
      <c r="XCJ3" s="466"/>
      <c r="XCK3" s="466"/>
      <c r="XCL3" s="466"/>
      <c r="XCM3" s="466"/>
      <c r="XCN3" s="466"/>
      <c r="XCO3" s="466"/>
      <c r="XCP3" s="466"/>
      <c r="XCQ3" s="466"/>
      <c r="XCR3" s="466"/>
      <c r="XCS3" s="466"/>
      <c r="XCT3" s="466"/>
      <c r="XCU3" s="466"/>
      <c r="XCV3" s="466"/>
      <c r="XCW3" s="466"/>
      <c r="XCX3" s="466"/>
      <c r="XCY3" s="466"/>
      <c r="XCZ3" s="466"/>
      <c r="XDA3" s="466"/>
      <c r="XDB3" s="466"/>
      <c r="XDC3" s="466"/>
      <c r="XDD3" s="466"/>
      <c r="XDE3" s="466"/>
      <c r="XDF3" s="466"/>
      <c r="XDG3" s="466"/>
      <c r="XDH3" s="466"/>
      <c r="XDI3" s="466"/>
      <c r="XDJ3" s="466"/>
      <c r="XDK3" s="466"/>
      <c r="XDL3" s="466"/>
      <c r="XDM3" s="466"/>
      <c r="XDN3" s="466"/>
      <c r="XDO3" s="466"/>
      <c r="XDP3" s="466"/>
      <c r="XDQ3" s="466"/>
      <c r="XDR3" s="466"/>
      <c r="XDS3" s="466"/>
      <c r="XDT3" s="466"/>
      <c r="XDU3" s="466"/>
      <c r="XDV3" s="466"/>
      <c r="XDW3" s="466"/>
      <c r="XDX3" s="466"/>
      <c r="XDY3" s="466"/>
      <c r="XDZ3" s="466"/>
      <c r="XEA3" s="466"/>
      <c r="XEB3" s="466"/>
      <c r="XEC3" s="466"/>
      <c r="XED3" s="466"/>
      <c r="XEE3" s="466"/>
      <c r="XEF3" s="466"/>
      <c r="XEG3" s="466"/>
      <c r="XEH3" s="466"/>
      <c r="XEI3" s="466"/>
      <c r="XEJ3" s="466"/>
      <c r="XEK3" s="466"/>
      <c r="XEL3" s="466"/>
      <c r="XEM3" s="466"/>
      <c r="XEN3" s="466"/>
      <c r="XEO3" s="466"/>
      <c r="XEP3" s="466"/>
      <c r="XEQ3" s="466"/>
      <c r="XER3" s="466"/>
      <c r="XES3" s="466"/>
      <c r="XET3" s="466"/>
      <c r="XEU3" s="466"/>
      <c r="XEV3" s="466"/>
      <c r="XEW3" s="466"/>
      <c r="XEX3" s="466"/>
      <c r="XEY3" s="466"/>
      <c r="XEZ3" s="466"/>
      <c r="XFA3" s="466"/>
      <c r="XFB3" s="466"/>
      <c r="XFC3" s="466"/>
      <c r="XFD3" s="466"/>
    </row>
    <row r="4" spans="1:16384" s="561" customFormat="1" ht="15.75" thickBot="1">
      <c r="A4" s="559" t="s">
        <v>10186</v>
      </c>
      <c r="B4" s="154" t="s">
        <v>10011</v>
      </c>
      <c r="C4" s="154" t="s">
        <v>10187</v>
      </c>
      <c r="D4" s="154" t="s">
        <v>0</v>
      </c>
      <c r="E4" s="154" t="s">
        <v>1</v>
      </c>
      <c r="F4" s="154" t="s">
        <v>2</v>
      </c>
      <c r="G4" s="560" t="s">
        <v>289</v>
      </c>
      <c r="H4" s="154" t="s">
        <v>290</v>
      </c>
      <c r="I4" s="154" t="s">
        <v>35</v>
      </c>
      <c r="J4" s="154" t="s">
        <v>291</v>
      </c>
      <c r="K4" s="154" t="s">
        <v>293</v>
      </c>
      <c r="L4" s="154" t="s">
        <v>4</v>
      </c>
      <c r="M4" s="154" t="s">
        <v>294</v>
      </c>
      <c r="N4" s="154" t="s">
        <v>295</v>
      </c>
      <c r="O4" s="154" t="s">
        <v>296</v>
      </c>
      <c r="P4" s="154" t="s">
        <v>297</v>
      </c>
      <c r="Q4" s="154" t="s">
        <v>298</v>
      </c>
      <c r="R4" s="154" t="s">
        <v>299</v>
      </c>
      <c r="S4" s="154" t="s">
        <v>11</v>
      </c>
      <c r="T4" s="154" t="s">
        <v>10</v>
      </c>
      <c r="U4" s="154" t="s">
        <v>300</v>
      </c>
      <c r="V4" s="154" t="s">
        <v>14</v>
      </c>
      <c r="W4" s="154" t="s">
        <v>18</v>
      </c>
      <c r="X4" s="154" t="s">
        <v>24</v>
      </c>
      <c r="Y4" s="154" t="s">
        <v>10012</v>
      </c>
      <c r="Z4" s="154" t="s">
        <v>10014</v>
      </c>
      <c r="AA4" s="154" t="s">
        <v>301</v>
      </c>
      <c r="AB4" s="154" t="s">
        <v>302</v>
      </c>
      <c r="AC4" s="154" t="s">
        <v>303</v>
      </c>
      <c r="AD4" s="154" t="s">
        <v>304</v>
      </c>
      <c r="AE4" s="154" t="s">
        <v>305</v>
      </c>
      <c r="AF4" s="154" t="s">
        <v>292</v>
      </c>
      <c r="AG4" s="154" t="s">
        <v>10188</v>
      </c>
      <c r="AH4" s="154" t="s">
        <v>10189</v>
      </c>
      <c r="AI4" s="154" t="s">
        <v>10190</v>
      </c>
      <c r="AJ4" s="154" t="s">
        <v>10191</v>
      </c>
      <c r="AK4" s="566" t="s">
        <v>10192</v>
      </c>
      <c r="AL4" s="612"/>
      <c r="AM4" s="154" t="s">
        <v>6</v>
      </c>
      <c r="AN4" s="154" t="s">
        <v>10</v>
      </c>
      <c r="AO4" s="566" t="s">
        <v>11</v>
      </c>
      <c r="AP4" s="154" t="s">
        <v>12</v>
      </c>
      <c r="AQ4" s="154" t="s">
        <v>13</v>
      </c>
      <c r="AR4" s="154" t="s">
        <v>14</v>
      </c>
      <c r="AS4" s="154" t="s">
        <v>15</v>
      </c>
      <c r="AT4" s="154" t="s">
        <v>18</v>
      </c>
      <c r="AU4" s="154" t="s">
        <v>10012</v>
      </c>
      <c r="AV4" s="154" t="s">
        <v>7031</v>
      </c>
      <c r="AW4" s="560" t="s">
        <v>7</v>
      </c>
      <c r="AX4" s="154" t="s">
        <v>8</v>
      </c>
      <c r="AY4" s="154" t="s">
        <v>9</v>
      </c>
      <c r="AZ4" s="612"/>
      <c r="BA4" s="154" t="s">
        <v>6</v>
      </c>
      <c r="BB4" s="566" t="s">
        <v>10</v>
      </c>
      <c r="BC4" s="566" t="s">
        <v>11</v>
      </c>
      <c r="BD4" s="566" t="s">
        <v>12</v>
      </c>
      <c r="BE4" s="566" t="s">
        <v>13</v>
      </c>
      <c r="BF4" s="154" t="s">
        <v>14</v>
      </c>
      <c r="BG4" s="154" t="s">
        <v>15</v>
      </c>
      <c r="BH4" s="154" t="s">
        <v>18</v>
      </c>
      <c r="BI4" s="154" t="s">
        <v>10012</v>
      </c>
      <c r="BJ4" s="154" t="s">
        <v>7031</v>
      </c>
      <c r="BK4" s="560" t="s">
        <v>7</v>
      </c>
      <c r="BL4" s="154" t="s">
        <v>8</v>
      </c>
      <c r="BM4" s="154" t="s">
        <v>9</v>
      </c>
    </row>
    <row r="5" spans="1:16384" s="286" customFormat="1" ht="15.75">
      <c r="A5" s="459"/>
      <c r="B5" s="383"/>
      <c r="C5" s="383"/>
      <c r="D5" s="383"/>
      <c r="E5" s="383"/>
      <c r="F5" s="383"/>
      <c r="G5" s="383"/>
      <c r="H5" s="383"/>
      <c r="I5" s="460"/>
      <c r="J5" s="383"/>
      <c r="K5" s="383"/>
      <c r="L5" s="383"/>
      <c r="M5" s="383"/>
      <c r="N5" s="383"/>
      <c r="O5" s="383"/>
      <c r="P5" s="461"/>
      <c r="Q5" s="383"/>
      <c r="R5" s="383"/>
      <c r="S5" s="383"/>
      <c r="T5" s="383"/>
      <c r="U5" s="383"/>
      <c r="V5" s="383"/>
      <c r="W5" s="383"/>
      <c r="X5" s="383"/>
      <c r="Y5" s="383"/>
      <c r="Z5" s="383"/>
      <c r="AA5" s="383"/>
      <c r="AB5" s="383"/>
      <c r="AC5" s="383"/>
      <c r="AD5" s="387"/>
      <c r="AE5" s="461"/>
      <c r="AF5" s="461"/>
      <c r="AG5" s="461"/>
      <c r="AH5" s="461"/>
      <c r="AI5" s="461"/>
      <c r="AJ5" s="383"/>
      <c r="AK5" s="383"/>
      <c r="AL5" s="482"/>
      <c r="AM5" s="383"/>
      <c r="AN5" s="383"/>
      <c r="AO5" s="383"/>
      <c r="AP5" s="383"/>
      <c r="AQ5" s="383"/>
      <c r="AR5" s="383"/>
      <c r="AS5" s="383"/>
      <c r="AT5" s="501"/>
      <c r="AU5" s="513"/>
      <c r="AV5" s="513"/>
      <c r="AW5" s="513"/>
      <c r="AX5" s="513"/>
      <c r="AY5" s="513"/>
      <c r="AZ5" s="614"/>
      <c r="BA5" s="501"/>
      <c r="BB5" s="501"/>
      <c r="BC5" s="501"/>
      <c r="BD5" s="501"/>
      <c r="BE5" s="501"/>
      <c r="BF5" s="501"/>
      <c r="BG5" s="501"/>
      <c r="BH5" s="513"/>
      <c r="BI5" s="513"/>
      <c r="BJ5" s="513"/>
      <c r="BK5" s="513"/>
      <c r="BL5" s="513"/>
      <c r="BM5" s="501"/>
      <c r="BN5" s="513"/>
      <c r="BO5" s="513"/>
      <c r="BP5" s="513"/>
      <c r="BQ5" s="513"/>
      <c r="BR5" s="513"/>
    </row>
    <row r="6" spans="1:16384" s="322" customFormat="1" ht="15.75">
      <c r="A6" s="334" t="s">
        <v>474</v>
      </c>
      <c r="B6" s="335"/>
      <c r="C6" s="335"/>
      <c r="D6" s="335"/>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35"/>
      <c r="AU6" s="335"/>
      <c r="AV6" s="335"/>
      <c r="AW6" s="335"/>
      <c r="AX6" s="335"/>
      <c r="AY6" s="335"/>
      <c r="AZ6" s="335"/>
      <c r="BA6" s="335"/>
      <c r="BB6" s="341"/>
      <c r="BC6" s="341"/>
      <c r="BD6" s="341"/>
      <c r="BE6" s="341"/>
      <c r="BF6" s="335"/>
      <c r="BG6" s="335"/>
      <c r="BH6" s="335"/>
      <c r="BI6" s="335"/>
      <c r="BJ6" s="335"/>
      <c r="BK6" s="335"/>
      <c r="BL6" s="335"/>
      <c r="BM6" s="335"/>
      <c r="BN6" s="335"/>
      <c r="BO6" s="335"/>
      <c r="BP6" s="335"/>
      <c r="BQ6" s="621"/>
      <c r="BR6" s="621"/>
    </row>
    <row r="7" spans="1:16384" ht="15" customHeight="1">
      <c r="A7" s="340"/>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70"/>
      <c r="AM7" s="389"/>
      <c r="AN7" s="389"/>
      <c r="AO7" s="389"/>
      <c r="AP7" s="389"/>
      <c r="AQ7" s="389"/>
      <c r="AR7" s="389"/>
      <c r="AS7" s="389"/>
    </row>
    <row r="8" spans="1:16384" ht="15" customHeight="1">
      <c r="A8" s="344" t="s">
        <v>452</v>
      </c>
      <c r="B8" s="371"/>
      <c r="C8" s="371"/>
      <c r="D8" s="371"/>
      <c r="E8" s="390"/>
      <c r="F8" s="390"/>
      <c r="G8" s="390"/>
      <c r="H8" s="390"/>
      <c r="I8" s="390"/>
      <c r="J8" s="390"/>
      <c r="K8" s="390"/>
      <c r="L8" s="390"/>
      <c r="M8" s="390"/>
      <c r="N8" s="390"/>
      <c r="O8" s="390"/>
      <c r="P8" s="389"/>
      <c r="Q8" s="390"/>
      <c r="R8" s="390"/>
      <c r="S8" s="390"/>
      <c r="T8" s="390"/>
      <c r="U8" s="390"/>
      <c r="V8" s="390"/>
      <c r="W8" s="390"/>
      <c r="X8" s="390"/>
      <c r="Y8" s="390"/>
      <c r="Z8" s="390"/>
      <c r="AA8" s="390"/>
      <c r="AB8" s="390"/>
      <c r="AC8" s="390"/>
      <c r="AD8" s="390"/>
      <c r="AE8" s="390"/>
      <c r="AF8" s="390"/>
      <c r="AG8" s="390"/>
      <c r="AH8" s="390"/>
      <c r="AI8" s="390"/>
      <c r="AJ8" s="390"/>
      <c r="AK8" s="389"/>
      <c r="AL8" s="370"/>
      <c r="AM8" s="390"/>
      <c r="AN8" s="390"/>
      <c r="AO8" s="389"/>
      <c r="AP8" s="390"/>
      <c r="AQ8" s="390"/>
      <c r="AR8" s="390"/>
      <c r="AS8" s="389"/>
    </row>
    <row r="9" spans="1:16384" s="388" customFormat="1">
      <c r="A9" s="272" t="s">
        <v>8269</v>
      </c>
      <c r="B9" s="388" t="s">
        <v>8270</v>
      </c>
      <c r="C9" s="388" t="s">
        <v>10193</v>
      </c>
      <c r="D9" s="390">
        <v>24</v>
      </c>
      <c r="E9" s="390" t="s">
        <v>64</v>
      </c>
      <c r="F9" s="390" t="s">
        <v>34</v>
      </c>
      <c r="G9" s="390" t="s">
        <v>35</v>
      </c>
      <c r="H9" s="390">
        <v>1</v>
      </c>
      <c r="I9" s="390">
        <v>0</v>
      </c>
      <c r="J9" s="519">
        <v>1</v>
      </c>
      <c r="K9" s="517">
        <v>3.68</v>
      </c>
      <c r="L9" s="390">
        <v>3</v>
      </c>
      <c r="M9" s="390">
        <v>1</v>
      </c>
      <c r="N9" s="390">
        <v>1</v>
      </c>
      <c r="O9" s="390">
        <v>0</v>
      </c>
      <c r="P9" s="390">
        <v>0</v>
      </c>
      <c r="Q9" s="390">
        <v>0</v>
      </c>
      <c r="R9" s="518">
        <v>14.667</v>
      </c>
      <c r="S9" s="390">
        <v>12</v>
      </c>
      <c r="T9" s="390">
        <v>6</v>
      </c>
      <c r="U9" s="390">
        <v>6</v>
      </c>
      <c r="V9" s="390">
        <v>1</v>
      </c>
      <c r="W9" s="390">
        <v>3</v>
      </c>
      <c r="X9" s="390">
        <v>0</v>
      </c>
      <c r="Y9" s="390">
        <v>10</v>
      </c>
      <c r="Z9" s="390">
        <v>0</v>
      </c>
      <c r="AA9" s="390">
        <v>0</v>
      </c>
      <c r="AB9" s="390">
        <v>0</v>
      </c>
      <c r="AC9" s="390">
        <v>56</v>
      </c>
      <c r="AD9" s="390">
        <v>115</v>
      </c>
      <c r="AE9" s="390">
        <v>3.3</v>
      </c>
      <c r="AF9" s="519">
        <v>1.0229999999999999</v>
      </c>
      <c r="AG9" s="518">
        <v>7.4</v>
      </c>
      <c r="AH9" s="518">
        <v>0.6</v>
      </c>
      <c r="AI9" s="518">
        <v>1.8</v>
      </c>
      <c r="AJ9" s="518">
        <v>6.1</v>
      </c>
      <c r="AK9" s="567">
        <v>3.33</v>
      </c>
      <c r="AL9" s="370"/>
      <c r="AM9" s="390">
        <v>12</v>
      </c>
      <c r="AN9" s="390">
        <v>0</v>
      </c>
      <c r="AO9" s="389">
        <v>4</v>
      </c>
      <c r="AP9" s="390">
        <v>1</v>
      </c>
      <c r="AQ9" s="390">
        <v>0</v>
      </c>
      <c r="AR9" s="390">
        <v>0</v>
      </c>
      <c r="AS9" s="390">
        <v>3</v>
      </c>
      <c r="AT9" s="390">
        <v>2</v>
      </c>
      <c r="AU9" s="390">
        <v>2</v>
      </c>
      <c r="AV9" s="519">
        <v>0.33300000000000002</v>
      </c>
      <c r="AW9" s="519">
        <v>0.42899999999999999</v>
      </c>
      <c r="AX9" s="519">
        <v>0.41699999999999998</v>
      </c>
      <c r="AY9" s="519">
        <v>0.84599999999999997</v>
      </c>
      <c r="AZ9" s="370"/>
      <c r="BA9" s="390">
        <v>39</v>
      </c>
      <c r="BB9" s="389">
        <v>0</v>
      </c>
      <c r="BC9" s="389">
        <v>8</v>
      </c>
      <c r="BD9" s="389">
        <v>2</v>
      </c>
      <c r="BE9" s="389">
        <v>1</v>
      </c>
      <c r="BF9" s="390">
        <v>1</v>
      </c>
      <c r="BG9" s="390">
        <v>3</v>
      </c>
      <c r="BH9" s="390">
        <v>1</v>
      </c>
      <c r="BI9" s="390">
        <v>8</v>
      </c>
      <c r="BJ9" s="519">
        <v>0.20499999999999999</v>
      </c>
      <c r="BK9" s="519">
        <v>0.22</v>
      </c>
      <c r="BL9" s="519">
        <v>0.38500000000000001</v>
      </c>
      <c r="BM9" s="519">
        <v>0.60499999999999998</v>
      </c>
    </row>
    <row r="10" spans="1:16384" s="388" customFormat="1">
      <c r="A10" s="272" t="s">
        <v>6570</v>
      </c>
      <c r="B10" s="388" t="s">
        <v>7348</v>
      </c>
      <c r="C10" s="388" t="s">
        <v>10193</v>
      </c>
      <c r="D10" s="390">
        <v>28</v>
      </c>
      <c r="E10" s="390" t="s">
        <v>44</v>
      </c>
      <c r="F10" s="390" t="s">
        <v>34</v>
      </c>
      <c r="G10" s="390" t="s">
        <v>10</v>
      </c>
      <c r="H10" s="390">
        <v>4</v>
      </c>
      <c r="I10" s="390">
        <v>7</v>
      </c>
      <c r="J10" s="519">
        <v>0.36399999999999999</v>
      </c>
      <c r="K10" s="517">
        <v>6</v>
      </c>
      <c r="L10" s="390">
        <v>50</v>
      </c>
      <c r="M10" s="390">
        <v>4</v>
      </c>
      <c r="N10" s="390">
        <v>7</v>
      </c>
      <c r="O10" s="390">
        <v>0</v>
      </c>
      <c r="P10" s="390">
        <v>0</v>
      </c>
      <c r="Q10" s="390">
        <v>0</v>
      </c>
      <c r="R10" s="518">
        <v>72</v>
      </c>
      <c r="S10" s="390">
        <v>96</v>
      </c>
      <c r="T10" s="390">
        <v>50</v>
      </c>
      <c r="U10" s="390">
        <v>48</v>
      </c>
      <c r="V10" s="390">
        <v>14</v>
      </c>
      <c r="W10" s="390">
        <v>24</v>
      </c>
      <c r="X10" s="390">
        <v>0</v>
      </c>
      <c r="Y10" s="390">
        <v>53</v>
      </c>
      <c r="Z10" s="390">
        <v>6</v>
      </c>
      <c r="AA10" s="390">
        <v>0</v>
      </c>
      <c r="AB10" s="390">
        <v>8</v>
      </c>
      <c r="AC10" s="390">
        <v>328</v>
      </c>
      <c r="AD10" s="390">
        <v>70</v>
      </c>
      <c r="AE10" s="390">
        <v>5.47</v>
      </c>
      <c r="AF10" s="519">
        <v>1.667</v>
      </c>
      <c r="AG10" s="518">
        <v>12</v>
      </c>
      <c r="AH10" s="518">
        <v>1.8</v>
      </c>
      <c r="AI10" s="518">
        <v>3</v>
      </c>
      <c r="AJ10" s="518">
        <v>6.6</v>
      </c>
      <c r="AK10" s="567">
        <v>2.21</v>
      </c>
      <c r="AL10" s="370"/>
      <c r="AM10" s="390">
        <v>135</v>
      </c>
      <c r="AN10" s="390">
        <v>0</v>
      </c>
      <c r="AO10" s="389">
        <v>45</v>
      </c>
      <c r="AP10" s="390">
        <v>11</v>
      </c>
      <c r="AQ10" s="390">
        <v>1</v>
      </c>
      <c r="AR10" s="390">
        <v>6</v>
      </c>
      <c r="AS10" s="390">
        <v>21</v>
      </c>
      <c r="AT10" s="390">
        <v>12</v>
      </c>
      <c r="AU10" s="390">
        <v>23</v>
      </c>
      <c r="AV10" s="519">
        <v>0.33300000000000002</v>
      </c>
      <c r="AW10" s="519">
        <v>0.39700000000000002</v>
      </c>
      <c r="AX10" s="519">
        <v>0.56299999999999994</v>
      </c>
      <c r="AY10" s="519">
        <v>0.96</v>
      </c>
      <c r="AZ10" s="370"/>
      <c r="BA10" s="390">
        <v>162</v>
      </c>
      <c r="BB10" s="389">
        <v>0</v>
      </c>
      <c r="BC10" s="389">
        <v>51</v>
      </c>
      <c r="BD10" s="389">
        <v>6</v>
      </c>
      <c r="BE10" s="389">
        <v>0</v>
      </c>
      <c r="BF10" s="390">
        <v>8</v>
      </c>
      <c r="BG10" s="390">
        <v>21</v>
      </c>
      <c r="BH10" s="390">
        <v>12</v>
      </c>
      <c r="BI10" s="390">
        <v>30</v>
      </c>
      <c r="BJ10" s="519">
        <v>0.315</v>
      </c>
      <c r="BK10" s="519">
        <v>0.373</v>
      </c>
      <c r="BL10" s="519">
        <v>0.5</v>
      </c>
      <c r="BM10" s="519">
        <v>0.873</v>
      </c>
    </row>
    <row r="11" spans="1:16384" s="388" customFormat="1">
      <c r="A11" s="272" t="s">
        <v>8071</v>
      </c>
      <c r="B11" s="388" t="s">
        <v>8072</v>
      </c>
      <c r="C11" s="388" t="s">
        <v>10193</v>
      </c>
      <c r="D11" s="390">
        <v>31</v>
      </c>
      <c r="E11" s="390" t="s">
        <v>60</v>
      </c>
      <c r="F11" s="390" t="s">
        <v>34</v>
      </c>
      <c r="G11" s="390" t="s">
        <v>35</v>
      </c>
      <c r="H11" s="390">
        <v>3</v>
      </c>
      <c r="I11" s="390">
        <v>0</v>
      </c>
      <c r="J11" s="519">
        <v>1</v>
      </c>
      <c r="K11" s="517">
        <v>1.93</v>
      </c>
      <c r="L11" s="390">
        <v>31</v>
      </c>
      <c r="M11" s="390">
        <v>0</v>
      </c>
      <c r="N11" s="390">
        <v>4</v>
      </c>
      <c r="O11" s="390">
        <v>0</v>
      </c>
      <c r="P11" s="390">
        <v>0</v>
      </c>
      <c r="Q11" s="390">
        <v>0</v>
      </c>
      <c r="R11" s="518">
        <v>32.667000000000002</v>
      </c>
      <c r="S11" s="390">
        <v>36</v>
      </c>
      <c r="T11" s="390">
        <v>7</v>
      </c>
      <c r="U11" s="390">
        <v>7</v>
      </c>
      <c r="V11" s="390">
        <v>0</v>
      </c>
      <c r="W11" s="390">
        <v>4</v>
      </c>
      <c r="X11" s="390">
        <v>1</v>
      </c>
      <c r="Y11" s="390">
        <v>15</v>
      </c>
      <c r="Z11" s="390">
        <v>1</v>
      </c>
      <c r="AA11" s="390">
        <v>0</v>
      </c>
      <c r="AB11" s="390">
        <v>1</v>
      </c>
      <c r="AC11" s="390">
        <v>133</v>
      </c>
      <c r="AD11" s="390">
        <v>217</v>
      </c>
      <c r="AE11" s="390">
        <v>2.7</v>
      </c>
      <c r="AF11" s="519">
        <v>1.224</v>
      </c>
      <c r="AG11" s="518">
        <v>9.9</v>
      </c>
      <c r="AH11" s="518">
        <v>0</v>
      </c>
      <c r="AI11" s="518">
        <v>1.1000000000000001</v>
      </c>
      <c r="AJ11" s="518">
        <v>4.0999999999999996</v>
      </c>
      <c r="AK11" s="567">
        <v>3.75</v>
      </c>
      <c r="AL11" s="370"/>
      <c r="AM11" s="390">
        <v>53</v>
      </c>
      <c r="AN11" s="390">
        <v>0</v>
      </c>
      <c r="AO11" s="389">
        <v>15</v>
      </c>
      <c r="AP11" s="390">
        <v>1</v>
      </c>
      <c r="AQ11" s="390">
        <v>0</v>
      </c>
      <c r="AR11" s="390">
        <v>0</v>
      </c>
      <c r="AS11" s="390">
        <v>2</v>
      </c>
      <c r="AT11" s="390">
        <v>3</v>
      </c>
      <c r="AU11" s="390">
        <v>6</v>
      </c>
      <c r="AV11" s="519">
        <v>0.28299999999999997</v>
      </c>
      <c r="AW11" s="519">
        <v>0.32800000000000001</v>
      </c>
      <c r="AX11" s="519">
        <v>0.30199999999999999</v>
      </c>
      <c r="AY11" s="519">
        <v>0.63</v>
      </c>
      <c r="AZ11" s="370"/>
      <c r="BA11" s="390">
        <v>73</v>
      </c>
      <c r="BB11" s="389">
        <v>0</v>
      </c>
      <c r="BC11" s="389">
        <v>21</v>
      </c>
      <c r="BD11" s="389">
        <v>5</v>
      </c>
      <c r="BE11" s="389">
        <v>2</v>
      </c>
      <c r="BF11" s="390">
        <v>0</v>
      </c>
      <c r="BG11" s="390">
        <v>8</v>
      </c>
      <c r="BH11" s="390">
        <v>1</v>
      </c>
      <c r="BI11" s="390">
        <v>9</v>
      </c>
      <c r="BJ11" s="519">
        <v>0.28799999999999998</v>
      </c>
      <c r="BK11" s="519">
        <v>0.29299999999999998</v>
      </c>
      <c r="BL11" s="519">
        <v>0.41099999999999998</v>
      </c>
      <c r="BM11" s="519">
        <v>0.70399999999999996</v>
      </c>
    </row>
    <row r="12" spans="1:16384" s="388" customFormat="1">
      <c r="A12" s="272" t="s">
        <v>3856</v>
      </c>
      <c r="B12" s="388" t="s">
        <v>7349</v>
      </c>
      <c r="C12" s="388" t="s">
        <v>10193</v>
      </c>
      <c r="D12" s="390">
        <v>30</v>
      </c>
      <c r="E12" s="390" t="s">
        <v>42</v>
      </c>
      <c r="F12" s="390" t="s">
        <v>43</v>
      </c>
      <c r="G12" s="390" t="s">
        <v>10</v>
      </c>
      <c r="H12" s="390">
        <v>10</v>
      </c>
      <c r="I12" s="390">
        <v>9</v>
      </c>
      <c r="J12" s="519">
        <v>0.52600000000000002</v>
      </c>
      <c r="K12" s="517">
        <v>1.7</v>
      </c>
      <c r="L12" s="390">
        <v>32</v>
      </c>
      <c r="M12" s="390">
        <v>32</v>
      </c>
      <c r="N12" s="390">
        <v>0</v>
      </c>
      <c r="O12" s="390">
        <v>1</v>
      </c>
      <c r="P12" s="390">
        <v>0</v>
      </c>
      <c r="Q12" s="390">
        <v>0</v>
      </c>
      <c r="R12" s="518">
        <v>217</v>
      </c>
      <c r="S12" s="390">
        <v>152</v>
      </c>
      <c r="T12" s="390">
        <v>48</v>
      </c>
      <c r="U12" s="390">
        <v>41</v>
      </c>
      <c r="V12" s="390">
        <v>10</v>
      </c>
      <c r="W12" s="390">
        <v>46</v>
      </c>
      <c r="X12" s="390">
        <v>3</v>
      </c>
      <c r="Y12" s="390">
        <v>269</v>
      </c>
      <c r="Z12" s="390">
        <v>5</v>
      </c>
      <c r="AA12" s="390">
        <v>0</v>
      </c>
      <c r="AB12" s="390">
        <v>2</v>
      </c>
      <c r="AC12" s="390">
        <v>835</v>
      </c>
      <c r="AD12" s="390">
        <v>216</v>
      </c>
      <c r="AE12" s="390">
        <v>1.99</v>
      </c>
      <c r="AF12" s="519">
        <v>0.91200000000000003</v>
      </c>
      <c r="AG12" s="518">
        <v>6.3</v>
      </c>
      <c r="AH12" s="518">
        <v>0.4</v>
      </c>
      <c r="AI12" s="518">
        <v>1.9</v>
      </c>
      <c r="AJ12" s="518">
        <v>11.2</v>
      </c>
      <c r="AK12" s="567">
        <v>5.85</v>
      </c>
      <c r="AL12" s="370"/>
      <c r="AM12" s="390">
        <v>397</v>
      </c>
      <c r="AN12" s="390">
        <v>0</v>
      </c>
      <c r="AO12" s="389">
        <v>87</v>
      </c>
      <c r="AP12" s="390">
        <v>15</v>
      </c>
      <c r="AQ12" s="390">
        <v>2</v>
      </c>
      <c r="AR12" s="390">
        <v>6</v>
      </c>
      <c r="AS12" s="390">
        <v>20</v>
      </c>
      <c r="AT12" s="390">
        <v>23</v>
      </c>
      <c r="AU12" s="390">
        <v>125</v>
      </c>
      <c r="AV12" s="519">
        <v>0.219</v>
      </c>
      <c r="AW12" s="519">
        <v>0.26700000000000002</v>
      </c>
      <c r="AX12" s="519">
        <v>0.312</v>
      </c>
      <c r="AY12" s="519">
        <v>0.57899999999999996</v>
      </c>
      <c r="AZ12" s="370"/>
      <c r="BA12" s="390">
        <v>379</v>
      </c>
      <c r="BB12" s="389">
        <v>0</v>
      </c>
      <c r="BC12" s="389">
        <v>65</v>
      </c>
      <c r="BD12" s="389">
        <v>12</v>
      </c>
      <c r="BE12" s="389">
        <v>1</v>
      </c>
      <c r="BF12" s="390">
        <v>4</v>
      </c>
      <c r="BG12" s="390">
        <v>20</v>
      </c>
      <c r="BH12" s="390">
        <v>23</v>
      </c>
      <c r="BI12" s="390">
        <v>144</v>
      </c>
      <c r="BJ12" s="519">
        <v>0.17199999999999999</v>
      </c>
      <c r="BK12" s="519">
        <v>0.22</v>
      </c>
      <c r="BL12" s="519">
        <v>0.24</v>
      </c>
      <c r="BM12" s="519">
        <v>0.46</v>
      </c>
    </row>
    <row r="13" spans="1:16384" s="388" customFormat="1">
      <c r="A13" s="272" t="s">
        <v>9959</v>
      </c>
      <c r="B13" s="388" t="s">
        <v>10194</v>
      </c>
      <c r="C13" s="388" t="s">
        <v>10193</v>
      </c>
      <c r="D13" s="390">
        <v>28</v>
      </c>
      <c r="E13" s="390" t="s">
        <v>51</v>
      </c>
      <c r="F13" s="390" t="s">
        <v>34</v>
      </c>
      <c r="G13" s="390" t="s">
        <v>10</v>
      </c>
      <c r="H13" s="390">
        <v>6</v>
      </c>
      <c r="I13" s="390">
        <v>7</v>
      </c>
      <c r="J13" s="519">
        <v>0.46200000000000002</v>
      </c>
      <c r="K13" s="517">
        <v>3.81</v>
      </c>
      <c r="L13" s="390">
        <v>22</v>
      </c>
      <c r="M13" s="390">
        <v>21</v>
      </c>
      <c r="N13" s="390">
        <v>0</v>
      </c>
      <c r="O13" s="390">
        <v>0</v>
      </c>
      <c r="P13" s="390">
        <v>0</v>
      </c>
      <c r="Q13" s="390">
        <v>0</v>
      </c>
      <c r="R13" s="518">
        <v>111</v>
      </c>
      <c r="S13" s="390">
        <v>105</v>
      </c>
      <c r="T13" s="390">
        <v>55</v>
      </c>
      <c r="U13" s="390">
        <v>47</v>
      </c>
      <c r="V13" s="390">
        <v>14</v>
      </c>
      <c r="W13" s="390">
        <v>20</v>
      </c>
      <c r="X13" s="390">
        <v>1</v>
      </c>
      <c r="Y13" s="390">
        <v>101</v>
      </c>
      <c r="Z13" s="390">
        <v>3</v>
      </c>
      <c r="AA13" s="390">
        <v>0</v>
      </c>
      <c r="AB13" s="390">
        <v>4</v>
      </c>
      <c r="AC13" s="390">
        <v>455</v>
      </c>
      <c r="AD13" s="390">
        <v>112</v>
      </c>
      <c r="AE13" s="390">
        <v>3.6</v>
      </c>
      <c r="AF13" s="519">
        <v>1.1259999999999999</v>
      </c>
      <c r="AG13" s="518">
        <v>8.5</v>
      </c>
      <c r="AH13" s="518">
        <v>1.1000000000000001</v>
      </c>
      <c r="AI13" s="518">
        <v>1.6</v>
      </c>
      <c r="AJ13" s="518">
        <v>8.1999999999999993</v>
      </c>
      <c r="AK13" s="567">
        <v>5.05</v>
      </c>
      <c r="AL13" s="370"/>
      <c r="AM13" s="390">
        <v>209</v>
      </c>
      <c r="AN13" s="390">
        <v>0</v>
      </c>
      <c r="AO13" s="389">
        <v>53</v>
      </c>
      <c r="AP13" s="390">
        <v>9</v>
      </c>
      <c r="AQ13" s="390">
        <v>3</v>
      </c>
      <c r="AR13" s="390">
        <v>7</v>
      </c>
      <c r="AS13" s="390">
        <v>26</v>
      </c>
      <c r="AT13" s="390">
        <v>15</v>
      </c>
      <c r="AU13" s="390">
        <v>47</v>
      </c>
      <c r="AV13" s="519">
        <v>0.254</v>
      </c>
      <c r="AW13" s="519">
        <v>0.311</v>
      </c>
      <c r="AX13" s="519">
        <v>0.42599999999999999</v>
      </c>
      <c r="AY13" s="519">
        <v>0.73699999999999999</v>
      </c>
      <c r="AZ13" s="370"/>
      <c r="BA13" s="390">
        <v>218</v>
      </c>
      <c r="BB13" s="389">
        <v>0</v>
      </c>
      <c r="BC13" s="389">
        <v>52</v>
      </c>
      <c r="BD13" s="389">
        <v>10</v>
      </c>
      <c r="BE13" s="389">
        <v>0</v>
      </c>
      <c r="BF13" s="390">
        <v>7</v>
      </c>
      <c r="BG13" s="390">
        <v>21</v>
      </c>
      <c r="BH13" s="390">
        <v>5</v>
      </c>
      <c r="BI13" s="390">
        <v>54</v>
      </c>
      <c r="BJ13" s="519">
        <v>0.23899999999999999</v>
      </c>
      <c r="BK13" s="519">
        <v>0.252</v>
      </c>
      <c r="BL13" s="519">
        <v>0.38100000000000001</v>
      </c>
      <c r="BM13" s="519">
        <v>0.63300000000000001</v>
      </c>
    </row>
    <row r="14" spans="1:16384" s="388" customFormat="1">
      <c r="A14" s="272" t="s">
        <v>6171</v>
      </c>
      <c r="B14" s="388" t="s">
        <v>7350</v>
      </c>
      <c r="C14" s="388" t="s">
        <v>10193</v>
      </c>
      <c r="D14" s="390">
        <v>26</v>
      </c>
      <c r="E14" s="390" t="s">
        <v>56</v>
      </c>
      <c r="F14" s="390" t="s">
        <v>43</v>
      </c>
      <c r="G14" s="390" t="s">
        <v>10</v>
      </c>
      <c r="H14" s="390">
        <v>13</v>
      </c>
      <c r="I14" s="390">
        <v>10</v>
      </c>
      <c r="J14" s="519">
        <v>0.56499999999999995</v>
      </c>
      <c r="K14" s="517">
        <v>2.85</v>
      </c>
      <c r="L14" s="390">
        <v>31</v>
      </c>
      <c r="M14" s="390">
        <v>31</v>
      </c>
      <c r="N14" s="390">
        <v>0</v>
      </c>
      <c r="O14" s="390">
        <v>2</v>
      </c>
      <c r="P14" s="390">
        <v>1</v>
      </c>
      <c r="Q14" s="390">
        <v>0</v>
      </c>
      <c r="R14" s="518">
        <v>183</v>
      </c>
      <c r="S14" s="390">
        <v>130</v>
      </c>
      <c r="T14" s="390">
        <v>65</v>
      </c>
      <c r="U14" s="390">
        <v>58</v>
      </c>
      <c r="V14" s="390">
        <v>17</v>
      </c>
      <c r="W14" s="390">
        <v>68</v>
      </c>
      <c r="X14" s="390">
        <v>3</v>
      </c>
      <c r="Y14" s="390">
        <v>202</v>
      </c>
      <c r="Z14" s="390">
        <v>6</v>
      </c>
      <c r="AA14" s="390">
        <v>2</v>
      </c>
      <c r="AB14" s="390">
        <v>7</v>
      </c>
      <c r="AC14" s="390">
        <v>744</v>
      </c>
      <c r="AD14" s="390">
        <v>142</v>
      </c>
      <c r="AE14" s="390">
        <v>3.37</v>
      </c>
      <c r="AF14" s="519">
        <v>1.0820000000000001</v>
      </c>
      <c r="AG14" s="518">
        <v>6.4</v>
      </c>
      <c r="AH14" s="518">
        <v>0.8</v>
      </c>
      <c r="AI14" s="518">
        <v>3.3</v>
      </c>
      <c r="AJ14" s="518">
        <v>9.9</v>
      </c>
      <c r="AK14" s="567">
        <v>2.97</v>
      </c>
      <c r="AL14" s="370"/>
      <c r="AM14" s="390">
        <v>340</v>
      </c>
      <c r="AN14" s="390">
        <v>0</v>
      </c>
      <c r="AO14" s="389">
        <v>62</v>
      </c>
      <c r="AP14" s="390">
        <v>13</v>
      </c>
      <c r="AQ14" s="390">
        <v>3</v>
      </c>
      <c r="AR14" s="390">
        <v>11</v>
      </c>
      <c r="AS14" s="390">
        <v>32</v>
      </c>
      <c r="AT14" s="390">
        <v>43</v>
      </c>
      <c r="AU14" s="390">
        <v>107</v>
      </c>
      <c r="AV14" s="519">
        <v>0.183</v>
      </c>
      <c r="AW14" s="519">
        <v>0.28199999999999997</v>
      </c>
      <c r="AX14" s="519">
        <v>0.33600000000000002</v>
      </c>
      <c r="AY14" s="519">
        <v>0.61799999999999999</v>
      </c>
      <c r="AZ14" s="370"/>
      <c r="BA14" s="390">
        <v>327</v>
      </c>
      <c r="BB14" s="389">
        <v>0</v>
      </c>
      <c r="BC14" s="389">
        <v>68</v>
      </c>
      <c r="BD14" s="389">
        <v>12</v>
      </c>
      <c r="BE14" s="389">
        <v>2</v>
      </c>
      <c r="BF14" s="390">
        <v>6</v>
      </c>
      <c r="BG14" s="390">
        <v>27</v>
      </c>
      <c r="BH14" s="390">
        <v>25</v>
      </c>
      <c r="BI14" s="390">
        <v>95</v>
      </c>
      <c r="BJ14" s="519">
        <v>0.20799999999999999</v>
      </c>
      <c r="BK14" s="519">
        <v>0.26800000000000002</v>
      </c>
      <c r="BL14" s="519">
        <v>0.312</v>
      </c>
      <c r="BM14" s="519">
        <v>0.57999999999999996</v>
      </c>
    </row>
    <row r="15" spans="1:16384" s="388" customFormat="1">
      <c r="A15" s="272" t="s">
        <v>308</v>
      </c>
      <c r="B15" s="388" t="s">
        <v>7351</v>
      </c>
      <c r="C15" s="388" t="s">
        <v>10193</v>
      </c>
      <c r="D15" s="390">
        <v>35</v>
      </c>
      <c r="E15" s="390" t="s">
        <v>51</v>
      </c>
      <c r="F15" s="390" t="s">
        <v>34</v>
      </c>
      <c r="G15" s="390" t="s">
        <v>35</v>
      </c>
      <c r="H15" s="390">
        <v>17</v>
      </c>
      <c r="I15" s="390">
        <v>6</v>
      </c>
      <c r="J15" s="519">
        <v>0.73899999999999999</v>
      </c>
      <c r="K15" s="517">
        <v>3.65</v>
      </c>
      <c r="L15" s="390">
        <v>31</v>
      </c>
      <c r="M15" s="390">
        <v>31</v>
      </c>
      <c r="N15" s="390">
        <v>0</v>
      </c>
      <c r="O15" s="390">
        <v>0</v>
      </c>
      <c r="P15" s="390">
        <v>0</v>
      </c>
      <c r="Q15" s="390">
        <v>0</v>
      </c>
      <c r="R15" s="518">
        <v>177.667</v>
      </c>
      <c r="S15" s="390">
        <v>150</v>
      </c>
      <c r="T15" s="390">
        <v>81</v>
      </c>
      <c r="U15" s="390">
        <v>72</v>
      </c>
      <c r="V15" s="390">
        <v>27</v>
      </c>
      <c r="W15" s="390">
        <v>51</v>
      </c>
      <c r="X15" s="390">
        <v>0</v>
      </c>
      <c r="Y15" s="390">
        <v>193</v>
      </c>
      <c r="Z15" s="390">
        <v>9</v>
      </c>
      <c r="AA15" s="390">
        <v>1</v>
      </c>
      <c r="AB15" s="390">
        <v>4</v>
      </c>
      <c r="AC15" s="390">
        <v>733</v>
      </c>
      <c r="AD15" s="390">
        <v>117</v>
      </c>
      <c r="AE15" s="390">
        <v>3.98</v>
      </c>
      <c r="AF15" s="519">
        <v>1.131</v>
      </c>
      <c r="AG15" s="518">
        <v>7.6</v>
      </c>
      <c r="AH15" s="518">
        <v>1.4</v>
      </c>
      <c r="AI15" s="518">
        <v>2.6</v>
      </c>
      <c r="AJ15" s="518">
        <v>9.8000000000000007</v>
      </c>
      <c r="AK15" s="567">
        <v>3.78</v>
      </c>
      <c r="AL15" s="370"/>
      <c r="AM15" s="390">
        <v>129</v>
      </c>
      <c r="AN15" s="390">
        <v>0</v>
      </c>
      <c r="AO15" s="389">
        <v>22</v>
      </c>
      <c r="AP15" s="390">
        <v>4</v>
      </c>
      <c r="AQ15" s="390">
        <v>0</v>
      </c>
      <c r="AR15" s="390">
        <v>2</v>
      </c>
      <c r="AS15" s="390">
        <v>15</v>
      </c>
      <c r="AT15" s="390">
        <v>9</v>
      </c>
      <c r="AU15" s="390">
        <v>37</v>
      </c>
      <c r="AV15" s="519">
        <v>0.17100000000000001</v>
      </c>
      <c r="AW15" s="519">
        <v>0.23899999999999999</v>
      </c>
      <c r="AX15" s="519">
        <v>0.248</v>
      </c>
      <c r="AY15" s="519">
        <v>0.48699999999999999</v>
      </c>
      <c r="AZ15" s="370"/>
      <c r="BA15" s="390">
        <v>540</v>
      </c>
      <c r="BB15" s="389">
        <v>0</v>
      </c>
      <c r="BC15" s="389">
        <v>128</v>
      </c>
      <c r="BD15" s="389">
        <v>23</v>
      </c>
      <c r="BE15" s="389">
        <v>1</v>
      </c>
      <c r="BF15" s="390">
        <v>25</v>
      </c>
      <c r="BG15" s="390">
        <v>58</v>
      </c>
      <c r="BH15" s="390">
        <v>42</v>
      </c>
      <c r="BI15" s="390">
        <v>156</v>
      </c>
      <c r="BJ15" s="519">
        <v>0.23699999999999999</v>
      </c>
      <c r="BK15" s="519">
        <v>0.29899999999999999</v>
      </c>
      <c r="BL15" s="519">
        <v>0.42299999999999999</v>
      </c>
      <c r="BM15" s="519">
        <v>0.72199999999999998</v>
      </c>
    </row>
    <row r="16" spans="1:16384" s="388" customFormat="1">
      <c r="A16" s="272" t="s">
        <v>6582</v>
      </c>
      <c r="B16" s="388" t="s">
        <v>7352</v>
      </c>
      <c r="C16" s="388" t="s">
        <v>10193</v>
      </c>
      <c r="D16" s="390">
        <v>31</v>
      </c>
      <c r="E16" s="390" t="s">
        <v>70</v>
      </c>
      <c r="F16" s="390" t="s">
        <v>43</v>
      </c>
      <c r="G16" s="390" t="s">
        <v>35</v>
      </c>
      <c r="H16" s="390">
        <v>4</v>
      </c>
      <c r="I16" s="390">
        <v>5</v>
      </c>
      <c r="J16" s="519">
        <v>0.44400000000000001</v>
      </c>
      <c r="K16" s="517">
        <v>3.22</v>
      </c>
      <c r="L16" s="390">
        <v>72</v>
      </c>
      <c r="M16" s="390">
        <v>1</v>
      </c>
      <c r="N16" s="390">
        <v>11</v>
      </c>
      <c r="O16" s="390">
        <v>0</v>
      </c>
      <c r="P16" s="390">
        <v>0</v>
      </c>
      <c r="Q16" s="390">
        <v>1</v>
      </c>
      <c r="R16" s="518">
        <v>64.332999999999998</v>
      </c>
      <c r="S16" s="390">
        <v>66</v>
      </c>
      <c r="T16" s="390">
        <v>27</v>
      </c>
      <c r="U16" s="390">
        <v>23</v>
      </c>
      <c r="V16" s="390">
        <v>6</v>
      </c>
      <c r="W16" s="390">
        <v>23</v>
      </c>
      <c r="X16" s="390">
        <v>1</v>
      </c>
      <c r="Y16" s="390">
        <v>45</v>
      </c>
      <c r="Z16" s="390">
        <v>1</v>
      </c>
      <c r="AA16" s="390">
        <v>1</v>
      </c>
      <c r="AB16" s="390">
        <v>2</v>
      </c>
      <c r="AC16" s="390">
        <v>271</v>
      </c>
      <c r="AD16" s="390">
        <v>127</v>
      </c>
      <c r="AE16" s="390">
        <v>4.09</v>
      </c>
      <c r="AF16" s="519">
        <v>1.383</v>
      </c>
      <c r="AG16" s="518">
        <v>9.1999999999999993</v>
      </c>
      <c r="AH16" s="518">
        <v>0.8</v>
      </c>
      <c r="AI16" s="518">
        <v>3.2</v>
      </c>
      <c r="AJ16" s="518">
        <v>6.3</v>
      </c>
      <c r="AK16" s="567">
        <v>1.96</v>
      </c>
      <c r="AL16" s="370"/>
      <c r="AM16" s="390">
        <v>115</v>
      </c>
      <c r="AN16" s="390">
        <v>0</v>
      </c>
      <c r="AO16" s="389">
        <v>26</v>
      </c>
      <c r="AP16" s="390">
        <v>3</v>
      </c>
      <c r="AQ16" s="390">
        <v>0</v>
      </c>
      <c r="AR16" s="390">
        <v>2</v>
      </c>
      <c r="AS16" s="390">
        <v>15</v>
      </c>
      <c r="AT16" s="390">
        <v>6</v>
      </c>
      <c r="AU16" s="390">
        <v>22</v>
      </c>
      <c r="AV16" s="519">
        <v>0.22600000000000001</v>
      </c>
      <c r="AW16" s="519">
        <v>0.26600000000000001</v>
      </c>
      <c r="AX16" s="519">
        <v>0.30399999999999999</v>
      </c>
      <c r="AY16" s="519">
        <v>0.56999999999999995</v>
      </c>
      <c r="AZ16" s="370"/>
      <c r="BA16" s="390">
        <v>125</v>
      </c>
      <c r="BB16" s="389">
        <v>0</v>
      </c>
      <c r="BC16" s="389">
        <v>40</v>
      </c>
      <c r="BD16" s="389">
        <v>10</v>
      </c>
      <c r="BE16" s="389">
        <v>2</v>
      </c>
      <c r="BF16" s="390">
        <v>4</v>
      </c>
      <c r="BG16" s="390">
        <v>19</v>
      </c>
      <c r="BH16" s="390">
        <v>17</v>
      </c>
      <c r="BI16" s="390">
        <v>23</v>
      </c>
      <c r="BJ16" s="519">
        <v>0.32</v>
      </c>
      <c r="BK16" s="519">
        <v>0.39900000000000002</v>
      </c>
      <c r="BL16" s="519">
        <v>0.52800000000000002</v>
      </c>
      <c r="BM16" s="519">
        <v>0.92700000000000005</v>
      </c>
    </row>
    <row r="17" spans="1:65" s="388" customFormat="1">
      <c r="A17" s="272" t="s">
        <v>6578</v>
      </c>
      <c r="B17" s="388" t="s">
        <v>7353</v>
      </c>
      <c r="C17" s="388" t="s">
        <v>10193</v>
      </c>
      <c r="D17" s="390">
        <v>29</v>
      </c>
      <c r="E17" s="390" t="s">
        <v>60</v>
      </c>
      <c r="F17" s="390" t="s">
        <v>34</v>
      </c>
      <c r="G17" s="390" t="s">
        <v>10</v>
      </c>
      <c r="H17" s="390">
        <v>0</v>
      </c>
      <c r="I17" s="390">
        <v>0</v>
      </c>
      <c r="J17" s="519">
        <v>0</v>
      </c>
      <c r="K17" s="517">
        <v>5.63</v>
      </c>
      <c r="L17" s="390">
        <v>8</v>
      </c>
      <c r="M17" s="390">
        <v>0</v>
      </c>
      <c r="N17" s="390">
        <v>2</v>
      </c>
      <c r="O17" s="390">
        <v>0</v>
      </c>
      <c r="P17" s="390">
        <v>0</v>
      </c>
      <c r="Q17" s="390">
        <v>0</v>
      </c>
      <c r="R17" s="518">
        <v>8</v>
      </c>
      <c r="S17" s="390">
        <v>9</v>
      </c>
      <c r="T17" s="390">
        <v>6</v>
      </c>
      <c r="U17" s="390">
        <v>5</v>
      </c>
      <c r="V17" s="390">
        <v>1</v>
      </c>
      <c r="W17" s="390">
        <v>9</v>
      </c>
      <c r="X17" s="390">
        <v>0</v>
      </c>
      <c r="Y17" s="390">
        <v>3</v>
      </c>
      <c r="Z17" s="390">
        <v>0</v>
      </c>
      <c r="AA17" s="390">
        <v>0</v>
      </c>
      <c r="AB17" s="390">
        <v>0</v>
      </c>
      <c r="AC17" s="390">
        <v>40</v>
      </c>
      <c r="AD17" s="390">
        <v>77</v>
      </c>
      <c r="AE17" s="390">
        <v>7.41</v>
      </c>
      <c r="AF17" s="519">
        <v>2.25</v>
      </c>
      <c r="AG17" s="518">
        <v>10.1</v>
      </c>
      <c r="AH17" s="518">
        <v>1.1000000000000001</v>
      </c>
      <c r="AI17" s="518">
        <v>10.1</v>
      </c>
      <c r="AJ17" s="518">
        <v>3.4</v>
      </c>
      <c r="AK17" s="567">
        <v>0.33</v>
      </c>
      <c r="AL17" s="370"/>
      <c r="AM17" s="390">
        <v>14</v>
      </c>
      <c r="AN17" s="390">
        <v>0</v>
      </c>
      <c r="AO17" s="389">
        <v>5</v>
      </c>
      <c r="AP17" s="390">
        <v>2</v>
      </c>
      <c r="AQ17" s="390">
        <v>0</v>
      </c>
      <c r="AR17" s="390">
        <v>0</v>
      </c>
      <c r="AS17" s="390">
        <v>3</v>
      </c>
      <c r="AT17" s="390">
        <v>7</v>
      </c>
      <c r="AU17" s="390">
        <v>1</v>
      </c>
      <c r="AV17" s="519">
        <v>0.35699999999999998</v>
      </c>
      <c r="AW17" s="519">
        <v>0.57099999999999995</v>
      </c>
      <c r="AX17" s="519">
        <v>0.5</v>
      </c>
      <c r="AY17" s="519">
        <v>1.071</v>
      </c>
      <c r="AZ17" s="370"/>
      <c r="BA17" s="390">
        <v>15</v>
      </c>
      <c r="BB17" s="389">
        <v>0</v>
      </c>
      <c r="BC17" s="389">
        <v>4</v>
      </c>
      <c r="BD17" s="389">
        <v>0</v>
      </c>
      <c r="BE17" s="389">
        <v>0</v>
      </c>
      <c r="BF17" s="390">
        <v>1</v>
      </c>
      <c r="BG17" s="390">
        <v>2</v>
      </c>
      <c r="BH17" s="390">
        <v>2</v>
      </c>
      <c r="BI17" s="390">
        <v>2</v>
      </c>
      <c r="BJ17" s="519">
        <v>0.26700000000000002</v>
      </c>
      <c r="BK17" s="519">
        <v>0.33300000000000002</v>
      </c>
      <c r="BL17" s="519">
        <v>0.46700000000000003</v>
      </c>
      <c r="BM17" s="519">
        <v>0.8</v>
      </c>
    </row>
    <row r="18" spans="1:65" s="388" customFormat="1">
      <c r="A18" s="272" t="s">
        <v>6223</v>
      </c>
      <c r="B18" s="388" t="s">
        <v>8179</v>
      </c>
      <c r="C18" s="388" t="s">
        <v>10193</v>
      </c>
      <c r="D18" s="390">
        <v>33</v>
      </c>
      <c r="E18" s="390" t="s">
        <v>97</v>
      </c>
      <c r="F18" s="390" t="s">
        <v>43</v>
      </c>
      <c r="G18" s="390" t="s">
        <v>10</v>
      </c>
      <c r="H18" s="390">
        <v>0</v>
      </c>
      <c r="I18" s="390">
        <v>0</v>
      </c>
      <c r="J18" s="519">
        <v>0</v>
      </c>
      <c r="K18" s="517">
        <v>1.47</v>
      </c>
      <c r="L18" s="390">
        <v>35</v>
      </c>
      <c r="M18" s="390">
        <v>0</v>
      </c>
      <c r="N18" s="390">
        <v>30</v>
      </c>
      <c r="O18" s="390">
        <v>0</v>
      </c>
      <c r="P18" s="390">
        <v>0</v>
      </c>
      <c r="Q18" s="390">
        <v>22</v>
      </c>
      <c r="R18" s="518">
        <v>30.667000000000002</v>
      </c>
      <c r="S18" s="390">
        <v>24</v>
      </c>
      <c r="T18" s="390">
        <v>5</v>
      </c>
      <c r="U18" s="390">
        <v>5</v>
      </c>
      <c r="V18" s="390">
        <v>2</v>
      </c>
      <c r="W18" s="390">
        <v>9</v>
      </c>
      <c r="X18" s="390">
        <v>0</v>
      </c>
      <c r="Y18" s="390">
        <v>31</v>
      </c>
      <c r="Z18" s="390">
        <v>1</v>
      </c>
      <c r="AA18" s="390">
        <v>0</v>
      </c>
      <c r="AB18" s="390">
        <v>1</v>
      </c>
      <c r="AC18" s="390">
        <v>122</v>
      </c>
      <c r="AD18" s="390">
        <v>295</v>
      </c>
      <c r="AE18" s="390">
        <v>2.97</v>
      </c>
      <c r="AF18" s="519">
        <v>1.0760000000000001</v>
      </c>
      <c r="AG18" s="518">
        <v>7</v>
      </c>
      <c r="AH18" s="518">
        <v>0.6</v>
      </c>
      <c r="AI18" s="518">
        <v>2.6</v>
      </c>
      <c r="AJ18" s="518">
        <v>9.1</v>
      </c>
      <c r="AK18" s="567">
        <v>3.44</v>
      </c>
      <c r="AL18" s="370"/>
      <c r="AM18" s="390">
        <v>53</v>
      </c>
      <c r="AN18" s="390">
        <v>0</v>
      </c>
      <c r="AO18" s="389">
        <v>8</v>
      </c>
      <c r="AP18" s="390">
        <v>0</v>
      </c>
      <c r="AQ18" s="390">
        <v>0</v>
      </c>
      <c r="AR18" s="390">
        <v>1</v>
      </c>
      <c r="AS18" s="390">
        <v>2</v>
      </c>
      <c r="AT18" s="390">
        <v>5</v>
      </c>
      <c r="AU18" s="390">
        <v>15</v>
      </c>
      <c r="AV18" s="519">
        <v>0.151</v>
      </c>
      <c r="AW18" s="519">
        <v>0.224</v>
      </c>
      <c r="AX18" s="519">
        <v>0.20799999999999999</v>
      </c>
      <c r="AY18" s="519">
        <v>0.432</v>
      </c>
      <c r="AZ18" s="370"/>
      <c r="BA18" s="390">
        <v>59</v>
      </c>
      <c r="BB18" s="389">
        <v>0</v>
      </c>
      <c r="BC18" s="389">
        <v>16</v>
      </c>
      <c r="BD18" s="389">
        <v>1</v>
      </c>
      <c r="BE18" s="389">
        <v>0</v>
      </c>
      <c r="BF18" s="390">
        <v>1</v>
      </c>
      <c r="BG18" s="390">
        <v>6</v>
      </c>
      <c r="BH18" s="390">
        <v>4</v>
      </c>
      <c r="BI18" s="390">
        <v>16</v>
      </c>
      <c r="BJ18" s="519">
        <v>0.27100000000000002</v>
      </c>
      <c r="BK18" s="519">
        <v>0.32800000000000001</v>
      </c>
      <c r="BL18" s="519">
        <v>0.33900000000000002</v>
      </c>
      <c r="BM18" s="519">
        <v>0.66700000000000004</v>
      </c>
    </row>
    <row r="19" spans="1:65" s="388" customFormat="1">
      <c r="A19" s="272" t="s">
        <v>8018</v>
      </c>
      <c r="B19" s="388" t="s">
        <v>8019</v>
      </c>
      <c r="C19" s="388" t="s">
        <v>10193</v>
      </c>
      <c r="D19" s="390">
        <v>33</v>
      </c>
      <c r="E19" s="390" t="s">
        <v>36</v>
      </c>
      <c r="F19" s="390" t="s">
        <v>34</v>
      </c>
      <c r="G19" s="390" t="s">
        <v>10</v>
      </c>
      <c r="H19" s="390">
        <v>7</v>
      </c>
      <c r="I19" s="390">
        <v>3</v>
      </c>
      <c r="J19" s="519">
        <v>0.7</v>
      </c>
      <c r="K19" s="517">
        <v>3</v>
      </c>
      <c r="L19" s="390">
        <v>74</v>
      </c>
      <c r="M19" s="390">
        <v>0</v>
      </c>
      <c r="N19" s="390">
        <v>12</v>
      </c>
      <c r="O19" s="390">
        <v>0</v>
      </c>
      <c r="P19" s="390">
        <v>0</v>
      </c>
      <c r="Q19" s="390">
        <v>0</v>
      </c>
      <c r="R19" s="518">
        <v>93</v>
      </c>
      <c r="S19" s="390">
        <v>76</v>
      </c>
      <c r="T19" s="390">
        <v>32</v>
      </c>
      <c r="U19" s="390">
        <v>31</v>
      </c>
      <c r="V19" s="390">
        <v>13</v>
      </c>
      <c r="W19" s="390">
        <v>18</v>
      </c>
      <c r="X19" s="390">
        <v>4</v>
      </c>
      <c r="Y19" s="390">
        <v>76</v>
      </c>
      <c r="Z19" s="390">
        <v>0</v>
      </c>
      <c r="AA19" s="390">
        <v>0</v>
      </c>
      <c r="AB19" s="390">
        <v>1</v>
      </c>
      <c r="AC19" s="390">
        <v>368</v>
      </c>
      <c r="AD19" s="390">
        <v>139</v>
      </c>
      <c r="AE19" s="390">
        <v>3.92</v>
      </c>
      <c r="AF19" s="519">
        <v>1.0109999999999999</v>
      </c>
      <c r="AG19" s="518">
        <v>7.4</v>
      </c>
      <c r="AH19" s="518">
        <v>1.3</v>
      </c>
      <c r="AI19" s="518">
        <v>1.7</v>
      </c>
      <c r="AJ19" s="518">
        <v>7.4</v>
      </c>
      <c r="AK19" s="567">
        <v>4.22</v>
      </c>
      <c r="AL19" s="370"/>
      <c r="AM19" s="390">
        <v>153</v>
      </c>
      <c r="AN19" s="390">
        <v>0</v>
      </c>
      <c r="AO19" s="389">
        <v>28</v>
      </c>
      <c r="AP19" s="390">
        <v>5</v>
      </c>
      <c r="AQ19" s="390">
        <v>2</v>
      </c>
      <c r="AR19" s="390">
        <v>7</v>
      </c>
      <c r="AS19" s="390">
        <v>15</v>
      </c>
      <c r="AT19" s="390">
        <v>10</v>
      </c>
      <c r="AU19" s="390">
        <v>36</v>
      </c>
      <c r="AV19" s="519">
        <v>0.183</v>
      </c>
      <c r="AW19" s="519">
        <v>0.23200000000000001</v>
      </c>
      <c r="AX19" s="519">
        <v>0.379</v>
      </c>
      <c r="AY19" s="519">
        <v>0.61099999999999999</v>
      </c>
      <c r="AZ19" s="370"/>
      <c r="BA19" s="390">
        <v>191</v>
      </c>
      <c r="BB19" s="389">
        <v>0</v>
      </c>
      <c r="BC19" s="389">
        <v>48</v>
      </c>
      <c r="BD19" s="389">
        <v>11</v>
      </c>
      <c r="BE19" s="389">
        <v>0</v>
      </c>
      <c r="BF19" s="390">
        <v>6</v>
      </c>
      <c r="BG19" s="390">
        <v>25</v>
      </c>
      <c r="BH19" s="390">
        <v>8</v>
      </c>
      <c r="BI19" s="390">
        <v>40</v>
      </c>
      <c r="BJ19" s="519">
        <v>0.251</v>
      </c>
      <c r="BK19" s="519">
        <v>0.27600000000000002</v>
      </c>
      <c r="BL19" s="519">
        <v>0.40300000000000002</v>
      </c>
      <c r="BM19" s="519">
        <v>0.67900000000000005</v>
      </c>
    </row>
    <row r="20" spans="1:65" s="388" customFormat="1">
      <c r="A20" s="272" t="s">
        <v>3926</v>
      </c>
      <c r="B20" s="388" t="s">
        <v>7354</v>
      </c>
      <c r="C20" s="388" t="s">
        <v>10193</v>
      </c>
      <c r="D20" s="390">
        <v>26</v>
      </c>
      <c r="E20" s="390" t="s">
        <v>48</v>
      </c>
      <c r="F20" s="390" t="s">
        <v>43</v>
      </c>
      <c r="G20" s="390" t="s">
        <v>35</v>
      </c>
      <c r="H20" s="390">
        <v>6</v>
      </c>
      <c r="I20" s="390">
        <v>2</v>
      </c>
      <c r="J20" s="519">
        <v>0.75</v>
      </c>
      <c r="K20" s="517">
        <v>3.93</v>
      </c>
      <c r="L20" s="390">
        <v>24</v>
      </c>
      <c r="M20" s="390">
        <v>24</v>
      </c>
      <c r="N20" s="390">
        <v>0</v>
      </c>
      <c r="O20" s="390">
        <v>0</v>
      </c>
      <c r="P20" s="390">
        <v>0</v>
      </c>
      <c r="Q20" s="390">
        <v>0</v>
      </c>
      <c r="R20" s="518">
        <v>123.667</v>
      </c>
      <c r="S20" s="390">
        <v>97</v>
      </c>
      <c r="T20" s="390">
        <v>55</v>
      </c>
      <c r="U20" s="390">
        <v>54</v>
      </c>
      <c r="V20" s="390">
        <v>19</v>
      </c>
      <c r="W20" s="390">
        <v>70</v>
      </c>
      <c r="X20" s="390">
        <v>3</v>
      </c>
      <c r="Y20" s="390">
        <v>165</v>
      </c>
      <c r="Z20" s="390">
        <v>5</v>
      </c>
      <c r="AA20" s="390">
        <v>0</v>
      </c>
      <c r="AB20" s="390">
        <v>5</v>
      </c>
      <c r="AC20" s="390">
        <v>526</v>
      </c>
      <c r="AD20" s="390">
        <v>110</v>
      </c>
      <c r="AE20" s="390">
        <v>4.3099999999999996</v>
      </c>
      <c r="AF20" s="519">
        <v>1.35</v>
      </c>
      <c r="AG20" s="518">
        <v>7.1</v>
      </c>
      <c r="AH20" s="518">
        <v>1.4</v>
      </c>
      <c r="AI20" s="518">
        <v>5.0999999999999996</v>
      </c>
      <c r="AJ20" s="518">
        <v>12</v>
      </c>
      <c r="AK20" s="567">
        <v>2.36</v>
      </c>
      <c r="AL20" s="370"/>
      <c r="AM20" s="390">
        <v>105</v>
      </c>
      <c r="AN20" s="390">
        <v>0</v>
      </c>
      <c r="AO20" s="389">
        <v>13</v>
      </c>
      <c r="AP20" s="390">
        <v>1</v>
      </c>
      <c r="AQ20" s="390">
        <v>0</v>
      </c>
      <c r="AR20" s="390">
        <v>4</v>
      </c>
      <c r="AS20" s="390">
        <v>10</v>
      </c>
      <c r="AT20" s="390">
        <v>8</v>
      </c>
      <c r="AU20" s="390">
        <v>40</v>
      </c>
      <c r="AV20" s="519">
        <v>0.124</v>
      </c>
      <c r="AW20" s="519">
        <v>0.20699999999999999</v>
      </c>
      <c r="AX20" s="519">
        <v>0.248</v>
      </c>
      <c r="AY20" s="519">
        <v>0.45500000000000002</v>
      </c>
      <c r="AZ20" s="370"/>
      <c r="BA20" s="390">
        <v>344</v>
      </c>
      <c r="BB20" s="389">
        <v>0</v>
      </c>
      <c r="BC20" s="389">
        <v>84</v>
      </c>
      <c r="BD20" s="389">
        <v>15</v>
      </c>
      <c r="BE20" s="389">
        <v>0</v>
      </c>
      <c r="BF20" s="390">
        <v>15</v>
      </c>
      <c r="BG20" s="390">
        <v>41</v>
      </c>
      <c r="BH20" s="390">
        <v>62</v>
      </c>
      <c r="BI20" s="390">
        <v>125</v>
      </c>
      <c r="BJ20" s="519">
        <v>0.24399999999999999</v>
      </c>
      <c r="BK20" s="519">
        <v>0.36199999999999999</v>
      </c>
      <c r="BL20" s="519">
        <v>0.41899999999999998</v>
      </c>
      <c r="BM20" s="519">
        <v>0.78100000000000003</v>
      </c>
    </row>
    <row r="21" spans="1:65" s="388" customFormat="1">
      <c r="A21" s="552" t="s">
        <v>6595</v>
      </c>
      <c r="D21" s="390"/>
      <c r="E21" s="390"/>
      <c r="F21" s="390"/>
      <c r="G21" s="390"/>
      <c r="H21" s="390"/>
      <c r="I21" s="390"/>
      <c r="J21" s="519"/>
      <c r="K21" s="517"/>
      <c r="L21" s="390"/>
      <c r="M21" s="390"/>
      <c r="N21" s="390"/>
      <c r="O21" s="390"/>
      <c r="P21" s="390"/>
      <c r="Q21" s="390"/>
      <c r="R21" s="518"/>
      <c r="S21" s="390"/>
      <c r="T21" s="390"/>
      <c r="U21" s="390"/>
      <c r="V21" s="390"/>
      <c r="W21" s="390"/>
      <c r="X21" s="390"/>
      <c r="Y21" s="390"/>
      <c r="Z21" s="390"/>
      <c r="AA21" s="390"/>
      <c r="AB21" s="390"/>
      <c r="AC21" s="390"/>
      <c r="AD21" s="390"/>
      <c r="AE21" s="390"/>
      <c r="AF21" s="519"/>
      <c r="AG21" s="518"/>
      <c r="AH21" s="518"/>
      <c r="AI21" s="518"/>
      <c r="AJ21" s="518"/>
      <c r="AK21" s="567"/>
      <c r="AL21" s="370"/>
      <c r="AM21" s="390"/>
      <c r="AN21" s="390"/>
      <c r="AO21" s="389"/>
      <c r="AP21" s="390"/>
      <c r="AQ21" s="390"/>
      <c r="AR21" s="390"/>
      <c r="AS21" s="390"/>
      <c r="AT21" s="390"/>
      <c r="AU21" s="390"/>
      <c r="AV21" s="519"/>
      <c r="AW21" s="519"/>
      <c r="AX21" s="519"/>
      <c r="AY21" s="519"/>
      <c r="AZ21" s="370"/>
      <c r="BA21" s="390"/>
      <c r="BB21" s="389"/>
      <c r="BC21" s="389"/>
      <c r="BD21" s="389"/>
      <c r="BE21" s="389"/>
      <c r="BF21" s="390"/>
      <c r="BG21" s="390"/>
      <c r="BH21" s="390"/>
      <c r="BI21" s="390"/>
      <c r="BJ21" s="519"/>
      <c r="BK21" s="519"/>
      <c r="BL21" s="519"/>
      <c r="BM21" s="519"/>
    </row>
    <row r="22" spans="1:65" s="388" customFormat="1">
      <c r="A22" s="272" t="s">
        <v>6568</v>
      </c>
      <c r="B22" s="388" t="s">
        <v>7355</v>
      </c>
      <c r="C22" s="388" t="s">
        <v>10193</v>
      </c>
      <c r="D22" s="390">
        <v>26</v>
      </c>
      <c r="E22" s="390" t="s">
        <v>48</v>
      </c>
      <c r="F22" s="390" t="s">
        <v>43</v>
      </c>
      <c r="G22" s="390" t="s">
        <v>10</v>
      </c>
      <c r="H22" s="390">
        <v>0</v>
      </c>
      <c r="I22" s="390">
        <v>0</v>
      </c>
      <c r="J22" s="519">
        <v>0</v>
      </c>
      <c r="K22" s="517">
        <v>7.2</v>
      </c>
      <c r="L22" s="390">
        <v>3</v>
      </c>
      <c r="M22" s="390">
        <v>0</v>
      </c>
      <c r="N22" s="390">
        <v>2</v>
      </c>
      <c r="O22" s="390">
        <v>0</v>
      </c>
      <c r="P22" s="390">
        <v>0</v>
      </c>
      <c r="Q22" s="390">
        <v>0</v>
      </c>
      <c r="R22" s="518">
        <v>5</v>
      </c>
      <c r="S22" s="390">
        <v>4</v>
      </c>
      <c r="T22" s="390">
        <v>4</v>
      </c>
      <c r="U22" s="390">
        <v>4</v>
      </c>
      <c r="V22" s="390">
        <v>0</v>
      </c>
      <c r="W22" s="390">
        <v>2</v>
      </c>
      <c r="X22" s="390">
        <v>0</v>
      </c>
      <c r="Y22" s="390">
        <v>3</v>
      </c>
      <c r="Z22" s="390">
        <v>1</v>
      </c>
      <c r="AA22" s="390">
        <v>0</v>
      </c>
      <c r="AB22" s="390">
        <v>0</v>
      </c>
      <c r="AC22" s="390">
        <v>21</v>
      </c>
      <c r="AD22" s="390">
        <v>64</v>
      </c>
      <c r="AE22" s="390">
        <v>3.76</v>
      </c>
      <c r="AF22" s="519">
        <v>1.2</v>
      </c>
      <c r="AG22" s="518">
        <v>7.2</v>
      </c>
      <c r="AH22" s="518">
        <v>0</v>
      </c>
      <c r="AI22" s="518">
        <v>3.6</v>
      </c>
      <c r="AJ22" s="518">
        <v>5.4</v>
      </c>
      <c r="AK22" s="567">
        <v>1.5</v>
      </c>
      <c r="AL22" s="370"/>
      <c r="AM22" s="390">
        <v>9</v>
      </c>
      <c r="AN22" s="390">
        <v>0</v>
      </c>
      <c r="AO22" s="389">
        <v>1</v>
      </c>
      <c r="AP22" s="390">
        <v>0</v>
      </c>
      <c r="AQ22" s="390">
        <v>0</v>
      </c>
      <c r="AR22" s="390">
        <v>0</v>
      </c>
      <c r="AS22" s="390">
        <v>0</v>
      </c>
      <c r="AT22" s="390">
        <v>0</v>
      </c>
      <c r="AU22" s="390">
        <v>3</v>
      </c>
      <c r="AV22" s="519">
        <v>0.111</v>
      </c>
      <c r="AW22" s="519">
        <v>0.111</v>
      </c>
      <c r="AX22" s="519">
        <v>0.111</v>
      </c>
      <c r="AY22" s="519">
        <v>0.222</v>
      </c>
      <c r="AZ22" s="370"/>
      <c r="BA22" s="390">
        <v>9</v>
      </c>
      <c r="BB22" s="389">
        <v>0</v>
      </c>
      <c r="BC22" s="389">
        <v>3</v>
      </c>
      <c r="BD22" s="389">
        <v>0</v>
      </c>
      <c r="BE22" s="389">
        <v>0</v>
      </c>
      <c r="BF22" s="390">
        <v>0</v>
      </c>
      <c r="BG22" s="390">
        <v>4</v>
      </c>
      <c r="BH22" s="390">
        <v>2</v>
      </c>
      <c r="BI22" s="390">
        <v>0</v>
      </c>
      <c r="BJ22" s="519">
        <v>0.33300000000000002</v>
      </c>
      <c r="BK22" s="519">
        <v>0.5</v>
      </c>
      <c r="BL22" s="519">
        <v>0.33300000000000002</v>
      </c>
      <c r="BM22" s="519">
        <v>0.83299999999999996</v>
      </c>
    </row>
    <row r="23" spans="1:65" s="388" customFormat="1">
      <c r="A23" s="272" t="s">
        <v>310</v>
      </c>
      <c r="B23" s="388" t="s">
        <v>7356</v>
      </c>
      <c r="C23" s="388" t="s">
        <v>10193</v>
      </c>
      <c r="D23" s="390">
        <v>26</v>
      </c>
      <c r="E23" s="390" t="s">
        <v>38</v>
      </c>
      <c r="F23" s="390" t="s">
        <v>34</v>
      </c>
      <c r="G23" s="390" t="s">
        <v>35</v>
      </c>
      <c r="H23" s="390">
        <v>8</v>
      </c>
      <c r="I23" s="390">
        <v>10</v>
      </c>
      <c r="J23" s="519">
        <v>0.44400000000000001</v>
      </c>
      <c r="K23" s="517">
        <v>4.0199999999999996</v>
      </c>
      <c r="L23" s="390">
        <v>24</v>
      </c>
      <c r="M23" s="390">
        <v>24</v>
      </c>
      <c r="N23" s="390">
        <v>0</v>
      </c>
      <c r="O23" s="390">
        <v>0</v>
      </c>
      <c r="P23" s="390">
        <v>0</v>
      </c>
      <c r="Q23" s="390">
        <v>0</v>
      </c>
      <c r="R23" s="518">
        <v>125.333</v>
      </c>
      <c r="S23" s="390">
        <v>127</v>
      </c>
      <c r="T23" s="390">
        <v>60</v>
      </c>
      <c r="U23" s="390">
        <v>56</v>
      </c>
      <c r="V23" s="390">
        <v>14</v>
      </c>
      <c r="W23" s="390">
        <v>40</v>
      </c>
      <c r="X23" s="390">
        <v>0</v>
      </c>
      <c r="Y23" s="390">
        <v>129</v>
      </c>
      <c r="Z23" s="390">
        <v>5</v>
      </c>
      <c r="AA23" s="390">
        <v>0</v>
      </c>
      <c r="AB23" s="390">
        <v>2</v>
      </c>
      <c r="AC23" s="390">
        <v>533</v>
      </c>
      <c r="AD23" s="390">
        <v>103</v>
      </c>
      <c r="AE23" s="390">
        <v>3.63</v>
      </c>
      <c r="AF23" s="519">
        <v>1.3320000000000001</v>
      </c>
      <c r="AG23" s="518">
        <v>9.1</v>
      </c>
      <c r="AH23" s="518">
        <v>1</v>
      </c>
      <c r="AI23" s="518">
        <v>2.9</v>
      </c>
      <c r="AJ23" s="518">
        <v>9.3000000000000007</v>
      </c>
      <c r="AK23" s="567">
        <v>3.23</v>
      </c>
      <c r="AL23" s="370"/>
      <c r="AM23" s="390">
        <v>117</v>
      </c>
      <c r="AN23" s="390">
        <v>0</v>
      </c>
      <c r="AO23" s="389">
        <v>27</v>
      </c>
      <c r="AP23" s="390">
        <v>7</v>
      </c>
      <c r="AQ23" s="390">
        <v>2</v>
      </c>
      <c r="AR23" s="390">
        <v>3</v>
      </c>
      <c r="AS23" s="390">
        <v>18</v>
      </c>
      <c r="AT23" s="390">
        <v>3</v>
      </c>
      <c r="AU23" s="390">
        <v>33</v>
      </c>
      <c r="AV23" s="519">
        <v>0.23100000000000001</v>
      </c>
      <c r="AW23" s="519">
        <v>0.25</v>
      </c>
      <c r="AX23" s="519">
        <v>0.40200000000000002</v>
      </c>
      <c r="AY23" s="519">
        <v>0.65200000000000002</v>
      </c>
      <c r="AZ23" s="370"/>
      <c r="BA23" s="390">
        <v>367</v>
      </c>
      <c r="BB23" s="389">
        <v>0</v>
      </c>
      <c r="BC23" s="389">
        <v>100</v>
      </c>
      <c r="BD23" s="389">
        <v>20</v>
      </c>
      <c r="BE23" s="389">
        <v>0</v>
      </c>
      <c r="BF23" s="390">
        <v>11</v>
      </c>
      <c r="BG23" s="390">
        <v>36</v>
      </c>
      <c r="BH23" s="390">
        <v>37</v>
      </c>
      <c r="BI23" s="390">
        <v>96</v>
      </c>
      <c r="BJ23" s="519">
        <v>0.27200000000000002</v>
      </c>
      <c r="BK23" s="519">
        <v>0.34399999999999997</v>
      </c>
      <c r="BL23" s="519">
        <v>0.41699999999999998</v>
      </c>
      <c r="BM23" s="519">
        <v>0.76100000000000001</v>
      </c>
    </row>
    <row r="24" spans="1:65" s="388" customFormat="1">
      <c r="A24" s="272" t="s">
        <v>8034</v>
      </c>
      <c r="B24" s="388" t="s">
        <v>8035</v>
      </c>
      <c r="C24" s="388" t="s">
        <v>10193</v>
      </c>
      <c r="D24" s="390">
        <v>34</v>
      </c>
      <c r="E24" s="390" t="s">
        <v>128</v>
      </c>
      <c r="F24" s="390" t="s">
        <v>43</v>
      </c>
      <c r="G24" s="390" t="s">
        <v>10</v>
      </c>
      <c r="H24" s="390">
        <v>8</v>
      </c>
      <c r="I24" s="390">
        <v>3</v>
      </c>
      <c r="J24" s="519">
        <v>0.72699999999999998</v>
      </c>
      <c r="K24" s="517">
        <v>2.73</v>
      </c>
      <c r="L24" s="390">
        <v>73</v>
      </c>
      <c r="M24" s="390">
        <v>0</v>
      </c>
      <c r="N24" s="390">
        <v>7</v>
      </c>
      <c r="O24" s="390">
        <v>0</v>
      </c>
      <c r="P24" s="390">
        <v>0</v>
      </c>
      <c r="Q24" s="390">
        <v>0</v>
      </c>
      <c r="R24" s="518">
        <v>79</v>
      </c>
      <c r="S24" s="390">
        <v>65</v>
      </c>
      <c r="T24" s="390">
        <v>25</v>
      </c>
      <c r="U24" s="390">
        <v>24</v>
      </c>
      <c r="V24" s="390">
        <v>3</v>
      </c>
      <c r="W24" s="390">
        <v>17</v>
      </c>
      <c r="X24" s="390">
        <v>3</v>
      </c>
      <c r="Y24" s="390">
        <v>88</v>
      </c>
      <c r="Z24" s="390">
        <v>3</v>
      </c>
      <c r="AA24" s="390">
        <v>0</v>
      </c>
      <c r="AB24" s="390">
        <v>3</v>
      </c>
      <c r="AC24" s="390">
        <v>317</v>
      </c>
      <c r="AD24" s="390">
        <v>141</v>
      </c>
      <c r="AE24" s="390">
        <v>2.19</v>
      </c>
      <c r="AF24" s="519">
        <v>1.038</v>
      </c>
      <c r="AG24" s="518">
        <v>7.4</v>
      </c>
      <c r="AH24" s="518">
        <v>0.3</v>
      </c>
      <c r="AI24" s="518">
        <v>1.9</v>
      </c>
      <c r="AJ24" s="518">
        <v>10</v>
      </c>
      <c r="AK24" s="567">
        <v>5.18</v>
      </c>
      <c r="AL24" s="370"/>
      <c r="AM24" s="390">
        <v>133</v>
      </c>
      <c r="AN24" s="390">
        <v>0</v>
      </c>
      <c r="AO24" s="389">
        <v>33</v>
      </c>
      <c r="AP24" s="390">
        <v>11</v>
      </c>
      <c r="AQ24" s="390">
        <v>0</v>
      </c>
      <c r="AR24" s="390">
        <v>1</v>
      </c>
      <c r="AS24" s="390">
        <v>15</v>
      </c>
      <c r="AT24" s="390">
        <v>9</v>
      </c>
      <c r="AU24" s="390">
        <v>39</v>
      </c>
      <c r="AV24" s="519">
        <v>0.248</v>
      </c>
      <c r="AW24" s="519">
        <v>0.30299999999999999</v>
      </c>
      <c r="AX24" s="519">
        <v>0.35299999999999998</v>
      </c>
      <c r="AY24" s="519">
        <v>0.65600000000000003</v>
      </c>
      <c r="AZ24" s="370"/>
      <c r="BA24" s="390">
        <v>161</v>
      </c>
      <c r="BB24" s="389">
        <v>0</v>
      </c>
      <c r="BC24" s="389">
        <v>32</v>
      </c>
      <c r="BD24" s="389">
        <v>7</v>
      </c>
      <c r="BE24" s="389">
        <v>0</v>
      </c>
      <c r="BF24" s="390">
        <v>2</v>
      </c>
      <c r="BG24" s="390">
        <v>18</v>
      </c>
      <c r="BH24" s="390">
        <v>8</v>
      </c>
      <c r="BI24" s="390">
        <v>49</v>
      </c>
      <c r="BJ24" s="519">
        <v>0.19900000000000001</v>
      </c>
      <c r="BK24" s="519">
        <v>0.24099999999999999</v>
      </c>
      <c r="BL24" s="519">
        <v>0.28000000000000003</v>
      </c>
      <c r="BM24" s="519">
        <v>0.52100000000000002</v>
      </c>
    </row>
    <row r="25" spans="1:65" s="388" customFormat="1">
      <c r="A25" s="272" t="s">
        <v>311</v>
      </c>
      <c r="B25" s="388" t="s">
        <v>7357</v>
      </c>
      <c r="C25" s="388" t="s">
        <v>10193</v>
      </c>
      <c r="D25" s="390">
        <v>33</v>
      </c>
      <c r="E25" s="390" t="s">
        <v>66</v>
      </c>
      <c r="F25" s="390" t="s">
        <v>43</v>
      </c>
      <c r="G25" s="390" t="s">
        <v>35</v>
      </c>
      <c r="H25" s="390">
        <v>4</v>
      </c>
      <c r="I25" s="390">
        <v>6</v>
      </c>
      <c r="J25" s="519">
        <v>0.4</v>
      </c>
      <c r="K25" s="517">
        <v>2.59</v>
      </c>
      <c r="L25" s="390">
        <v>72</v>
      </c>
      <c r="M25" s="390">
        <v>0</v>
      </c>
      <c r="N25" s="390">
        <v>10</v>
      </c>
      <c r="O25" s="390">
        <v>0</v>
      </c>
      <c r="P25" s="390">
        <v>0</v>
      </c>
      <c r="Q25" s="390">
        <v>0</v>
      </c>
      <c r="R25" s="518">
        <v>66</v>
      </c>
      <c r="S25" s="390">
        <v>54</v>
      </c>
      <c r="T25" s="390">
        <v>19</v>
      </c>
      <c r="U25" s="390">
        <v>19</v>
      </c>
      <c r="V25" s="390">
        <v>4</v>
      </c>
      <c r="W25" s="390">
        <v>14</v>
      </c>
      <c r="X25" s="390">
        <v>3</v>
      </c>
      <c r="Y25" s="390">
        <v>72</v>
      </c>
      <c r="Z25" s="390">
        <v>1</v>
      </c>
      <c r="AA25" s="390">
        <v>0</v>
      </c>
      <c r="AB25" s="390">
        <v>0</v>
      </c>
      <c r="AC25" s="390">
        <v>261</v>
      </c>
      <c r="AD25" s="390">
        <v>150</v>
      </c>
      <c r="AE25" s="390">
        <v>2.4500000000000002</v>
      </c>
      <c r="AF25" s="519">
        <v>1.03</v>
      </c>
      <c r="AG25" s="518">
        <v>7.4</v>
      </c>
      <c r="AH25" s="518">
        <v>0.5</v>
      </c>
      <c r="AI25" s="518">
        <v>1.9</v>
      </c>
      <c r="AJ25" s="518">
        <v>9.8000000000000007</v>
      </c>
      <c r="AK25" s="567">
        <v>5.14</v>
      </c>
      <c r="AL25" s="370"/>
      <c r="AM25" s="390">
        <v>104</v>
      </c>
      <c r="AN25" s="390">
        <v>0</v>
      </c>
      <c r="AO25" s="389">
        <v>24</v>
      </c>
      <c r="AP25" s="390">
        <v>4</v>
      </c>
      <c r="AQ25" s="390">
        <v>1</v>
      </c>
      <c r="AR25" s="390">
        <v>1</v>
      </c>
      <c r="AS25" s="390">
        <v>9</v>
      </c>
      <c r="AT25" s="390">
        <v>3</v>
      </c>
      <c r="AU25" s="390">
        <v>35</v>
      </c>
      <c r="AV25" s="519">
        <v>0.23100000000000001</v>
      </c>
      <c r="AW25" s="519">
        <v>0.252</v>
      </c>
      <c r="AX25" s="519">
        <v>0.317</v>
      </c>
      <c r="AY25" s="519">
        <v>0.56899999999999995</v>
      </c>
      <c r="AZ25" s="370"/>
      <c r="BA25" s="390">
        <v>137</v>
      </c>
      <c r="BB25" s="389">
        <v>0</v>
      </c>
      <c r="BC25" s="389">
        <v>30</v>
      </c>
      <c r="BD25" s="389">
        <v>6</v>
      </c>
      <c r="BE25" s="389">
        <v>1</v>
      </c>
      <c r="BF25" s="390">
        <v>3</v>
      </c>
      <c r="BG25" s="390">
        <v>17</v>
      </c>
      <c r="BH25" s="390">
        <v>11</v>
      </c>
      <c r="BI25" s="390">
        <v>37</v>
      </c>
      <c r="BJ25" s="519">
        <v>0.219</v>
      </c>
      <c r="BK25" s="519">
        <v>0.27800000000000002</v>
      </c>
      <c r="BL25" s="519">
        <v>0.34300000000000003</v>
      </c>
      <c r="BM25" s="519">
        <v>0.621</v>
      </c>
    </row>
    <row r="26" spans="1:65">
      <c r="A26" s="333"/>
      <c r="B26" s="332"/>
      <c r="C26" s="332"/>
      <c r="D26" s="332"/>
      <c r="E26" s="390"/>
      <c r="F26" s="390"/>
      <c r="G26" s="390"/>
      <c r="H26" s="390"/>
      <c r="I26" s="390"/>
      <c r="J26" s="390"/>
      <c r="K26" s="390"/>
      <c r="L26" s="390"/>
      <c r="M26" s="390"/>
      <c r="N26" s="390"/>
      <c r="O26" s="390"/>
      <c r="P26" s="389"/>
      <c r="Q26" s="390"/>
      <c r="R26" s="390"/>
      <c r="S26" s="390"/>
      <c r="T26" s="390"/>
      <c r="U26" s="390"/>
      <c r="V26" s="390"/>
      <c r="W26" s="390"/>
      <c r="X26" s="390"/>
      <c r="Y26" s="390"/>
      <c r="Z26" s="390"/>
      <c r="AA26" s="390"/>
      <c r="AB26" s="390"/>
      <c r="AC26" s="390"/>
      <c r="AD26" s="390"/>
      <c r="AE26" s="390"/>
      <c r="AF26" s="390"/>
      <c r="AG26" s="390"/>
      <c r="AH26" s="390"/>
      <c r="AI26" s="390"/>
      <c r="AJ26" s="389"/>
      <c r="AK26" s="389"/>
      <c r="AL26" s="370"/>
      <c r="AM26" s="390"/>
      <c r="AN26" s="390"/>
      <c r="AO26" s="389"/>
      <c r="AP26" s="389"/>
      <c r="AQ26" s="390"/>
      <c r="AR26" s="390"/>
      <c r="AS26" s="389"/>
    </row>
    <row r="27" spans="1:65">
      <c r="A27" s="345" t="s">
        <v>453</v>
      </c>
      <c r="B27" s="372"/>
      <c r="C27" s="372"/>
      <c r="D27" s="372"/>
      <c r="E27" s="390"/>
      <c r="F27" s="390"/>
      <c r="G27" s="390"/>
      <c r="H27" s="390"/>
      <c r="I27" s="390"/>
      <c r="J27" s="390"/>
      <c r="K27" s="390"/>
      <c r="L27" s="390"/>
      <c r="M27" s="390"/>
      <c r="N27" s="390"/>
      <c r="O27" s="390"/>
      <c r="P27" s="389"/>
      <c r="Q27" s="390"/>
      <c r="R27" s="390"/>
      <c r="S27" s="390"/>
      <c r="T27" s="390"/>
      <c r="U27" s="390"/>
      <c r="V27" s="390"/>
      <c r="W27" s="390"/>
      <c r="X27" s="390"/>
      <c r="Y27" s="390"/>
      <c r="Z27" s="390"/>
      <c r="AA27" s="390"/>
      <c r="AB27" s="390"/>
      <c r="AC27" s="390"/>
      <c r="AD27" s="390"/>
      <c r="AE27" s="390"/>
      <c r="AF27" s="390"/>
      <c r="AG27" s="390"/>
      <c r="AH27" s="390"/>
      <c r="AI27" s="390"/>
      <c r="AJ27" s="390"/>
      <c r="AK27" s="389"/>
      <c r="AL27" s="370"/>
      <c r="AM27" s="390"/>
      <c r="AN27" s="390"/>
      <c r="AO27" s="389"/>
      <c r="AP27" s="390"/>
      <c r="AQ27" s="390"/>
      <c r="AR27" s="390"/>
      <c r="AS27" s="389"/>
    </row>
    <row r="28" spans="1:65">
      <c r="A28" s="324"/>
      <c r="B28" s="372"/>
      <c r="C28" s="372"/>
      <c r="D28" s="372"/>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89"/>
      <c r="AL28" s="370"/>
      <c r="AM28" s="389"/>
      <c r="AN28" s="389"/>
      <c r="AO28" s="389"/>
      <c r="AP28" s="389"/>
      <c r="AQ28" s="389"/>
      <c r="AR28" s="389"/>
      <c r="AS28" s="389"/>
    </row>
    <row r="29" spans="1:65" s="388" customFormat="1">
      <c r="A29" s="272" t="s">
        <v>6561</v>
      </c>
      <c r="B29" s="388" t="s">
        <v>7358</v>
      </c>
      <c r="C29" s="388" t="s">
        <v>10193</v>
      </c>
      <c r="D29" s="390">
        <v>28</v>
      </c>
      <c r="E29" s="390" t="s">
        <v>124</v>
      </c>
      <c r="F29" s="390" t="s">
        <v>43</v>
      </c>
      <c r="G29" s="390" t="s">
        <v>10</v>
      </c>
      <c r="H29" s="390">
        <v>1</v>
      </c>
      <c r="I29" s="390">
        <v>6</v>
      </c>
      <c r="J29" s="519">
        <v>0.14299999999999999</v>
      </c>
      <c r="K29" s="517">
        <v>4.2</v>
      </c>
      <c r="L29" s="390">
        <v>61</v>
      </c>
      <c r="M29" s="390">
        <v>0</v>
      </c>
      <c r="N29" s="390">
        <v>25</v>
      </c>
      <c r="O29" s="390">
        <v>0</v>
      </c>
      <c r="P29" s="390">
        <v>0</v>
      </c>
      <c r="Q29" s="390">
        <v>10</v>
      </c>
      <c r="R29" s="518">
        <v>55.667000000000002</v>
      </c>
      <c r="S29" s="390">
        <v>40</v>
      </c>
      <c r="T29" s="390">
        <v>27</v>
      </c>
      <c r="U29" s="390">
        <v>26</v>
      </c>
      <c r="V29" s="390">
        <v>8</v>
      </c>
      <c r="W29" s="390">
        <v>34</v>
      </c>
      <c r="X29" s="390">
        <v>3</v>
      </c>
      <c r="Y29" s="390">
        <v>60</v>
      </c>
      <c r="Z29" s="390">
        <v>5</v>
      </c>
      <c r="AA29" s="390">
        <v>0</v>
      </c>
      <c r="AB29" s="390">
        <v>4</v>
      </c>
      <c r="AC29" s="390">
        <v>245</v>
      </c>
      <c r="AD29" s="390">
        <v>87</v>
      </c>
      <c r="AE29" s="390">
        <v>4.9800000000000004</v>
      </c>
      <c r="AF29" s="519">
        <v>1.329</v>
      </c>
      <c r="AG29" s="518">
        <v>6.5</v>
      </c>
      <c r="AH29" s="518">
        <v>1.3</v>
      </c>
      <c r="AI29" s="518">
        <v>5.5</v>
      </c>
      <c r="AJ29" s="518">
        <v>9.6999999999999993</v>
      </c>
      <c r="AK29" s="567">
        <v>1.76</v>
      </c>
      <c r="AL29" s="370"/>
      <c r="AM29" s="390">
        <v>97</v>
      </c>
      <c r="AN29" s="390">
        <v>0</v>
      </c>
      <c r="AO29" s="389">
        <v>17</v>
      </c>
      <c r="AP29" s="390">
        <v>3</v>
      </c>
      <c r="AQ29" s="390">
        <v>0</v>
      </c>
      <c r="AR29" s="390">
        <v>3</v>
      </c>
      <c r="AS29" s="390">
        <v>11</v>
      </c>
      <c r="AT29" s="390">
        <v>15</v>
      </c>
      <c r="AU29" s="390">
        <v>24</v>
      </c>
      <c r="AV29" s="519">
        <v>0.17499999999999999</v>
      </c>
      <c r="AW29" s="519">
        <v>0.308</v>
      </c>
      <c r="AX29" s="519">
        <v>0.29899999999999999</v>
      </c>
      <c r="AY29" s="519">
        <v>0.60699999999999998</v>
      </c>
      <c r="AZ29" s="370"/>
      <c r="BA29" s="390">
        <v>106</v>
      </c>
      <c r="BB29" s="389">
        <v>0</v>
      </c>
      <c r="BC29" s="389">
        <v>23</v>
      </c>
      <c r="BD29" s="389">
        <v>4</v>
      </c>
      <c r="BE29" s="389">
        <v>0</v>
      </c>
      <c r="BF29" s="390">
        <v>5</v>
      </c>
      <c r="BG29" s="390">
        <v>14</v>
      </c>
      <c r="BH29" s="390">
        <v>19</v>
      </c>
      <c r="BI29" s="390">
        <v>36</v>
      </c>
      <c r="BJ29" s="519">
        <v>0.217</v>
      </c>
      <c r="BK29" s="519">
        <v>0.34100000000000003</v>
      </c>
      <c r="BL29" s="519">
        <v>0.39600000000000002</v>
      </c>
      <c r="BM29" s="519">
        <v>0.73699999999999999</v>
      </c>
    </row>
    <row r="30" spans="1:65" s="388" customFormat="1">
      <c r="A30" s="272" t="s">
        <v>6608</v>
      </c>
      <c r="B30" s="388" t="s">
        <v>7359</v>
      </c>
      <c r="C30" s="388" t="s">
        <v>10193</v>
      </c>
      <c r="D30" s="390">
        <v>26</v>
      </c>
      <c r="E30" s="390" t="s">
        <v>38</v>
      </c>
      <c r="F30" s="390" t="s">
        <v>34</v>
      </c>
      <c r="G30" s="390" t="s">
        <v>10</v>
      </c>
      <c r="H30" s="390">
        <v>5</v>
      </c>
      <c r="I30" s="390">
        <v>4</v>
      </c>
      <c r="J30" s="519">
        <v>0.55600000000000005</v>
      </c>
      <c r="K30" s="517">
        <v>3.8</v>
      </c>
      <c r="L30" s="390">
        <v>71</v>
      </c>
      <c r="M30" s="390">
        <v>0</v>
      </c>
      <c r="N30" s="390">
        <v>7</v>
      </c>
      <c r="O30" s="390">
        <v>0</v>
      </c>
      <c r="P30" s="390">
        <v>0</v>
      </c>
      <c r="Q30" s="390">
        <v>1</v>
      </c>
      <c r="R30" s="518">
        <v>64</v>
      </c>
      <c r="S30" s="390">
        <v>63</v>
      </c>
      <c r="T30" s="390">
        <v>30</v>
      </c>
      <c r="U30" s="390">
        <v>27</v>
      </c>
      <c r="V30" s="390">
        <v>7</v>
      </c>
      <c r="W30" s="390">
        <v>26</v>
      </c>
      <c r="X30" s="390">
        <v>0</v>
      </c>
      <c r="Y30" s="390">
        <v>57</v>
      </c>
      <c r="Z30" s="390">
        <v>2</v>
      </c>
      <c r="AA30" s="390">
        <v>0</v>
      </c>
      <c r="AB30" s="390">
        <v>1</v>
      </c>
      <c r="AC30" s="390">
        <v>271</v>
      </c>
      <c r="AD30" s="390">
        <v>110</v>
      </c>
      <c r="AE30" s="390">
        <v>4.1100000000000003</v>
      </c>
      <c r="AF30" s="519">
        <v>1.391</v>
      </c>
      <c r="AG30" s="518">
        <v>8.9</v>
      </c>
      <c r="AH30" s="518">
        <v>1</v>
      </c>
      <c r="AI30" s="518">
        <v>3.7</v>
      </c>
      <c r="AJ30" s="518">
        <v>8</v>
      </c>
      <c r="AK30" s="567">
        <v>2.19</v>
      </c>
      <c r="AL30" s="370"/>
      <c r="AM30" s="390">
        <v>93</v>
      </c>
      <c r="AN30" s="390">
        <v>0</v>
      </c>
      <c r="AO30" s="389">
        <v>26</v>
      </c>
      <c r="AP30" s="390">
        <v>7</v>
      </c>
      <c r="AQ30" s="390">
        <v>0</v>
      </c>
      <c r="AR30" s="390">
        <v>1</v>
      </c>
      <c r="AS30" s="390">
        <v>5</v>
      </c>
      <c r="AT30" s="390">
        <v>11</v>
      </c>
      <c r="AU30" s="390">
        <v>26</v>
      </c>
      <c r="AV30" s="519">
        <v>0.28000000000000003</v>
      </c>
      <c r="AW30" s="519">
        <v>0.36199999999999999</v>
      </c>
      <c r="AX30" s="519">
        <v>0.38700000000000001</v>
      </c>
      <c r="AY30" s="519">
        <v>0.749</v>
      </c>
      <c r="AZ30" s="370"/>
      <c r="BA30" s="390">
        <v>148</v>
      </c>
      <c r="BB30" s="389">
        <v>0</v>
      </c>
      <c r="BC30" s="389">
        <v>37</v>
      </c>
      <c r="BD30" s="389">
        <v>5</v>
      </c>
      <c r="BE30" s="389">
        <v>0</v>
      </c>
      <c r="BF30" s="390">
        <v>6</v>
      </c>
      <c r="BG30" s="390">
        <v>25</v>
      </c>
      <c r="BH30" s="390">
        <v>15</v>
      </c>
      <c r="BI30" s="390">
        <v>31</v>
      </c>
      <c r="BJ30" s="519">
        <v>0.252</v>
      </c>
      <c r="BK30" s="519">
        <v>0.32300000000000001</v>
      </c>
      <c r="BL30" s="519">
        <v>0.40799999999999997</v>
      </c>
      <c r="BM30" s="519">
        <v>0.73099999999999998</v>
      </c>
    </row>
    <row r="31" spans="1:65" s="388" customFormat="1">
      <c r="A31" s="272" t="s">
        <v>8061</v>
      </c>
      <c r="B31" s="388" t="s">
        <v>8062</v>
      </c>
      <c r="C31" s="388" t="s">
        <v>10193</v>
      </c>
      <c r="D31" s="390">
        <v>23</v>
      </c>
      <c r="E31" s="390" t="s">
        <v>60</v>
      </c>
      <c r="F31" s="390" t="s">
        <v>34</v>
      </c>
      <c r="G31" s="390" t="s">
        <v>10</v>
      </c>
      <c r="H31" s="390">
        <v>2</v>
      </c>
      <c r="I31" s="390">
        <v>7</v>
      </c>
      <c r="J31" s="519">
        <v>0.222</v>
      </c>
      <c r="K31" s="517">
        <v>3.96</v>
      </c>
      <c r="L31" s="390">
        <v>63</v>
      </c>
      <c r="M31" s="390">
        <v>1</v>
      </c>
      <c r="N31" s="390">
        <v>16</v>
      </c>
      <c r="O31" s="390">
        <v>0</v>
      </c>
      <c r="P31" s="390">
        <v>0</v>
      </c>
      <c r="Q31" s="390">
        <v>0</v>
      </c>
      <c r="R31" s="518">
        <v>86.332999999999998</v>
      </c>
      <c r="S31" s="390">
        <v>75</v>
      </c>
      <c r="T31" s="390">
        <v>41</v>
      </c>
      <c r="U31" s="390">
        <v>38</v>
      </c>
      <c r="V31" s="390">
        <v>9</v>
      </c>
      <c r="W31" s="390">
        <v>50</v>
      </c>
      <c r="X31" s="390">
        <v>7</v>
      </c>
      <c r="Y31" s="390">
        <v>57</v>
      </c>
      <c r="Z31" s="390">
        <v>5</v>
      </c>
      <c r="AA31" s="390">
        <v>3</v>
      </c>
      <c r="AB31" s="390">
        <v>9</v>
      </c>
      <c r="AC31" s="390">
        <v>376</v>
      </c>
      <c r="AD31" s="390">
        <v>105</v>
      </c>
      <c r="AE31" s="390">
        <v>5.1100000000000003</v>
      </c>
      <c r="AF31" s="519">
        <v>1.448</v>
      </c>
      <c r="AG31" s="518">
        <v>7.8</v>
      </c>
      <c r="AH31" s="518">
        <v>0.9</v>
      </c>
      <c r="AI31" s="518">
        <v>5.2</v>
      </c>
      <c r="AJ31" s="518">
        <v>5.9</v>
      </c>
      <c r="AK31" s="567">
        <v>1.1399999999999999</v>
      </c>
      <c r="AL31" s="370"/>
      <c r="AM31" s="390">
        <v>131</v>
      </c>
      <c r="AN31" s="390">
        <v>0</v>
      </c>
      <c r="AO31" s="389">
        <v>32</v>
      </c>
      <c r="AP31" s="390">
        <v>6</v>
      </c>
      <c r="AQ31" s="390">
        <v>1</v>
      </c>
      <c r="AR31" s="390">
        <v>5</v>
      </c>
      <c r="AS31" s="390">
        <v>14</v>
      </c>
      <c r="AT31" s="390">
        <v>24</v>
      </c>
      <c r="AU31" s="390">
        <v>20</v>
      </c>
      <c r="AV31" s="519">
        <v>0.24399999999999999</v>
      </c>
      <c r="AW31" s="519">
        <v>0.35699999999999998</v>
      </c>
      <c r="AX31" s="519">
        <v>0.42</v>
      </c>
      <c r="AY31" s="519">
        <v>0.77700000000000002</v>
      </c>
      <c r="AZ31" s="370"/>
      <c r="BA31" s="390">
        <v>187</v>
      </c>
      <c r="BB31" s="389">
        <v>0</v>
      </c>
      <c r="BC31" s="389">
        <v>43</v>
      </c>
      <c r="BD31" s="389">
        <v>7</v>
      </c>
      <c r="BE31" s="389">
        <v>0</v>
      </c>
      <c r="BF31" s="390">
        <v>4</v>
      </c>
      <c r="BG31" s="390">
        <v>21</v>
      </c>
      <c r="BH31" s="390">
        <v>26</v>
      </c>
      <c r="BI31" s="390">
        <v>37</v>
      </c>
      <c r="BJ31" s="519">
        <v>0.23</v>
      </c>
      <c r="BK31" s="519">
        <v>0.33800000000000002</v>
      </c>
      <c r="BL31" s="519">
        <v>0.33200000000000002</v>
      </c>
      <c r="BM31" s="519">
        <v>0.67</v>
      </c>
    </row>
    <row r="32" spans="1:65" s="388" customFormat="1">
      <c r="A32" s="272" t="s">
        <v>6596</v>
      </c>
      <c r="B32" s="388" t="s">
        <v>7360</v>
      </c>
      <c r="C32" s="388" t="s">
        <v>10193</v>
      </c>
      <c r="D32" s="390">
        <v>26</v>
      </c>
      <c r="E32" s="390" t="s">
        <v>73</v>
      </c>
      <c r="F32" s="390" t="s">
        <v>34</v>
      </c>
      <c r="G32" s="390" t="s">
        <v>35</v>
      </c>
      <c r="H32" s="390">
        <v>4</v>
      </c>
      <c r="I32" s="390">
        <v>2</v>
      </c>
      <c r="J32" s="519">
        <v>0.66700000000000004</v>
      </c>
      <c r="K32" s="517">
        <v>4.4800000000000004</v>
      </c>
      <c r="L32" s="390">
        <v>66</v>
      </c>
      <c r="M32" s="390">
        <v>1</v>
      </c>
      <c r="N32" s="390">
        <v>20</v>
      </c>
      <c r="O32" s="390">
        <v>0</v>
      </c>
      <c r="P32" s="390">
        <v>0</v>
      </c>
      <c r="Q32" s="390">
        <v>1</v>
      </c>
      <c r="R32" s="518">
        <v>68.332999999999998</v>
      </c>
      <c r="S32" s="390">
        <v>91</v>
      </c>
      <c r="T32" s="390">
        <v>35</v>
      </c>
      <c r="U32" s="390">
        <v>34</v>
      </c>
      <c r="V32" s="390">
        <v>4</v>
      </c>
      <c r="W32" s="390">
        <v>13</v>
      </c>
      <c r="X32" s="390">
        <v>3</v>
      </c>
      <c r="Y32" s="390">
        <v>41</v>
      </c>
      <c r="Z32" s="390">
        <v>3</v>
      </c>
      <c r="AA32" s="390">
        <v>1</v>
      </c>
      <c r="AB32" s="390">
        <v>0</v>
      </c>
      <c r="AC32" s="390">
        <v>299</v>
      </c>
      <c r="AD32" s="390">
        <v>108</v>
      </c>
      <c r="AE32" s="390">
        <v>3.42</v>
      </c>
      <c r="AF32" s="519">
        <v>1.522</v>
      </c>
      <c r="AG32" s="518">
        <v>12</v>
      </c>
      <c r="AH32" s="518">
        <v>0.5</v>
      </c>
      <c r="AI32" s="518">
        <v>1.7</v>
      </c>
      <c r="AJ32" s="518">
        <v>5.4</v>
      </c>
      <c r="AK32" s="567">
        <v>3.15</v>
      </c>
      <c r="AL32" s="370"/>
      <c r="AM32" s="390">
        <v>90</v>
      </c>
      <c r="AN32" s="390">
        <v>0</v>
      </c>
      <c r="AO32" s="389">
        <v>22</v>
      </c>
      <c r="AP32" s="390">
        <v>5</v>
      </c>
      <c r="AQ32" s="390">
        <v>0</v>
      </c>
      <c r="AR32" s="390">
        <v>1</v>
      </c>
      <c r="AS32" s="390">
        <v>13</v>
      </c>
      <c r="AT32" s="390">
        <v>2</v>
      </c>
      <c r="AU32" s="390">
        <v>14</v>
      </c>
      <c r="AV32" s="519">
        <v>0.24399999999999999</v>
      </c>
      <c r="AW32" s="519">
        <v>0.26900000000000002</v>
      </c>
      <c r="AX32" s="519">
        <v>0.33300000000000002</v>
      </c>
      <c r="AY32" s="519">
        <v>0.60199999999999998</v>
      </c>
      <c r="AZ32" s="370"/>
      <c r="BA32" s="390">
        <v>187</v>
      </c>
      <c r="BB32" s="389">
        <v>0</v>
      </c>
      <c r="BC32" s="389">
        <v>69</v>
      </c>
      <c r="BD32" s="389">
        <v>15</v>
      </c>
      <c r="BE32" s="389">
        <v>3</v>
      </c>
      <c r="BF32" s="390">
        <v>3</v>
      </c>
      <c r="BG32" s="390">
        <v>23</v>
      </c>
      <c r="BH32" s="390">
        <v>11</v>
      </c>
      <c r="BI32" s="390">
        <v>27</v>
      </c>
      <c r="BJ32" s="519">
        <v>0.36899999999999999</v>
      </c>
      <c r="BK32" s="519">
        <v>0.40400000000000003</v>
      </c>
      <c r="BL32" s="519">
        <v>0.52900000000000003</v>
      </c>
      <c r="BM32" s="519">
        <v>0.93300000000000005</v>
      </c>
    </row>
    <row r="33" spans="1:75" s="388" customFormat="1">
      <c r="A33" s="272" t="s">
        <v>6036</v>
      </c>
      <c r="B33" s="388" t="s">
        <v>7361</v>
      </c>
      <c r="C33" s="388" t="s">
        <v>10193</v>
      </c>
      <c r="D33" s="390">
        <v>30</v>
      </c>
      <c r="E33" s="390" t="s">
        <v>66</v>
      </c>
      <c r="F33" s="390" t="s">
        <v>43</v>
      </c>
      <c r="G33" s="390" t="s">
        <v>10</v>
      </c>
      <c r="H33" s="390">
        <v>4</v>
      </c>
      <c r="I33" s="390">
        <v>3</v>
      </c>
      <c r="J33" s="519">
        <v>0.57099999999999995</v>
      </c>
      <c r="K33" s="517">
        <v>2.69</v>
      </c>
      <c r="L33" s="390">
        <v>74</v>
      </c>
      <c r="M33" s="390">
        <v>0</v>
      </c>
      <c r="N33" s="390">
        <v>16</v>
      </c>
      <c r="O33" s="390">
        <v>0</v>
      </c>
      <c r="P33" s="390">
        <v>0</v>
      </c>
      <c r="Q33" s="390">
        <v>3</v>
      </c>
      <c r="R33" s="518">
        <v>70.332999999999998</v>
      </c>
      <c r="S33" s="390">
        <v>56</v>
      </c>
      <c r="T33" s="390">
        <v>23</v>
      </c>
      <c r="U33" s="390">
        <v>21</v>
      </c>
      <c r="V33" s="390">
        <v>5</v>
      </c>
      <c r="W33" s="390">
        <v>20</v>
      </c>
      <c r="X33" s="390">
        <v>1</v>
      </c>
      <c r="Y33" s="390">
        <v>56</v>
      </c>
      <c r="Z33" s="390">
        <v>3</v>
      </c>
      <c r="AA33" s="390">
        <v>0</v>
      </c>
      <c r="AB33" s="390">
        <v>2</v>
      </c>
      <c r="AC33" s="390">
        <v>273</v>
      </c>
      <c r="AD33" s="390">
        <v>145</v>
      </c>
      <c r="AE33" s="390">
        <v>3.47</v>
      </c>
      <c r="AF33" s="519">
        <v>1.081</v>
      </c>
      <c r="AG33" s="518">
        <v>7.2</v>
      </c>
      <c r="AH33" s="518">
        <v>0.6</v>
      </c>
      <c r="AI33" s="518">
        <v>2.6</v>
      </c>
      <c r="AJ33" s="518">
        <v>7.2</v>
      </c>
      <c r="AK33" s="567">
        <v>2.8</v>
      </c>
      <c r="AL33" s="370"/>
      <c r="AM33" s="390">
        <v>86</v>
      </c>
      <c r="AN33" s="390">
        <v>0</v>
      </c>
      <c r="AO33" s="389">
        <v>21</v>
      </c>
      <c r="AP33" s="390">
        <v>5</v>
      </c>
      <c r="AQ33" s="390">
        <v>1</v>
      </c>
      <c r="AR33" s="390">
        <v>3</v>
      </c>
      <c r="AS33" s="390">
        <v>11</v>
      </c>
      <c r="AT33" s="390">
        <v>8</v>
      </c>
      <c r="AU33" s="390">
        <v>16</v>
      </c>
      <c r="AV33" s="519">
        <v>0.24399999999999999</v>
      </c>
      <c r="AW33" s="519">
        <v>0.30499999999999999</v>
      </c>
      <c r="AX33" s="519">
        <v>0.43</v>
      </c>
      <c r="AY33" s="519">
        <v>0.73499999999999999</v>
      </c>
      <c r="AZ33" s="370"/>
      <c r="BA33" s="390">
        <v>160</v>
      </c>
      <c r="BB33" s="389">
        <v>0</v>
      </c>
      <c r="BC33" s="389">
        <v>35</v>
      </c>
      <c r="BD33" s="389">
        <v>11</v>
      </c>
      <c r="BE33" s="389">
        <v>0</v>
      </c>
      <c r="BF33" s="390">
        <v>2</v>
      </c>
      <c r="BG33" s="390">
        <v>15</v>
      </c>
      <c r="BH33" s="390">
        <v>12</v>
      </c>
      <c r="BI33" s="390">
        <v>40</v>
      </c>
      <c r="BJ33" s="519">
        <v>0.219</v>
      </c>
      <c r="BK33" s="519">
        <v>0.28199999999999997</v>
      </c>
      <c r="BL33" s="519">
        <v>0.32500000000000001</v>
      </c>
      <c r="BM33" s="519">
        <v>0.60699999999999998</v>
      </c>
    </row>
    <row r="34" spans="1:75" s="388" customFormat="1">
      <c r="A34" s="272" t="s">
        <v>8016</v>
      </c>
      <c r="B34" s="388" t="s">
        <v>8017</v>
      </c>
      <c r="C34" s="388" t="s">
        <v>10193</v>
      </c>
      <c r="D34" s="390">
        <v>25</v>
      </c>
      <c r="E34" s="390" t="s">
        <v>36</v>
      </c>
      <c r="F34" s="390" t="s">
        <v>34</v>
      </c>
      <c r="G34" s="390" t="s">
        <v>10</v>
      </c>
      <c r="H34" s="390">
        <v>0</v>
      </c>
      <c r="I34" s="390">
        <v>3</v>
      </c>
      <c r="J34" s="519">
        <v>0</v>
      </c>
      <c r="K34" s="517">
        <v>5.18</v>
      </c>
      <c r="L34" s="390">
        <v>5</v>
      </c>
      <c r="M34" s="390">
        <v>5</v>
      </c>
      <c r="N34" s="390">
        <v>0</v>
      </c>
      <c r="O34" s="390">
        <v>0</v>
      </c>
      <c r="P34" s="390">
        <v>0</v>
      </c>
      <c r="Q34" s="390">
        <v>0</v>
      </c>
      <c r="R34" s="518">
        <v>24.332999999999998</v>
      </c>
      <c r="S34" s="390">
        <v>25</v>
      </c>
      <c r="T34" s="390">
        <v>14</v>
      </c>
      <c r="U34" s="390">
        <v>14</v>
      </c>
      <c r="V34" s="390">
        <v>5</v>
      </c>
      <c r="W34" s="390">
        <v>8</v>
      </c>
      <c r="X34" s="390">
        <v>0</v>
      </c>
      <c r="Y34" s="390">
        <v>12</v>
      </c>
      <c r="Z34" s="390">
        <v>1</v>
      </c>
      <c r="AA34" s="390">
        <v>0</v>
      </c>
      <c r="AB34" s="390">
        <v>1</v>
      </c>
      <c r="AC34" s="390">
        <v>102</v>
      </c>
      <c r="AD34" s="390">
        <v>81</v>
      </c>
      <c r="AE34" s="390">
        <v>5.96</v>
      </c>
      <c r="AF34" s="519">
        <v>1.3560000000000001</v>
      </c>
      <c r="AG34" s="518">
        <v>9.1999999999999993</v>
      </c>
      <c r="AH34" s="518">
        <v>1.8</v>
      </c>
      <c r="AI34" s="518">
        <v>3</v>
      </c>
      <c r="AJ34" s="518">
        <v>4.4000000000000004</v>
      </c>
      <c r="AK34" s="567">
        <v>1.5</v>
      </c>
      <c r="AL34" s="370"/>
      <c r="AM34" s="390">
        <v>30</v>
      </c>
      <c r="AN34" s="390">
        <v>0</v>
      </c>
      <c r="AO34" s="389">
        <v>8</v>
      </c>
      <c r="AP34" s="390">
        <v>1</v>
      </c>
      <c r="AQ34" s="390">
        <v>0</v>
      </c>
      <c r="AR34" s="390">
        <v>3</v>
      </c>
      <c r="AS34" s="390">
        <v>7</v>
      </c>
      <c r="AT34" s="390">
        <v>2</v>
      </c>
      <c r="AU34" s="390">
        <v>4</v>
      </c>
      <c r="AV34" s="519">
        <v>0.26700000000000002</v>
      </c>
      <c r="AW34" s="519">
        <v>0.313</v>
      </c>
      <c r="AX34" s="519">
        <v>0.6</v>
      </c>
      <c r="AY34" s="519">
        <v>0.91300000000000003</v>
      </c>
      <c r="AZ34" s="370"/>
      <c r="BA34" s="390">
        <v>63</v>
      </c>
      <c r="BB34" s="389">
        <v>0</v>
      </c>
      <c r="BC34" s="389">
        <v>17</v>
      </c>
      <c r="BD34" s="389">
        <v>5</v>
      </c>
      <c r="BE34" s="389">
        <v>0</v>
      </c>
      <c r="BF34" s="390">
        <v>2</v>
      </c>
      <c r="BG34" s="390">
        <v>4</v>
      </c>
      <c r="BH34" s="390">
        <v>6</v>
      </c>
      <c r="BI34" s="390">
        <v>8</v>
      </c>
      <c r="BJ34" s="519">
        <v>0.27</v>
      </c>
      <c r="BK34" s="519">
        <v>0.34300000000000003</v>
      </c>
      <c r="BL34" s="519">
        <v>0.44400000000000001</v>
      </c>
      <c r="BM34" s="519">
        <v>0.78700000000000003</v>
      </c>
    </row>
    <row r="35" spans="1:75" s="388" customFormat="1">
      <c r="A35" s="272" t="s">
        <v>6548</v>
      </c>
      <c r="B35" s="388" t="s">
        <v>7362</v>
      </c>
      <c r="C35" s="388" t="s">
        <v>10193</v>
      </c>
      <c r="D35" s="390">
        <v>33</v>
      </c>
      <c r="E35" s="390" t="s">
        <v>70</v>
      </c>
      <c r="F35" s="390" t="s">
        <v>43</v>
      </c>
      <c r="G35" s="390" t="s">
        <v>10</v>
      </c>
      <c r="H35" s="390">
        <v>6</v>
      </c>
      <c r="I35" s="390">
        <v>9</v>
      </c>
      <c r="J35" s="519">
        <v>0.4</v>
      </c>
      <c r="K35" s="517">
        <v>4.09</v>
      </c>
      <c r="L35" s="390">
        <v>31</v>
      </c>
      <c r="M35" s="390">
        <v>26</v>
      </c>
      <c r="N35" s="390">
        <v>1</v>
      </c>
      <c r="O35" s="390">
        <v>0</v>
      </c>
      <c r="P35" s="390">
        <v>0</v>
      </c>
      <c r="Q35" s="390">
        <v>0</v>
      </c>
      <c r="R35" s="518">
        <v>141</v>
      </c>
      <c r="S35" s="390">
        <v>143</v>
      </c>
      <c r="T35" s="390">
        <v>74</v>
      </c>
      <c r="U35" s="390">
        <v>64</v>
      </c>
      <c r="V35" s="390">
        <v>19</v>
      </c>
      <c r="W35" s="390">
        <v>55</v>
      </c>
      <c r="X35" s="390">
        <v>0</v>
      </c>
      <c r="Y35" s="390">
        <v>136</v>
      </c>
      <c r="Z35" s="390">
        <v>4</v>
      </c>
      <c r="AA35" s="390">
        <v>0</v>
      </c>
      <c r="AB35" s="390">
        <v>11</v>
      </c>
      <c r="AC35" s="390">
        <v>611</v>
      </c>
      <c r="AD35" s="390">
        <v>100</v>
      </c>
      <c r="AE35" s="390">
        <v>4.24</v>
      </c>
      <c r="AF35" s="519">
        <v>1.4039999999999999</v>
      </c>
      <c r="AG35" s="518">
        <v>9.1</v>
      </c>
      <c r="AH35" s="518">
        <v>1.2</v>
      </c>
      <c r="AI35" s="518">
        <v>3.5</v>
      </c>
      <c r="AJ35" s="518">
        <v>8.6999999999999993</v>
      </c>
      <c r="AK35" s="567">
        <v>2.4700000000000002</v>
      </c>
      <c r="AL35" s="370"/>
      <c r="AM35" s="390">
        <v>277</v>
      </c>
      <c r="AN35" s="390">
        <v>0</v>
      </c>
      <c r="AO35" s="389">
        <v>74</v>
      </c>
      <c r="AP35" s="390">
        <v>16</v>
      </c>
      <c r="AQ35" s="390">
        <v>0</v>
      </c>
      <c r="AR35" s="390">
        <v>12</v>
      </c>
      <c r="AS35" s="390">
        <v>34</v>
      </c>
      <c r="AT35" s="390">
        <v>33</v>
      </c>
      <c r="AU35" s="390">
        <v>67</v>
      </c>
      <c r="AV35" s="519">
        <v>0.26700000000000002</v>
      </c>
      <c r="AW35" s="519">
        <v>0.34499999999999997</v>
      </c>
      <c r="AX35" s="519">
        <v>0.45500000000000002</v>
      </c>
      <c r="AY35" s="519">
        <v>0.8</v>
      </c>
      <c r="AZ35" s="370"/>
      <c r="BA35" s="390">
        <v>266</v>
      </c>
      <c r="BB35" s="389">
        <v>0</v>
      </c>
      <c r="BC35" s="389">
        <v>69</v>
      </c>
      <c r="BD35" s="389">
        <v>17</v>
      </c>
      <c r="BE35" s="389">
        <v>1</v>
      </c>
      <c r="BF35" s="390">
        <v>7</v>
      </c>
      <c r="BG35" s="390">
        <v>27</v>
      </c>
      <c r="BH35" s="390">
        <v>22</v>
      </c>
      <c r="BI35" s="390">
        <v>69</v>
      </c>
      <c r="BJ35" s="519">
        <v>0.26</v>
      </c>
      <c r="BK35" s="519">
        <v>0.32200000000000001</v>
      </c>
      <c r="BL35" s="519">
        <v>0.41099999999999998</v>
      </c>
      <c r="BM35" s="519">
        <v>0.73299999999999998</v>
      </c>
    </row>
    <row r="36" spans="1:75" s="388" customFormat="1">
      <c r="A36" s="272" t="s">
        <v>3908</v>
      </c>
      <c r="B36" s="388" t="s">
        <v>7363</v>
      </c>
      <c r="C36" s="388" t="s">
        <v>10193</v>
      </c>
      <c r="D36" s="390">
        <v>28</v>
      </c>
      <c r="E36" s="390" t="s">
        <v>51</v>
      </c>
      <c r="F36" s="390" t="s">
        <v>52</v>
      </c>
      <c r="G36" s="390" t="s">
        <v>35</v>
      </c>
      <c r="H36" s="390">
        <v>2</v>
      </c>
      <c r="I36" s="390">
        <v>5</v>
      </c>
      <c r="J36" s="519">
        <v>0.28599999999999998</v>
      </c>
      <c r="K36" s="517">
        <v>2.75</v>
      </c>
      <c r="L36" s="390">
        <v>69</v>
      </c>
      <c r="M36" s="390">
        <v>0</v>
      </c>
      <c r="N36" s="390">
        <v>42</v>
      </c>
      <c r="O36" s="390">
        <v>0</v>
      </c>
      <c r="P36" s="390">
        <v>0</v>
      </c>
      <c r="Q36" s="390">
        <v>32</v>
      </c>
      <c r="R36" s="518">
        <v>72</v>
      </c>
      <c r="S36" s="390">
        <v>52</v>
      </c>
      <c r="T36" s="390">
        <v>28</v>
      </c>
      <c r="U36" s="390">
        <v>22</v>
      </c>
      <c r="V36" s="390">
        <v>8</v>
      </c>
      <c r="W36" s="390">
        <v>28</v>
      </c>
      <c r="X36" s="390">
        <v>2</v>
      </c>
      <c r="Y36" s="390">
        <v>106</v>
      </c>
      <c r="Z36" s="390">
        <v>9</v>
      </c>
      <c r="AA36" s="390">
        <v>0</v>
      </c>
      <c r="AB36" s="390">
        <v>2</v>
      </c>
      <c r="AC36" s="390">
        <v>301</v>
      </c>
      <c r="AD36" s="390">
        <v>148</v>
      </c>
      <c r="AE36" s="390">
        <v>3.2</v>
      </c>
      <c r="AF36" s="519">
        <v>1.111</v>
      </c>
      <c r="AG36" s="518">
        <v>6.5</v>
      </c>
      <c r="AH36" s="518">
        <v>1</v>
      </c>
      <c r="AI36" s="518">
        <v>3.5</v>
      </c>
      <c r="AJ36" s="518">
        <v>13.3</v>
      </c>
      <c r="AK36" s="567">
        <v>3.79</v>
      </c>
      <c r="AL36" s="370"/>
      <c r="AM36" s="390">
        <v>103</v>
      </c>
      <c r="AN36" s="390">
        <v>0</v>
      </c>
      <c r="AO36" s="389">
        <v>16</v>
      </c>
      <c r="AP36" s="390">
        <v>6</v>
      </c>
      <c r="AQ36" s="390">
        <v>1</v>
      </c>
      <c r="AR36" s="390">
        <v>3</v>
      </c>
      <c r="AS36" s="390">
        <v>11</v>
      </c>
      <c r="AT36" s="390">
        <v>7</v>
      </c>
      <c r="AU36" s="390">
        <v>48</v>
      </c>
      <c r="AV36" s="519">
        <v>0.155</v>
      </c>
      <c r="AW36" s="519">
        <v>0.216</v>
      </c>
      <c r="AX36" s="519">
        <v>0.32</v>
      </c>
      <c r="AY36" s="519">
        <v>0.53600000000000003</v>
      </c>
      <c r="AZ36" s="370"/>
      <c r="BA36" s="390">
        <v>159</v>
      </c>
      <c r="BB36" s="389">
        <v>0</v>
      </c>
      <c r="BC36" s="389">
        <v>36</v>
      </c>
      <c r="BD36" s="389">
        <v>10</v>
      </c>
      <c r="BE36" s="389">
        <v>0</v>
      </c>
      <c r="BF36" s="390">
        <v>5</v>
      </c>
      <c r="BG36" s="390">
        <v>19</v>
      </c>
      <c r="BH36" s="390">
        <v>21</v>
      </c>
      <c r="BI36" s="390">
        <v>58</v>
      </c>
      <c r="BJ36" s="519">
        <v>0.22600000000000001</v>
      </c>
      <c r="BK36" s="519">
        <v>0.34599999999999997</v>
      </c>
      <c r="BL36" s="519">
        <v>0.38400000000000001</v>
      </c>
      <c r="BM36" s="519">
        <v>0.73</v>
      </c>
    </row>
    <row r="37" spans="1:75" s="388" customFormat="1" ht="15.75" thickBot="1">
      <c r="A37" s="550" t="s">
        <v>6157</v>
      </c>
      <c r="B37" s="390" t="s">
        <v>10</v>
      </c>
      <c r="C37" s="390"/>
      <c r="D37" s="390"/>
      <c r="E37" s="390"/>
      <c r="F37" s="390"/>
      <c r="G37" s="390"/>
      <c r="H37" s="390"/>
      <c r="I37" s="390"/>
      <c r="J37" s="517"/>
      <c r="K37" s="390"/>
      <c r="L37" s="390"/>
      <c r="M37" s="390"/>
      <c r="N37" s="390"/>
      <c r="O37" s="390"/>
      <c r="P37" s="390"/>
      <c r="Q37" s="518"/>
      <c r="R37" s="519"/>
      <c r="S37" s="390"/>
      <c r="T37" s="390"/>
      <c r="U37" s="390"/>
      <c r="V37" s="390"/>
      <c r="W37" s="390"/>
      <c r="X37" s="390"/>
      <c r="Y37" s="390"/>
      <c r="Z37" s="390"/>
      <c r="AA37" s="390"/>
      <c r="AB37" s="390"/>
      <c r="AC37" s="390"/>
      <c r="AD37" s="390"/>
      <c r="AE37" s="390"/>
      <c r="AF37" s="518"/>
      <c r="AG37" s="518"/>
      <c r="AH37" s="518"/>
      <c r="AI37" s="518"/>
      <c r="AJ37" s="517"/>
      <c r="AK37" s="389"/>
      <c r="AL37" s="605"/>
      <c r="AM37" s="507"/>
      <c r="AN37" s="507"/>
      <c r="AO37" s="389"/>
      <c r="AP37" s="507"/>
      <c r="AQ37" s="507"/>
      <c r="AR37" s="507"/>
      <c r="AS37" s="389"/>
      <c r="AT37" s="341"/>
      <c r="AU37" s="341"/>
      <c r="AV37" s="341"/>
      <c r="AW37" s="341"/>
      <c r="AX37" s="341"/>
      <c r="AY37" s="341"/>
      <c r="AZ37" s="115"/>
      <c r="BA37" s="341"/>
      <c r="BB37" s="341"/>
      <c r="BC37" s="341"/>
      <c r="BD37" s="341"/>
      <c r="BE37" s="341"/>
      <c r="BF37" s="341"/>
      <c r="BG37" s="341"/>
      <c r="BH37" s="341"/>
      <c r="BI37" s="341"/>
      <c r="BJ37" s="341"/>
      <c r="BK37" s="341"/>
      <c r="BL37" s="341"/>
      <c r="BM37" s="341"/>
      <c r="BN37" s="316"/>
      <c r="BO37" s="316"/>
      <c r="BP37" s="316"/>
      <c r="BQ37" s="316"/>
      <c r="BR37" s="316"/>
      <c r="BS37" s="316"/>
      <c r="BT37" s="316"/>
      <c r="BU37" s="316"/>
      <c r="BV37" s="316"/>
      <c r="BW37" s="316"/>
    </row>
    <row r="38" spans="1:75" s="388" customFormat="1" ht="15.75" customHeight="1">
      <c r="A38" s="272" t="s">
        <v>6565</v>
      </c>
      <c r="B38" s="388" t="s">
        <v>7364</v>
      </c>
      <c r="C38" s="388" t="s">
        <v>10193</v>
      </c>
      <c r="D38" s="390">
        <v>25</v>
      </c>
      <c r="E38" s="390" t="s">
        <v>77</v>
      </c>
      <c r="F38" s="390" t="s">
        <v>43</v>
      </c>
      <c r="G38" s="390" t="s">
        <v>10</v>
      </c>
      <c r="H38" s="390">
        <v>5</v>
      </c>
      <c r="I38" s="390">
        <v>5</v>
      </c>
      <c r="J38" s="519">
        <v>0.5</v>
      </c>
      <c r="K38" s="517">
        <v>4.55</v>
      </c>
      <c r="L38" s="390">
        <v>16</v>
      </c>
      <c r="M38" s="390">
        <v>16</v>
      </c>
      <c r="N38" s="390">
        <v>0</v>
      </c>
      <c r="O38" s="390">
        <v>0</v>
      </c>
      <c r="P38" s="390">
        <v>0</v>
      </c>
      <c r="Q38" s="390">
        <v>0</v>
      </c>
      <c r="R38" s="518">
        <v>85</v>
      </c>
      <c r="S38" s="390">
        <v>89</v>
      </c>
      <c r="T38" s="390">
        <v>47</v>
      </c>
      <c r="U38" s="390">
        <v>43</v>
      </c>
      <c r="V38" s="390">
        <v>14</v>
      </c>
      <c r="W38" s="390">
        <v>33</v>
      </c>
      <c r="X38" s="390">
        <v>1</v>
      </c>
      <c r="Y38" s="390">
        <v>81</v>
      </c>
      <c r="Z38" s="390">
        <v>4</v>
      </c>
      <c r="AA38" s="390">
        <v>0</v>
      </c>
      <c r="AB38" s="390">
        <v>7</v>
      </c>
      <c r="AC38" s="390">
        <v>373</v>
      </c>
      <c r="AD38" s="390">
        <v>85</v>
      </c>
      <c r="AE38" s="390">
        <v>4.7</v>
      </c>
      <c r="AF38" s="519">
        <v>1.4350000000000001</v>
      </c>
      <c r="AG38" s="518">
        <v>9.4</v>
      </c>
      <c r="AH38" s="518">
        <v>1.5</v>
      </c>
      <c r="AI38" s="518">
        <v>3.5</v>
      </c>
      <c r="AJ38" s="518">
        <v>8.6</v>
      </c>
      <c r="AK38" s="567">
        <v>2.4500000000000002</v>
      </c>
      <c r="AL38" s="370"/>
      <c r="AM38" s="390">
        <v>162</v>
      </c>
      <c r="AN38" s="390">
        <v>0</v>
      </c>
      <c r="AO38" s="389">
        <v>43</v>
      </c>
      <c r="AP38" s="390">
        <v>7</v>
      </c>
      <c r="AQ38" s="390">
        <v>2</v>
      </c>
      <c r="AR38" s="390">
        <v>10</v>
      </c>
      <c r="AS38" s="390">
        <v>30</v>
      </c>
      <c r="AT38" s="390">
        <v>20</v>
      </c>
      <c r="AU38" s="390">
        <v>46</v>
      </c>
      <c r="AV38" s="519">
        <v>0.26500000000000001</v>
      </c>
      <c r="AW38" s="519">
        <v>0.34699999999999998</v>
      </c>
      <c r="AX38" s="519">
        <v>0.51900000000000002</v>
      </c>
      <c r="AY38" s="519">
        <v>0.86599999999999999</v>
      </c>
      <c r="AZ38" s="370"/>
      <c r="BA38" s="390">
        <v>162</v>
      </c>
      <c r="BB38" s="389">
        <v>0</v>
      </c>
      <c r="BC38" s="389">
        <v>46</v>
      </c>
      <c r="BD38" s="389">
        <v>6</v>
      </c>
      <c r="BE38" s="389">
        <v>1</v>
      </c>
      <c r="BF38" s="390">
        <v>4</v>
      </c>
      <c r="BG38" s="390">
        <v>12</v>
      </c>
      <c r="BH38" s="390">
        <v>13</v>
      </c>
      <c r="BI38" s="390">
        <v>35</v>
      </c>
      <c r="BJ38" s="519">
        <v>0.28399999999999997</v>
      </c>
      <c r="BK38" s="519">
        <v>0.33900000000000002</v>
      </c>
      <c r="BL38" s="519">
        <v>0.40699999999999997</v>
      </c>
      <c r="BM38" s="519">
        <v>0.746</v>
      </c>
    </row>
    <row r="39" spans="1:75" s="388" customFormat="1" ht="15.75" customHeight="1">
      <c r="A39" s="272" t="s">
        <v>8103</v>
      </c>
      <c r="B39" s="388" t="s">
        <v>8104</v>
      </c>
      <c r="C39" s="388" t="s">
        <v>10193</v>
      </c>
      <c r="D39" s="390">
        <v>30</v>
      </c>
      <c r="E39" s="390" t="s">
        <v>51</v>
      </c>
      <c r="F39" s="390" t="s">
        <v>52</v>
      </c>
      <c r="G39" s="390" t="s">
        <v>35</v>
      </c>
      <c r="H39" s="390">
        <v>0</v>
      </c>
      <c r="I39" s="390">
        <v>0</v>
      </c>
      <c r="J39" s="519">
        <v>0</v>
      </c>
      <c r="K39" s="517">
        <v>4.54</v>
      </c>
      <c r="L39" s="390">
        <v>59</v>
      </c>
      <c r="M39" s="390">
        <v>0</v>
      </c>
      <c r="N39" s="390">
        <v>8</v>
      </c>
      <c r="O39" s="390">
        <v>0</v>
      </c>
      <c r="P39" s="390">
        <v>0</v>
      </c>
      <c r="Q39" s="390">
        <v>0</v>
      </c>
      <c r="R39" s="518">
        <v>39.667000000000002</v>
      </c>
      <c r="S39" s="390">
        <v>48</v>
      </c>
      <c r="T39" s="390">
        <v>23</v>
      </c>
      <c r="U39" s="390">
        <v>20</v>
      </c>
      <c r="V39" s="390">
        <v>4</v>
      </c>
      <c r="W39" s="390">
        <v>14</v>
      </c>
      <c r="X39" s="390">
        <v>0</v>
      </c>
      <c r="Y39" s="390">
        <v>44</v>
      </c>
      <c r="Z39" s="390">
        <v>4</v>
      </c>
      <c r="AA39" s="390">
        <v>0</v>
      </c>
      <c r="AB39" s="390">
        <v>0</v>
      </c>
      <c r="AC39" s="390">
        <v>183</v>
      </c>
      <c r="AD39" s="390">
        <v>94</v>
      </c>
      <c r="AE39" s="390">
        <v>3.61</v>
      </c>
      <c r="AF39" s="519">
        <v>1.5629999999999999</v>
      </c>
      <c r="AG39" s="518">
        <v>10.9</v>
      </c>
      <c r="AH39" s="518">
        <v>0.9</v>
      </c>
      <c r="AI39" s="518">
        <v>3.2</v>
      </c>
      <c r="AJ39" s="518">
        <v>10</v>
      </c>
      <c r="AK39" s="567">
        <v>3.14</v>
      </c>
      <c r="AL39" s="370"/>
      <c r="AM39" s="390">
        <v>82</v>
      </c>
      <c r="AN39" s="390">
        <v>0</v>
      </c>
      <c r="AO39" s="389">
        <v>22</v>
      </c>
      <c r="AP39" s="390">
        <v>6</v>
      </c>
      <c r="AQ39" s="390">
        <v>0</v>
      </c>
      <c r="AR39" s="390">
        <v>0</v>
      </c>
      <c r="AS39" s="390">
        <v>8</v>
      </c>
      <c r="AT39" s="390">
        <v>7</v>
      </c>
      <c r="AU39" s="390">
        <v>20</v>
      </c>
      <c r="AV39" s="519">
        <v>0.26800000000000002</v>
      </c>
      <c r="AW39" s="519">
        <v>0.33700000000000002</v>
      </c>
      <c r="AX39" s="519">
        <v>0.34100000000000003</v>
      </c>
      <c r="AY39" s="519">
        <v>0.67800000000000005</v>
      </c>
      <c r="AZ39" s="370"/>
      <c r="BA39" s="390">
        <v>80</v>
      </c>
      <c r="BB39" s="389">
        <v>0</v>
      </c>
      <c r="BC39" s="389">
        <v>26</v>
      </c>
      <c r="BD39" s="389">
        <v>6</v>
      </c>
      <c r="BE39" s="389">
        <v>0</v>
      </c>
      <c r="BF39" s="390">
        <v>4</v>
      </c>
      <c r="BG39" s="390">
        <v>13</v>
      </c>
      <c r="BH39" s="390">
        <v>7</v>
      </c>
      <c r="BI39" s="390">
        <v>24</v>
      </c>
      <c r="BJ39" s="519">
        <v>0.32500000000000001</v>
      </c>
      <c r="BK39" s="519">
        <v>0.38500000000000001</v>
      </c>
      <c r="BL39" s="519">
        <v>0.55000000000000004</v>
      </c>
      <c r="BM39" s="519">
        <v>0.93500000000000005</v>
      </c>
    </row>
    <row r="40" spans="1:75" s="388" customFormat="1">
      <c r="A40" s="272" t="s">
        <v>8014</v>
      </c>
      <c r="B40" s="388" t="s">
        <v>8015</v>
      </c>
      <c r="C40" s="388" t="s">
        <v>10193</v>
      </c>
      <c r="D40" s="390">
        <v>25</v>
      </c>
      <c r="E40" s="390" t="s">
        <v>33</v>
      </c>
      <c r="F40" s="390" t="s">
        <v>34</v>
      </c>
      <c r="G40" s="390" t="s">
        <v>35</v>
      </c>
      <c r="H40" s="390">
        <v>2</v>
      </c>
      <c r="I40" s="390">
        <v>0</v>
      </c>
      <c r="J40" s="519">
        <v>1</v>
      </c>
      <c r="K40" s="517">
        <v>2.0099999999999998</v>
      </c>
      <c r="L40" s="390">
        <v>5</v>
      </c>
      <c r="M40" s="390">
        <v>4</v>
      </c>
      <c r="N40" s="390">
        <v>1</v>
      </c>
      <c r="O40" s="390">
        <v>0</v>
      </c>
      <c r="P40" s="390">
        <v>0</v>
      </c>
      <c r="Q40" s="390">
        <v>0</v>
      </c>
      <c r="R40" s="518">
        <v>22.332999999999998</v>
      </c>
      <c r="S40" s="390">
        <v>17</v>
      </c>
      <c r="T40" s="390">
        <v>5</v>
      </c>
      <c r="U40" s="390">
        <v>5</v>
      </c>
      <c r="V40" s="390">
        <v>1</v>
      </c>
      <c r="W40" s="390">
        <v>9</v>
      </c>
      <c r="X40" s="390">
        <v>0</v>
      </c>
      <c r="Y40" s="390">
        <v>13</v>
      </c>
      <c r="Z40" s="390">
        <v>2</v>
      </c>
      <c r="AA40" s="390">
        <v>0</v>
      </c>
      <c r="AB40" s="390">
        <v>2</v>
      </c>
      <c r="AC40" s="390">
        <v>92</v>
      </c>
      <c r="AD40" s="390">
        <v>220</v>
      </c>
      <c r="AE40" s="390">
        <v>4.0599999999999996</v>
      </c>
      <c r="AF40" s="519">
        <v>1.1639999999999999</v>
      </c>
      <c r="AG40" s="518">
        <v>6.9</v>
      </c>
      <c r="AH40" s="518">
        <v>0.4</v>
      </c>
      <c r="AI40" s="518">
        <v>3.6</v>
      </c>
      <c r="AJ40" s="518">
        <v>5.2</v>
      </c>
      <c r="AK40" s="567">
        <v>1.44</v>
      </c>
      <c r="AL40" s="370"/>
      <c r="AM40" s="390">
        <v>17</v>
      </c>
      <c r="AN40" s="390">
        <v>0</v>
      </c>
      <c r="AO40" s="389">
        <v>2</v>
      </c>
      <c r="AP40" s="390">
        <v>0</v>
      </c>
      <c r="AQ40" s="390">
        <v>0</v>
      </c>
      <c r="AR40" s="390">
        <v>0</v>
      </c>
      <c r="AS40" s="390">
        <v>1</v>
      </c>
      <c r="AT40" s="390">
        <v>1</v>
      </c>
      <c r="AU40" s="390">
        <v>3</v>
      </c>
      <c r="AV40" s="519">
        <v>0.11799999999999999</v>
      </c>
      <c r="AW40" s="519">
        <v>0.21099999999999999</v>
      </c>
      <c r="AX40" s="519">
        <v>0.11799999999999999</v>
      </c>
      <c r="AY40" s="519">
        <v>0.32900000000000001</v>
      </c>
      <c r="AZ40" s="370"/>
      <c r="BA40" s="390">
        <v>62</v>
      </c>
      <c r="BB40" s="389">
        <v>0</v>
      </c>
      <c r="BC40" s="389">
        <v>15</v>
      </c>
      <c r="BD40" s="389">
        <v>0</v>
      </c>
      <c r="BE40" s="389">
        <v>0</v>
      </c>
      <c r="BF40" s="390">
        <v>1</v>
      </c>
      <c r="BG40" s="390">
        <v>4</v>
      </c>
      <c r="BH40" s="390">
        <v>8</v>
      </c>
      <c r="BI40" s="390">
        <v>10</v>
      </c>
      <c r="BJ40" s="519">
        <v>0.24199999999999999</v>
      </c>
      <c r="BK40" s="519">
        <v>0.33300000000000002</v>
      </c>
      <c r="BL40" s="519">
        <v>0.28999999999999998</v>
      </c>
      <c r="BM40" s="519">
        <v>0.623</v>
      </c>
    </row>
    <row r="41" spans="1:75" s="390" customFormat="1" ht="15.75" thickBot="1">
      <c r="A41" s="552" t="s">
        <v>8007</v>
      </c>
      <c r="B41" s="390" t="s">
        <v>10</v>
      </c>
      <c r="J41" s="517"/>
      <c r="Q41" s="518"/>
      <c r="R41" s="519"/>
      <c r="AF41" s="518"/>
      <c r="AG41" s="518"/>
      <c r="AH41" s="518"/>
      <c r="AI41" s="518"/>
      <c r="AJ41" s="517"/>
      <c r="AK41" s="389"/>
      <c r="AL41" s="605"/>
      <c r="AM41" s="507"/>
      <c r="AN41" s="507"/>
      <c r="AO41" s="389"/>
      <c r="AP41" s="507"/>
      <c r="AQ41" s="507"/>
      <c r="AR41" s="507"/>
      <c r="AS41" s="389"/>
      <c r="AT41" s="389"/>
      <c r="AU41" s="389"/>
      <c r="AV41" s="389"/>
      <c r="AW41" s="389"/>
      <c r="AZ41" s="370"/>
      <c r="BB41" s="389"/>
      <c r="BC41" s="389"/>
      <c r="BD41" s="389"/>
      <c r="BE41" s="389"/>
    </row>
    <row r="42" spans="1:75" s="388" customFormat="1">
      <c r="A42" s="272" t="s">
        <v>6158</v>
      </c>
      <c r="B42" s="388" t="s">
        <v>7365</v>
      </c>
      <c r="C42" s="388" t="s">
        <v>10193</v>
      </c>
      <c r="D42" s="390">
        <v>25</v>
      </c>
      <c r="E42" s="390" t="s">
        <v>58</v>
      </c>
      <c r="F42" s="390" t="s">
        <v>34</v>
      </c>
      <c r="G42" s="390" t="s">
        <v>35</v>
      </c>
      <c r="H42" s="390">
        <v>6</v>
      </c>
      <c r="I42" s="390">
        <v>8</v>
      </c>
      <c r="J42" s="519">
        <v>0.42899999999999999</v>
      </c>
      <c r="K42" s="517">
        <v>4.18</v>
      </c>
      <c r="L42" s="390">
        <v>20</v>
      </c>
      <c r="M42" s="390">
        <v>20</v>
      </c>
      <c r="N42" s="390">
        <v>0</v>
      </c>
      <c r="O42" s="390">
        <v>0</v>
      </c>
      <c r="P42" s="390">
        <v>0</v>
      </c>
      <c r="Q42" s="390">
        <v>0</v>
      </c>
      <c r="R42" s="518">
        <v>120.667</v>
      </c>
      <c r="S42" s="390">
        <v>97</v>
      </c>
      <c r="T42" s="390">
        <v>61</v>
      </c>
      <c r="U42" s="390">
        <v>56</v>
      </c>
      <c r="V42" s="390">
        <v>15</v>
      </c>
      <c r="W42" s="390">
        <v>55</v>
      </c>
      <c r="X42" s="390">
        <v>1</v>
      </c>
      <c r="Y42" s="390">
        <v>90</v>
      </c>
      <c r="Z42" s="390">
        <v>12</v>
      </c>
      <c r="AA42" s="390">
        <v>0</v>
      </c>
      <c r="AB42" s="390">
        <v>4</v>
      </c>
      <c r="AC42" s="390">
        <v>511</v>
      </c>
      <c r="AD42" s="390">
        <v>101</v>
      </c>
      <c r="AE42" s="390">
        <v>4.95</v>
      </c>
      <c r="AF42" s="519">
        <v>1.26</v>
      </c>
      <c r="AG42" s="518">
        <v>7.2</v>
      </c>
      <c r="AH42" s="518">
        <v>1.1000000000000001</v>
      </c>
      <c r="AI42" s="518">
        <v>4.0999999999999996</v>
      </c>
      <c r="AJ42" s="518">
        <v>6.7</v>
      </c>
      <c r="AK42" s="567">
        <v>1.64</v>
      </c>
      <c r="AL42" s="370"/>
      <c r="AM42" s="390">
        <v>95</v>
      </c>
      <c r="AN42" s="390">
        <v>0</v>
      </c>
      <c r="AO42" s="389">
        <v>23</v>
      </c>
      <c r="AP42" s="390">
        <v>4</v>
      </c>
      <c r="AQ42" s="390">
        <v>1</v>
      </c>
      <c r="AR42" s="390">
        <v>6</v>
      </c>
      <c r="AS42" s="390">
        <v>14</v>
      </c>
      <c r="AT42" s="390">
        <v>15</v>
      </c>
      <c r="AU42" s="390">
        <v>21</v>
      </c>
      <c r="AV42" s="519">
        <v>0.245</v>
      </c>
      <c r="AW42" s="519">
        <v>0.36</v>
      </c>
      <c r="AX42" s="519">
        <v>0.5</v>
      </c>
      <c r="AY42" s="519">
        <v>0.86</v>
      </c>
      <c r="AZ42" s="370"/>
      <c r="BA42" s="390">
        <v>347</v>
      </c>
      <c r="BB42" s="389">
        <v>0</v>
      </c>
      <c r="BC42" s="389">
        <v>74</v>
      </c>
      <c r="BD42" s="389">
        <v>16</v>
      </c>
      <c r="BE42" s="389">
        <v>1</v>
      </c>
      <c r="BF42" s="390">
        <v>9</v>
      </c>
      <c r="BG42" s="390">
        <v>37</v>
      </c>
      <c r="BH42" s="390">
        <v>40</v>
      </c>
      <c r="BI42" s="390">
        <v>69</v>
      </c>
      <c r="BJ42" s="519">
        <v>0.21299999999999999</v>
      </c>
      <c r="BK42" s="519">
        <v>0.311</v>
      </c>
      <c r="BL42" s="519">
        <v>0.34300000000000003</v>
      </c>
      <c r="BM42" s="519">
        <v>0.65400000000000003</v>
      </c>
    </row>
    <row r="43" spans="1:75" s="388" customFormat="1">
      <c r="A43" s="272" t="s">
        <v>8026</v>
      </c>
      <c r="B43" s="388" t="s">
        <v>8027</v>
      </c>
      <c r="C43" s="388" t="s">
        <v>10193</v>
      </c>
      <c r="D43" s="390">
        <v>24</v>
      </c>
      <c r="E43" s="390" t="s">
        <v>100</v>
      </c>
      <c r="F43" s="390" t="s">
        <v>43</v>
      </c>
      <c r="G43" s="390" t="s">
        <v>10</v>
      </c>
      <c r="H43" s="390">
        <v>8</v>
      </c>
      <c r="I43" s="390">
        <v>11</v>
      </c>
      <c r="J43" s="519">
        <v>0.42099999999999999</v>
      </c>
      <c r="K43" s="517">
        <v>5.31</v>
      </c>
      <c r="L43" s="390">
        <v>39</v>
      </c>
      <c r="M43" s="390">
        <v>25</v>
      </c>
      <c r="N43" s="390">
        <v>1</v>
      </c>
      <c r="O43" s="390">
        <v>0</v>
      </c>
      <c r="P43" s="390">
        <v>0</v>
      </c>
      <c r="Q43" s="390">
        <v>0</v>
      </c>
      <c r="R43" s="518">
        <v>145.667</v>
      </c>
      <c r="S43" s="390">
        <v>155</v>
      </c>
      <c r="T43" s="390">
        <v>92</v>
      </c>
      <c r="U43" s="390">
        <v>86</v>
      </c>
      <c r="V43" s="390">
        <v>23</v>
      </c>
      <c r="W43" s="390">
        <v>53</v>
      </c>
      <c r="X43" s="390">
        <v>6</v>
      </c>
      <c r="Y43" s="390">
        <v>105</v>
      </c>
      <c r="Z43" s="390">
        <v>4</v>
      </c>
      <c r="AA43" s="390">
        <v>0</v>
      </c>
      <c r="AB43" s="390">
        <v>7</v>
      </c>
      <c r="AC43" s="390">
        <v>644</v>
      </c>
      <c r="AD43" s="390">
        <v>79</v>
      </c>
      <c r="AE43" s="390">
        <v>4.95</v>
      </c>
      <c r="AF43" s="519">
        <v>1.4279999999999999</v>
      </c>
      <c r="AG43" s="518">
        <v>9.6</v>
      </c>
      <c r="AH43" s="518">
        <v>1.4</v>
      </c>
      <c r="AI43" s="518">
        <v>3.3</v>
      </c>
      <c r="AJ43" s="518">
        <v>6.5</v>
      </c>
      <c r="AK43" s="567">
        <v>1.98</v>
      </c>
      <c r="AL43" s="370"/>
      <c r="AM43" s="390">
        <v>271</v>
      </c>
      <c r="AN43" s="390">
        <v>0</v>
      </c>
      <c r="AO43" s="389">
        <v>82</v>
      </c>
      <c r="AP43" s="390">
        <v>19</v>
      </c>
      <c r="AQ43" s="390">
        <v>3</v>
      </c>
      <c r="AR43" s="390">
        <v>12</v>
      </c>
      <c r="AS43" s="390">
        <v>48</v>
      </c>
      <c r="AT43" s="390">
        <v>31</v>
      </c>
      <c r="AU43" s="390">
        <v>45</v>
      </c>
      <c r="AV43" s="519">
        <v>0.30299999999999999</v>
      </c>
      <c r="AW43" s="519">
        <v>0.373</v>
      </c>
      <c r="AX43" s="519">
        <v>0.52800000000000002</v>
      </c>
      <c r="AY43" s="519">
        <v>0.90100000000000002</v>
      </c>
      <c r="AZ43" s="370"/>
      <c r="BA43" s="390">
        <v>309</v>
      </c>
      <c r="BB43" s="389">
        <v>0</v>
      </c>
      <c r="BC43" s="389">
        <v>73</v>
      </c>
      <c r="BD43" s="389">
        <v>12</v>
      </c>
      <c r="BE43" s="389">
        <v>1</v>
      </c>
      <c r="BF43" s="390">
        <v>11</v>
      </c>
      <c r="BG43" s="390">
        <v>39</v>
      </c>
      <c r="BH43" s="390">
        <v>22</v>
      </c>
      <c r="BI43" s="390">
        <v>60</v>
      </c>
      <c r="BJ43" s="519">
        <v>0.23599999999999999</v>
      </c>
      <c r="BK43" s="519">
        <v>0.29299999999999998</v>
      </c>
      <c r="BL43" s="519">
        <v>0.38800000000000001</v>
      </c>
      <c r="BM43" s="519">
        <v>0.68100000000000005</v>
      </c>
    </row>
    <row r="44" spans="1:75" s="388" customFormat="1">
      <c r="A44" s="272" t="s">
        <v>6194</v>
      </c>
      <c r="B44" s="388" t="s">
        <v>7366</v>
      </c>
      <c r="C44" s="388" t="s">
        <v>10193</v>
      </c>
      <c r="D44" s="390">
        <v>26</v>
      </c>
      <c r="E44" s="390" t="s">
        <v>124</v>
      </c>
      <c r="F44" s="390" t="s">
        <v>43</v>
      </c>
      <c r="G44" s="390" t="s">
        <v>10</v>
      </c>
      <c r="H44" s="390">
        <v>9</v>
      </c>
      <c r="I44" s="390">
        <v>12</v>
      </c>
      <c r="J44" s="519">
        <v>0.42899999999999999</v>
      </c>
      <c r="K44" s="517">
        <v>3.98</v>
      </c>
      <c r="L44" s="390">
        <v>31</v>
      </c>
      <c r="M44" s="390">
        <v>31</v>
      </c>
      <c r="N44" s="390">
        <v>0</v>
      </c>
      <c r="O44" s="390">
        <v>1</v>
      </c>
      <c r="P44" s="390">
        <v>0</v>
      </c>
      <c r="Q44" s="390">
        <v>0</v>
      </c>
      <c r="R44" s="518">
        <v>174</v>
      </c>
      <c r="S44" s="390">
        <v>155</v>
      </c>
      <c r="T44" s="390">
        <v>78</v>
      </c>
      <c r="U44" s="390">
        <v>77</v>
      </c>
      <c r="V44" s="390">
        <v>19</v>
      </c>
      <c r="W44" s="390">
        <v>51</v>
      </c>
      <c r="X44" s="390">
        <v>8</v>
      </c>
      <c r="Y44" s="390">
        <v>130</v>
      </c>
      <c r="Z44" s="390">
        <v>12</v>
      </c>
      <c r="AA44" s="390">
        <v>1</v>
      </c>
      <c r="AB44" s="390">
        <v>2</v>
      </c>
      <c r="AC44" s="390">
        <v>712</v>
      </c>
      <c r="AD44" s="390">
        <v>91</v>
      </c>
      <c r="AE44" s="390">
        <v>4.17</v>
      </c>
      <c r="AF44" s="519">
        <v>1.1839999999999999</v>
      </c>
      <c r="AG44" s="518">
        <v>8</v>
      </c>
      <c r="AH44" s="518">
        <v>1</v>
      </c>
      <c r="AI44" s="518">
        <v>2.6</v>
      </c>
      <c r="AJ44" s="518">
        <v>6.7</v>
      </c>
      <c r="AK44" s="567">
        <v>2.5499999999999998</v>
      </c>
      <c r="AL44" s="370"/>
      <c r="AM44" s="390">
        <v>353</v>
      </c>
      <c r="AN44" s="390">
        <v>0</v>
      </c>
      <c r="AO44" s="389">
        <v>90</v>
      </c>
      <c r="AP44" s="390">
        <v>14</v>
      </c>
      <c r="AQ44" s="390">
        <v>2</v>
      </c>
      <c r="AR44" s="390">
        <v>14</v>
      </c>
      <c r="AS44" s="390">
        <v>44</v>
      </c>
      <c r="AT44" s="390">
        <v>25</v>
      </c>
      <c r="AU44" s="390">
        <v>63</v>
      </c>
      <c r="AV44" s="519">
        <v>0.255</v>
      </c>
      <c r="AW44" s="519">
        <v>0.309</v>
      </c>
      <c r="AX44" s="519">
        <v>0.42499999999999999</v>
      </c>
      <c r="AY44" s="519">
        <v>0.73399999999999999</v>
      </c>
      <c r="AZ44" s="370"/>
      <c r="BA44" s="390">
        <v>287</v>
      </c>
      <c r="BB44" s="389">
        <v>0</v>
      </c>
      <c r="BC44" s="389">
        <v>65</v>
      </c>
      <c r="BD44" s="389">
        <v>14</v>
      </c>
      <c r="BE44" s="389">
        <v>0</v>
      </c>
      <c r="BF44" s="390">
        <v>5</v>
      </c>
      <c r="BG44" s="390">
        <v>29</v>
      </c>
      <c r="BH44" s="390">
        <v>26</v>
      </c>
      <c r="BI44" s="390">
        <v>67</v>
      </c>
      <c r="BJ44" s="519">
        <v>0.22600000000000001</v>
      </c>
      <c r="BK44" s="519">
        <v>0.308</v>
      </c>
      <c r="BL44" s="519">
        <v>0.32800000000000001</v>
      </c>
      <c r="BM44" s="519">
        <v>0.63600000000000001</v>
      </c>
    </row>
    <row r="45" spans="1:75" s="388" customFormat="1">
      <c r="A45" s="272" t="s">
        <v>6558</v>
      </c>
      <c r="B45" s="388" t="s">
        <v>7367</v>
      </c>
      <c r="C45" s="388" t="s">
        <v>10193</v>
      </c>
      <c r="D45" s="390">
        <v>21</v>
      </c>
      <c r="E45" s="390" t="s">
        <v>69</v>
      </c>
      <c r="F45" s="390" t="s">
        <v>43</v>
      </c>
      <c r="G45" s="390" t="s">
        <v>35</v>
      </c>
      <c r="H45" s="390">
        <v>0</v>
      </c>
      <c r="I45" s="390">
        <v>0</v>
      </c>
      <c r="J45" s="519">
        <v>0</v>
      </c>
      <c r="K45" s="517">
        <v>0</v>
      </c>
      <c r="L45" s="390">
        <v>3</v>
      </c>
      <c r="M45" s="390">
        <v>0</v>
      </c>
      <c r="N45" s="390">
        <v>3</v>
      </c>
      <c r="O45" s="390">
        <v>0</v>
      </c>
      <c r="P45" s="390">
        <v>0</v>
      </c>
      <c r="Q45" s="390">
        <v>0</v>
      </c>
      <c r="R45" s="518">
        <v>4</v>
      </c>
      <c r="S45" s="390">
        <v>1</v>
      </c>
      <c r="T45" s="390">
        <v>0</v>
      </c>
      <c r="U45" s="390">
        <v>0</v>
      </c>
      <c r="V45" s="390">
        <v>0</v>
      </c>
      <c r="W45" s="390">
        <v>0</v>
      </c>
      <c r="X45" s="390">
        <v>0</v>
      </c>
      <c r="Y45" s="390">
        <v>7</v>
      </c>
      <c r="Z45" s="390">
        <v>0</v>
      </c>
      <c r="AA45" s="390">
        <v>0</v>
      </c>
      <c r="AB45" s="390">
        <v>0</v>
      </c>
      <c r="AC45" s="390">
        <v>13</v>
      </c>
      <c r="AD45" s="390">
        <v>0</v>
      </c>
      <c r="AE45" s="390">
        <v>-0.34</v>
      </c>
      <c r="AF45" s="519">
        <v>0.25</v>
      </c>
      <c r="AG45" s="518">
        <v>2.2999999999999998</v>
      </c>
      <c r="AH45" s="518">
        <v>0</v>
      </c>
      <c r="AI45" s="518">
        <v>0</v>
      </c>
      <c r="AJ45" s="518">
        <v>15.8</v>
      </c>
      <c r="AK45" s="567">
        <v>0</v>
      </c>
      <c r="AL45" s="370"/>
      <c r="AM45" s="390">
        <v>3</v>
      </c>
      <c r="AN45" s="390">
        <v>0</v>
      </c>
      <c r="AO45" s="389">
        <v>0</v>
      </c>
      <c r="AP45" s="390">
        <v>0</v>
      </c>
      <c r="AQ45" s="390">
        <v>0</v>
      </c>
      <c r="AR45" s="390">
        <v>0</v>
      </c>
      <c r="AS45" s="390">
        <v>0</v>
      </c>
      <c r="AT45" s="390">
        <v>0</v>
      </c>
      <c r="AU45" s="390">
        <v>1</v>
      </c>
      <c r="AV45" s="519">
        <v>0</v>
      </c>
      <c r="AW45" s="519">
        <v>0</v>
      </c>
      <c r="AX45" s="519">
        <v>0</v>
      </c>
      <c r="AY45" s="519">
        <v>0</v>
      </c>
      <c r="AZ45" s="370"/>
      <c r="BA45" s="390">
        <v>10</v>
      </c>
      <c r="BB45" s="389">
        <v>0</v>
      </c>
      <c r="BC45" s="389">
        <v>1</v>
      </c>
      <c r="BD45" s="389">
        <v>0</v>
      </c>
      <c r="BE45" s="389">
        <v>0</v>
      </c>
      <c r="BF45" s="390">
        <v>0</v>
      </c>
      <c r="BG45" s="390">
        <v>0</v>
      </c>
      <c r="BH45" s="390">
        <v>0</v>
      </c>
      <c r="BI45" s="390">
        <v>6</v>
      </c>
      <c r="BJ45" s="519">
        <v>0.1</v>
      </c>
      <c r="BK45" s="519">
        <v>0.1</v>
      </c>
      <c r="BL45" s="519">
        <v>0.1</v>
      </c>
      <c r="BM45" s="519">
        <v>0.2</v>
      </c>
    </row>
    <row r="46" spans="1:75" s="388" customFormat="1">
      <c r="A46" s="272" t="s">
        <v>315</v>
      </c>
      <c r="B46" s="388" t="s">
        <v>7368</v>
      </c>
      <c r="C46" s="388" t="s">
        <v>10193</v>
      </c>
      <c r="D46" s="390">
        <v>35</v>
      </c>
      <c r="E46" s="390" t="s">
        <v>115</v>
      </c>
      <c r="F46" s="390" t="s">
        <v>34</v>
      </c>
      <c r="G46" s="390" t="s">
        <v>10</v>
      </c>
      <c r="H46" s="390">
        <v>16</v>
      </c>
      <c r="I46" s="390">
        <v>9</v>
      </c>
      <c r="J46" s="519">
        <v>0.64</v>
      </c>
      <c r="K46" s="517">
        <v>2.52</v>
      </c>
      <c r="L46" s="390">
        <v>34</v>
      </c>
      <c r="M46" s="390">
        <v>34</v>
      </c>
      <c r="N46" s="390">
        <v>0</v>
      </c>
      <c r="O46" s="390">
        <v>1</v>
      </c>
      <c r="P46" s="390">
        <v>1</v>
      </c>
      <c r="Q46" s="390">
        <v>0</v>
      </c>
      <c r="R46" s="518">
        <v>214</v>
      </c>
      <c r="S46" s="390">
        <v>156</v>
      </c>
      <c r="T46" s="390">
        <v>63</v>
      </c>
      <c r="U46" s="390">
        <v>60</v>
      </c>
      <c r="V46" s="390">
        <v>28</v>
      </c>
      <c r="W46" s="390">
        <v>37</v>
      </c>
      <c r="X46" s="390">
        <v>0</v>
      </c>
      <c r="Y46" s="390">
        <v>290</v>
      </c>
      <c r="Z46" s="390">
        <v>8</v>
      </c>
      <c r="AA46" s="390">
        <v>2</v>
      </c>
      <c r="AB46" s="390">
        <v>5</v>
      </c>
      <c r="AC46" s="390">
        <v>833</v>
      </c>
      <c r="AD46" s="390">
        <v>159</v>
      </c>
      <c r="AE46" s="390">
        <v>2.78</v>
      </c>
      <c r="AF46" s="519">
        <v>0.90200000000000002</v>
      </c>
      <c r="AG46" s="518">
        <v>6.6</v>
      </c>
      <c r="AH46" s="518">
        <v>1.2</v>
      </c>
      <c r="AI46" s="518">
        <v>1.6</v>
      </c>
      <c r="AJ46" s="518">
        <v>12.2</v>
      </c>
      <c r="AK46" s="567">
        <v>7.84</v>
      </c>
      <c r="AL46" s="370"/>
      <c r="AM46" s="390">
        <v>351</v>
      </c>
      <c r="AN46" s="390">
        <v>0</v>
      </c>
      <c r="AO46" s="389">
        <v>62</v>
      </c>
      <c r="AP46" s="390">
        <v>17</v>
      </c>
      <c r="AQ46" s="390">
        <v>1</v>
      </c>
      <c r="AR46" s="390">
        <v>14</v>
      </c>
      <c r="AS46" s="390">
        <v>25</v>
      </c>
      <c r="AT46" s="390">
        <v>21</v>
      </c>
      <c r="AU46" s="390">
        <v>148</v>
      </c>
      <c r="AV46" s="519">
        <v>0.17699999999999999</v>
      </c>
      <c r="AW46" s="519">
        <v>0.23200000000000001</v>
      </c>
      <c r="AX46" s="519">
        <v>0.35</v>
      </c>
      <c r="AY46" s="519">
        <v>0.58199999999999996</v>
      </c>
      <c r="AZ46" s="370"/>
      <c r="BA46" s="390">
        <v>430</v>
      </c>
      <c r="BB46" s="389">
        <v>0</v>
      </c>
      <c r="BC46" s="389">
        <v>94</v>
      </c>
      <c r="BD46" s="389">
        <v>14</v>
      </c>
      <c r="BE46" s="389">
        <v>4</v>
      </c>
      <c r="BF46" s="390">
        <v>14</v>
      </c>
      <c r="BG46" s="390">
        <v>34</v>
      </c>
      <c r="BH46" s="390">
        <v>16</v>
      </c>
      <c r="BI46" s="390">
        <v>142</v>
      </c>
      <c r="BJ46" s="519">
        <v>0.219</v>
      </c>
      <c r="BK46" s="519">
        <v>0.25</v>
      </c>
      <c r="BL46" s="519">
        <v>0.36699999999999999</v>
      </c>
      <c r="BM46" s="519">
        <v>0.61699999999999999</v>
      </c>
    </row>
    <row r="47" spans="1:75">
      <c r="A47" s="279"/>
      <c r="B47" s="368"/>
      <c r="C47" s="368"/>
      <c r="D47" s="368"/>
      <c r="E47" s="368"/>
      <c r="F47" s="368"/>
      <c r="G47" s="368"/>
      <c r="H47" s="291"/>
      <c r="I47" s="291"/>
      <c r="J47" s="292"/>
      <c r="K47" s="368"/>
      <c r="L47" s="368"/>
      <c r="M47" s="368"/>
      <c r="N47" s="368"/>
      <c r="O47" s="368"/>
      <c r="P47" s="368"/>
      <c r="Q47" s="290"/>
      <c r="R47" s="368"/>
      <c r="S47" s="368"/>
      <c r="T47" s="368"/>
      <c r="U47" s="368"/>
      <c r="V47" s="368"/>
      <c r="W47" s="368"/>
      <c r="X47" s="368"/>
      <c r="Y47" s="368"/>
      <c r="Z47" s="368"/>
      <c r="AA47" s="368"/>
      <c r="AB47" s="368"/>
      <c r="AC47" s="368"/>
      <c r="AD47" s="368"/>
      <c r="AE47" s="368"/>
      <c r="AF47" s="368"/>
      <c r="AG47" s="368"/>
      <c r="AH47" s="368"/>
      <c r="AI47" s="368"/>
      <c r="AJ47" s="319"/>
      <c r="AK47" s="291"/>
      <c r="AL47" s="616"/>
      <c r="AM47" s="291"/>
      <c r="AN47" s="291"/>
      <c r="AO47" s="291"/>
      <c r="AP47" s="319"/>
      <c r="AQ47" s="291"/>
      <c r="AR47" s="291"/>
      <c r="AS47" s="291"/>
      <c r="AT47" s="291"/>
      <c r="AU47" s="291"/>
    </row>
    <row r="48" spans="1:75">
      <c r="A48" s="346" t="s">
        <v>454</v>
      </c>
      <c r="B48" s="326"/>
      <c r="C48" s="326"/>
      <c r="D48" s="326"/>
      <c r="E48" s="390"/>
      <c r="F48" s="390"/>
      <c r="G48" s="390"/>
      <c r="H48" s="390"/>
      <c r="I48" s="390"/>
      <c r="J48" s="390"/>
      <c r="K48" s="390"/>
      <c r="L48" s="390"/>
      <c r="M48" s="390"/>
      <c r="N48" s="390"/>
      <c r="O48" s="390"/>
      <c r="P48" s="389"/>
      <c r="Q48" s="390"/>
      <c r="R48" s="390"/>
      <c r="S48" s="390"/>
      <c r="T48" s="390"/>
      <c r="U48" s="390"/>
      <c r="V48" s="390"/>
      <c r="W48" s="390"/>
      <c r="X48" s="390"/>
      <c r="Y48" s="390"/>
      <c r="Z48" s="390"/>
      <c r="AA48" s="390"/>
      <c r="AB48" s="390"/>
      <c r="AC48" s="390"/>
      <c r="AD48" s="390"/>
      <c r="AE48" s="390"/>
      <c r="AF48" s="390"/>
      <c r="AG48" s="390"/>
      <c r="AH48" s="390"/>
      <c r="AI48" s="390"/>
      <c r="AJ48" s="390"/>
      <c r="AK48" s="389"/>
      <c r="AL48" s="370"/>
      <c r="AM48" s="390"/>
      <c r="AN48" s="390"/>
      <c r="AO48" s="389"/>
      <c r="AP48" s="390"/>
      <c r="AQ48" s="390"/>
      <c r="AR48" s="390"/>
      <c r="AS48" s="389"/>
    </row>
    <row r="49" spans="1:75" s="388" customFormat="1">
      <c r="A49" s="272" t="s">
        <v>6551</v>
      </c>
      <c r="B49" s="388" t="s">
        <v>7507</v>
      </c>
      <c r="C49" s="388" t="s">
        <v>10193</v>
      </c>
      <c r="D49" s="390">
        <v>25</v>
      </c>
      <c r="E49" s="390" t="s">
        <v>60</v>
      </c>
      <c r="F49" s="390" t="s">
        <v>34</v>
      </c>
      <c r="G49" s="390" t="s">
        <v>10</v>
      </c>
      <c r="H49" s="390">
        <v>8</v>
      </c>
      <c r="I49" s="390">
        <v>16</v>
      </c>
      <c r="J49" s="519">
        <v>0.33300000000000002</v>
      </c>
      <c r="K49" s="517">
        <v>5.45</v>
      </c>
      <c r="L49" s="390">
        <v>31</v>
      </c>
      <c r="M49" s="390">
        <v>31</v>
      </c>
      <c r="N49" s="390">
        <v>0</v>
      </c>
      <c r="O49" s="390">
        <v>1</v>
      </c>
      <c r="P49" s="390">
        <v>0</v>
      </c>
      <c r="Q49" s="390">
        <v>0</v>
      </c>
      <c r="R49" s="518">
        <v>171.667</v>
      </c>
      <c r="S49" s="390">
        <v>188</v>
      </c>
      <c r="T49" s="390">
        <v>116</v>
      </c>
      <c r="U49" s="390">
        <v>104</v>
      </c>
      <c r="V49" s="390">
        <v>41</v>
      </c>
      <c r="W49" s="390">
        <v>54</v>
      </c>
      <c r="X49" s="390">
        <v>1</v>
      </c>
      <c r="Y49" s="390">
        <v>184</v>
      </c>
      <c r="Z49" s="390">
        <v>6</v>
      </c>
      <c r="AA49" s="390">
        <v>1</v>
      </c>
      <c r="AB49" s="390">
        <v>6</v>
      </c>
      <c r="AC49" s="390">
        <v>750</v>
      </c>
      <c r="AD49" s="390">
        <v>76</v>
      </c>
      <c r="AE49" s="390">
        <v>5.17</v>
      </c>
      <c r="AF49" s="519">
        <v>1.41</v>
      </c>
      <c r="AG49" s="518">
        <v>9.9</v>
      </c>
      <c r="AH49" s="518">
        <v>2.1</v>
      </c>
      <c r="AI49" s="518">
        <v>2.8</v>
      </c>
      <c r="AJ49" s="518">
        <v>9.6</v>
      </c>
      <c r="AK49" s="567">
        <v>3.41</v>
      </c>
      <c r="AL49" s="370"/>
      <c r="AM49" s="390">
        <v>342</v>
      </c>
      <c r="AN49" s="390">
        <v>0</v>
      </c>
      <c r="AO49" s="389">
        <v>109</v>
      </c>
      <c r="AP49" s="390">
        <v>23</v>
      </c>
      <c r="AQ49" s="390">
        <v>3</v>
      </c>
      <c r="AR49" s="390">
        <v>17</v>
      </c>
      <c r="AS49" s="390">
        <v>52</v>
      </c>
      <c r="AT49" s="390">
        <v>33</v>
      </c>
      <c r="AU49" s="390">
        <v>68</v>
      </c>
      <c r="AV49" s="519">
        <v>0.31900000000000001</v>
      </c>
      <c r="AW49" s="519">
        <v>0.38500000000000001</v>
      </c>
      <c r="AX49" s="519">
        <v>0.55300000000000005</v>
      </c>
      <c r="AY49" s="519">
        <v>0.93799999999999994</v>
      </c>
      <c r="AZ49" s="370"/>
      <c r="BA49" s="390">
        <v>343</v>
      </c>
      <c r="BB49" s="389">
        <v>0</v>
      </c>
      <c r="BC49" s="389">
        <v>79</v>
      </c>
      <c r="BD49" s="389">
        <v>16</v>
      </c>
      <c r="BE49" s="389">
        <v>1</v>
      </c>
      <c r="BF49" s="390">
        <v>24</v>
      </c>
      <c r="BG49" s="390">
        <v>54</v>
      </c>
      <c r="BH49" s="390">
        <v>21</v>
      </c>
      <c r="BI49" s="390">
        <v>116</v>
      </c>
      <c r="BJ49" s="519">
        <v>0.23</v>
      </c>
      <c r="BK49" s="519">
        <v>0.27700000000000002</v>
      </c>
      <c r="BL49" s="519">
        <v>0.49299999999999999</v>
      </c>
      <c r="BM49" s="519">
        <v>0.77</v>
      </c>
    </row>
    <row r="50" spans="1:75" s="388" customFormat="1">
      <c r="A50" s="550" t="s">
        <v>6616</v>
      </c>
      <c r="B50" s="390" t="s">
        <v>10</v>
      </c>
      <c r="C50" s="390"/>
      <c r="D50" s="390"/>
      <c r="E50" s="390"/>
      <c r="F50" s="390"/>
      <c r="G50" s="390"/>
      <c r="H50" s="390"/>
      <c r="I50" s="390"/>
      <c r="J50" s="517"/>
      <c r="K50" s="390"/>
      <c r="L50" s="390"/>
      <c r="M50" s="390"/>
      <c r="N50" s="390"/>
      <c r="O50" s="390"/>
      <c r="P50" s="390"/>
      <c r="Q50" s="518"/>
      <c r="R50" s="519"/>
      <c r="S50" s="390"/>
      <c r="T50" s="390"/>
      <c r="U50" s="390"/>
      <c r="V50" s="390"/>
      <c r="W50" s="390"/>
      <c r="X50" s="390"/>
      <c r="Y50" s="390"/>
      <c r="Z50" s="390"/>
      <c r="AA50" s="390"/>
      <c r="AB50" s="390"/>
      <c r="AC50" s="390"/>
      <c r="AD50" s="390"/>
      <c r="AE50" s="390"/>
      <c r="AF50" s="518"/>
      <c r="AG50" s="518"/>
      <c r="AH50" s="518"/>
      <c r="AI50" s="518"/>
      <c r="AJ50" s="517"/>
      <c r="AK50" s="389"/>
      <c r="AL50" s="610"/>
      <c r="AM50" s="510"/>
      <c r="AN50" s="510"/>
      <c r="AO50" s="389"/>
      <c r="AP50" s="510"/>
      <c r="AQ50" s="510"/>
      <c r="AR50" s="510"/>
      <c r="AS50" s="389"/>
      <c r="AT50" s="341"/>
      <c r="AU50" s="341"/>
      <c r="AV50" s="341"/>
      <c r="AW50" s="341"/>
      <c r="AX50" s="341"/>
      <c r="AY50" s="341"/>
      <c r="AZ50" s="115"/>
      <c r="BA50" s="341"/>
      <c r="BB50" s="341"/>
      <c r="BC50" s="341"/>
      <c r="BD50" s="341"/>
      <c r="BE50" s="341"/>
      <c r="BF50" s="341"/>
      <c r="BG50" s="341"/>
      <c r="BH50" s="341"/>
      <c r="BI50" s="341"/>
      <c r="BJ50" s="341"/>
      <c r="BK50" s="341"/>
      <c r="BL50" s="341"/>
      <c r="BM50" s="341"/>
      <c r="BN50" s="316"/>
      <c r="BO50" s="316"/>
      <c r="BP50" s="316"/>
      <c r="BQ50" s="316"/>
      <c r="BR50" s="316"/>
      <c r="BS50" s="316"/>
      <c r="BT50" s="316"/>
      <c r="BU50" s="316"/>
      <c r="BV50" s="316"/>
      <c r="BW50" s="316"/>
    </row>
    <row r="51" spans="1:75" s="388" customFormat="1">
      <c r="A51" s="272" t="s">
        <v>3896</v>
      </c>
      <c r="B51" s="388" t="s">
        <v>7369</v>
      </c>
      <c r="C51" s="388" t="s">
        <v>10193</v>
      </c>
      <c r="D51" s="390">
        <v>28</v>
      </c>
      <c r="E51" s="390" t="s">
        <v>51</v>
      </c>
      <c r="F51" s="390" t="s">
        <v>52</v>
      </c>
      <c r="G51" s="390" t="s">
        <v>10</v>
      </c>
      <c r="H51" s="390">
        <v>8</v>
      </c>
      <c r="I51" s="390">
        <v>6</v>
      </c>
      <c r="J51" s="519">
        <v>0.57099999999999995</v>
      </c>
      <c r="K51" s="517">
        <v>3.13</v>
      </c>
      <c r="L51" s="390">
        <v>70</v>
      </c>
      <c r="M51" s="390">
        <v>0</v>
      </c>
      <c r="N51" s="390">
        <v>36</v>
      </c>
      <c r="O51" s="390">
        <v>0</v>
      </c>
      <c r="P51" s="390">
        <v>0</v>
      </c>
      <c r="Q51" s="390">
        <v>18</v>
      </c>
      <c r="R51" s="518">
        <v>72</v>
      </c>
      <c r="S51" s="390">
        <v>60</v>
      </c>
      <c r="T51" s="390">
        <v>26</v>
      </c>
      <c r="U51" s="390">
        <v>25</v>
      </c>
      <c r="V51" s="390">
        <v>3</v>
      </c>
      <c r="W51" s="390">
        <v>28</v>
      </c>
      <c r="X51" s="390">
        <v>1</v>
      </c>
      <c r="Y51" s="390">
        <v>83</v>
      </c>
      <c r="Z51" s="390">
        <v>2</v>
      </c>
      <c r="AA51" s="390">
        <v>0</v>
      </c>
      <c r="AB51" s="390">
        <v>2</v>
      </c>
      <c r="AC51" s="390">
        <v>302</v>
      </c>
      <c r="AD51" s="390">
        <v>125</v>
      </c>
      <c r="AE51" s="390">
        <v>2.65</v>
      </c>
      <c r="AF51" s="519">
        <v>1.222</v>
      </c>
      <c r="AG51" s="518">
        <v>7.5</v>
      </c>
      <c r="AH51" s="518">
        <v>0.4</v>
      </c>
      <c r="AI51" s="518">
        <v>3.5</v>
      </c>
      <c r="AJ51" s="518">
        <v>10.4</v>
      </c>
      <c r="AK51" s="567">
        <v>2.96</v>
      </c>
      <c r="AL51" s="370"/>
      <c r="AM51" s="390">
        <v>126</v>
      </c>
      <c r="AN51" s="390">
        <v>0</v>
      </c>
      <c r="AO51" s="389">
        <v>32</v>
      </c>
      <c r="AP51" s="390">
        <v>9</v>
      </c>
      <c r="AQ51" s="390">
        <v>1</v>
      </c>
      <c r="AR51" s="390">
        <v>2</v>
      </c>
      <c r="AS51" s="390">
        <v>16</v>
      </c>
      <c r="AT51" s="390">
        <v>15</v>
      </c>
      <c r="AU51" s="390">
        <v>32</v>
      </c>
      <c r="AV51" s="519">
        <v>0.254</v>
      </c>
      <c r="AW51" s="519">
        <v>0.33300000000000002</v>
      </c>
      <c r="AX51" s="519">
        <v>0.38900000000000001</v>
      </c>
      <c r="AY51" s="519">
        <v>0.72199999999999998</v>
      </c>
      <c r="AZ51" s="370"/>
      <c r="BA51" s="390">
        <v>145</v>
      </c>
      <c r="BB51" s="389">
        <v>0</v>
      </c>
      <c r="BC51" s="389">
        <v>28</v>
      </c>
      <c r="BD51" s="389">
        <v>2</v>
      </c>
      <c r="BE51" s="389">
        <v>0</v>
      </c>
      <c r="BF51" s="390">
        <v>1</v>
      </c>
      <c r="BG51" s="390">
        <v>7</v>
      </c>
      <c r="BH51" s="390">
        <v>13</v>
      </c>
      <c r="BI51" s="390">
        <v>51</v>
      </c>
      <c r="BJ51" s="519">
        <v>0.193</v>
      </c>
      <c r="BK51" s="519">
        <v>0.26700000000000002</v>
      </c>
      <c r="BL51" s="519">
        <v>0.22800000000000001</v>
      </c>
      <c r="BM51" s="519">
        <v>0.495</v>
      </c>
    </row>
    <row r="52" spans="1:75" s="388" customFormat="1">
      <c r="A52" s="272" t="s">
        <v>8267</v>
      </c>
      <c r="B52" s="388" t="s">
        <v>8268</v>
      </c>
      <c r="C52" s="388" t="s">
        <v>10193</v>
      </c>
      <c r="D52" s="390">
        <v>24</v>
      </c>
      <c r="E52" s="390" t="s">
        <v>56</v>
      </c>
      <c r="F52" s="390" t="s">
        <v>43</v>
      </c>
      <c r="G52" s="390" t="s">
        <v>35</v>
      </c>
      <c r="H52" s="390">
        <v>1</v>
      </c>
      <c r="I52" s="390">
        <v>4</v>
      </c>
      <c r="J52" s="519">
        <v>0.2</v>
      </c>
      <c r="K52" s="517">
        <v>2.94</v>
      </c>
      <c r="L52" s="390">
        <v>14</v>
      </c>
      <c r="M52" s="390">
        <v>5</v>
      </c>
      <c r="N52" s="390">
        <v>5</v>
      </c>
      <c r="O52" s="390">
        <v>0</v>
      </c>
      <c r="P52" s="390">
        <v>0</v>
      </c>
      <c r="Q52" s="390">
        <v>0</v>
      </c>
      <c r="R52" s="518">
        <v>33.667000000000002</v>
      </c>
      <c r="S52" s="390">
        <v>26</v>
      </c>
      <c r="T52" s="390">
        <v>12</v>
      </c>
      <c r="U52" s="390">
        <v>11</v>
      </c>
      <c r="V52" s="390">
        <v>3</v>
      </c>
      <c r="W52" s="390">
        <v>20</v>
      </c>
      <c r="X52" s="390">
        <v>0</v>
      </c>
      <c r="Y52" s="390">
        <v>44</v>
      </c>
      <c r="Z52" s="390">
        <v>2</v>
      </c>
      <c r="AA52" s="390">
        <v>0</v>
      </c>
      <c r="AB52" s="390">
        <v>2</v>
      </c>
      <c r="AC52" s="390">
        <v>142</v>
      </c>
      <c r="AD52" s="390">
        <v>139</v>
      </c>
      <c r="AE52" s="390">
        <v>3.67</v>
      </c>
      <c r="AF52" s="519">
        <v>1.3660000000000001</v>
      </c>
      <c r="AG52" s="518">
        <v>7</v>
      </c>
      <c r="AH52" s="518">
        <v>0.8</v>
      </c>
      <c r="AI52" s="518">
        <v>5.3</v>
      </c>
      <c r="AJ52" s="518">
        <v>11.8</v>
      </c>
      <c r="AK52" s="567">
        <v>2.2000000000000002</v>
      </c>
      <c r="AL52" s="370"/>
      <c r="AM52" s="390">
        <v>31</v>
      </c>
      <c r="AN52" s="390">
        <v>0</v>
      </c>
      <c r="AO52" s="389">
        <v>7</v>
      </c>
      <c r="AP52" s="390">
        <v>1</v>
      </c>
      <c r="AQ52" s="390">
        <v>0</v>
      </c>
      <c r="AR52" s="390">
        <v>2</v>
      </c>
      <c r="AS52" s="390">
        <v>4</v>
      </c>
      <c r="AT52" s="390">
        <v>6</v>
      </c>
      <c r="AU52" s="390">
        <v>16</v>
      </c>
      <c r="AV52" s="519">
        <v>0.22600000000000001</v>
      </c>
      <c r="AW52" s="519">
        <v>0.38500000000000001</v>
      </c>
      <c r="AX52" s="519">
        <v>0.45200000000000001</v>
      </c>
      <c r="AY52" s="519">
        <v>0.83699999999999997</v>
      </c>
      <c r="AZ52" s="370"/>
      <c r="BA52" s="390">
        <v>85</v>
      </c>
      <c r="BB52" s="389">
        <v>0</v>
      </c>
      <c r="BC52" s="389">
        <v>19</v>
      </c>
      <c r="BD52" s="389">
        <v>2</v>
      </c>
      <c r="BE52" s="389">
        <v>1</v>
      </c>
      <c r="BF52" s="390">
        <v>1</v>
      </c>
      <c r="BG52" s="390">
        <v>7</v>
      </c>
      <c r="BH52" s="390">
        <v>14</v>
      </c>
      <c r="BI52" s="390">
        <v>28</v>
      </c>
      <c r="BJ52" s="519">
        <v>0.224</v>
      </c>
      <c r="BK52" s="519">
        <v>0.32700000000000001</v>
      </c>
      <c r="BL52" s="519">
        <v>0.30599999999999999</v>
      </c>
      <c r="BM52" s="519">
        <v>0.63300000000000001</v>
      </c>
    </row>
    <row r="53" spans="1:75" s="388" customFormat="1">
      <c r="A53" s="272" t="s">
        <v>386</v>
      </c>
      <c r="B53" s="388" t="s">
        <v>7371</v>
      </c>
      <c r="C53" s="388" t="s">
        <v>10193</v>
      </c>
      <c r="D53" s="390">
        <v>34</v>
      </c>
      <c r="E53" s="390" t="s">
        <v>49</v>
      </c>
      <c r="F53" s="390" t="s">
        <v>43</v>
      </c>
      <c r="G53" s="390" t="s">
        <v>10</v>
      </c>
      <c r="H53" s="390">
        <v>0</v>
      </c>
      <c r="I53" s="390">
        <v>0</v>
      </c>
      <c r="J53" s="519">
        <v>0</v>
      </c>
      <c r="K53" s="517">
        <v>7.11</v>
      </c>
      <c r="L53" s="390">
        <v>17</v>
      </c>
      <c r="M53" s="390">
        <v>0</v>
      </c>
      <c r="N53" s="390">
        <v>4</v>
      </c>
      <c r="O53" s="390">
        <v>0</v>
      </c>
      <c r="P53" s="390">
        <v>0</v>
      </c>
      <c r="Q53" s="390">
        <v>0</v>
      </c>
      <c r="R53" s="518">
        <v>12.667</v>
      </c>
      <c r="S53" s="390">
        <v>14</v>
      </c>
      <c r="T53" s="390">
        <v>10</v>
      </c>
      <c r="U53" s="390">
        <v>10</v>
      </c>
      <c r="V53" s="390">
        <v>2</v>
      </c>
      <c r="W53" s="390">
        <v>6</v>
      </c>
      <c r="X53" s="390">
        <v>0</v>
      </c>
      <c r="Y53" s="390">
        <v>12</v>
      </c>
      <c r="Z53" s="390">
        <v>0</v>
      </c>
      <c r="AA53" s="390">
        <v>1</v>
      </c>
      <c r="AB53" s="390">
        <v>2</v>
      </c>
      <c r="AC53" s="390">
        <v>57</v>
      </c>
      <c r="AD53" s="390">
        <v>56</v>
      </c>
      <c r="AE53" s="390">
        <v>4.74</v>
      </c>
      <c r="AF53" s="519">
        <v>1.579</v>
      </c>
      <c r="AG53" s="518">
        <v>9.9</v>
      </c>
      <c r="AH53" s="518">
        <v>1.4</v>
      </c>
      <c r="AI53" s="518">
        <v>4.3</v>
      </c>
      <c r="AJ53" s="518">
        <v>8.5</v>
      </c>
      <c r="AK53" s="567">
        <v>2</v>
      </c>
      <c r="AL53" s="370"/>
      <c r="AM53" s="390">
        <v>21</v>
      </c>
      <c r="AN53" s="390">
        <v>0</v>
      </c>
      <c r="AO53" s="389">
        <v>4</v>
      </c>
      <c r="AP53" s="390">
        <v>0</v>
      </c>
      <c r="AQ53" s="390">
        <v>0</v>
      </c>
      <c r="AR53" s="390">
        <v>1</v>
      </c>
      <c r="AS53" s="390">
        <v>2</v>
      </c>
      <c r="AT53" s="390">
        <v>4</v>
      </c>
      <c r="AU53" s="390">
        <v>3</v>
      </c>
      <c r="AV53" s="519">
        <v>0.19</v>
      </c>
      <c r="AW53" s="519">
        <v>0.32</v>
      </c>
      <c r="AX53" s="519">
        <v>0.33300000000000002</v>
      </c>
      <c r="AY53" s="519">
        <v>0.65300000000000002</v>
      </c>
      <c r="AZ53" s="370"/>
      <c r="BA53" s="390">
        <v>30</v>
      </c>
      <c r="BB53" s="389">
        <v>0</v>
      </c>
      <c r="BC53" s="389">
        <v>10</v>
      </c>
      <c r="BD53" s="389">
        <v>5</v>
      </c>
      <c r="BE53" s="389">
        <v>0</v>
      </c>
      <c r="BF53" s="390">
        <v>1</v>
      </c>
      <c r="BG53" s="390">
        <v>4</v>
      </c>
      <c r="BH53" s="390">
        <v>2</v>
      </c>
      <c r="BI53" s="390">
        <v>9</v>
      </c>
      <c r="BJ53" s="519">
        <v>0.33300000000000002</v>
      </c>
      <c r="BK53" s="519">
        <v>0.375</v>
      </c>
      <c r="BL53" s="519">
        <v>0.6</v>
      </c>
      <c r="BM53" s="519">
        <v>0.97499999999999998</v>
      </c>
    </row>
    <row r="54" spans="1:75" s="388" customFormat="1">
      <c r="A54" s="272" t="s">
        <v>6220</v>
      </c>
      <c r="B54" s="388" t="s">
        <v>7509</v>
      </c>
      <c r="C54" s="388" t="s">
        <v>10193</v>
      </c>
      <c r="D54" s="390">
        <v>33</v>
      </c>
      <c r="E54" s="390" t="s">
        <v>100</v>
      </c>
      <c r="F54" s="390" t="s">
        <v>43</v>
      </c>
      <c r="G54" s="390" t="s">
        <v>10</v>
      </c>
      <c r="H54" s="390">
        <v>5</v>
      </c>
      <c r="I54" s="390">
        <v>2</v>
      </c>
      <c r="J54" s="519">
        <v>0.71399999999999997</v>
      </c>
      <c r="K54" s="517">
        <v>2.5299999999999998</v>
      </c>
      <c r="L54" s="390">
        <v>57</v>
      </c>
      <c r="M54" s="390">
        <v>0</v>
      </c>
      <c r="N54" s="390">
        <v>6</v>
      </c>
      <c r="O54" s="390">
        <v>0</v>
      </c>
      <c r="P54" s="390">
        <v>0</v>
      </c>
      <c r="Q54" s="390">
        <v>0</v>
      </c>
      <c r="R54" s="518">
        <v>64</v>
      </c>
      <c r="S54" s="390">
        <v>46</v>
      </c>
      <c r="T54" s="390">
        <v>20</v>
      </c>
      <c r="U54" s="390">
        <v>18</v>
      </c>
      <c r="V54" s="390">
        <v>6</v>
      </c>
      <c r="W54" s="390">
        <v>17</v>
      </c>
      <c r="X54" s="390">
        <v>1</v>
      </c>
      <c r="Y54" s="390">
        <v>65</v>
      </c>
      <c r="Z54" s="390">
        <v>5</v>
      </c>
      <c r="AA54" s="390">
        <v>2</v>
      </c>
      <c r="AB54" s="390">
        <v>3</v>
      </c>
      <c r="AC54" s="390">
        <v>254</v>
      </c>
      <c r="AD54" s="390">
        <v>167</v>
      </c>
      <c r="AE54" s="390">
        <v>3.38</v>
      </c>
      <c r="AF54" s="519">
        <v>0.98399999999999999</v>
      </c>
      <c r="AG54" s="518">
        <v>6.5</v>
      </c>
      <c r="AH54" s="518">
        <v>0.8</v>
      </c>
      <c r="AI54" s="518">
        <v>2.4</v>
      </c>
      <c r="AJ54" s="518">
        <v>9.1</v>
      </c>
      <c r="AK54" s="567">
        <v>3.82</v>
      </c>
      <c r="AL54" s="370"/>
      <c r="AM54" s="390">
        <v>106</v>
      </c>
      <c r="AN54" s="390">
        <v>0</v>
      </c>
      <c r="AO54" s="389">
        <v>21</v>
      </c>
      <c r="AP54" s="390">
        <v>6</v>
      </c>
      <c r="AQ54" s="390">
        <v>3</v>
      </c>
      <c r="AR54" s="390">
        <v>3</v>
      </c>
      <c r="AS54" s="390">
        <v>12</v>
      </c>
      <c r="AT54" s="390">
        <v>10</v>
      </c>
      <c r="AU54" s="390">
        <v>33</v>
      </c>
      <c r="AV54" s="519">
        <v>0.19800000000000001</v>
      </c>
      <c r="AW54" s="519">
        <v>0.28000000000000003</v>
      </c>
      <c r="AX54" s="519">
        <v>0.39600000000000002</v>
      </c>
      <c r="AY54" s="519">
        <v>0.67600000000000005</v>
      </c>
      <c r="AZ54" s="370"/>
      <c r="BA54" s="390">
        <v>124</v>
      </c>
      <c r="BB54" s="389">
        <v>0</v>
      </c>
      <c r="BC54" s="389">
        <v>25</v>
      </c>
      <c r="BD54" s="389">
        <v>8</v>
      </c>
      <c r="BE54" s="389">
        <v>0</v>
      </c>
      <c r="BF54" s="390">
        <v>3</v>
      </c>
      <c r="BG54" s="390">
        <v>10</v>
      </c>
      <c r="BH54" s="390">
        <v>7</v>
      </c>
      <c r="BI54" s="390">
        <v>32</v>
      </c>
      <c r="BJ54" s="519">
        <v>0.20200000000000001</v>
      </c>
      <c r="BK54" s="519">
        <v>0.26100000000000001</v>
      </c>
      <c r="BL54" s="519">
        <v>0.33900000000000002</v>
      </c>
      <c r="BM54" s="519">
        <v>0.6</v>
      </c>
    </row>
    <row r="55" spans="1:75" s="388" customFormat="1">
      <c r="A55" s="272" t="s">
        <v>6751</v>
      </c>
      <c r="B55" s="388" t="s">
        <v>7372</v>
      </c>
      <c r="C55" s="388" t="s">
        <v>10193</v>
      </c>
      <c r="D55" s="390">
        <v>25</v>
      </c>
      <c r="E55" s="390" t="s">
        <v>77</v>
      </c>
      <c r="F55" s="390" t="s">
        <v>43</v>
      </c>
      <c r="G55" s="390" t="s">
        <v>10</v>
      </c>
      <c r="H55" s="390">
        <v>6</v>
      </c>
      <c r="I55" s="390">
        <v>9</v>
      </c>
      <c r="J55" s="519">
        <v>0.4</v>
      </c>
      <c r="K55" s="517">
        <v>4.0599999999999996</v>
      </c>
      <c r="L55" s="390">
        <v>19</v>
      </c>
      <c r="M55" s="390">
        <v>19</v>
      </c>
      <c r="N55" s="390">
        <v>0</v>
      </c>
      <c r="O55" s="390">
        <v>0</v>
      </c>
      <c r="P55" s="390">
        <v>0</v>
      </c>
      <c r="Q55" s="390">
        <v>0</v>
      </c>
      <c r="R55" s="518">
        <v>115.333</v>
      </c>
      <c r="S55" s="390">
        <v>113</v>
      </c>
      <c r="T55" s="390">
        <v>56</v>
      </c>
      <c r="U55" s="390">
        <v>52</v>
      </c>
      <c r="V55" s="390">
        <v>12</v>
      </c>
      <c r="W55" s="390">
        <v>23</v>
      </c>
      <c r="X55" s="390">
        <v>3</v>
      </c>
      <c r="Y55" s="390">
        <v>100</v>
      </c>
      <c r="Z55" s="390">
        <v>8</v>
      </c>
      <c r="AA55" s="390">
        <v>0</v>
      </c>
      <c r="AB55" s="390">
        <v>5</v>
      </c>
      <c r="AC55" s="390">
        <v>486</v>
      </c>
      <c r="AD55" s="390">
        <v>96</v>
      </c>
      <c r="AE55" s="390">
        <v>3.59</v>
      </c>
      <c r="AF55" s="519">
        <v>1.179</v>
      </c>
      <c r="AG55" s="518">
        <v>8.8000000000000007</v>
      </c>
      <c r="AH55" s="518">
        <v>0.9</v>
      </c>
      <c r="AI55" s="518">
        <v>1.8</v>
      </c>
      <c r="AJ55" s="518">
        <v>7.8</v>
      </c>
      <c r="AK55" s="567">
        <v>4.3499999999999996</v>
      </c>
      <c r="AL55" s="370"/>
      <c r="AM55" s="390">
        <v>202</v>
      </c>
      <c r="AN55" s="390">
        <v>0</v>
      </c>
      <c r="AO55" s="389">
        <v>56</v>
      </c>
      <c r="AP55" s="390">
        <v>12</v>
      </c>
      <c r="AQ55" s="390">
        <v>2</v>
      </c>
      <c r="AR55" s="390">
        <v>6</v>
      </c>
      <c r="AS55" s="390">
        <v>26</v>
      </c>
      <c r="AT55" s="390">
        <v>13</v>
      </c>
      <c r="AU55" s="390">
        <v>38</v>
      </c>
      <c r="AV55" s="519">
        <v>0.27700000000000002</v>
      </c>
      <c r="AW55" s="519">
        <v>0.33200000000000002</v>
      </c>
      <c r="AX55" s="519">
        <v>0.44600000000000001</v>
      </c>
      <c r="AY55" s="519">
        <v>0.77800000000000002</v>
      </c>
      <c r="AZ55" s="370"/>
      <c r="BA55" s="390">
        <v>245</v>
      </c>
      <c r="BB55" s="389">
        <v>0</v>
      </c>
      <c r="BC55" s="389">
        <v>57</v>
      </c>
      <c r="BD55" s="389">
        <v>7</v>
      </c>
      <c r="BE55" s="389">
        <v>1</v>
      </c>
      <c r="BF55" s="390">
        <v>6</v>
      </c>
      <c r="BG55" s="390">
        <v>25</v>
      </c>
      <c r="BH55" s="390">
        <v>10</v>
      </c>
      <c r="BI55" s="390">
        <v>62</v>
      </c>
      <c r="BJ55" s="519">
        <v>0.23300000000000001</v>
      </c>
      <c r="BK55" s="519">
        <v>0.27</v>
      </c>
      <c r="BL55" s="519">
        <v>0.34300000000000003</v>
      </c>
      <c r="BM55" s="519">
        <v>0.61299999999999999</v>
      </c>
    </row>
    <row r="56" spans="1:75" s="388" customFormat="1">
      <c r="A56" s="272" t="s">
        <v>357</v>
      </c>
      <c r="B56" s="388" t="s">
        <v>7374</v>
      </c>
      <c r="C56" s="388" t="s">
        <v>10193</v>
      </c>
      <c r="D56" s="390">
        <v>33</v>
      </c>
      <c r="E56" s="390" t="s">
        <v>49</v>
      </c>
      <c r="F56" s="390" t="s">
        <v>43</v>
      </c>
      <c r="G56" s="390" t="s">
        <v>10</v>
      </c>
      <c r="H56" s="390">
        <v>3</v>
      </c>
      <c r="I56" s="390">
        <v>6</v>
      </c>
      <c r="J56" s="519">
        <v>0.33300000000000002</v>
      </c>
      <c r="K56" s="517">
        <v>3.59</v>
      </c>
      <c r="L56" s="390">
        <v>64</v>
      </c>
      <c r="M56" s="390">
        <v>0</v>
      </c>
      <c r="N56" s="390">
        <v>42</v>
      </c>
      <c r="O56" s="390">
        <v>0</v>
      </c>
      <c r="P56" s="390">
        <v>0</v>
      </c>
      <c r="Q56" s="390">
        <v>28</v>
      </c>
      <c r="R56" s="518">
        <v>57.667000000000002</v>
      </c>
      <c r="S56" s="390">
        <v>51</v>
      </c>
      <c r="T56" s="390">
        <v>27</v>
      </c>
      <c r="U56" s="390">
        <v>23</v>
      </c>
      <c r="V56" s="390">
        <v>8</v>
      </c>
      <c r="W56" s="390">
        <v>21</v>
      </c>
      <c r="X56" s="390">
        <v>3</v>
      </c>
      <c r="Y56" s="390">
        <v>67</v>
      </c>
      <c r="Z56" s="390">
        <v>5</v>
      </c>
      <c r="AA56" s="390">
        <v>0</v>
      </c>
      <c r="AB56" s="390">
        <v>9</v>
      </c>
      <c r="AC56" s="390">
        <v>245</v>
      </c>
      <c r="AD56" s="390">
        <v>109</v>
      </c>
      <c r="AE56" s="390">
        <v>3.99</v>
      </c>
      <c r="AF56" s="519">
        <v>1.2490000000000001</v>
      </c>
      <c r="AG56" s="518">
        <v>8</v>
      </c>
      <c r="AH56" s="518">
        <v>1.2</v>
      </c>
      <c r="AI56" s="518">
        <v>3.3</v>
      </c>
      <c r="AJ56" s="518">
        <v>10.5</v>
      </c>
      <c r="AK56" s="567">
        <v>3.19</v>
      </c>
      <c r="AL56" s="370"/>
      <c r="AM56" s="390">
        <v>114</v>
      </c>
      <c r="AN56" s="390">
        <v>0</v>
      </c>
      <c r="AO56" s="389">
        <v>21</v>
      </c>
      <c r="AP56" s="390">
        <v>4</v>
      </c>
      <c r="AQ56" s="390">
        <v>1</v>
      </c>
      <c r="AR56" s="390">
        <v>2</v>
      </c>
      <c r="AS56" s="390">
        <v>11</v>
      </c>
      <c r="AT56" s="390">
        <v>14</v>
      </c>
      <c r="AU56" s="390">
        <v>39</v>
      </c>
      <c r="AV56" s="519">
        <v>0.184</v>
      </c>
      <c r="AW56" s="519">
        <v>0.26900000000000002</v>
      </c>
      <c r="AX56" s="519">
        <v>0.28899999999999998</v>
      </c>
      <c r="AY56" s="519">
        <v>0.55800000000000005</v>
      </c>
      <c r="AZ56" s="370"/>
      <c r="BA56" s="390">
        <v>101</v>
      </c>
      <c r="BB56" s="389">
        <v>0</v>
      </c>
      <c r="BC56" s="389">
        <v>30</v>
      </c>
      <c r="BD56" s="389">
        <v>0</v>
      </c>
      <c r="BE56" s="389">
        <v>0</v>
      </c>
      <c r="BF56" s="390">
        <v>6</v>
      </c>
      <c r="BG56" s="390">
        <v>15</v>
      </c>
      <c r="BH56" s="390">
        <v>7</v>
      </c>
      <c r="BI56" s="390">
        <v>28</v>
      </c>
      <c r="BJ56" s="519">
        <v>0.29699999999999999</v>
      </c>
      <c r="BK56" s="519">
        <v>0.372</v>
      </c>
      <c r="BL56" s="519">
        <v>0.47499999999999998</v>
      </c>
      <c r="BM56" s="519">
        <v>0.84699999999999998</v>
      </c>
    </row>
    <row r="57" spans="1:75" s="388" customFormat="1">
      <c r="A57" s="272" t="s">
        <v>8139</v>
      </c>
      <c r="B57" s="388" t="s">
        <v>8140</v>
      </c>
      <c r="C57" s="388" t="s">
        <v>10193</v>
      </c>
      <c r="D57" s="390">
        <v>27</v>
      </c>
      <c r="E57" s="390" t="s">
        <v>55</v>
      </c>
      <c r="F57" s="390" t="s">
        <v>34</v>
      </c>
      <c r="G57" s="390" t="s">
        <v>35</v>
      </c>
      <c r="H57" s="390">
        <v>4</v>
      </c>
      <c r="I57" s="390">
        <v>1</v>
      </c>
      <c r="J57" s="519">
        <v>0.8</v>
      </c>
      <c r="K57" s="517">
        <v>2.88</v>
      </c>
      <c r="L57" s="390">
        <v>60</v>
      </c>
      <c r="M57" s="390">
        <v>0</v>
      </c>
      <c r="N57" s="390">
        <v>4</v>
      </c>
      <c r="O57" s="390">
        <v>0</v>
      </c>
      <c r="P57" s="390">
        <v>0</v>
      </c>
      <c r="Q57" s="390">
        <v>0</v>
      </c>
      <c r="R57" s="518">
        <v>50</v>
      </c>
      <c r="S57" s="390">
        <v>47</v>
      </c>
      <c r="T57" s="390">
        <v>19</v>
      </c>
      <c r="U57" s="390">
        <v>16</v>
      </c>
      <c r="V57" s="390">
        <v>4</v>
      </c>
      <c r="W57" s="390">
        <v>15</v>
      </c>
      <c r="X57" s="390">
        <v>1</v>
      </c>
      <c r="Y57" s="390">
        <v>45</v>
      </c>
      <c r="Z57" s="390">
        <v>5</v>
      </c>
      <c r="AA57" s="390">
        <v>0</v>
      </c>
      <c r="AB57" s="390">
        <v>2</v>
      </c>
      <c r="AC57" s="390">
        <v>211</v>
      </c>
      <c r="AD57" s="390">
        <v>142</v>
      </c>
      <c r="AE57" s="390">
        <v>3.6</v>
      </c>
      <c r="AF57" s="519">
        <v>1.24</v>
      </c>
      <c r="AG57" s="518">
        <v>8.5</v>
      </c>
      <c r="AH57" s="518">
        <v>0.7</v>
      </c>
      <c r="AI57" s="518">
        <v>2.7</v>
      </c>
      <c r="AJ57" s="518">
        <v>8.1</v>
      </c>
      <c r="AK57" s="567">
        <v>3</v>
      </c>
      <c r="AL57" s="370"/>
      <c r="AM57" s="390">
        <v>75</v>
      </c>
      <c r="AN57" s="390">
        <v>0</v>
      </c>
      <c r="AO57" s="389">
        <v>21</v>
      </c>
      <c r="AP57" s="390">
        <v>3</v>
      </c>
      <c r="AQ57" s="390">
        <v>0</v>
      </c>
      <c r="AR57" s="390">
        <v>3</v>
      </c>
      <c r="AS57" s="390">
        <v>8</v>
      </c>
      <c r="AT57" s="390">
        <v>6</v>
      </c>
      <c r="AU57" s="390">
        <v>20</v>
      </c>
      <c r="AV57" s="519">
        <v>0.28000000000000003</v>
      </c>
      <c r="AW57" s="519">
        <v>0.36</v>
      </c>
      <c r="AX57" s="519">
        <v>0.44</v>
      </c>
      <c r="AY57" s="519">
        <v>0.8</v>
      </c>
      <c r="AZ57" s="370"/>
      <c r="BA57" s="390">
        <v>114</v>
      </c>
      <c r="BB57" s="389">
        <v>0</v>
      </c>
      <c r="BC57" s="389">
        <v>26</v>
      </c>
      <c r="BD57" s="389">
        <v>7</v>
      </c>
      <c r="BE57" s="389">
        <v>0</v>
      </c>
      <c r="BF57" s="390">
        <v>1</v>
      </c>
      <c r="BG57" s="390">
        <v>9</v>
      </c>
      <c r="BH57" s="390">
        <v>9</v>
      </c>
      <c r="BI57" s="390">
        <v>25</v>
      </c>
      <c r="BJ57" s="519">
        <v>0.22800000000000001</v>
      </c>
      <c r="BK57" s="519">
        <v>0.28799999999999998</v>
      </c>
      <c r="BL57" s="519">
        <v>0.316</v>
      </c>
      <c r="BM57" s="519">
        <v>0.60399999999999998</v>
      </c>
    </row>
    <row r="58" spans="1:75" s="388" customFormat="1">
      <c r="A58" s="272" t="s">
        <v>6545</v>
      </c>
      <c r="B58" s="388" t="s">
        <v>7502</v>
      </c>
      <c r="C58" s="388" t="s">
        <v>10193</v>
      </c>
      <c r="D58" s="390">
        <v>25</v>
      </c>
      <c r="E58" s="390" t="s">
        <v>128</v>
      </c>
      <c r="F58" s="390" t="s">
        <v>43</v>
      </c>
      <c r="G58" s="390" t="s">
        <v>10</v>
      </c>
      <c r="H58" s="390">
        <v>1</v>
      </c>
      <c r="I58" s="390">
        <v>6</v>
      </c>
      <c r="J58" s="519">
        <v>0.14299999999999999</v>
      </c>
      <c r="K58" s="517">
        <v>7.05</v>
      </c>
      <c r="L58" s="390">
        <v>12</v>
      </c>
      <c r="M58" s="390">
        <v>10</v>
      </c>
      <c r="N58" s="390">
        <v>2</v>
      </c>
      <c r="O58" s="390">
        <v>0</v>
      </c>
      <c r="P58" s="390">
        <v>0</v>
      </c>
      <c r="Q58" s="390">
        <v>0</v>
      </c>
      <c r="R58" s="518">
        <v>44.667000000000002</v>
      </c>
      <c r="S58" s="390">
        <v>62</v>
      </c>
      <c r="T58" s="390">
        <v>37</v>
      </c>
      <c r="U58" s="390">
        <v>35</v>
      </c>
      <c r="V58" s="390">
        <v>4</v>
      </c>
      <c r="W58" s="390">
        <v>22</v>
      </c>
      <c r="X58" s="390">
        <v>2</v>
      </c>
      <c r="Y58" s="390">
        <v>39</v>
      </c>
      <c r="Z58" s="390">
        <v>3</v>
      </c>
      <c r="AA58" s="390">
        <v>0</v>
      </c>
      <c r="AB58" s="390">
        <v>4</v>
      </c>
      <c r="AC58" s="390">
        <v>217</v>
      </c>
      <c r="AD58" s="390">
        <v>55</v>
      </c>
      <c r="AE58" s="390">
        <v>4.26</v>
      </c>
      <c r="AF58" s="519">
        <v>1.881</v>
      </c>
      <c r="AG58" s="518">
        <v>12.5</v>
      </c>
      <c r="AH58" s="518">
        <v>0.8</v>
      </c>
      <c r="AI58" s="518">
        <v>4.4000000000000004</v>
      </c>
      <c r="AJ58" s="518">
        <v>7.9</v>
      </c>
      <c r="AK58" s="567">
        <v>1.77</v>
      </c>
      <c r="AL58" s="370"/>
      <c r="AM58" s="390">
        <v>102</v>
      </c>
      <c r="AN58" s="390">
        <v>0</v>
      </c>
      <c r="AO58" s="389">
        <v>35</v>
      </c>
      <c r="AP58" s="390">
        <v>11</v>
      </c>
      <c r="AQ58" s="390">
        <v>0</v>
      </c>
      <c r="AR58" s="390">
        <v>4</v>
      </c>
      <c r="AS58" s="390">
        <v>21</v>
      </c>
      <c r="AT58" s="390">
        <v>14</v>
      </c>
      <c r="AU58" s="390">
        <v>15</v>
      </c>
      <c r="AV58" s="519">
        <v>0.34300000000000003</v>
      </c>
      <c r="AW58" s="519">
        <v>0.42199999999999999</v>
      </c>
      <c r="AX58" s="519">
        <v>0.56899999999999995</v>
      </c>
      <c r="AY58" s="519">
        <v>0.99099999999999999</v>
      </c>
      <c r="AZ58" s="370"/>
      <c r="BA58" s="390">
        <v>87</v>
      </c>
      <c r="BB58" s="389">
        <v>0</v>
      </c>
      <c r="BC58" s="389">
        <v>27</v>
      </c>
      <c r="BD58" s="389">
        <v>8</v>
      </c>
      <c r="BE58" s="389">
        <v>0</v>
      </c>
      <c r="BF58" s="390">
        <v>0</v>
      </c>
      <c r="BG58" s="390">
        <v>12</v>
      </c>
      <c r="BH58" s="390">
        <v>8</v>
      </c>
      <c r="BI58" s="390">
        <v>24</v>
      </c>
      <c r="BJ58" s="519">
        <v>0.31</v>
      </c>
      <c r="BK58" s="519">
        <v>0.38</v>
      </c>
      <c r="BL58" s="519">
        <v>0.40200000000000002</v>
      </c>
      <c r="BM58" s="519">
        <v>0.78200000000000003</v>
      </c>
    </row>
    <row r="59" spans="1:75" s="388" customFormat="1">
      <c r="A59" s="272" t="s">
        <v>8065</v>
      </c>
      <c r="B59" s="388" t="s">
        <v>8066</v>
      </c>
      <c r="C59" s="388" t="s">
        <v>10193</v>
      </c>
      <c r="D59" s="390">
        <v>28</v>
      </c>
      <c r="E59" s="390" t="s">
        <v>42</v>
      </c>
      <c r="F59" s="390" t="s">
        <v>43</v>
      </c>
      <c r="G59" s="390" t="s">
        <v>10</v>
      </c>
      <c r="H59" s="390">
        <v>0</v>
      </c>
      <c r="I59" s="390">
        <v>7</v>
      </c>
      <c r="J59" s="519">
        <v>0</v>
      </c>
      <c r="K59" s="517">
        <v>6.07</v>
      </c>
      <c r="L59" s="390">
        <v>46</v>
      </c>
      <c r="M59" s="390">
        <v>0</v>
      </c>
      <c r="N59" s="390">
        <v>9</v>
      </c>
      <c r="O59" s="390">
        <v>0</v>
      </c>
      <c r="P59" s="390">
        <v>0</v>
      </c>
      <c r="Q59" s="390">
        <v>2</v>
      </c>
      <c r="R59" s="518">
        <v>56.332999999999998</v>
      </c>
      <c r="S59" s="390">
        <v>62</v>
      </c>
      <c r="T59" s="390">
        <v>39</v>
      </c>
      <c r="U59" s="390">
        <v>38</v>
      </c>
      <c r="V59" s="390">
        <v>8</v>
      </c>
      <c r="W59" s="390">
        <v>23</v>
      </c>
      <c r="X59" s="390">
        <v>2</v>
      </c>
      <c r="Y59" s="390">
        <v>58</v>
      </c>
      <c r="Z59" s="390">
        <v>1</v>
      </c>
      <c r="AA59" s="390">
        <v>0</v>
      </c>
      <c r="AB59" s="390">
        <v>1</v>
      </c>
      <c r="AC59" s="390">
        <v>253</v>
      </c>
      <c r="AD59" s="390">
        <v>61</v>
      </c>
      <c r="AE59" s="390">
        <v>4.2300000000000004</v>
      </c>
      <c r="AF59" s="519">
        <v>1.5089999999999999</v>
      </c>
      <c r="AG59" s="518">
        <v>9.9</v>
      </c>
      <c r="AH59" s="518">
        <v>1.3</v>
      </c>
      <c r="AI59" s="518">
        <v>3.7</v>
      </c>
      <c r="AJ59" s="518">
        <v>9.3000000000000007</v>
      </c>
      <c r="AK59" s="567">
        <v>2.52</v>
      </c>
      <c r="AL59" s="370"/>
      <c r="AM59" s="390">
        <v>96</v>
      </c>
      <c r="AN59" s="390">
        <v>0</v>
      </c>
      <c r="AO59" s="389">
        <v>26</v>
      </c>
      <c r="AP59" s="390">
        <v>10</v>
      </c>
      <c r="AQ59" s="390">
        <v>0</v>
      </c>
      <c r="AR59" s="390">
        <v>5</v>
      </c>
      <c r="AS59" s="390">
        <v>26</v>
      </c>
      <c r="AT59" s="390">
        <v>9</v>
      </c>
      <c r="AU59" s="390">
        <v>25</v>
      </c>
      <c r="AV59" s="519">
        <v>0.27100000000000002</v>
      </c>
      <c r="AW59" s="519">
        <v>0.33</v>
      </c>
      <c r="AX59" s="519">
        <v>0.53100000000000003</v>
      </c>
      <c r="AY59" s="519">
        <v>0.86099999999999999</v>
      </c>
      <c r="AZ59" s="370"/>
      <c r="BA59" s="390">
        <v>128</v>
      </c>
      <c r="BB59" s="389">
        <v>0</v>
      </c>
      <c r="BC59" s="389">
        <v>36</v>
      </c>
      <c r="BD59" s="389">
        <v>7</v>
      </c>
      <c r="BE59" s="389">
        <v>2</v>
      </c>
      <c r="BF59" s="390">
        <v>3</v>
      </c>
      <c r="BG59" s="390">
        <v>17</v>
      </c>
      <c r="BH59" s="390">
        <v>14</v>
      </c>
      <c r="BI59" s="390">
        <v>33</v>
      </c>
      <c r="BJ59" s="519">
        <v>0.28100000000000003</v>
      </c>
      <c r="BK59" s="519">
        <v>0.35199999999999998</v>
      </c>
      <c r="BL59" s="519">
        <v>0.438</v>
      </c>
      <c r="BM59" s="519">
        <v>0.79</v>
      </c>
    </row>
    <row r="60" spans="1:75" s="388" customFormat="1">
      <c r="A60" s="272" t="s">
        <v>6584</v>
      </c>
      <c r="B60" s="388" t="s">
        <v>9954</v>
      </c>
      <c r="C60" s="388" t="s">
        <v>10193</v>
      </c>
      <c r="D60" s="390">
        <v>31</v>
      </c>
      <c r="E60" s="390" t="s">
        <v>55</v>
      </c>
      <c r="F60" s="390" t="s">
        <v>34</v>
      </c>
      <c r="G60" s="390" t="s">
        <v>10</v>
      </c>
      <c r="H60" s="390">
        <v>4</v>
      </c>
      <c r="I60" s="390">
        <v>4</v>
      </c>
      <c r="J60" s="519">
        <v>0.5</v>
      </c>
      <c r="K60" s="517">
        <v>3.99</v>
      </c>
      <c r="L60" s="390">
        <v>62</v>
      </c>
      <c r="M60" s="390">
        <v>1</v>
      </c>
      <c r="N60" s="390">
        <v>8</v>
      </c>
      <c r="O60" s="390">
        <v>0</v>
      </c>
      <c r="P60" s="390">
        <v>0</v>
      </c>
      <c r="Q60" s="390">
        <v>0</v>
      </c>
      <c r="R60" s="518">
        <v>56.332999999999998</v>
      </c>
      <c r="S60" s="390">
        <v>50</v>
      </c>
      <c r="T60" s="390">
        <v>28</v>
      </c>
      <c r="U60" s="390">
        <v>25</v>
      </c>
      <c r="V60" s="390">
        <v>7</v>
      </c>
      <c r="W60" s="390">
        <v>15</v>
      </c>
      <c r="X60" s="390">
        <v>4</v>
      </c>
      <c r="Y60" s="390">
        <v>56</v>
      </c>
      <c r="Z60" s="390">
        <v>3</v>
      </c>
      <c r="AA60" s="390">
        <v>1</v>
      </c>
      <c r="AB60" s="390">
        <v>0</v>
      </c>
      <c r="AC60" s="390">
        <v>239</v>
      </c>
      <c r="AD60" s="390">
        <v>102</v>
      </c>
      <c r="AE60" s="390">
        <v>3.75</v>
      </c>
      <c r="AF60" s="519">
        <v>1.1539999999999999</v>
      </c>
      <c r="AG60" s="518">
        <v>8</v>
      </c>
      <c r="AH60" s="518">
        <v>1.1000000000000001</v>
      </c>
      <c r="AI60" s="518">
        <v>2.4</v>
      </c>
      <c r="AJ60" s="518">
        <v>8.9</v>
      </c>
      <c r="AK60" s="567">
        <v>3.73</v>
      </c>
      <c r="AL60" s="370"/>
      <c r="AM60" s="390">
        <v>69</v>
      </c>
      <c r="AN60" s="390">
        <v>0</v>
      </c>
      <c r="AO60" s="389">
        <v>15</v>
      </c>
      <c r="AP60" s="390">
        <v>2</v>
      </c>
      <c r="AQ60" s="390">
        <v>1</v>
      </c>
      <c r="AR60" s="390">
        <v>2</v>
      </c>
      <c r="AS60" s="390">
        <v>3</v>
      </c>
      <c r="AT60" s="390">
        <v>7</v>
      </c>
      <c r="AU60" s="390">
        <v>13</v>
      </c>
      <c r="AV60" s="519">
        <v>0.217</v>
      </c>
      <c r="AW60" s="519">
        <v>0.308</v>
      </c>
      <c r="AX60" s="519">
        <v>0.36199999999999999</v>
      </c>
      <c r="AY60" s="519">
        <v>0.67</v>
      </c>
      <c r="AZ60" s="370"/>
      <c r="BA60" s="390">
        <v>149</v>
      </c>
      <c r="BB60" s="389">
        <v>0</v>
      </c>
      <c r="BC60" s="389">
        <v>35</v>
      </c>
      <c r="BD60" s="389">
        <v>5</v>
      </c>
      <c r="BE60" s="389">
        <v>1</v>
      </c>
      <c r="BF60" s="390">
        <v>5</v>
      </c>
      <c r="BG60" s="390">
        <v>31</v>
      </c>
      <c r="BH60" s="390">
        <v>8</v>
      </c>
      <c r="BI60" s="390">
        <v>43</v>
      </c>
      <c r="BJ60" s="519">
        <v>0.23499999999999999</v>
      </c>
      <c r="BK60" s="519">
        <v>0.27500000000000002</v>
      </c>
      <c r="BL60" s="519">
        <v>0.38300000000000001</v>
      </c>
      <c r="BM60" s="519">
        <v>0.65800000000000003</v>
      </c>
    </row>
    <row r="61" spans="1:75" s="388" customFormat="1">
      <c r="A61" s="272" t="s">
        <v>340</v>
      </c>
      <c r="B61" s="388" t="s">
        <v>7376</v>
      </c>
      <c r="C61" s="388" t="s">
        <v>10193</v>
      </c>
      <c r="D61" s="390">
        <v>26</v>
      </c>
      <c r="E61" s="390" t="s">
        <v>49</v>
      </c>
      <c r="F61" s="390" t="s">
        <v>43</v>
      </c>
      <c r="G61" s="390" t="s">
        <v>10</v>
      </c>
      <c r="H61" s="390">
        <v>8</v>
      </c>
      <c r="I61" s="390">
        <v>2</v>
      </c>
      <c r="J61" s="519">
        <v>0.8</v>
      </c>
      <c r="K61" s="517">
        <v>3.2</v>
      </c>
      <c r="L61" s="390">
        <v>15</v>
      </c>
      <c r="M61" s="390">
        <v>15</v>
      </c>
      <c r="N61" s="390">
        <v>0</v>
      </c>
      <c r="O61" s="390">
        <v>0</v>
      </c>
      <c r="P61" s="390">
        <v>0</v>
      </c>
      <c r="Q61" s="390">
        <v>0</v>
      </c>
      <c r="R61" s="518">
        <v>84.332999999999998</v>
      </c>
      <c r="S61" s="390">
        <v>68</v>
      </c>
      <c r="T61" s="390">
        <v>36</v>
      </c>
      <c r="U61" s="390">
        <v>30</v>
      </c>
      <c r="V61" s="390">
        <v>9</v>
      </c>
      <c r="W61" s="390">
        <v>36</v>
      </c>
      <c r="X61" s="390">
        <v>0</v>
      </c>
      <c r="Y61" s="390">
        <v>71</v>
      </c>
      <c r="Z61" s="390">
        <v>2</v>
      </c>
      <c r="AA61" s="390">
        <v>1</v>
      </c>
      <c r="AB61" s="390">
        <v>2</v>
      </c>
      <c r="AC61" s="390">
        <v>355</v>
      </c>
      <c r="AD61" s="390">
        <v>121</v>
      </c>
      <c r="AE61" s="390">
        <v>4.22</v>
      </c>
      <c r="AF61" s="519">
        <v>1.2330000000000001</v>
      </c>
      <c r="AG61" s="518">
        <v>7.3</v>
      </c>
      <c r="AH61" s="518">
        <v>1</v>
      </c>
      <c r="AI61" s="518">
        <v>3.8</v>
      </c>
      <c r="AJ61" s="518">
        <v>7.6</v>
      </c>
      <c r="AK61" s="567">
        <v>1.97</v>
      </c>
      <c r="AL61" s="370"/>
      <c r="AM61" s="390">
        <v>157</v>
      </c>
      <c r="AN61" s="390">
        <v>0</v>
      </c>
      <c r="AO61" s="389">
        <v>34</v>
      </c>
      <c r="AP61" s="390">
        <v>5</v>
      </c>
      <c r="AQ61" s="390">
        <v>0</v>
      </c>
      <c r="AR61" s="390">
        <v>3</v>
      </c>
      <c r="AS61" s="390">
        <v>17</v>
      </c>
      <c r="AT61" s="390">
        <v>13</v>
      </c>
      <c r="AU61" s="390">
        <v>37</v>
      </c>
      <c r="AV61" s="519">
        <v>0.217</v>
      </c>
      <c r="AW61" s="519">
        <v>0.27700000000000002</v>
      </c>
      <c r="AX61" s="519">
        <v>0.30599999999999999</v>
      </c>
      <c r="AY61" s="519">
        <v>0.58299999999999996</v>
      </c>
      <c r="AZ61" s="370"/>
      <c r="BA61" s="390">
        <v>151</v>
      </c>
      <c r="BB61" s="389">
        <v>0</v>
      </c>
      <c r="BC61" s="389">
        <v>34</v>
      </c>
      <c r="BD61" s="389">
        <v>6</v>
      </c>
      <c r="BE61" s="389">
        <v>0</v>
      </c>
      <c r="BF61" s="390">
        <v>6</v>
      </c>
      <c r="BG61" s="390">
        <v>15</v>
      </c>
      <c r="BH61" s="390">
        <v>23</v>
      </c>
      <c r="BI61" s="390">
        <v>34</v>
      </c>
      <c r="BJ61" s="519">
        <v>0.22500000000000001</v>
      </c>
      <c r="BK61" s="519">
        <v>0.32600000000000001</v>
      </c>
      <c r="BL61" s="519">
        <v>0.38400000000000001</v>
      </c>
      <c r="BM61" s="519">
        <v>0.71</v>
      </c>
    </row>
    <row r="62" spans="1:75" s="388" customFormat="1">
      <c r="A62" s="272" t="s">
        <v>6613</v>
      </c>
      <c r="B62" s="388" t="s">
        <v>7377</v>
      </c>
      <c r="C62" s="388" t="s">
        <v>10193</v>
      </c>
      <c r="D62" s="390">
        <v>24</v>
      </c>
      <c r="E62" s="390" t="s">
        <v>49</v>
      </c>
      <c r="F62" s="390" t="s">
        <v>43</v>
      </c>
      <c r="G62" s="390" t="s">
        <v>10</v>
      </c>
      <c r="H62" s="390">
        <v>7</v>
      </c>
      <c r="I62" s="390">
        <v>11</v>
      </c>
      <c r="J62" s="519">
        <v>0.38900000000000001</v>
      </c>
      <c r="K62" s="517">
        <v>4.95</v>
      </c>
      <c r="L62" s="390">
        <v>30</v>
      </c>
      <c r="M62" s="390">
        <v>25</v>
      </c>
      <c r="N62" s="390">
        <v>3</v>
      </c>
      <c r="O62" s="390">
        <v>0</v>
      </c>
      <c r="P62" s="390">
        <v>0</v>
      </c>
      <c r="Q62" s="390">
        <v>0</v>
      </c>
      <c r="R62" s="518">
        <v>136.333</v>
      </c>
      <c r="S62" s="390">
        <v>150</v>
      </c>
      <c r="T62" s="390">
        <v>83</v>
      </c>
      <c r="U62" s="390">
        <v>75</v>
      </c>
      <c r="V62" s="390">
        <v>19</v>
      </c>
      <c r="W62" s="390">
        <v>54</v>
      </c>
      <c r="X62" s="390">
        <v>2</v>
      </c>
      <c r="Y62" s="390">
        <v>121</v>
      </c>
      <c r="Z62" s="390">
        <v>3</v>
      </c>
      <c r="AA62" s="390">
        <v>0</v>
      </c>
      <c r="AB62" s="390">
        <v>3</v>
      </c>
      <c r="AC62" s="390">
        <v>609</v>
      </c>
      <c r="AD62" s="390">
        <v>78</v>
      </c>
      <c r="AE62" s="390">
        <v>4.45</v>
      </c>
      <c r="AF62" s="519">
        <v>1.496</v>
      </c>
      <c r="AG62" s="518">
        <v>9.9</v>
      </c>
      <c r="AH62" s="518">
        <v>1.3</v>
      </c>
      <c r="AI62" s="518">
        <v>3.6</v>
      </c>
      <c r="AJ62" s="518">
        <v>8</v>
      </c>
      <c r="AK62" s="567">
        <v>2.2400000000000002</v>
      </c>
      <c r="AL62" s="370"/>
      <c r="AM62" s="390">
        <v>285</v>
      </c>
      <c r="AN62" s="390">
        <v>0</v>
      </c>
      <c r="AO62" s="389">
        <v>83</v>
      </c>
      <c r="AP62" s="390">
        <v>14</v>
      </c>
      <c r="AQ62" s="390">
        <v>2</v>
      </c>
      <c r="AR62" s="390">
        <v>11</v>
      </c>
      <c r="AS62" s="390">
        <v>36</v>
      </c>
      <c r="AT62" s="390">
        <v>34</v>
      </c>
      <c r="AU62" s="390">
        <v>57</v>
      </c>
      <c r="AV62" s="519">
        <v>0.29099999999999998</v>
      </c>
      <c r="AW62" s="519">
        <v>0.371</v>
      </c>
      <c r="AX62" s="519">
        <v>0.47</v>
      </c>
      <c r="AY62" s="519">
        <v>0.84099999999999997</v>
      </c>
      <c r="AZ62" s="370"/>
      <c r="BA62" s="390">
        <v>257</v>
      </c>
      <c r="BB62" s="389">
        <v>0</v>
      </c>
      <c r="BC62" s="389">
        <v>67</v>
      </c>
      <c r="BD62" s="389">
        <v>10</v>
      </c>
      <c r="BE62" s="389">
        <v>2</v>
      </c>
      <c r="BF62" s="390">
        <v>8</v>
      </c>
      <c r="BG62" s="390">
        <v>34</v>
      </c>
      <c r="BH62" s="390">
        <v>20</v>
      </c>
      <c r="BI62" s="390">
        <v>64</v>
      </c>
      <c r="BJ62" s="519">
        <v>0.26100000000000001</v>
      </c>
      <c r="BK62" s="519">
        <v>0.315</v>
      </c>
      <c r="BL62" s="519">
        <v>0.40899999999999997</v>
      </c>
      <c r="BM62" s="519">
        <v>0.72399999999999998</v>
      </c>
    </row>
    <row r="63" spans="1:75" s="388" customFormat="1">
      <c r="A63" s="272" t="s">
        <v>8101</v>
      </c>
      <c r="B63" s="388" t="s">
        <v>8102</v>
      </c>
      <c r="C63" s="388" t="s">
        <v>10193</v>
      </c>
      <c r="D63" s="390">
        <v>30</v>
      </c>
      <c r="E63" s="390" t="s">
        <v>97</v>
      </c>
      <c r="F63" s="390" t="s">
        <v>43</v>
      </c>
      <c r="G63" s="390" t="s">
        <v>35</v>
      </c>
      <c r="H63" s="390">
        <v>4</v>
      </c>
      <c r="I63" s="390">
        <v>5</v>
      </c>
      <c r="J63" s="519">
        <v>0.44400000000000001</v>
      </c>
      <c r="K63" s="517">
        <v>3.46</v>
      </c>
      <c r="L63" s="390">
        <v>71</v>
      </c>
      <c r="M63" s="390">
        <v>0</v>
      </c>
      <c r="N63" s="390">
        <v>12</v>
      </c>
      <c r="O63" s="390">
        <v>0</v>
      </c>
      <c r="P63" s="390">
        <v>0</v>
      </c>
      <c r="Q63" s="390">
        <v>0</v>
      </c>
      <c r="R63" s="518">
        <v>54.667000000000002</v>
      </c>
      <c r="S63" s="390">
        <v>45</v>
      </c>
      <c r="T63" s="390">
        <v>22</v>
      </c>
      <c r="U63" s="390">
        <v>21</v>
      </c>
      <c r="V63" s="390">
        <v>5</v>
      </c>
      <c r="W63" s="390">
        <v>33</v>
      </c>
      <c r="X63" s="390">
        <v>1</v>
      </c>
      <c r="Y63" s="390">
        <v>69</v>
      </c>
      <c r="Z63" s="390">
        <v>0</v>
      </c>
      <c r="AA63" s="390">
        <v>1</v>
      </c>
      <c r="AB63" s="390">
        <v>4</v>
      </c>
      <c r="AC63" s="390">
        <v>236</v>
      </c>
      <c r="AD63" s="390">
        <v>124</v>
      </c>
      <c r="AE63" s="390">
        <v>3.64</v>
      </c>
      <c r="AF63" s="519">
        <v>1.427</v>
      </c>
      <c r="AG63" s="518">
        <v>7.4</v>
      </c>
      <c r="AH63" s="518">
        <v>0.8</v>
      </c>
      <c r="AI63" s="518">
        <v>5.4</v>
      </c>
      <c r="AJ63" s="518">
        <v>11.4</v>
      </c>
      <c r="AK63" s="567">
        <v>2.09</v>
      </c>
      <c r="AL63" s="370"/>
      <c r="AM63" s="390">
        <v>79</v>
      </c>
      <c r="AN63" s="390">
        <v>0</v>
      </c>
      <c r="AO63" s="389">
        <v>15</v>
      </c>
      <c r="AP63" s="390">
        <v>3</v>
      </c>
      <c r="AQ63" s="390">
        <v>0</v>
      </c>
      <c r="AR63" s="390">
        <v>3</v>
      </c>
      <c r="AS63" s="390">
        <v>6</v>
      </c>
      <c r="AT63" s="390">
        <v>13</v>
      </c>
      <c r="AU63" s="390">
        <v>32</v>
      </c>
      <c r="AV63" s="519">
        <v>0.19</v>
      </c>
      <c r="AW63" s="519">
        <v>0.30099999999999999</v>
      </c>
      <c r="AX63" s="519">
        <v>0.34200000000000003</v>
      </c>
      <c r="AY63" s="519">
        <v>0.64300000000000002</v>
      </c>
      <c r="AZ63" s="370"/>
      <c r="BA63" s="390">
        <v>123</v>
      </c>
      <c r="BB63" s="389">
        <v>0</v>
      </c>
      <c r="BC63" s="389">
        <v>30</v>
      </c>
      <c r="BD63" s="389">
        <v>8</v>
      </c>
      <c r="BE63" s="389">
        <v>0</v>
      </c>
      <c r="BF63" s="390">
        <v>2</v>
      </c>
      <c r="BG63" s="390">
        <v>12</v>
      </c>
      <c r="BH63" s="390">
        <v>20</v>
      </c>
      <c r="BI63" s="390">
        <v>37</v>
      </c>
      <c r="BJ63" s="519">
        <v>0.24399999999999999</v>
      </c>
      <c r="BK63" s="519">
        <v>0.35</v>
      </c>
      <c r="BL63" s="519">
        <v>0.35799999999999998</v>
      </c>
      <c r="BM63" s="519">
        <v>0.70799999999999996</v>
      </c>
    </row>
    <row r="64" spans="1:75">
      <c r="A64" s="279"/>
      <c r="B64" s="368"/>
      <c r="C64" s="368"/>
      <c r="D64" s="368"/>
      <c r="E64" s="368"/>
      <c r="F64" s="368"/>
      <c r="G64" s="368"/>
      <c r="H64" s="291"/>
      <c r="I64" s="291"/>
      <c r="J64" s="292"/>
      <c r="K64" s="368"/>
      <c r="L64" s="368"/>
      <c r="M64" s="368"/>
      <c r="N64" s="368"/>
      <c r="O64" s="368"/>
      <c r="P64" s="368"/>
      <c r="Q64" s="290"/>
      <c r="R64" s="368"/>
      <c r="S64" s="368"/>
      <c r="T64" s="368"/>
      <c r="U64" s="368"/>
      <c r="V64" s="368"/>
      <c r="W64" s="368"/>
      <c r="X64" s="368"/>
      <c r="Y64" s="368"/>
      <c r="Z64" s="368"/>
      <c r="AA64" s="368"/>
      <c r="AB64" s="368"/>
      <c r="AC64" s="368"/>
      <c r="AD64" s="368"/>
      <c r="AE64" s="368"/>
      <c r="AF64" s="368"/>
      <c r="AG64" s="368"/>
      <c r="AH64" s="368"/>
      <c r="AI64" s="368"/>
      <c r="AJ64" s="319"/>
      <c r="AK64" s="291"/>
      <c r="AL64" s="616"/>
      <c r="AM64" s="291"/>
      <c r="AN64" s="291"/>
      <c r="AO64" s="291"/>
      <c r="AP64" s="319"/>
      <c r="AQ64" s="291"/>
      <c r="AR64" s="291"/>
      <c r="AS64" s="291"/>
      <c r="AT64" s="291"/>
      <c r="AU64" s="291"/>
    </row>
    <row r="65" spans="1:75">
      <c r="A65" s="399" t="s">
        <v>455</v>
      </c>
      <c r="B65" s="372"/>
      <c r="C65" s="372"/>
      <c r="D65" s="372"/>
      <c r="E65" s="390"/>
      <c r="F65" s="390"/>
      <c r="G65" s="390"/>
      <c r="H65" s="390"/>
      <c r="I65" s="390"/>
      <c r="J65" s="390"/>
      <c r="K65" s="390"/>
      <c r="L65" s="390"/>
      <c r="M65" s="390"/>
      <c r="N65" s="390"/>
      <c r="O65" s="390"/>
      <c r="P65" s="389"/>
      <c r="Q65" s="390"/>
      <c r="R65" s="390"/>
      <c r="S65" s="390"/>
      <c r="T65" s="390"/>
      <c r="U65" s="390"/>
      <c r="V65" s="390"/>
      <c r="W65" s="390"/>
      <c r="X65" s="390"/>
      <c r="Y65" s="390"/>
      <c r="Z65" s="390"/>
      <c r="AA65" s="390"/>
      <c r="AB65" s="390"/>
      <c r="AC65" s="390"/>
      <c r="AD65" s="390"/>
      <c r="AE65" s="390"/>
      <c r="AF65" s="390"/>
      <c r="AG65" s="390"/>
      <c r="AH65" s="390"/>
      <c r="AI65" s="390"/>
      <c r="AJ65" s="390"/>
      <c r="AK65" s="389"/>
      <c r="AL65" s="370"/>
      <c r="AM65" s="390"/>
      <c r="AN65" s="390"/>
      <c r="AO65" s="389"/>
      <c r="AP65" s="390"/>
      <c r="AQ65" s="390"/>
      <c r="AR65" s="390"/>
      <c r="AS65" s="389"/>
    </row>
    <row r="66" spans="1:75" s="390" customFormat="1" ht="15.75" thickBot="1">
      <c r="A66" s="552" t="s">
        <v>8174</v>
      </c>
      <c r="B66" s="390" t="s">
        <v>35</v>
      </c>
      <c r="J66" s="517"/>
      <c r="Q66" s="518"/>
      <c r="R66" s="519"/>
      <c r="AF66" s="518"/>
      <c r="AG66" s="518"/>
      <c r="AH66" s="518"/>
      <c r="AI66" s="518"/>
      <c r="AJ66" s="517"/>
      <c r="AK66" s="389"/>
      <c r="AL66" s="605"/>
      <c r="AM66" s="507"/>
      <c r="AN66" s="507"/>
      <c r="AO66" s="389"/>
      <c r="AP66" s="507"/>
      <c r="AQ66" s="507"/>
      <c r="AR66" s="507"/>
      <c r="AZ66" s="370"/>
      <c r="BB66" s="389"/>
      <c r="BC66" s="389"/>
      <c r="BD66" s="389"/>
      <c r="BE66" s="389"/>
    </row>
    <row r="67" spans="1:75" s="388" customFormat="1">
      <c r="A67" s="272" t="s">
        <v>8063</v>
      </c>
      <c r="B67" s="388" t="s">
        <v>8064</v>
      </c>
      <c r="C67" s="388" t="s">
        <v>10193</v>
      </c>
      <c r="D67" s="390">
        <v>28</v>
      </c>
      <c r="E67" s="390" t="s">
        <v>44</v>
      </c>
      <c r="F67" s="390" t="s">
        <v>34</v>
      </c>
      <c r="G67" s="390" t="s">
        <v>10</v>
      </c>
      <c r="H67" s="390">
        <v>3</v>
      </c>
      <c r="I67" s="390">
        <v>3</v>
      </c>
      <c r="J67" s="519">
        <v>0.5</v>
      </c>
      <c r="K67" s="517">
        <v>5.71</v>
      </c>
      <c r="L67" s="390">
        <v>47</v>
      </c>
      <c r="M67" s="390">
        <v>0</v>
      </c>
      <c r="N67" s="390">
        <v>6</v>
      </c>
      <c r="O67" s="390">
        <v>0</v>
      </c>
      <c r="P67" s="390">
        <v>0</v>
      </c>
      <c r="Q67" s="390">
        <v>0</v>
      </c>
      <c r="R67" s="518">
        <v>41</v>
      </c>
      <c r="S67" s="390">
        <v>47</v>
      </c>
      <c r="T67" s="390">
        <v>28</v>
      </c>
      <c r="U67" s="390">
        <v>26</v>
      </c>
      <c r="V67" s="390">
        <v>6</v>
      </c>
      <c r="W67" s="390">
        <v>22</v>
      </c>
      <c r="X67" s="390">
        <v>1</v>
      </c>
      <c r="Y67" s="390">
        <v>38</v>
      </c>
      <c r="Z67" s="390">
        <v>1</v>
      </c>
      <c r="AA67" s="390">
        <v>0</v>
      </c>
      <c r="AB67" s="390">
        <v>0</v>
      </c>
      <c r="AC67" s="390">
        <v>191</v>
      </c>
      <c r="AD67" s="390">
        <v>74</v>
      </c>
      <c r="AE67" s="390">
        <v>4.8899999999999997</v>
      </c>
      <c r="AF67" s="519">
        <v>1.6830000000000001</v>
      </c>
      <c r="AG67" s="518">
        <v>10.3</v>
      </c>
      <c r="AH67" s="518">
        <v>1.3</v>
      </c>
      <c r="AI67" s="518">
        <v>4.8</v>
      </c>
      <c r="AJ67" s="518">
        <v>8.3000000000000007</v>
      </c>
      <c r="AK67" s="567">
        <v>1.73</v>
      </c>
      <c r="AL67" s="370"/>
      <c r="AM67" s="390">
        <v>75</v>
      </c>
      <c r="AN67" s="390">
        <v>0</v>
      </c>
      <c r="AO67" s="389">
        <v>20</v>
      </c>
      <c r="AP67" s="390">
        <v>8</v>
      </c>
      <c r="AQ67" s="390">
        <v>1</v>
      </c>
      <c r="AR67" s="390">
        <v>4</v>
      </c>
      <c r="AS67" s="390">
        <v>14</v>
      </c>
      <c r="AT67" s="390">
        <v>14</v>
      </c>
      <c r="AU67" s="390">
        <v>21</v>
      </c>
      <c r="AV67" s="519">
        <v>0.26700000000000002</v>
      </c>
      <c r="AW67" s="519">
        <v>0.38500000000000001</v>
      </c>
      <c r="AX67" s="519">
        <v>0.56000000000000005</v>
      </c>
      <c r="AY67" s="519">
        <v>0.94499999999999995</v>
      </c>
      <c r="AZ67" s="370"/>
      <c r="BA67" s="390">
        <v>91</v>
      </c>
      <c r="BB67" s="389">
        <v>0</v>
      </c>
      <c r="BC67" s="389">
        <v>27</v>
      </c>
      <c r="BD67" s="389">
        <v>8</v>
      </c>
      <c r="BE67" s="389">
        <v>0</v>
      </c>
      <c r="BF67" s="390">
        <v>2</v>
      </c>
      <c r="BG67" s="390">
        <v>16</v>
      </c>
      <c r="BH67" s="390">
        <v>8</v>
      </c>
      <c r="BI67" s="390">
        <v>17</v>
      </c>
      <c r="BJ67" s="519">
        <v>0.3</v>
      </c>
      <c r="BK67" s="519">
        <v>0.35399999999999998</v>
      </c>
      <c r="BL67" s="519">
        <v>0.45600000000000002</v>
      </c>
      <c r="BM67" s="519">
        <v>0.81</v>
      </c>
    </row>
    <row r="68" spans="1:75" s="388" customFormat="1">
      <c r="A68" s="272" t="s">
        <v>6164</v>
      </c>
      <c r="B68" s="388" t="s">
        <v>7378</v>
      </c>
      <c r="C68" s="388" t="s">
        <v>10193</v>
      </c>
      <c r="D68" s="390">
        <v>29</v>
      </c>
      <c r="E68" s="390" t="s">
        <v>113</v>
      </c>
      <c r="F68" s="390" t="s">
        <v>43</v>
      </c>
      <c r="G68" s="390" t="s">
        <v>10</v>
      </c>
      <c r="H68" s="390">
        <v>5</v>
      </c>
      <c r="I68" s="390">
        <v>2</v>
      </c>
      <c r="J68" s="519">
        <v>0.71399999999999997</v>
      </c>
      <c r="K68" s="517">
        <v>5.01</v>
      </c>
      <c r="L68" s="390">
        <v>27</v>
      </c>
      <c r="M68" s="390">
        <v>20</v>
      </c>
      <c r="N68" s="390">
        <v>2</v>
      </c>
      <c r="O68" s="390">
        <v>0</v>
      </c>
      <c r="P68" s="390">
        <v>0</v>
      </c>
      <c r="Q68" s="390">
        <v>0</v>
      </c>
      <c r="R68" s="518">
        <v>120.333</v>
      </c>
      <c r="S68" s="390">
        <v>121</v>
      </c>
      <c r="T68" s="390">
        <v>72</v>
      </c>
      <c r="U68" s="390">
        <v>67</v>
      </c>
      <c r="V68" s="390">
        <v>18</v>
      </c>
      <c r="W68" s="390">
        <v>47</v>
      </c>
      <c r="X68" s="390">
        <v>3</v>
      </c>
      <c r="Y68" s="390">
        <v>80</v>
      </c>
      <c r="Z68" s="390">
        <v>5</v>
      </c>
      <c r="AA68" s="390">
        <v>1</v>
      </c>
      <c r="AB68" s="390">
        <v>3</v>
      </c>
      <c r="AC68" s="390">
        <v>518</v>
      </c>
      <c r="AD68" s="390">
        <v>94</v>
      </c>
      <c r="AE68" s="390">
        <v>5.07</v>
      </c>
      <c r="AF68" s="519">
        <v>1.3959999999999999</v>
      </c>
      <c r="AG68" s="518">
        <v>9</v>
      </c>
      <c r="AH68" s="518">
        <v>1.3</v>
      </c>
      <c r="AI68" s="518">
        <v>3.5</v>
      </c>
      <c r="AJ68" s="518">
        <v>6</v>
      </c>
      <c r="AK68" s="567">
        <v>1.7</v>
      </c>
      <c r="AL68" s="370"/>
      <c r="AM68" s="390">
        <v>194</v>
      </c>
      <c r="AN68" s="390">
        <v>0</v>
      </c>
      <c r="AO68" s="389">
        <v>45</v>
      </c>
      <c r="AP68" s="390">
        <v>9</v>
      </c>
      <c r="AQ68" s="390">
        <v>1</v>
      </c>
      <c r="AR68" s="390">
        <v>8</v>
      </c>
      <c r="AS68" s="390">
        <v>23</v>
      </c>
      <c r="AT68" s="390">
        <v>21</v>
      </c>
      <c r="AU68" s="390">
        <v>38</v>
      </c>
      <c r="AV68" s="519">
        <v>0.23200000000000001</v>
      </c>
      <c r="AW68" s="519">
        <v>0.313</v>
      </c>
      <c r="AX68" s="519">
        <v>0.41199999999999998</v>
      </c>
      <c r="AY68" s="519">
        <v>0.72499999999999998</v>
      </c>
      <c r="AZ68" s="370"/>
      <c r="BA68" s="390">
        <v>262</v>
      </c>
      <c r="BB68" s="389">
        <v>0</v>
      </c>
      <c r="BC68" s="389">
        <v>76</v>
      </c>
      <c r="BD68" s="389">
        <v>19</v>
      </c>
      <c r="BE68" s="389">
        <v>1</v>
      </c>
      <c r="BF68" s="390">
        <v>10</v>
      </c>
      <c r="BG68" s="390">
        <v>42</v>
      </c>
      <c r="BH68" s="390">
        <v>26</v>
      </c>
      <c r="BI68" s="390">
        <v>42</v>
      </c>
      <c r="BJ68" s="519">
        <v>0.28999999999999998</v>
      </c>
      <c r="BK68" s="519">
        <v>0.35499999999999998</v>
      </c>
      <c r="BL68" s="519">
        <v>0.48499999999999999</v>
      </c>
      <c r="BM68" s="519">
        <v>0.84</v>
      </c>
    </row>
    <row r="69" spans="1:75" s="388" customFormat="1">
      <c r="A69" s="272" t="s">
        <v>6217</v>
      </c>
      <c r="B69" s="388" t="s">
        <v>7603</v>
      </c>
      <c r="C69" s="388" t="s">
        <v>10193</v>
      </c>
      <c r="D69" s="390">
        <v>25</v>
      </c>
      <c r="E69" s="390" t="s">
        <v>48</v>
      </c>
      <c r="F69" s="390" t="s">
        <v>43</v>
      </c>
      <c r="G69" s="390" t="s">
        <v>10</v>
      </c>
      <c r="H69" s="390">
        <v>4</v>
      </c>
      <c r="I69" s="390">
        <v>5</v>
      </c>
      <c r="J69" s="519">
        <v>0.44400000000000001</v>
      </c>
      <c r="K69" s="517">
        <v>3.64</v>
      </c>
      <c r="L69" s="390">
        <v>76</v>
      </c>
      <c r="M69" s="390">
        <v>0</v>
      </c>
      <c r="N69" s="390">
        <v>8</v>
      </c>
      <c r="O69" s="390">
        <v>0</v>
      </c>
      <c r="P69" s="390">
        <v>0</v>
      </c>
      <c r="Q69" s="390">
        <v>3</v>
      </c>
      <c r="R69" s="518">
        <v>71.667000000000002</v>
      </c>
      <c r="S69" s="390">
        <v>62</v>
      </c>
      <c r="T69" s="390">
        <v>30</v>
      </c>
      <c r="U69" s="390">
        <v>29</v>
      </c>
      <c r="V69" s="390">
        <v>9</v>
      </c>
      <c r="W69" s="390">
        <v>20</v>
      </c>
      <c r="X69" s="390">
        <v>1</v>
      </c>
      <c r="Y69" s="390">
        <v>75</v>
      </c>
      <c r="Z69" s="390">
        <v>4</v>
      </c>
      <c r="AA69" s="390">
        <v>1</v>
      </c>
      <c r="AB69" s="390">
        <v>2</v>
      </c>
      <c r="AC69" s="390">
        <v>296</v>
      </c>
      <c r="AD69" s="390">
        <v>119</v>
      </c>
      <c r="AE69" s="390">
        <v>3.71</v>
      </c>
      <c r="AF69" s="519">
        <v>1.1439999999999999</v>
      </c>
      <c r="AG69" s="518">
        <v>7.8</v>
      </c>
      <c r="AH69" s="518">
        <v>1.1000000000000001</v>
      </c>
      <c r="AI69" s="518">
        <v>2.5</v>
      </c>
      <c r="AJ69" s="518">
        <v>9.4</v>
      </c>
      <c r="AK69" s="567">
        <v>3.75</v>
      </c>
      <c r="AL69" s="370"/>
      <c r="AM69" s="390">
        <v>109</v>
      </c>
      <c r="AN69" s="390">
        <v>0</v>
      </c>
      <c r="AO69" s="389">
        <v>18</v>
      </c>
      <c r="AP69" s="390">
        <v>4</v>
      </c>
      <c r="AQ69" s="390">
        <v>0</v>
      </c>
      <c r="AR69" s="390">
        <v>1</v>
      </c>
      <c r="AS69" s="390">
        <v>14</v>
      </c>
      <c r="AT69" s="390">
        <v>14</v>
      </c>
      <c r="AU69" s="390">
        <v>35</v>
      </c>
      <c r="AV69" s="519">
        <v>0.16500000000000001</v>
      </c>
      <c r="AW69" s="519">
        <v>0.26</v>
      </c>
      <c r="AX69" s="519">
        <v>0.22900000000000001</v>
      </c>
      <c r="AY69" s="519">
        <v>0.48899999999999999</v>
      </c>
      <c r="AZ69" s="370"/>
      <c r="BA69" s="390">
        <v>162</v>
      </c>
      <c r="BB69" s="389">
        <v>0</v>
      </c>
      <c r="BC69" s="389">
        <v>44</v>
      </c>
      <c r="BD69" s="389">
        <v>8</v>
      </c>
      <c r="BE69" s="389">
        <v>1</v>
      </c>
      <c r="BF69" s="390">
        <v>8</v>
      </c>
      <c r="BG69" s="390">
        <v>20</v>
      </c>
      <c r="BH69" s="390">
        <v>6</v>
      </c>
      <c r="BI69" s="390">
        <v>40</v>
      </c>
      <c r="BJ69" s="519">
        <v>0.27200000000000002</v>
      </c>
      <c r="BK69" s="519">
        <v>0.314</v>
      </c>
      <c r="BL69" s="519">
        <v>0.48099999999999998</v>
      </c>
      <c r="BM69" s="519">
        <v>0.79500000000000004</v>
      </c>
    </row>
    <row r="70" spans="1:75" s="388" customFormat="1" ht="15.75" thickBot="1">
      <c r="A70" s="550" t="s">
        <v>323</v>
      </c>
      <c r="B70" s="390" t="s">
        <v>10</v>
      </c>
      <c r="C70" s="390"/>
      <c r="D70" s="390"/>
      <c r="E70" s="390"/>
      <c r="F70" s="390"/>
      <c r="G70" s="390"/>
      <c r="H70" s="390"/>
      <c r="I70" s="390"/>
      <c r="J70" s="517"/>
      <c r="K70" s="390"/>
      <c r="L70" s="390"/>
      <c r="M70" s="390"/>
      <c r="N70" s="390"/>
      <c r="O70" s="390"/>
      <c r="P70" s="390"/>
      <c r="Q70" s="518"/>
      <c r="R70" s="519"/>
      <c r="S70" s="390"/>
      <c r="T70" s="390"/>
      <c r="U70" s="390"/>
      <c r="V70" s="390"/>
      <c r="W70" s="390"/>
      <c r="X70" s="390"/>
      <c r="Y70" s="390"/>
      <c r="Z70" s="390"/>
      <c r="AA70" s="390"/>
      <c r="AB70" s="390"/>
      <c r="AC70" s="390"/>
      <c r="AD70" s="390"/>
      <c r="AE70" s="390"/>
      <c r="AF70" s="518"/>
      <c r="AG70" s="518"/>
      <c r="AH70" s="518"/>
      <c r="AI70" s="518"/>
      <c r="AJ70" s="517"/>
      <c r="AK70" s="389"/>
      <c r="AL70" s="605"/>
      <c r="AM70" s="507"/>
      <c r="AN70" s="507"/>
      <c r="AO70" s="389"/>
      <c r="AP70" s="507"/>
      <c r="AQ70" s="507"/>
      <c r="AR70" s="507"/>
      <c r="AS70" s="389"/>
      <c r="AT70" s="341"/>
      <c r="AU70" s="341"/>
      <c r="AV70" s="341"/>
      <c r="AW70" s="341"/>
      <c r="AX70" s="341"/>
      <c r="AY70" s="341"/>
      <c r="AZ70" s="115"/>
      <c r="BA70" s="341"/>
      <c r="BB70" s="341"/>
      <c r="BC70" s="341"/>
      <c r="BD70" s="341"/>
      <c r="BE70" s="341"/>
      <c r="BF70" s="341"/>
      <c r="BG70" s="341"/>
      <c r="BH70" s="341"/>
      <c r="BI70" s="341"/>
      <c r="BJ70" s="341"/>
      <c r="BK70" s="341"/>
      <c r="BL70" s="341"/>
      <c r="BM70" s="341"/>
      <c r="BN70" s="316"/>
      <c r="BO70" s="316"/>
      <c r="BP70" s="316"/>
      <c r="BQ70" s="316"/>
      <c r="BR70" s="316"/>
      <c r="BS70" s="316"/>
      <c r="BT70" s="316"/>
      <c r="BU70" s="316"/>
      <c r="BV70" s="316"/>
      <c r="BW70" s="316"/>
    </row>
    <row r="71" spans="1:75" s="388" customFormat="1">
      <c r="A71" s="272" t="s">
        <v>8199</v>
      </c>
      <c r="B71" s="388" t="s">
        <v>8200</v>
      </c>
      <c r="C71" s="388" t="s">
        <v>10193</v>
      </c>
      <c r="D71" s="390">
        <v>26</v>
      </c>
      <c r="E71" s="390" t="s">
        <v>55</v>
      </c>
      <c r="F71" s="390" t="s">
        <v>34</v>
      </c>
      <c r="G71" s="390" t="s">
        <v>35</v>
      </c>
      <c r="H71" s="390">
        <v>13</v>
      </c>
      <c r="I71" s="390">
        <v>9</v>
      </c>
      <c r="J71" s="519">
        <v>0.59099999999999997</v>
      </c>
      <c r="K71" s="517">
        <v>4</v>
      </c>
      <c r="L71" s="390">
        <v>29</v>
      </c>
      <c r="M71" s="390">
        <v>29</v>
      </c>
      <c r="N71" s="390">
        <v>0</v>
      </c>
      <c r="O71" s="390">
        <v>1</v>
      </c>
      <c r="P71" s="390">
        <v>0</v>
      </c>
      <c r="Q71" s="390">
        <v>0</v>
      </c>
      <c r="R71" s="518">
        <v>166.667</v>
      </c>
      <c r="S71" s="390">
        <v>172</v>
      </c>
      <c r="T71" s="390">
        <v>76</v>
      </c>
      <c r="U71" s="390">
        <v>74</v>
      </c>
      <c r="V71" s="390">
        <v>17</v>
      </c>
      <c r="W71" s="390">
        <v>32</v>
      </c>
      <c r="X71" s="390">
        <v>0</v>
      </c>
      <c r="Y71" s="390">
        <v>145</v>
      </c>
      <c r="Z71" s="390">
        <v>6</v>
      </c>
      <c r="AA71" s="390">
        <v>0</v>
      </c>
      <c r="AB71" s="390">
        <v>2</v>
      </c>
      <c r="AC71" s="390">
        <v>686</v>
      </c>
      <c r="AD71" s="390">
        <v>102</v>
      </c>
      <c r="AE71" s="390">
        <v>3.43</v>
      </c>
      <c r="AF71" s="519">
        <v>1.224</v>
      </c>
      <c r="AG71" s="518">
        <v>9.3000000000000007</v>
      </c>
      <c r="AH71" s="518">
        <v>0.9</v>
      </c>
      <c r="AI71" s="518">
        <v>1.7</v>
      </c>
      <c r="AJ71" s="518">
        <v>7.8</v>
      </c>
      <c r="AK71" s="567">
        <v>4.53</v>
      </c>
      <c r="AL71" s="370"/>
      <c r="AM71" s="390">
        <v>114</v>
      </c>
      <c r="AN71" s="390">
        <v>0</v>
      </c>
      <c r="AO71" s="389">
        <v>30</v>
      </c>
      <c r="AP71" s="390">
        <v>3</v>
      </c>
      <c r="AQ71" s="390">
        <v>0</v>
      </c>
      <c r="AR71" s="390">
        <v>4</v>
      </c>
      <c r="AS71" s="390">
        <v>16</v>
      </c>
      <c r="AT71" s="390">
        <v>3</v>
      </c>
      <c r="AU71" s="390">
        <v>18</v>
      </c>
      <c r="AV71" s="519">
        <v>0.26300000000000001</v>
      </c>
      <c r="AW71" s="519">
        <v>0.29799999999999999</v>
      </c>
      <c r="AX71" s="519">
        <v>0.39500000000000002</v>
      </c>
      <c r="AY71" s="519">
        <v>0.69299999999999995</v>
      </c>
      <c r="AZ71" s="370"/>
      <c r="BA71" s="390">
        <v>529</v>
      </c>
      <c r="BB71" s="389">
        <v>0</v>
      </c>
      <c r="BC71" s="389">
        <v>142</v>
      </c>
      <c r="BD71" s="389">
        <v>36</v>
      </c>
      <c r="BE71" s="389">
        <v>2</v>
      </c>
      <c r="BF71" s="390">
        <v>13</v>
      </c>
      <c r="BG71" s="390">
        <v>49</v>
      </c>
      <c r="BH71" s="390">
        <v>29</v>
      </c>
      <c r="BI71" s="390">
        <v>127</v>
      </c>
      <c r="BJ71" s="519">
        <v>0.26800000000000002</v>
      </c>
      <c r="BK71" s="519">
        <v>0.309</v>
      </c>
      <c r="BL71" s="519">
        <v>0.41799999999999998</v>
      </c>
      <c r="BM71" s="519">
        <v>0.72699999999999998</v>
      </c>
    </row>
    <row r="72" spans="1:75" s="388" customFormat="1">
      <c r="A72" s="272" t="s">
        <v>6605</v>
      </c>
      <c r="B72" s="388" t="s">
        <v>7381</v>
      </c>
      <c r="C72" s="388" t="s">
        <v>10193</v>
      </c>
      <c r="D72" s="390">
        <v>24</v>
      </c>
      <c r="E72" s="390" t="s">
        <v>42</v>
      </c>
      <c r="F72" s="390" t="s">
        <v>43</v>
      </c>
      <c r="G72" s="390" t="s">
        <v>10</v>
      </c>
      <c r="H72" s="390">
        <v>6</v>
      </c>
      <c r="I72" s="390">
        <v>3</v>
      </c>
      <c r="J72" s="519">
        <v>0.66700000000000004</v>
      </c>
      <c r="K72" s="517">
        <v>4.28</v>
      </c>
      <c r="L72" s="390">
        <v>68</v>
      </c>
      <c r="M72" s="390">
        <v>0</v>
      </c>
      <c r="N72" s="390">
        <v>24</v>
      </c>
      <c r="O72" s="390">
        <v>0</v>
      </c>
      <c r="P72" s="390">
        <v>0</v>
      </c>
      <c r="Q72" s="390">
        <v>13</v>
      </c>
      <c r="R72" s="518">
        <v>80</v>
      </c>
      <c r="S72" s="390">
        <v>76</v>
      </c>
      <c r="T72" s="390">
        <v>44</v>
      </c>
      <c r="U72" s="390">
        <v>38</v>
      </c>
      <c r="V72" s="390">
        <v>8</v>
      </c>
      <c r="W72" s="390">
        <v>28</v>
      </c>
      <c r="X72" s="390">
        <v>6</v>
      </c>
      <c r="Y72" s="390">
        <v>70</v>
      </c>
      <c r="Z72" s="390">
        <v>5</v>
      </c>
      <c r="AA72" s="390">
        <v>0</v>
      </c>
      <c r="AB72" s="390">
        <v>1</v>
      </c>
      <c r="AC72" s="390">
        <v>345</v>
      </c>
      <c r="AD72" s="390">
        <v>86</v>
      </c>
      <c r="AE72" s="390">
        <v>3.95</v>
      </c>
      <c r="AF72" s="519">
        <v>1.3</v>
      </c>
      <c r="AG72" s="518">
        <v>8.6</v>
      </c>
      <c r="AH72" s="518">
        <v>0.9</v>
      </c>
      <c r="AI72" s="518">
        <v>3.2</v>
      </c>
      <c r="AJ72" s="518">
        <v>7.9</v>
      </c>
      <c r="AK72" s="567">
        <v>2.5</v>
      </c>
      <c r="AL72" s="370"/>
      <c r="AM72" s="390">
        <v>139</v>
      </c>
      <c r="AN72" s="390">
        <v>0</v>
      </c>
      <c r="AO72" s="389">
        <v>30</v>
      </c>
      <c r="AP72" s="390">
        <v>9</v>
      </c>
      <c r="AQ72" s="390">
        <v>0</v>
      </c>
      <c r="AR72" s="390">
        <v>6</v>
      </c>
      <c r="AS72" s="390">
        <v>22</v>
      </c>
      <c r="AT72" s="390">
        <v>19</v>
      </c>
      <c r="AU72" s="390">
        <v>34</v>
      </c>
      <c r="AV72" s="519">
        <v>0.216</v>
      </c>
      <c r="AW72" s="519">
        <v>0.307</v>
      </c>
      <c r="AX72" s="519">
        <v>0.41</v>
      </c>
      <c r="AY72" s="519">
        <v>0.71699999999999997</v>
      </c>
      <c r="AZ72" s="370"/>
      <c r="BA72" s="390">
        <v>165</v>
      </c>
      <c r="BB72" s="389">
        <v>0</v>
      </c>
      <c r="BC72" s="389">
        <v>46</v>
      </c>
      <c r="BD72" s="389">
        <v>5</v>
      </c>
      <c r="BE72" s="389">
        <v>1</v>
      </c>
      <c r="BF72" s="390">
        <v>2</v>
      </c>
      <c r="BG72" s="390">
        <v>22</v>
      </c>
      <c r="BH72" s="390">
        <v>9</v>
      </c>
      <c r="BI72" s="390">
        <v>36</v>
      </c>
      <c r="BJ72" s="519">
        <v>0.27900000000000003</v>
      </c>
      <c r="BK72" s="519">
        <v>0.33</v>
      </c>
      <c r="BL72" s="519">
        <v>0.35799999999999998</v>
      </c>
      <c r="BM72" s="519">
        <v>0.68799999999999994</v>
      </c>
    </row>
    <row r="73" spans="1:75" s="388" customFormat="1" ht="15.75" customHeight="1">
      <c r="A73" s="272" t="s">
        <v>446</v>
      </c>
      <c r="B73" s="388" t="s">
        <v>7382</v>
      </c>
      <c r="C73" s="388" t="s">
        <v>10193</v>
      </c>
      <c r="D73" s="390">
        <v>30</v>
      </c>
      <c r="E73" s="390" t="s">
        <v>53</v>
      </c>
      <c r="F73" s="390" t="s">
        <v>34</v>
      </c>
      <c r="G73" s="390" t="s">
        <v>10</v>
      </c>
      <c r="H73" s="390">
        <v>4</v>
      </c>
      <c r="I73" s="390">
        <v>2</v>
      </c>
      <c r="J73" s="519">
        <v>0.66700000000000004</v>
      </c>
      <c r="K73" s="517">
        <v>4.3899999999999997</v>
      </c>
      <c r="L73" s="390">
        <v>73</v>
      </c>
      <c r="M73" s="390">
        <v>0</v>
      </c>
      <c r="N73" s="390">
        <v>9</v>
      </c>
      <c r="O73" s="390">
        <v>0</v>
      </c>
      <c r="P73" s="390">
        <v>0</v>
      </c>
      <c r="Q73" s="390">
        <v>2</v>
      </c>
      <c r="R73" s="518">
        <v>65.667000000000002</v>
      </c>
      <c r="S73" s="390">
        <v>57</v>
      </c>
      <c r="T73" s="390">
        <v>34</v>
      </c>
      <c r="U73" s="390">
        <v>32</v>
      </c>
      <c r="V73" s="390">
        <v>4</v>
      </c>
      <c r="W73" s="390">
        <v>32</v>
      </c>
      <c r="X73" s="390">
        <v>0</v>
      </c>
      <c r="Y73" s="390">
        <v>68</v>
      </c>
      <c r="Z73" s="390">
        <v>5</v>
      </c>
      <c r="AA73" s="390">
        <v>0</v>
      </c>
      <c r="AB73" s="390">
        <v>4</v>
      </c>
      <c r="AC73" s="390">
        <v>285</v>
      </c>
      <c r="AD73" s="390">
        <v>100</v>
      </c>
      <c r="AE73" s="390">
        <v>3.57</v>
      </c>
      <c r="AF73" s="519">
        <v>1.355</v>
      </c>
      <c r="AG73" s="518">
        <v>7.8</v>
      </c>
      <c r="AH73" s="518">
        <v>0.5</v>
      </c>
      <c r="AI73" s="518">
        <v>4.4000000000000004</v>
      </c>
      <c r="AJ73" s="518">
        <v>9.3000000000000007</v>
      </c>
      <c r="AK73" s="567">
        <v>2.13</v>
      </c>
      <c r="AL73" s="370"/>
      <c r="AM73" s="390">
        <v>114</v>
      </c>
      <c r="AN73" s="390">
        <v>0</v>
      </c>
      <c r="AO73" s="389">
        <v>24</v>
      </c>
      <c r="AP73" s="390">
        <v>3</v>
      </c>
      <c r="AQ73" s="390">
        <v>2</v>
      </c>
      <c r="AR73" s="390">
        <v>2</v>
      </c>
      <c r="AS73" s="390">
        <v>13</v>
      </c>
      <c r="AT73" s="390">
        <v>12</v>
      </c>
      <c r="AU73" s="390">
        <v>33</v>
      </c>
      <c r="AV73" s="519">
        <v>0.21099999999999999</v>
      </c>
      <c r="AW73" s="519">
        <v>0.28599999999999998</v>
      </c>
      <c r="AX73" s="519">
        <v>0.32500000000000001</v>
      </c>
      <c r="AY73" s="519">
        <v>0.61099999999999999</v>
      </c>
      <c r="AZ73" s="370"/>
      <c r="BA73" s="390">
        <v>130</v>
      </c>
      <c r="BB73" s="389">
        <v>0</v>
      </c>
      <c r="BC73" s="389">
        <v>33</v>
      </c>
      <c r="BD73" s="389">
        <v>3</v>
      </c>
      <c r="BE73" s="389">
        <v>1</v>
      </c>
      <c r="BF73" s="390">
        <v>2</v>
      </c>
      <c r="BG73" s="390">
        <v>18</v>
      </c>
      <c r="BH73" s="390">
        <v>20</v>
      </c>
      <c r="BI73" s="390">
        <v>35</v>
      </c>
      <c r="BJ73" s="519">
        <v>0.254</v>
      </c>
      <c r="BK73" s="519">
        <v>0.36499999999999999</v>
      </c>
      <c r="BL73" s="519">
        <v>0.33800000000000002</v>
      </c>
      <c r="BM73" s="519">
        <v>0.70299999999999996</v>
      </c>
    </row>
    <row r="74" spans="1:75" s="388" customFormat="1">
      <c r="A74" s="272" t="s">
        <v>6579</v>
      </c>
      <c r="B74" s="388" t="s">
        <v>7383</v>
      </c>
      <c r="C74" s="388" t="s">
        <v>10193</v>
      </c>
      <c r="D74" s="390">
        <v>33</v>
      </c>
      <c r="E74" s="390" t="s">
        <v>55</v>
      </c>
      <c r="F74" s="390" t="s">
        <v>34</v>
      </c>
      <c r="G74" s="390" t="s">
        <v>35</v>
      </c>
      <c r="H74" s="390">
        <v>9</v>
      </c>
      <c r="I74" s="390">
        <v>5</v>
      </c>
      <c r="J74" s="519">
        <v>0.64300000000000002</v>
      </c>
      <c r="K74" s="517">
        <v>3.72</v>
      </c>
      <c r="L74" s="390">
        <v>32</v>
      </c>
      <c r="M74" s="390">
        <v>27</v>
      </c>
      <c r="N74" s="390">
        <v>5</v>
      </c>
      <c r="O74" s="390">
        <v>0</v>
      </c>
      <c r="P74" s="390">
        <v>0</v>
      </c>
      <c r="Q74" s="390">
        <v>0</v>
      </c>
      <c r="R74" s="518">
        <v>162</v>
      </c>
      <c r="S74" s="390">
        <v>151</v>
      </c>
      <c r="T74" s="390">
        <v>74</v>
      </c>
      <c r="U74" s="390">
        <v>67</v>
      </c>
      <c r="V74" s="390">
        <v>24</v>
      </c>
      <c r="W74" s="390">
        <v>40</v>
      </c>
      <c r="X74" s="390">
        <v>1</v>
      </c>
      <c r="Y74" s="390">
        <v>130</v>
      </c>
      <c r="Z74" s="390">
        <v>3</v>
      </c>
      <c r="AA74" s="390">
        <v>0</v>
      </c>
      <c r="AB74" s="390">
        <v>1</v>
      </c>
      <c r="AC74" s="390">
        <v>662</v>
      </c>
      <c r="AD74" s="390">
        <v>109</v>
      </c>
      <c r="AE74" s="390">
        <v>4.28</v>
      </c>
      <c r="AF74" s="519">
        <v>1.179</v>
      </c>
      <c r="AG74" s="518">
        <v>8.4</v>
      </c>
      <c r="AH74" s="518">
        <v>1.3</v>
      </c>
      <c r="AI74" s="518">
        <v>2.2000000000000002</v>
      </c>
      <c r="AJ74" s="518">
        <v>7.2</v>
      </c>
      <c r="AK74" s="567">
        <v>3.25</v>
      </c>
      <c r="AL74" s="370"/>
      <c r="AM74" s="390">
        <v>163</v>
      </c>
      <c r="AN74" s="390">
        <v>0</v>
      </c>
      <c r="AO74" s="389">
        <v>40</v>
      </c>
      <c r="AP74" s="390">
        <v>10</v>
      </c>
      <c r="AQ74" s="390">
        <v>0</v>
      </c>
      <c r="AR74" s="390">
        <v>6</v>
      </c>
      <c r="AS74" s="390">
        <v>23</v>
      </c>
      <c r="AT74" s="390">
        <v>6</v>
      </c>
      <c r="AU74" s="390">
        <v>39</v>
      </c>
      <c r="AV74" s="519">
        <v>0.245</v>
      </c>
      <c r="AW74" s="519">
        <v>0.28100000000000003</v>
      </c>
      <c r="AX74" s="519">
        <v>0.41699999999999998</v>
      </c>
      <c r="AY74" s="519">
        <v>0.69799999999999995</v>
      </c>
      <c r="AZ74" s="370"/>
      <c r="BA74" s="390">
        <v>451</v>
      </c>
      <c r="BB74" s="389">
        <v>0</v>
      </c>
      <c r="BC74" s="389">
        <v>111</v>
      </c>
      <c r="BD74" s="389">
        <v>22</v>
      </c>
      <c r="BE74" s="389">
        <v>1</v>
      </c>
      <c r="BF74" s="390">
        <v>18</v>
      </c>
      <c r="BG74" s="390">
        <v>43</v>
      </c>
      <c r="BH74" s="390">
        <v>34</v>
      </c>
      <c r="BI74" s="390">
        <v>91</v>
      </c>
      <c r="BJ74" s="519">
        <v>0.246</v>
      </c>
      <c r="BK74" s="519">
        <v>0.29799999999999999</v>
      </c>
      <c r="BL74" s="519">
        <v>0.41899999999999998</v>
      </c>
      <c r="BM74" s="519">
        <v>0.71699999999999997</v>
      </c>
    </row>
    <row r="75" spans="1:75" s="388" customFormat="1">
      <c r="A75" s="272" t="s">
        <v>6542</v>
      </c>
      <c r="B75" s="388" t="s">
        <v>7384</v>
      </c>
      <c r="C75" s="388" t="s">
        <v>10193</v>
      </c>
      <c r="D75" s="390">
        <v>30</v>
      </c>
      <c r="E75" s="390" t="s">
        <v>69</v>
      </c>
      <c r="F75" s="390" t="s">
        <v>43</v>
      </c>
      <c r="G75" s="390" t="s">
        <v>10</v>
      </c>
      <c r="H75" s="390">
        <v>8</v>
      </c>
      <c r="I75" s="390">
        <v>10</v>
      </c>
      <c r="J75" s="519">
        <v>0.44400000000000001</v>
      </c>
      <c r="K75" s="517">
        <v>3.81</v>
      </c>
      <c r="L75" s="390">
        <v>39</v>
      </c>
      <c r="M75" s="390">
        <v>20</v>
      </c>
      <c r="N75" s="390">
        <v>4</v>
      </c>
      <c r="O75" s="390">
        <v>0</v>
      </c>
      <c r="P75" s="390">
        <v>0</v>
      </c>
      <c r="Q75" s="390">
        <v>2</v>
      </c>
      <c r="R75" s="518">
        <v>125.333</v>
      </c>
      <c r="S75" s="390">
        <v>115</v>
      </c>
      <c r="T75" s="390">
        <v>58</v>
      </c>
      <c r="U75" s="390">
        <v>53</v>
      </c>
      <c r="V75" s="390">
        <v>13</v>
      </c>
      <c r="W75" s="390">
        <v>43</v>
      </c>
      <c r="X75" s="390">
        <v>4</v>
      </c>
      <c r="Y75" s="390">
        <v>153</v>
      </c>
      <c r="Z75" s="390">
        <v>5</v>
      </c>
      <c r="AA75" s="390">
        <v>2</v>
      </c>
      <c r="AB75" s="390">
        <v>2</v>
      </c>
      <c r="AC75" s="390">
        <v>532</v>
      </c>
      <c r="AD75" s="390">
        <v>102</v>
      </c>
      <c r="AE75" s="390">
        <v>3.22</v>
      </c>
      <c r="AF75" s="519">
        <v>1.2609999999999999</v>
      </c>
      <c r="AG75" s="518">
        <v>8.3000000000000007</v>
      </c>
      <c r="AH75" s="518">
        <v>0.9</v>
      </c>
      <c r="AI75" s="518">
        <v>3.1</v>
      </c>
      <c r="AJ75" s="518">
        <v>11</v>
      </c>
      <c r="AK75" s="567">
        <v>3.56</v>
      </c>
      <c r="AL75" s="370"/>
      <c r="AM75" s="390">
        <v>221</v>
      </c>
      <c r="AN75" s="390">
        <v>0</v>
      </c>
      <c r="AO75" s="389">
        <v>61</v>
      </c>
      <c r="AP75" s="390">
        <v>13</v>
      </c>
      <c r="AQ75" s="390">
        <v>3</v>
      </c>
      <c r="AR75" s="390">
        <v>8</v>
      </c>
      <c r="AS75" s="390">
        <v>29</v>
      </c>
      <c r="AT75" s="390">
        <v>25</v>
      </c>
      <c r="AU75" s="390">
        <v>58</v>
      </c>
      <c r="AV75" s="519">
        <v>0.27600000000000002</v>
      </c>
      <c r="AW75" s="519">
        <v>0.34899999999999998</v>
      </c>
      <c r="AX75" s="519">
        <v>0.47099999999999997</v>
      </c>
      <c r="AY75" s="519">
        <v>0.82</v>
      </c>
      <c r="AZ75" s="370"/>
      <c r="BA75" s="390">
        <v>258</v>
      </c>
      <c r="BB75" s="389">
        <v>0</v>
      </c>
      <c r="BC75" s="389">
        <v>54</v>
      </c>
      <c r="BD75" s="389">
        <v>18</v>
      </c>
      <c r="BE75" s="389">
        <v>0</v>
      </c>
      <c r="BF75" s="390">
        <v>5</v>
      </c>
      <c r="BG75" s="390">
        <v>21</v>
      </c>
      <c r="BH75" s="390">
        <v>18</v>
      </c>
      <c r="BI75" s="390">
        <v>95</v>
      </c>
      <c r="BJ75" s="519">
        <v>0.20899999999999999</v>
      </c>
      <c r="BK75" s="519">
        <v>0.27</v>
      </c>
      <c r="BL75" s="519">
        <v>0.33700000000000002</v>
      </c>
      <c r="BM75" s="519">
        <v>0.60699999999999998</v>
      </c>
    </row>
    <row r="76" spans="1:75" s="390" customFormat="1" ht="15.75" thickBot="1">
      <c r="A76" s="552" t="s">
        <v>9955</v>
      </c>
      <c r="B76" s="390" t="s">
        <v>10</v>
      </c>
      <c r="J76" s="517"/>
      <c r="Q76" s="518"/>
      <c r="R76" s="519"/>
      <c r="AF76" s="518"/>
      <c r="AG76" s="518"/>
      <c r="AH76" s="518"/>
      <c r="AI76" s="518"/>
      <c r="AJ76" s="517"/>
      <c r="AK76" s="389"/>
      <c r="AL76" s="605"/>
      <c r="AM76" s="507"/>
      <c r="AN76" s="507"/>
      <c r="AO76" s="389"/>
      <c r="AP76" s="507"/>
      <c r="AQ76" s="507"/>
      <c r="AR76" s="507"/>
      <c r="AZ76" s="370"/>
      <c r="BB76" s="389"/>
      <c r="BC76" s="389"/>
      <c r="BD76" s="389"/>
      <c r="BE76" s="389"/>
    </row>
    <row r="77" spans="1:75" s="388" customFormat="1">
      <c r="A77" s="272" t="s">
        <v>383</v>
      </c>
      <c r="B77" s="388" t="s">
        <v>7386</v>
      </c>
      <c r="C77" s="388" t="s">
        <v>10193</v>
      </c>
      <c r="D77" s="390">
        <v>29</v>
      </c>
      <c r="E77" s="390" t="s">
        <v>53</v>
      </c>
      <c r="F77" s="390" t="s">
        <v>34</v>
      </c>
      <c r="G77" s="390" t="s">
        <v>10</v>
      </c>
      <c r="H77" s="390">
        <v>17</v>
      </c>
      <c r="I77" s="390">
        <v>7</v>
      </c>
      <c r="J77" s="519">
        <v>0.70799999999999996</v>
      </c>
      <c r="K77" s="517">
        <v>4.28</v>
      </c>
      <c r="L77" s="390">
        <v>33</v>
      </c>
      <c r="M77" s="390">
        <v>33</v>
      </c>
      <c r="N77" s="390">
        <v>0</v>
      </c>
      <c r="O77" s="390">
        <v>1</v>
      </c>
      <c r="P77" s="390">
        <v>0</v>
      </c>
      <c r="Q77" s="390">
        <v>0</v>
      </c>
      <c r="R77" s="518">
        <v>191.333</v>
      </c>
      <c r="S77" s="390">
        <v>177</v>
      </c>
      <c r="T77" s="390">
        <v>97</v>
      </c>
      <c r="U77" s="390">
        <v>91</v>
      </c>
      <c r="V77" s="390">
        <v>27</v>
      </c>
      <c r="W77" s="390">
        <v>48</v>
      </c>
      <c r="X77" s="390">
        <v>0</v>
      </c>
      <c r="Y77" s="390">
        <v>190</v>
      </c>
      <c r="Z77" s="390">
        <v>16</v>
      </c>
      <c r="AA77" s="390">
        <v>1</v>
      </c>
      <c r="AB77" s="390">
        <v>3</v>
      </c>
      <c r="AC77" s="390">
        <v>808</v>
      </c>
      <c r="AD77" s="390">
        <v>102</v>
      </c>
      <c r="AE77" s="390">
        <v>4.01</v>
      </c>
      <c r="AF77" s="519">
        <v>1.1759999999999999</v>
      </c>
      <c r="AG77" s="518">
        <v>8.3000000000000007</v>
      </c>
      <c r="AH77" s="518">
        <v>1.3</v>
      </c>
      <c r="AI77" s="518">
        <v>2.2999999999999998</v>
      </c>
      <c r="AJ77" s="518">
        <v>8.9</v>
      </c>
      <c r="AK77" s="567">
        <v>3.96</v>
      </c>
      <c r="AL77" s="370"/>
      <c r="AM77" s="390">
        <v>348</v>
      </c>
      <c r="AN77" s="390">
        <v>0</v>
      </c>
      <c r="AO77" s="389">
        <v>84</v>
      </c>
      <c r="AP77" s="390">
        <v>14</v>
      </c>
      <c r="AQ77" s="390">
        <v>3</v>
      </c>
      <c r="AR77" s="390">
        <v>15</v>
      </c>
      <c r="AS77" s="390">
        <v>42</v>
      </c>
      <c r="AT77" s="390">
        <v>25</v>
      </c>
      <c r="AU77" s="390">
        <v>96</v>
      </c>
      <c r="AV77" s="519">
        <v>0.24099999999999999</v>
      </c>
      <c r="AW77" s="519">
        <v>0.29899999999999999</v>
      </c>
      <c r="AX77" s="519">
        <v>0.42799999999999999</v>
      </c>
      <c r="AY77" s="519">
        <v>0.72699999999999998</v>
      </c>
      <c r="AZ77" s="370"/>
      <c r="BA77" s="390">
        <v>387</v>
      </c>
      <c r="BB77" s="389">
        <v>0</v>
      </c>
      <c r="BC77" s="389">
        <v>93</v>
      </c>
      <c r="BD77" s="389">
        <v>15</v>
      </c>
      <c r="BE77" s="389">
        <v>0</v>
      </c>
      <c r="BF77" s="390">
        <v>12</v>
      </c>
      <c r="BG77" s="390">
        <v>47</v>
      </c>
      <c r="BH77" s="390">
        <v>23</v>
      </c>
      <c r="BI77" s="390">
        <v>94</v>
      </c>
      <c r="BJ77" s="519">
        <v>0.24</v>
      </c>
      <c r="BK77" s="519">
        <v>0.3</v>
      </c>
      <c r="BL77" s="519">
        <v>0.372</v>
      </c>
      <c r="BM77" s="519">
        <v>0.67200000000000004</v>
      </c>
    </row>
    <row r="78" spans="1:75" s="388" customFormat="1">
      <c r="A78" s="272" t="s">
        <v>6572</v>
      </c>
      <c r="B78" s="388" t="s">
        <v>7379</v>
      </c>
      <c r="C78" s="388" t="s">
        <v>10193</v>
      </c>
      <c r="D78" s="390">
        <v>34</v>
      </c>
      <c r="E78" s="390" t="s">
        <v>128</v>
      </c>
      <c r="F78" s="390" t="s">
        <v>43</v>
      </c>
      <c r="G78" s="390" t="s">
        <v>35</v>
      </c>
      <c r="H78" s="390">
        <v>7</v>
      </c>
      <c r="I78" s="390">
        <v>11</v>
      </c>
      <c r="J78" s="519">
        <v>0.38900000000000001</v>
      </c>
      <c r="K78" s="517">
        <v>5.33</v>
      </c>
      <c r="L78" s="390">
        <v>27</v>
      </c>
      <c r="M78" s="390">
        <v>27</v>
      </c>
      <c r="N78" s="390">
        <v>0</v>
      </c>
      <c r="O78" s="390">
        <v>0</v>
      </c>
      <c r="P78" s="390">
        <v>0</v>
      </c>
      <c r="Q78" s="390">
        <v>0</v>
      </c>
      <c r="R78" s="518">
        <v>158.667</v>
      </c>
      <c r="S78" s="390">
        <v>159</v>
      </c>
      <c r="T78" s="390">
        <v>98</v>
      </c>
      <c r="U78" s="390">
        <v>94</v>
      </c>
      <c r="V78" s="390">
        <v>19</v>
      </c>
      <c r="W78" s="390">
        <v>60</v>
      </c>
      <c r="X78" s="390">
        <v>1</v>
      </c>
      <c r="Y78" s="390">
        <v>108</v>
      </c>
      <c r="Z78" s="390">
        <v>10</v>
      </c>
      <c r="AA78" s="390">
        <v>1</v>
      </c>
      <c r="AB78" s="390">
        <v>7</v>
      </c>
      <c r="AC78" s="390">
        <v>682</v>
      </c>
      <c r="AD78" s="390">
        <v>72</v>
      </c>
      <c r="AE78" s="390">
        <v>4.68</v>
      </c>
      <c r="AF78" s="519">
        <v>1.38</v>
      </c>
      <c r="AG78" s="518">
        <v>9</v>
      </c>
      <c r="AH78" s="518">
        <v>1.1000000000000001</v>
      </c>
      <c r="AI78" s="518">
        <v>3.4</v>
      </c>
      <c r="AJ78" s="518">
        <v>6.1</v>
      </c>
      <c r="AK78" s="567">
        <v>1.8</v>
      </c>
      <c r="AL78" s="370"/>
      <c r="AM78" s="390">
        <v>128</v>
      </c>
      <c r="AN78" s="390">
        <v>0</v>
      </c>
      <c r="AO78" s="389">
        <v>31</v>
      </c>
      <c r="AP78" s="390">
        <v>5</v>
      </c>
      <c r="AQ78" s="390">
        <v>1</v>
      </c>
      <c r="AR78" s="390">
        <v>2</v>
      </c>
      <c r="AS78" s="390">
        <v>13</v>
      </c>
      <c r="AT78" s="390">
        <v>10</v>
      </c>
      <c r="AU78" s="390">
        <v>28</v>
      </c>
      <c r="AV78" s="519">
        <v>0.24199999999999999</v>
      </c>
      <c r="AW78" s="519">
        <v>0.31900000000000001</v>
      </c>
      <c r="AX78" s="519">
        <v>0.34399999999999997</v>
      </c>
      <c r="AY78" s="519">
        <v>0.66300000000000003</v>
      </c>
      <c r="AZ78" s="370"/>
      <c r="BA78" s="390">
        <v>476</v>
      </c>
      <c r="BB78" s="389">
        <v>0</v>
      </c>
      <c r="BC78" s="389">
        <v>128</v>
      </c>
      <c r="BD78" s="389">
        <v>30</v>
      </c>
      <c r="BE78" s="389">
        <v>4</v>
      </c>
      <c r="BF78" s="390">
        <v>17</v>
      </c>
      <c r="BG78" s="390">
        <v>78</v>
      </c>
      <c r="BH78" s="390">
        <v>50</v>
      </c>
      <c r="BI78" s="390">
        <v>80</v>
      </c>
      <c r="BJ78" s="519">
        <v>0.26900000000000002</v>
      </c>
      <c r="BK78" s="519">
        <v>0.34300000000000003</v>
      </c>
      <c r="BL78" s="519">
        <v>0.45600000000000002</v>
      </c>
      <c r="BM78" s="519">
        <v>0.79900000000000004</v>
      </c>
    </row>
    <row r="79" spans="1:75" s="388" customFormat="1">
      <c r="A79" s="272" t="s">
        <v>8002</v>
      </c>
      <c r="B79" s="388" t="s">
        <v>8003</v>
      </c>
      <c r="C79" s="388" t="s">
        <v>10193</v>
      </c>
      <c r="D79" s="390">
        <v>31</v>
      </c>
      <c r="E79" s="390" t="s">
        <v>69</v>
      </c>
      <c r="F79" s="390" t="s">
        <v>43</v>
      </c>
      <c r="G79" s="390" t="s">
        <v>35</v>
      </c>
      <c r="H79" s="390">
        <v>7</v>
      </c>
      <c r="I79" s="390">
        <v>3</v>
      </c>
      <c r="J79" s="519">
        <v>0.7</v>
      </c>
      <c r="K79" s="517">
        <v>1.97</v>
      </c>
      <c r="L79" s="390">
        <v>15</v>
      </c>
      <c r="M79" s="390">
        <v>15</v>
      </c>
      <c r="N79" s="390">
        <v>0</v>
      </c>
      <c r="O79" s="390">
        <v>0</v>
      </c>
      <c r="P79" s="390">
        <v>0</v>
      </c>
      <c r="Q79" s="390">
        <v>0</v>
      </c>
      <c r="R79" s="518">
        <v>82.332999999999998</v>
      </c>
      <c r="S79" s="390">
        <v>68</v>
      </c>
      <c r="T79" s="390">
        <v>23</v>
      </c>
      <c r="U79" s="390">
        <v>18</v>
      </c>
      <c r="V79" s="390">
        <v>9</v>
      </c>
      <c r="W79" s="390">
        <v>15</v>
      </c>
      <c r="X79" s="390">
        <v>1</v>
      </c>
      <c r="Y79" s="390">
        <v>89</v>
      </c>
      <c r="Z79" s="390">
        <v>1</v>
      </c>
      <c r="AA79" s="390">
        <v>0</v>
      </c>
      <c r="AB79" s="390">
        <v>0</v>
      </c>
      <c r="AC79" s="390">
        <v>324</v>
      </c>
      <c r="AD79" s="390">
        <v>198</v>
      </c>
      <c r="AE79" s="390">
        <v>3</v>
      </c>
      <c r="AF79" s="519">
        <v>1.008</v>
      </c>
      <c r="AG79" s="518">
        <v>7.4</v>
      </c>
      <c r="AH79" s="518">
        <v>1</v>
      </c>
      <c r="AI79" s="518">
        <v>1.6</v>
      </c>
      <c r="AJ79" s="518">
        <v>9.6999999999999993</v>
      </c>
      <c r="AK79" s="567">
        <v>5.93</v>
      </c>
      <c r="AL79" s="370"/>
      <c r="AM79" s="390">
        <v>68</v>
      </c>
      <c r="AN79" s="390">
        <v>0</v>
      </c>
      <c r="AO79" s="389">
        <v>17</v>
      </c>
      <c r="AP79" s="390">
        <v>3</v>
      </c>
      <c r="AQ79" s="390">
        <v>0</v>
      </c>
      <c r="AR79" s="390">
        <v>2</v>
      </c>
      <c r="AS79" s="390">
        <v>4</v>
      </c>
      <c r="AT79" s="390">
        <v>9</v>
      </c>
      <c r="AU79" s="390">
        <v>16</v>
      </c>
      <c r="AV79" s="519">
        <v>0.25</v>
      </c>
      <c r="AW79" s="519">
        <v>0.33800000000000002</v>
      </c>
      <c r="AX79" s="519">
        <v>0.38200000000000001</v>
      </c>
      <c r="AY79" s="519">
        <v>0.72</v>
      </c>
      <c r="AZ79" s="370"/>
      <c r="BA79" s="390">
        <v>239</v>
      </c>
      <c r="BB79" s="389">
        <v>0</v>
      </c>
      <c r="BC79" s="389">
        <v>51</v>
      </c>
      <c r="BD79" s="389">
        <v>9</v>
      </c>
      <c r="BE79" s="389">
        <v>2</v>
      </c>
      <c r="BF79" s="390">
        <v>7</v>
      </c>
      <c r="BG79" s="390">
        <v>17</v>
      </c>
      <c r="BH79" s="390">
        <v>6</v>
      </c>
      <c r="BI79" s="390">
        <v>73</v>
      </c>
      <c r="BJ79" s="519">
        <v>0.21299999999999999</v>
      </c>
      <c r="BK79" s="519">
        <v>0.23599999999999999</v>
      </c>
      <c r="BL79" s="519">
        <v>0.35599999999999998</v>
      </c>
      <c r="BM79" s="519">
        <v>0.59199999999999997</v>
      </c>
    </row>
    <row r="80" spans="1:75">
      <c r="A80" s="279"/>
      <c r="B80" s="368"/>
      <c r="C80" s="368"/>
      <c r="D80" s="368"/>
      <c r="E80" s="368"/>
      <c r="F80" s="368"/>
      <c r="G80" s="368"/>
      <c r="H80" s="291"/>
      <c r="I80" s="291"/>
      <c r="J80" s="292"/>
      <c r="K80" s="368"/>
      <c r="L80" s="368"/>
      <c r="M80" s="368"/>
      <c r="N80" s="368"/>
      <c r="O80" s="368"/>
      <c r="P80" s="368"/>
      <c r="Q80" s="290"/>
      <c r="R80" s="368"/>
      <c r="S80" s="368"/>
      <c r="T80" s="368"/>
      <c r="U80" s="368"/>
      <c r="V80" s="368"/>
      <c r="W80" s="368"/>
      <c r="X80" s="368"/>
      <c r="Y80" s="368"/>
      <c r="Z80" s="368"/>
      <c r="AA80" s="368"/>
      <c r="AB80" s="368"/>
      <c r="AC80" s="368"/>
      <c r="AD80" s="368"/>
      <c r="AE80" s="368"/>
      <c r="AF80" s="368"/>
      <c r="AG80" s="368"/>
      <c r="AH80" s="368"/>
      <c r="AI80" s="368"/>
      <c r="AJ80" s="319"/>
      <c r="AK80" s="291"/>
      <c r="AL80" s="616"/>
      <c r="AM80" s="291"/>
      <c r="AN80" s="291"/>
      <c r="AO80" s="291"/>
      <c r="AP80" s="319"/>
      <c r="AQ80" s="291"/>
      <c r="AR80" s="291"/>
      <c r="AS80" s="291"/>
      <c r="AT80" s="291"/>
      <c r="AU80" s="291"/>
    </row>
    <row r="81" spans="1:70" s="289" customFormat="1">
      <c r="A81" s="334" t="s">
        <v>475</v>
      </c>
      <c r="B81" s="335"/>
      <c r="C81" s="335"/>
      <c r="D81" s="335"/>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35"/>
      <c r="AU81" s="335"/>
      <c r="AV81" s="335"/>
      <c r="AW81" s="335"/>
      <c r="AX81" s="335"/>
      <c r="AY81" s="335"/>
      <c r="AZ81" s="335"/>
      <c r="BA81" s="335"/>
      <c r="BB81" s="341"/>
      <c r="BC81" s="341"/>
      <c r="BD81" s="341"/>
      <c r="BE81" s="341"/>
      <c r="BF81" s="335"/>
      <c r="BG81" s="335"/>
      <c r="BH81" s="335"/>
      <c r="BI81" s="335"/>
      <c r="BJ81" s="335"/>
      <c r="BK81" s="335"/>
      <c r="BL81" s="335"/>
      <c r="BM81" s="335"/>
      <c r="BN81" s="335"/>
      <c r="BO81" s="335"/>
      <c r="BP81" s="335"/>
      <c r="BQ81" s="335"/>
      <c r="BR81" s="335"/>
    </row>
    <row r="82" spans="1:70" ht="21">
      <c r="A82" s="343"/>
      <c r="E82" s="389"/>
      <c r="F82" s="389"/>
      <c r="G82" s="389"/>
      <c r="H82" s="389"/>
      <c r="I82" s="389"/>
      <c r="J82" s="389"/>
      <c r="K82" s="389"/>
      <c r="L82" s="389"/>
      <c r="M82" s="389"/>
      <c r="N82" s="389"/>
      <c r="O82" s="389"/>
      <c r="P82" s="389"/>
      <c r="Q82" s="389"/>
      <c r="R82" s="389"/>
      <c r="S82" s="389"/>
      <c r="T82" s="389"/>
      <c r="U82" s="389"/>
      <c r="V82" s="389"/>
      <c r="W82" s="389"/>
      <c r="X82" s="389"/>
      <c r="Y82" s="389"/>
      <c r="Z82" s="389"/>
      <c r="AA82" s="389"/>
      <c r="AB82" s="389"/>
      <c r="AC82" s="389"/>
      <c r="AD82" s="389"/>
      <c r="AE82" s="389"/>
      <c r="AF82" s="389"/>
      <c r="AG82" s="389"/>
      <c r="AH82" s="389"/>
      <c r="AI82" s="389"/>
      <c r="AJ82" s="389"/>
      <c r="AK82" s="389"/>
      <c r="AL82" s="370"/>
      <c r="AM82" s="389"/>
      <c r="AN82" s="389"/>
      <c r="AO82" s="389"/>
      <c r="AP82" s="389"/>
      <c r="AQ82" s="389"/>
      <c r="AR82" s="389"/>
      <c r="AS82" s="389"/>
    </row>
    <row r="83" spans="1:70">
      <c r="A83" s="339" t="s">
        <v>456</v>
      </c>
      <c r="B83" s="327"/>
      <c r="C83" s="327"/>
      <c r="D83" s="327"/>
      <c r="E83" s="390"/>
      <c r="F83" s="390"/>
      <c r="G83" s="390"/>
      <c r="H83" s="390"/>
      <c r="I83" s="390"/>
      <c r="J83" s="390"/>
      <c r="K83" s="390"/>
      <c r="L83" s="390"/>
      <c r="M83" s="390"/>
      <c r="N83" s="390"/>
      <c r="O83" s="390"/>
      <c r="P83" s="389"/>
      <c r="Q83" s="390"/>
      <c r="R83" s="390"/>
      <c r="S83" s="390"/>
      <c r="T83" s="390"/>
      <c r="U83" s="390"/>
      <c r="V83" s="390"/>
      <c r="W83" s="390"/>
      <c r="X83" s="390"/>
      <c r="Y83" s="390"/>
      <c r="Z83" s="390"/>
      <c r="AA83" s="390"/>
      <c r="AB83" s="390"/>
      <c r="AC83" s="390"/>
      <c r="AD83" s="390"/>
      <c r="AE83" s="390"/>
      <c r="AF83" s="390"/>
      <c r="AG83" s="390"/>
      <c r="AH83" s="390"/>
      <c r="AI83" s="390"/>
      <c r="AJ83" s="390"/>
      <c r="AK83" s="389"/>
      <c r="AL83" s="370"/>
      <c r="AM83" s="390"/>
      <c r="AN83" s="390"/>
      <c r="AO83" s="389"/>
      <c r="AP83" s="390"/>
      <c r="AQ83" s="390"/>
      <c r="AR83" s="390"/>
      <c r="AS83" s="389"/>
    </row>
    <row r="84" spans="1:70" s="388" customFormat="1">
      <c r="A84" s="272" t="s">
        <v>328</v>
      </c>
      <c r="B84" s="388" t="s">
        <v>7387</v>
      </c>
      <c r="C84" s="388" t="s">
        <v>10193</v>
      </c>
      <c r="D84" s="390">
        <v>29</v>
      </c>
      <c r="E84" s="390" t="s">
        <v>82</v>
      </c>
      <c r="F84" s="390" t="s">
        <v>34</v>
      </c>
      <c r="G84" s="390" t="s">
        <v>10</v>
      </c>
      <c r="H84" s="390">
        <v>4</v>
      </c>
      <c r="I84" s="390">
        <v>6</v>
      </c>
      <c r="J84" s="519">
        <v>0.4</v>
      </c>
      <c r="K84" s="517">
        <v>4.7</v>
      </c>
      <c r="L84" s="390">
        <v>70</v>
      </c>
      <c r="M84" s="390">
        <v>0</v>
      </c>
      <c r="N84" s="390">
        <v>45</v>
      </c>
      <c r="O84" s="390">
        <v>0</v>
      </c>
      <c r="P84" s="390">
        <v>0</v>
      </c>
      <c r="Q84" s="390">
        <v>27</v>
      </c>
      <c r="R84" s="518">
        <v>67</v>
      </c>
      <c r="S84" s="390">
        <v>58</v>
      </c>
      <c r="T84" s="390">
        <v>35</v>
      </c>
      <c r="U84" s="390">
        <v>35</v>
      </c>
      <c r="V84" s="390">
        <v>11</v>
      </c>
      <c r="W84" s="390">
        <v>33</v>
      </c>
      <c r="X84" s="390">
        <v>2</v>
      </c>
      <c r="Y84" s="390">
        <v>80</v>
      </c>
      <c r="Z84" s="390">
        <v>4</v>
      </c>
      <c r="AA84" s="390">
        <v>0</v>
      </c>
      <c r="AB84" s="390">
        <v>3</v>
      </c>
      <c r="AC84" s="390">
        <v>289</v>
      </c>
      <c r="AD84" s="390">
        <v>93</v>
      </c>
      <c r="AE84" s="390">
        <v>4.5599999999999996</v>
      </c>
      <c r="AF84" s="519">
        <v>1.3580000000000001</v>
      </c>
      <c r="AG84" s="518">
        <v>7.8</v>
      </c>
      <c r="AH84" s="518">
        <v>1.5</v>
      </c>
      <c r="AI84" s="518">
        <v>4.4000000000000004</v>
      </c>
      <c r="AJ84" s="518">
        <v>10.7</v>
      </c>
      <c r="AK84" s="567">
        <v>2.42</v>
      </c>
      <c r="AL84" s="370"/>
      <c r="AM84" s="390">
        <v>119</v>
      </c>
      <c r="AN84" s="390">
        <v>0</v>
      </c>
      <c r="AO84" s="389">
        <v>30</v>
      </c>
      <c r="AP84" s="390">
        <v>5</v>
      </c>
      <c r="AQ84" s="390">
        <v>0</v>
      </c>
      <c r="AR84" s="390">
        <v>6</v>
      </c>
      <c r="AS84" s="390">
        <v>14</v>
      </c>
      <c r="AT84" s="390">
        <v>17</v>
      </c>
      <c r="AU84" s="390">
        <v>41</v>
      </c>
      <c r="AV84" s="519">
        <v>0.252</v>
      </c>
      <c r="AW84" s="519">
        <v>0.35499999999999998</v>
      </c>
      <c r="AX84" s="519">
        <v>0.44500000000000001</v>
      </c>
      <c r="AY84" s="519">
        <v>0.8</v>
      </c>
      <c r="AZ84" s="370"/>
      <c r="BA84" s="390">
        <v>132</v>
      </c>
      <c r="BB84" s="389">
        <v>0</v>
      </c>
      <c r="BC84" s="389">
        <v>28</v>
      </c>
      <c r="BD84" s="389">
        <v>5</v>
      </c>
      <c r="BE84" s="389">
        <v>1</v>
      </c>
      <c r="BF84" s="390">
        <v>5</v>
      </c>
      <c r="BG84" s="390">
        <v>20</v>
      </c>
      <c r="BH84" s="390">
        <v>16</v>
      </c>
      <c r="BI84" s="390">
        <v>39</v>
      </c>
      <c r="BJ84" s="519">
        <v>0.21199999999999999</v>
      </c>
      <c r="BK84" s="519">
        <v>0.307</v>
      </c>
      <c r="BL84" s="519">
        <v>0.379</v>
      </c>
      <c r="BM84" s="519">
        <v>0.68600000000000005</v>
      </c>
    </row>
    <row r="85" spans="1:70" s="388" customFormat="1">
      <c r="A85" s="272" t="s">
        <v>6190</v>
      </c>
      <c r="B85" s="388" t="s">
        <v>7388</v>
      </c>
      <c r="C85" s="388" t="s">
        <v>10193</v>
      </c>
      <c r="D85" s="390">
        <v>28</v>
      </c>
      <c r="E85" s="390" t="s">
        <v>51</v>
      </c>
      <c r="F85" s="390" t="s">
        <v>52</v>
      </c>
      <c r="G85" s="390" t="s">
        <v>10</v>
      </c>
      <c r="H85" s="390">
        <v>3</v>
      </c>
      <c r="I85" s="390">
        <v>7</v>
      </c>
      <c r="J85" s="519">
        <v>0.3</v>
      </c>
      <c r="K85" s="517">
        <v>5.26</v>
      </c>
      <c r="L85" s="390">
        <v>41</v>
      </c>
      <c r="M85" s="390">
        <v>5</v>
      </c>
      <c r="N85" s="390">
        <v>13</v>
      </c>
      <c r="O85" s="390">
        <v>0</v>
      </c>
      <c r="P85" s="390">
        <v>0</v>
      </c>
      <c r="Q85" s="390">
        <v>0</v>
      </c>
      <c r="R85" s="518">
        <v>78.667000000000002</v>
      </c>
      <c r="S85" s="390">
        <v>84</v>
      </c>
      <c r="T85" s="390">
        <v>51</v>
      </c>
      <c r="U85" s="390">
        <v>46</v>
      </c>
      <c r="V85" s="390">
        <v>15</v>
      </c>
      <c r="W85" s="390">
        <v>25</v>
      </c>
      <c r="X85" s="390">
        <v>5</v>
      </c>
      <c r="Y85" s="390">
        <v>78</v>
      </c>
      <c r="Z85" s="390">
        <v>2</v>
      </c>
      <c r="AA85" s="390">
        <v>0</v>
      </c>
      <c r="AB85" s="390">
        <v>3</v>
      </c>
      <c r="AC85" s="390">
        <v>340</v>
      </c>
      <c r="AD85" s="390">
        <v>80</v>
      </c>
      <c r="AE85" s="390">
        <v>4.6900000000000004</v>
      </c>
      <c r="AF85" s="519">
        <v>1.3859999999999999</v>
      </c>
      <c r="AG85" s="518">
        <v>9.6</v>
      </c>
      <c r="AH85" s="518">
        <v>1.7</v>
      </c>
      <c r="AI85" s="518">
        <v>2.9</v>
      </c>
      <c r="AJ85" s="518">
        <v>8.9</v>
      </c>
      <c r="AK85" s="567">
        <v>3.12</v>
      </c>
      <c r="AL85" s="370"/>
      <c r="AM85" s="390">
        <v>135</v>
      </c>
      <c r="AN85" s="390">
        <v>0</v>
      </c>
      <c r="AO85" s="389">
        <v>33</v>
      </c>
      <c r="AP85" s="390">
        <v>9</v>
      </c>
      <c r="AQ85" s="390">
        <v>0</v>
      </c>
      <c r="AR85" s="390">
        <v>5</v>
      </c>
      <c r="AS85" s="390">
        <v>19</v>
      </c>
      <c r="AT85" s="390">
        <v>12</v>
      </c>
      <c r="AU85" s="390">
        <v>28</v>
      </c>
      <c r="AV85" s="519">
        <v>0.24399999999999999</v>
      </c>
      <c r="AW85" s="519">
        <v>0.30399999999999999</v>
      </c>
      <c r="AX85" s="519">
        <v>0.42199999999999999</v>
      </c>
      <c r="AY85" s="519">
        <v>0.72599999999999998</v>
      </c>
      <c r="AZ85" s="370"/>
      <c r="BA85" s="390">
        <v>176</v>
      </c>
      <c r="BB85" s="389">
        <v>0</v>
      </c>
      <c r="BC85" s="389">
        <v>51</v>
      </c>
      <c r="BD85" s="389">
        <v>11</v>
      </c>
      <c r="BE85" s="389">
        <v>2</v>
      </c>
      <c r="BF85" s="390">
        <v>10</v>
      </c>
      <c r="BG85" s="390">
        <v>25</v>
      </c>
      <c r="BH85" s="390">
        <v>13</v>
      </c>
      <c r="BI85" s="390">
        <v>50</v>
      </c>
      <c r="BJ85" s="519">
        <v>0.28999999999999998</v>
      </c>
      <c r="BK85" s="519">
        <v>0.34599999999999997</v>
      </c>
      <c r="BL85" s="519">
        <v>0.54500000000000004</v>
      </c>
      <c r="BM85" s="519">
        <v>0.89100000000000001</v>
      </c>
    </row>
    <row r="86" spans="1:70" s="388" customFormat="1">
      <c r="A86" s="272" t="s">
        <v>6618</v>
      </c>
      <c r="B86" s="388" t="s">
        <v>7389</v>
      </c>
      <c r="C86" s="388" t="s">
        <v>10193</v>
      </c>
      <c r="D86" s="390">
        <v>26</v>
      </c>
      <c r="E86" s="390" t="s">
        <v>70</v>
      </c>
      <c r="F86" s="390" t="s">
        <v>43</v>
      </c>
      <c r="G86" s="390" t="s">
        <v>10</v>
      </c>
      <c r="H86" s="390">
        <v>0</v>
      </c>
      <c r="I86" s="390">
        <v>0</v>
      </c>
      <c r="J86" s="519">
        <v>0</v>
      </c>
      <c r="K86" s="517">
        <v>0</v>
      </c>
      <c r="L86" s="390">
        <v>2</v>
      </c>
      <c r="M86" s="390">
        <v>0</v>
      </c>
      <c r="N86" s="390">
        <v>1</v>
      </c>
      <c r="O86" s="390">
        <v>0</v>
      </c>
      <c r="P86" s="390">
        <v>0</v>
      </c>
      <c r="Q86" s="390">
        <v>0</v>
      </c>
      <c r="R86" s="518">
        <v>3</v>
      </c>
      <c r="S86" s="390">
        <v>2</v>
      </c>
      <c r="T86" s="390">
        <v>0</v>
      </c>
      <c r="U86" s="390">
        <v>0</v>
      </c>
      <c r="V86" s="390">
        <v>0</v>
      </c>
      <c r="W86" s="390">
        <v>1</v>
      </c>
      <c r="X86" s="390">
        <v>0</v>
      </c>
      <c r="Y86" s="390">
        <v>2</v>
      </c>
      <c r="Z86" s="390">
        <v>0</v>
      </c>
      <c r="AA86" s="390">
        <v>0</v>
      </c>
      <c r="AB86" s="390">
        <v>0</v>
      </c>
      <c r="AC86" s="390">
        <v>13</v>
      </c>
      <c r="AD86" s="390">
        <v>0</v>
      </c>
      <c r="AE86" s="390">
        <v>2.83</v>
      </c>
      <c r="AF86" s="519">
        <v>1</v>
      </c>
      <c r="AG86" s="518">
        <v>6</v>
      </c>
      <c r="AH86" s="518">
        <v>0</v>
      </c>
      <c r="AI86" s="518">
        <v>3</v>
      </c>
      <c r="AJ86" s="518">
        <v>6</v>
      </c>
      <c r="AK86" s="567">
        <v>2</v>
      </c>
      <c r="AL86" s="370"/>
      <c r="AM86" s="390">
        <v>5</v>
      </c>
      <c r="AN86" s="390">
        <v>0</v>
      </c>
      <c r="AO86" s="389">
        <v>1</v>
      </c>
      <c r="AP86" s="390">
        <v>0</v>
      </c>
      <c r="AQ86" s="390">
        <v>0</v>
      </c>
      <c r="AR86" s="390">
        <v>0</v>
      </c>
      <c r="AS86" s="390">
        <v>0</v>
      </c>
      <c r="AT86" s="390">
        <v>0</v>
      </c>
      <c r="AU86" s="390">
        <v>1</v>
      </c>
      <c r="AV86" s="519">
        <v>0.2</v>
      </c>
      <c r="AW86" s="519">
        <v>0.2</v>
      </c>
      <c r="AX86" s="519">
        <v>0.2</v>
      </c>
      <c r="AY86" s="519">
        <v>0.4</v>
      </c>
      <c r="AZ86" s="370"/>
      <c r="BA86" s="390">
        <v>7</v>
      </c>
      <c r="BB86" s="389">
        <v>0</v>
      </c>
      <c r="BC86" s="389">
        <v>1</v>
      </c>
      <c r="BD86" s="389">
        <v>1</v>
      </c>
      <c r="BE86" s="389">
        <v>0</v>
      </c>
      <c r="BF86" s="390">
        <v>0</v>
      </c>
      <c r="BG86" s="390">
        <v>0</v>
      </c>
      <c r="BH86" s="390">
        <v>1</v>
      </c>
      <c r="BI86" s="390">
        <v>1</v>
      </c>
      <c r="BJ86" s="519">
        <v>0.14299999999999999</v>
      </c>
      <c r="BK86" s="519">
        <v>0.25</v>
      </c>
      <c r="BL86" s="519">
        <v>0.28599999999999998</v>
      </c>
      <c r="BM86" s="519">
        <v>0.53600000000000003</v>
      </c>
    </row>
    <row r="87" spans="1:70" s="388" customFormat="1">
      <c r="A87" s="272" t="s">
        <v>8004</v>
      </c>
      <c r="B87" s="388" t="s">
        <v>8005</v>
      </c>
      <c r="C87" s="388" t="s">
        <v>10193</v>
      </c>
      <c r="D87" s="390">
        <v>26</v>
      </c>
      <c r="E87" s="390" t="s">
        <v>38</v>
      </c>
      <c r="F87" s="390" t="s">
        <v>34</v>
      </c>
      <c r="G87" s="390" t="s">
        <v>10</v>
      </c>
      <c r="H87" s="390">
        <v>1</v>
      </c>
      <c r="I87" s="390">
        <v>0</v>
      </c>
      <c r="J87" s="519">
        <v>1</v>
      </c>
      <c r="K87" s="517">
        <v>17.55</v>
      </c>
      <c r="L87" s="390">
        <v>5</v>
      </c>
      <c r="M87" s="390">
        <v>1</v>
      </c>
      <c r="N87" s="390">
        <v>2</v>
      </c>
      <c r="O87" s="390">
        <v>0</v>
      </c>
      <c r="P87" s="390">
        <v>0</v>
      </c>
      <c r="Q87" s="390">
        <v>0</v>
      </c>
      <c r="R87" s="518">
        <v>6.6669999999999998</v>
      </c>
      <c r="S87" s="390">
        <v>14</v>
      </c>
      <c r="T87" s="390">
        <v>13</v>
      </c>
      <c r="U87" s="390">
        <v>13</v>
      </c>
      <c r="V87" s="390">
        <v>5</v>
      </c>
      <c r="W87" s="390">
        <v>2</v>
      </c>
      <c r="X87" s="390">
        <v>0</v>
      </c>
      <c r="Y87" s="390">
        <v>3</v>
      </c>
      <c r="Z87" s="390">
        <v>0</v>
      </c>
      <c r="AA87" s="390">
        <v>0</v>
      </c>
      <c r="AB87" s="390">
        <v>0</v>
      </c>
      <c r="AC87" s="390">
        <v>36</v>
      </c>
      <c r="AD87" s="390">
        <v>25</v>
      </c>
      <c r="AE87" s="390">
        <v>12.91</v>
      </c>
      <c r="AF87" s="519">
        <v>2.4</v>
      </c>
      <c r="AG87" s="518">
        <v>18.899999999999999</v>
      </c>
      <c r="AH87" s="518">
        <v>6.8</v>
      </c>
      <c r="AI87" s="518">
        <v>2.7</v>
      </c>
      <c r="AJ87" s="518">
        <v>4.0999999999999996</v>
      </c>
      <c r="AK87" s="567">
        <v>1.5</v>
      </c>
      <c r="AL87" s="370"/>
      <c r="AM87" s="390">
        <v>12</v>
      </c>
      <c r="AN87" s="390">
        <v>0</v>
      </c>
      <c r="AO87" s="389">
        <v>5</v>
      </c>
      <c r="AP87" s="390">
        <v>0</v>
      </c>
      <c r="AQ87" s="390">
        <v>0</v>
      </c>
      <c r="AR87" s="390">
        <v>2</v>
      </c>
      <c r="AS87" s="390">
        <v>3</v>
      </c>
      <c r="AT87" s="390">
        <v>0</v>
      </c>
      <c r="AU87" s="390">
        <v>2</v>
      </c>
      <c r="AV87" s="519">
        <v>0.41699999999999998</v>
      </c>
      <c r="AW87" s="519">
        <v>0.41699999999999998</v>
      </c>
      <c r="AX87" s="519">
        <v>0.91700000000000004</v>
      </c>
      <c r="AY87" s="519">
        <v>1.3340000000000001</v>
      </c>
      <c r="AZ87" s="370"/>
      <c r="BA87" s="390">
        <v>20</v>
      </c>
      <c r="BB87" s="389">
        <v>0</v>
      </c>
      <c r="BC87" s="389">
        <v>9</v>
      </c>
      <c r="BD87" s="389">
        <v>1</v>
      </c>
      <c r="BE87" s="389">
        <v>0</v>
      </c>
      <c r="BF87" s="390">
        <v>3</v>
      </c>
      <c r="BG87" s="390">
        <v>9</v>
      </c>
      <c r="BH87" s="390">
        <v>2</v>
      </c>
      <c r="BI87" s="390">
        <v>1</v>
      </c>
      <c r="BJ87" s="519">
        <v>0.45</v>
      </c>
      <c r="BK87" s="519">
        <v>0.47799999999999998</v>
      </c>
      <c r="BL87" s="519">
        <v>0.95</v>
      </c>
      <c r="BM87" s="519">
        <v>1.4279999999999999</v>
      </c>
    </row>
    <row r="88" spans="1:70" s="388" customFormat="1">
      <c r="A88" s="272" t="s">
        <v>6610</v>
      </c>
      <c r="B88" s="388" t="s">
        <v>7391</v>
      </c>
      <c r="C88" s="388" t="s">
        <v>10193</v>
      </c>
      <c r="D88" s="390">
        <v>26</v>
      </c>
      <c r="E88" s="390" t="s">
        <v>51</v>
      </c>
      <c r="F88" s="390" t="s">
        <v>52</v>
      </c>
      <c r="G88" s="390" t="s">
        <v>10</v>
      </c>
      <c r="H88" s="390">
        <v>4</v>
      </c>
      <c r="I88" s="390">
        <v>2</v>
      </c>
      <c r="J88" s="519">
        <v>0.66700000000000004</v>
      </c>
      <c r="K88" s="517">
        <v>6.14</v>
      </c>
      <c r="L88" s="390">
        <v>32</v>
      </c>
      <c r="M88" s="390">
        <v>2</v>
      </c>
      <c r="N88" s="390">
        <v>14</v>
      </c>
      <c r="O88" s="390">
        <v>0</v>
      </c>
      <c r="P88" s="390">
        <v>0</v>
      </c>
      <c r="Q88" s="390">
        <v>0</v>
      </c>
      <c r="R88" s="518">
        <v>48.332999999999998</v>
      </c>
      <c r="S88" s="390">
        <v>55</v>
      </c>
      <c r="T88" s="390">
        <v>38</v>
      </c>
      <c r="U88" s="390">
        <v>33</v>
      </c>
      <c r="V88" s="390">
        <v>15</v>
      </c>
      <c r="W88" s="390">
        <v>22</v>
      </c>
      <c r="X88" s="390">
        <v>1</v>
      </c>
      <c r="Y88" s="390">
        <v>59</v>
      </c>
      <c r="Z88" s="390">
        <v>0</v>
      </c>
      <c r="AA88" s="390">
        <v>0</v>
      </c>
      <c r="AB88" s="390">
        <v>2</v>
      </c>
      <c r="AC88" s="390">
        <v>221</v>
      </c>
      <c r="AD88" s="390">
        <v>71</v>
      </c>
      <c r="AE88" s="390">
        <v>6.12</v>
      </c>
      <c r="AF88" s="519">
        <v>1.593</v>
      </c>
      <c r="AG88" s="518">
        <v>10.199999999999999</v>
      </c>
      <c r="AH88" s="518">
        <v>2.8</v>
      </c>
      <c r="AI88" s="518">
        <v>4.0999999999999996</v>
      </c>
      <c r="AJ88" s="518">
        <v>11</v>
      </c>
      <c r="AK88" s="567">
        <v>2.68</v>
      </c>
      <c r="AL88" s="370"/>
      <c r="AM88" s="390">
        <v>82</v>
      </c>
      <c r="AN88" s="390">
        <v>0</v>
      </c>
      <c r="AO88" s="389">
        <v>30</v>
      </c>
      <c r="AP88" s="390">
        <v>8</v>
      </c>
      <c r="AQ88" s="390">
        <v>1</v>
      </c>
      <c r="AR88" s="390">
        <v>7</v>
      </c>
      <c r="AS88" s="390">
        <v>20</v>
      </c>
      <c r="AT88" s="390">
        <v>10</v>
      </c>
      <c r="AU88" s="390">
        <v>18</v>
      </c>
      <c r="AV88" s="519">
        <v>0.36599999999999999</v>
      </c>
      <c r="AW88" s="519">
        <v>0.43</v>
      </c>
      <c r="AX88" s="519">
        <v>0.74399999999999999</v>
      </c>
      <c r="AY88" s="519">
        <v>1.1739999999999999</v>
      </c>
      <c r="AZ88" s="370"/>
      <c r="BA88" s="390">
        <v>114</v>
      </c>
      <c r="BB88" s="389">
        <v>0</v>
      </c>
      <c r="BC88" s="389">
        <v>25</v>
      </c>
      <c r="BD88" s="389">
        <v>3</v>
      </c>
      <c r="BE88" s="389">
        <v>0</v>
      </c>
      <c r="BF88" s="390">
        <v>8</v>
      </c>
      <c r="BG88" s="390">
        <v>18</v>
      </c>
      <c r="BH88" s="390">
        <v>12</v>
      </c>
      <c r="BI88" s="390">
        <v>41</v>
      </c>
      <c r="BJ88" s="519">
        <v>0.219</v>
      </c>
      <c r="BK88" s="519">
        <v>0.29399999999999998</v>
      </c>
      <c r="BL88" s="519">
        <v>0.45600000000000002</v>
      </c>
      <c r="BM88" s="519">
        <v>0.75</v>
      </c>
    </row>
    <row r="89" spans="1:70" s="388" customFormat="1">
      <c r="A89" s="272" t="s">
        <v>6185</v>
      </c>
      <c r="B89" s="388" t="s">
        <v>7392</v>
      </c>
      <c r="C89" s="388" t="s">
        <v>10193</v>
      </c>
      <c r="D89" s="390">
        <v>31</v>
      </c>
      <c r="E89" s="390" t="s">
        <v>69</v>
      </c>
      <c r="F89" s="390" t="s">
        <v>43</v>
      </c>
      <c r="G89" s="390" t="s">
        <v>10</v>
      </c>
      <c r="H89" s="390">
        <v>3</v>
      </c>
      <c r="I89" s="390">
        <v>2</v>
      </c>
      <c r="J89" s="519">
        <v>0.6</v>
      </c>
      <c r="K89" s="517">
        <v>4.1100000000000003</v>
      </c>
      <c r="L89" s="390">
        <v>40</v>
      </c>
      <c r="M89" s="390">
        <v>1</v>
      </c>
      <c r="N89" s="390">
        <v>11</v>
      </c>
      <c r="O89" s="390">
        <v>0</v>
      </c>
      <c r="P89" s="390">
        <v>0</v>
      </c>
      <c r="Q89" s="390">
        <v>0</v>
      </c>
      <c r="R89" s="518">
        <v>46</v>
      </c>
      <c r="S89" s="390">
        <v>38</v>
      </c>
      <c r="T89" s="390">
        <v>25</v>
      </c>
      <c r="U89" s="390">
        <v>21</v>
      </c>
      <c r="V89" s="390">
        <v>6</v>
      </c>
      <c r="W89" s="390">
        <v>18</v>
      </c>
      <c r="X89" s="390">
        <v>1</v>
      </c>
      <c r="Y89" s="390">
        <v>44</v>
      </c>
      <c r="Z89" s="390">
        <v>4</v>
      </c>
      <c r="AA89" s="390">
        <v>0</v>
      </c>
      <c r="AB89" s="390">
        <v>3</v>
      </c>
      <c r="AC89" s="390">
        <v>197</v>
      </c>
      <c r="AD89" s="390">
        <v>95</v>
      </c>
      <c r="AE89" s="390">
        <v>4.38</v>
      </c>
      <c r="AF89" s="519">
        <v>1.2170000000000001</v>
      </c>
      <c r="AG89" s="518">
        <v>7.4</v>
      </c>
      <c r="AH89" s="518">
        <v>1.2</v>
      </c>
      <c r="AI89" s="518">
        <v>3.5</v>
      </c>
      <c r="AJ89" s="518">
        <v>8.6</v>
      </c>
      <c r="AK89" s="567">
        <v>2.44</v>
      </c>
      <c r="AL89" s="370"/>
      <c r="AM89" s="390">
        <v>67</v>
      </c>
      <c r="AN89" s="390">
        <v>0</v>
      </c>
      <c r="AO89" s="389">
        <v>13</v>
      </c>
      <c r="AP89" s="390">
        <v>1</v>
      </c>
      <c r="AQ89" s="390">
        <v>0</v>
      </c>
      <c r="AR89" s="390">
        <v>1</v>
      </c>
      <c r="AS89" s="390">
        <v>7</v>
      </c>
      <c r="AT89" s="390">
        <v>7</v>
      </c>
      <c r="AU89" s="390">
        <v>16</v>
      </c>
      <c r="AV89" s="519">
        <v>0.19400000000000001</v>
      </c>
      <c r="AW89" s="519">
        <v>0.27</v>
      </c>
      <c r="AX89" s="519">
        <v>0.254</v>
      </c>
      <c r="AY89" s="519">
        <v>0.52400000000000002</v>
      </c>
      <c r="AZ89" s="370"/>
      <c r="BA89" s="390">
        <v>108</v>
      </c>
      <c r="BB89" s="389">
        <v>0</v>
      </c>
      <c r="BC89" s="389">
        <v>25</v>
      </c>
      <c r="BD89" s="389">
        <v>4</v>
      </c>
      <c r="BE89" s="389">
        <v>0</v>
      </c>
      <c r="BF89" s="390">
        <v>5</v>
      </c>
      <c r="BG89" s="390">
        <v>14</v>
      </c>
      <c r="BH89" s="390">
        <v>11</v>
      </c>
      <c r="BI89" s="390">
        <v>28</v>
      </c>
      <c r="BJ89" s="519">
        <v>0.23100000000000001</v>
      </c>
      <c r="BK89" s="519">
        <v>0.32500000000000001</v>
      </c>
      <c r="BL89" s="519">
        <v>0.40699999999999997</v>
      </c>
      <c r="BM89" s="519">
        <v>0.73199999999999998</v>
      </c>
    </row>
    <row r="90" spans="1:70" s="388" customFormat="1">
      <c r="A90" s="272" t="s">
        <v>329</v>
      </c>
      <c r="B90" s="388" t="s">
        <v>7393</v>
      </c>
      <c r="C90" s="388" t="s">
        <v>10193</v>
      </c>
      <c r="D90" s="390">
        <v>33</v>
      </c>
      <c r="E90" s="390" t="s">
        <v>40</v>
      </c>
      <c r="F90" s="390" t="s">
        <v>34</v>
      </c>
      <c r="G90" s="390" t="s">
        <v>10</v>
      </c>
      <c r="H90" s="390">
        <v>3</v>
      </c>
      <c r="I90" s="390">
        <v>9</v>
      </c>
      <c r="J90" s="519">
        <v>0.25</v>
      </c>
      <c r="K90" s="517">
        <v>4.66</v>
      </c>
      <c r="L90" s="390">
        <v>22</v>
      </c>
      <c r="M90" s="390">
        <v>22</v>
      </c>
      <c r="N90" s="390">
        <v>0</v>
      </c>
      <c r="O90" s="390">
        <v>0</v>
      </c>
      <c r="P90" s="390">
        <v>0</v>
      </c>
      <c r="Q90" s="390">
        <v>0</v>
      </c>
      <c r="R90" s="518">
        <v>119.667</v>
      </c>
      <c r="S90" s="390">
        <v>125</v>
      </c>
      <c r="T90" s="390">
        <v>66</v>
      </c>
      <c r="U90" s="390">
        <v>62</v>
      </c>
      <c r="V90" s="390">
        <v>20</v>
      </c>
      <c r="W90" s="390">
        <v>40</v>
      </c>
      <c r="X90" s="390">
        <v>2</v>
      </c>
      <c r="Y90" s="390">
        <v>105</v>
      </c>
      <c r="Z90" s="390">
        <v>1</v>
      </c>
      <c r="AA90" s="390">
        <v>0</v>
      </c>
      <c r="AB90" s="390">
        <v>4</v>
      </c>
      <c r="AC90" s="390">
        <v>518</v>
      </c>
      <c r="AD90" s="390">
        <v>92</v>
      </c>
      <c r="AE90" s="390">
        <v>4.6100000000000003</v>
      </c>
      <c r="AF90" s="519">
        <v>1.379</v>
      </c>
      <c r="AG90" s="518">
        <v>9.4</v>
      </c>
      <c r="AH90" s="518">
        <v>1.5</v>
      </c>
      <c r="AI90" s="518">
        <v>3</v>
      </c>
      <c r="AJ90" s="518">
        <v>7.9</v>
      </c>
      <c r="AK90" s="567">
        <v>2.63</v>
      </c>
      <c r="AL90" s="370"/>
      <c r="AM90" s="390">
        <v>226</v>
      </c>
      <c r="AN90" s="390">
        <v>0</v>
      </c>
      <c r="AO90" s="389">
        <v>58</v>
      </c>
      <c r="AP90" s="390">
        <v>14</v>
      </c>
      <c r="AQ90" s="390">
        <v>2</v>
      </c>
      <c r="AR90" s="390">
        <v>7</v>
      </c>
      <c r="AS90" s="390">
        <v>24</v>
      </c>
      <c r="AT90" s="390">
        <v>22</v>
      </c>
      <c r="AU90" s="390">
        <v>59</v>
      </c>
      <c r="AV90" s="519">
        <v>0.25700000000000001</v>
      </c>
      <c r="AW90" s="519">
        <v>0.32100000000000001</v>
      </c>
      <c r="AX90" s="519">
        <v>0.42899999999999999</v>
      </c>
      <c r="AY90" s="519">
        <v>0.75</v>
      </c>
      <c r="AZ90" s="370"/>
      <c r="BA90" s="390">
        <v>245</v>
      </c>
      <c r="BB90" s="389">
        <v>0</v>
      </c>
      <c r="BC90" s="389">
        <v>67</v>
      </c>
      <c r="BD90" s="389">
        <v>12</v>
      </c>
      <c r="BE90" s="389">
        <v>0</v>
      </c>
      <c r="BF90" s="390">
        <v>13</v>
      </c>
      <c r="BG90" s="390">
        <v>38</v>
      </c>
      <c r="BH90" s="390">
        <v>18</v>
      </c>
      <c r="BI90" s="390">
        <v>46</v>
      </c>
      <c r="BJ90" s="519">
        <v>0.27300000000000002</v>
      </c>
      <c r="BK90" s="519">
        <v>0.32500000000000001</v>
      </c>
      <c r="BL90" s="519">
        <v>0.48199999999999998</v>
      </c>
      <c r="BM90" s="519">
        <v>0.80700000000000005</v>
      </c>
    </row>
    <row r="91" spans="1:70" s="388" customFormat="1">
      <c r="A91" s="272" t="s">
        <v>330</v>
      </c>
      <c r="B91" s="388" t="s">
        <v>7394</v>
      </c>
      <c r="C91" s="388" t="s">
        <v>10193</v>
      </c>
      <c r="D91" s="390">
        <v>30</v>
      </c>
      <c r="E91" s="390" t="s">
        <v>69</v>
      </c>
      <c r="F91" s="390" t="s">
        <v>43</v>
      </c>
      <c r="G91" s="390" t="s">
        <v>35</v>
      </c>
      <c r="H91" s="390">
        <v>9</v>
      </c>
      <c r="I91" s="390">
        <v>5</v>
      </c>
      <c r="J91" s="519">
        <v>0.64300000000000002</v>
      </c>
      <c r="K91" s="517">
        <v>2.73</v>
      </c>
      <c r="L91" s="390">
        <v>26</v>
      </c>
      <c r="M91" s="390">
        <v>26</v>
      </c>
      <c r="N91" s="390">
        <v>0</v>
      </c>
      <c r="O91" s="390">
        <v>0</v>
      </c>
      <c r="P91" s="390">
        <v>0</v>
      </c>
      <c r="Q91" s="390">
        <v>0</v>
      </c>
      <c r="R91" s="518">
        <v>161.333</v>
      </c>
      <c r="S91" s="390">
        <v>139</v>
      </c>
      <c r="T91" s="390">
        <v>55</v>
      </c>
      <c r="U91" s="390">
        <v>49</v>
      </c>
      <c r="V91" s="390">
        <v>17</v>
      </c>
      <c r="W91" s="390">
        <v>29</v>
      </c>
      <c r="X91" s="390">
        <v>0</v>
      </c>
      <c r="Y91" s="390">
        <v>155</v>
      </c>
      <c r="Z91" s="390">
        <v>2</v>
      </c>
      <c r="AA91" s="390">
        <v>0</v>
      </c>
      <c r="AB91" s="390">
        <v>10</v>
      </c>
      <c r="AC91" s="390">
        <v>650</v>
      </c>
      <c r="AD91" s="390">
        <v>142</v>
      </c>
      <c r="AE91" s="390">
        <v>3.19</v>
      </c>
      <c r="AF91" s="519">
        <v>1.0409999999999999</v>
      </c>
      <c r="AG91" s="518">
        <v>7.8</v>
      </c>
      <c r="AH91" s="518">
        <v>0.9</v>
      </c>
      <c r="AI91" s="518">
        <v>1.6</v>
      </c>
      <c r="AJ91" s="518">
        <v>8.6</v>
      </c>
      <c r="AK91" s="567">
        <v>5.34</v>
      </c>
      <c r="AL91" s="370"/>
      <c r="AM91" s="390">
        <v>136</v>
      </c>
      <c r="AN91" s="390">
        <v>0</v>
      </c>
      <c r="AO91" s="389">
        <v>33</v>
      </c>
      <c r="AP91" s="390">
        <v>5</v>
      </c>
      <c r="AQ91" s="390">
        <v>0</v>
      </c>
      <c r="AR91" s="390">
        <v>6</v>
      </c>
      <c r="AS91" s="390">
        <v>12</v>
      </c>
      <c r="AT91" s="390">
        <v>5</v>
      </c>
      <c r="AU91" s="390">
        <v>34</v>
      </c>
      <c r="AV91" s="519">
        <v>0.24299999999999999</v>
      </c>
      <c r="AW91" s="519">
        <v>0.26800000000000002</v>
      </c>
      <c r="AX91" s="519">
        <v>0.41199999999999998</v>
      </c>
      <c r="AY91" s="519">
        <v>0.68</v>
      </c>
      <c r="AZ91" s="370"/>
      <c r="BA91" s="390">
        <v>478</v>
      </c>
      <c r="BB91" s="389">
        <v>0</v>
      </c>
      <c r="BC91" s="389">
        <v>106</v>
      </c>
      <c r="BD91" s="389">
        <v>25</v>
      </c>
      <c r="BE91" s="389">
        <v>2</v>
      </c>
      <c r="BF91" s="390">
        <v>11</v>
      </c>
      <c r="BG91" s="390">
        <v>39</v>
      </c>
      <c r="BH91" s="390">
        <v>24</v>
      </c>
      <c r="BI91" s="390">
        <v>121</v>
      </c>
      <c r="BJ91" s="519">
        <v>0.223</v>
      </c>
      <c r="BK91" s="519">
        <v>0.26200000000000001</v>
      </c>
      <c r="BL91" s="519">
        <v>0.35299999999999998</v>
      </c>
      <c r="BM91" s="519">
        <v>0.61499999999999999</v>
      </c>
    </row>
    <row r="92" spans="1:70" s="388" customFormat="1">
      <c r="A92" s="272" t="s">
        <v>331</v>
      </c>
      <c r="B92" s="388" t="s">
        <v>7395</v>
      </c>
      <c r="C92" s="388" t="s">
        <v>10193</v>
      </c>
      <c r="D92" s="390">
        <v>33</v>
      </c>
      <c r="E92" s="390" t="s">
        <v>82</v>
      </c>
      <c r="F92" s="390" t="s">
        <v>34</v>
      </c>
      <c r="G92" s="390" t="s">
        <v>35</v>
      </c>
      <c r="H92" s="390">
        <v>2</v>
      </c>
      <c r="I92" s="390">
        <v>4</v>
      </c>
      <c r="J92" s="519">
        <v>0.33300000000000002</v>
      </c>
      <c r="K92" s="517">
        <v>4.24</v>
      </c>
      <c r="L92" s="390">
        <v>37</v>
      </c>
      <c r="M92" s="390">
        <v>0</v>
      </c>
      <c r="N92" s="390">
        <v>5</v>
      </c>
      <c r="O92" s="390">
        <v>0</v>
      </c>
      <c r="P92" s="390">
        <v>0</v>
      </c>
      <c r="Q92" s="390">
        <v>2</v>
      </c>
      <c r="R92" s="518">
        <v>34</v>
      </c>
      <c r="S92" s="390">
        <v>31</v>
      </c>
      <c r="T92" s="390">
        <v>16</v>
      </c>
      <c r="U92" s="390">
        <v>16</v>
      </c>
      <c r="V92" s="390">
        <v>3</v>
      </c>
      <c r="W92" s="390">
        <v>16</v>
      </c>
      <c r="X92" s="390">
        <v>1</v>
      </c>
      <c r="Y92" s="390">
        <v>45</v>
      </c>
      <c r="Z92" s="390">
        <v>5</v>
      </c>
      <c r="AA92" s="390">
        <v>0</v>
      </c>
      <c r="AB92" s="390">
        <v>1</v>
      </c>
      <c r="AC92" s="390">
        <v>154</v>
      </c>
      <c r="AD92" s="390">
        <v>104</v>
      </c>
      <c r="AE92" s="390">
        <v>3.51</v>
      </c>
      <c r="AF92" s="519">
        <v>1.3819999999999999</v>
      </c>
      <c r="AG92" s="518">
        <v>8.1999999999999993</v>
      </c>
      <c r="AH92" s="518">
        <v>0.8</v>
      </c>
      <c r="AI92" s="518">
        <v>4.2</v>
      </c>
      <c r="AJ92" s="518">
        <v>11.9</v>
      </c>
      <c r="AK92" s="567">
        <v>2.81</v>
      </c>
      <c r="AL92" s="370"/>
      <c r="AM92" s="390">
        <v>44</v>
      </c>
      <c r="AN92" s="390">
        <v>0</v>
      </c>
      <c r="AO92" s="389">
        <v>10</v>
      </c>
      <c r="AP92" s="390">
        <v>1</v>
      </c>
      <c r="AQ92" s="390">
        <v>0</v>
      </c>
      <c r="AR92" s="390">
        <v>0</v>
      </c>
      <c r="AS92" s="390">
        <v>2</v>
      </c>
      <c r="AT92" s="390">
        <v>4</v>
      </c>
      <c r="AU92" s="390">
        <v>13</v>
      </c>
      <c r="AV92" s="519">
        <v>0.22700000000000001</v>
      </c>
      <c r="AW92" s="519">
        <v>0.30599999999999999</v>
      </c>
      <c r="AX92" s="519">
        <v>0.25</v>
      </c>
      <c r="AY92" s="519">
        <v>0.55600000000000005</v>
      </c>
      <c r="AZ92" s="370"/>
      <c r="BA92" s="390">
        <v>89</v>
      </c>
      <c r="BB92" s="389">
        <v>0</v>
      </c>
      <c r="BC92" s="389">
        <v>21</v>
      </c>
      <c r="BD92" s="389">
        <v>9</v>
      </c>
      <c r="BE92" s="389">
        <v>1</v>
      </c>
      <c r="BF92" s="390">
        <v>3</v>
      </c>
      <c r="BG92" s="390">
        <v>14</v>
      </c>
      <c r="BH92" s="390">
        <v>12</v>
      </c>
      <c r="BI92" s="390">
        <v>32</v>
      </c>
      <c r="BJ92" s="519">
        <v>0.23599999999999999</v>
      </c>
      <c r="BK92" s="519">
        <v>0.35199999999999998</v>
      </c>
      <c r="BL92" s="519">
        <v>0.46100000000000002</v>
      </c>
      <c r="BM92" s="519">
        <v>0.81299999999999994</v>
      </c>
    </row>
    <row r="93" spans="1:70" s="388" customFormat="1">
      <c r="A93" s="272" t="s">
        <v>398</v>
      </c>
      <c r="B93" s="388" t="s">
        <v>7515</v>
      </c>
      <c r="C93" s="388" t="s">
        <v>10193</v>
      </c>
      <c r="D93" s="390">
        <v>27</v>
      </c>
      <c r="E93" s="390" t="s">
        <v>73</v>
      </c>
      <c r="F93" s="390" t="s">
        <v>34</v>
      </c>
      <c r="G93" s="390" t="s">
        <v>35</v>
      </c>
      <c r="H93" s="390">
        <v>2</v>
      </c>
      <c r="I93" s="390">
        <v>7</v>
      </c>
      <c r="J93" s="519">
        <v>0.222</v>
      </c>
      <c r="K93" s="517">
        <v>6.22</v>
      </c>
      <c r="L93" s="390">
        <v>22</v>
      </c>
      <c r="M93" s="390">
        <v>15</v>
      </c>
      <c r="N93" s="390">
        <v>3</v>
      </c>
      <c r="O93" s="390">
        <v>0</v>
      </c>
      <c r="P93" s="390">
        <v>0</v>
      </c>
      <c r="Q93" s="390">
        <v>0</v>
      </c>
      <c r="R93" s="518">
        <v>85.332999999999998</v>
      </c>
      <c r="S93" s="390">
        <v>116</v>
      </c>
      <c r="T93" s="390">
        <v>68</v>
      </c>
      <c r="U93" s="390">
        <v>59</v>
      </c>
      <c r="V93" s="390">
        <v>16</v>
      </c>
      <c r="W93" s="390">
        <v>36</v>
      </c>
      <c r="X93" s="390">
        <v>1</v>
      </c>
      <c r="Y93" s="390">
        <v>52</v>
      </c>
      <c r="Z93" s="390">
        <v>2</v>
      </c>
      <c r="AA93" s="390">
        <v>1</v>
      </c>
      <c r="AB93" s="390">
        <v>3</v>
      </c>
      <c r="AC93" s="390">
        <v>397</v>
      </c>
      <c r="AD93" s="390">
        <v>78</v>
      </c>
      <c r="AE93" s="390">
        <v>5.72</v>
      </c>
      <c r="AF93" s="519">
        <v>1.7809999999999999</v>
      </c>
      <c r="AG93" s="518">
        <v>12.2</v>
      </c>
      <c r="AH93" s="518">
        <v>1.7</v>
      </c>
      <c r="AI93" s="518">
        <v>3.8</v>
      </c>
      <c r="AJ93" s="518">
        <v>5.5</v>
      </c>
      <c r="AK93" s="567">
        <v>1.44</v>
      </c>
      <c r="AL93" s="370"/>
      <c r="AM93" s="390">
        <v>85</v>
      </c>
      <c r="AN93" s="390">
        <v>0</v>
      </c>
      <c r="AO93" s="389">
        <v>23</v>
      </c>
      <c r="AP93" s="390">
        <v>3</v>
      </c>
      <c r="AQ93" s="390">
        <v>2</v>
      </c>
      <c r="AR93" s="390">
        <v>3</v>
      </c>
      <c r="AS93" s="390">
        <v>12</v>
      </c>
      <c r="AT93" s="390">
        <v>1</v>
      </c>
      <c r="AU93" s="390">
        <v>14</v>
      </c>
      <c r="AV93" s="519">
        <v>0.27100000000000002</v>
      </c>
      <c r="AW93" s="519">
        <v>0.28699999999999998</v>
      </c>
      <c r="AX93" s="519">
        <v>0.45900000000000002</v>
      </c>
      <c r="AY93" s="519">
        <v>0.746</v>
      </c>
      <c r="AZ93" s="370"/>
      <c r="BA93" s="390">
        <v>268</v>
      </c>
      <c r="BB93" s="389">
        <v>0</v>
      </c>
      <c r="BC93" s="389">
        <v>93</v>
      </c>
      <c r="BD93" s="389">
        <v>13</v>
      </c>
      <c r="BE93" s="389">
        <v>1</v>
      </c>
      <c r="BF93" s="390">
        <v>13</v>
      </c>
      <c r="BG93" s="390">
        <v>44</v>
      </c>
      <c r="BH93" s="390">
        <v>35</v>
      </c>
      <c r="BI93" s="390">
        <v>38</v>
      </c>
      <c r="BJ93" s="519">
        <v>0.34699999999999998</v>
      </c>
      <c r="BK93" s="519">
        <v>0.41699999999999998</v>
      </c>
      <c r="BL93" s="519">
        <v>0.54900000000000004</v>
      </c>
      <c r="BM93" s="519">
        <v>0.96599999999999997</v>
      </c>
    </row>
    <row r="94" spans="1:70" s="388" customFormat="1" ht="16.5" customHeight="1">
      <c r="A94" s="272" t="s">
        <v>332</v>
      </c>
      <c r="B94" s="388" t="s">
        <v>7396</v>
      </c>
      <c r="C94" s="388" t="s">
        <v>10193</v>
      </c>
      <c r="D94" s="390">
        <v>29</v>
      </c>
      <c r="E94" s="390" t="s">
        <v>53</v>
      </c>
      <c r="F94" s="390" t="s">
        <v>34</v>
      </c>
      <c r="G94" s="390" t="s">
        <v>35</v>
      </c>
      <c r="H94" s="390">
        <v>12</v>
      </c>
      <c r="I94" s="390">
        <v>4</v>
      </c>
      <c r="J94" s="519">
        <v>0.75</v>
      </c>
      <c r="K94" s="517">
        <v>2.11</v>
      </c>
      <c r="L94" s="390">
        <v>27</v>
      </c>
      <c r="M94" s="390">
        <v>27</v>
      </c>
      <c r="N94" s="390">
        <v>0</v>
      </c>
      <c r="O94" s="390">
        <v>0</v>
      </c>
      <c r="P94" s="390">
        <v>0</v>
      </c>
      <c r="Q94" s="390">
        <v>0</v>
      </c>
      <c r="R94" s="518">
        <v>158</v>
      </c>
      <c r="S94" s="390">
        <v>102</v>
      </c>
      <c r="T94" s="390">
        <v>39</v>
      </c>
      <c r="U94" s="390">
        <v>37</v>
      </c>
      <c r="V94" s="390">
        <v>11</v>
      </c>
      <c r="W94" s="390">
        <v>34</v>
      </c>
      <c r="X94" s="390">
        <v>0</v>
      </c>
      <c r="Y94" s="390">
        <v>237</v>
      </c>
      <c r="Z94" s="390">
        <v>14</v>
      </c>
      <c r="AA94" s="390">
        <v>0</v>
      </c>
      <c r="AB94" s="390">
        <v>4</v>
      </c>
      <c r="AC94" s="390">
        <v>617</v>
      </c>
      <c r="AD94" s="390">
        <v>207</v>
      </c>
      <c r="AE94" s="390">
        <v>1.98</v>
      </c>
      <c r="AF94" s="519">
        <v>0.86099999999999999</v>
      </c>
      <c r="AG94" s="518">
        <v>5.8</v>
      </c>
      <c r="AH94" s="518">
        <v>0.6</v>
      </c>
      <c r="AI94" s="518">
        <v>1.9</v>
      </c>
      <c r="AJ94" s="518">
        <v>13.5</v>
      </c>
      <c r="AK94" s="567">
        <v>6.97</v>
      </c>
      <c r="AL94" s="370"/>
      <c r="AM94" s="390">
        <v>100</v>
      </c>
      <c r="AN94" s="390">
        <v>0</v>
      </c>
      <c r="AO94" s="389">
        <v>17</v>
      </c>
      <c r="AP94" s="390">
        <v>3</v>
      </c>
      <c r="AQ94" s="390">
        <v>0</v>
      </c>
      <c r="AR94" s="390">
        <v>0</v>
      </c>
      <c r="AS94" s="390">
        <v>3</v>
      </c>
      <c r="AT94" s="390">
        <v>3</v>
      </c>
      <c r="AU94" s="390">
        <v>41</v>
      </c>
      <c r="AV94" s="519">
        <v>0.17</v>
      </c>
      <c r="AW94" s="519">
        <v>0.224</v>
      </c>
      <c r="AX94" s="519">
        <v>0.2</v>
      </c>
      <c r="AY94" s="519">
        <v>0.42399999999999999</v>
      </c>
      <c r="AZ94" s="370"/>
      <c r="BA94" s="390">
        <v>465</v>
      </c>
      <c r="BB94" s="389">
        <v>0</v>
      </c>
      <c r="BC94" s="389">
        <v>85</v>
      </c>
      <c r="BD94" s="389">
        <v>19</v>
      </c>
      <c r="BE94" s="389">
        <v>3</v>
      </c>
      <c r="BF94" s="390">
        <v>11</v>
      </c>
      <c r="BG94" s="390">
        <v>31</v>
      </c>
      <c r="BH94" s="390">
        <v>31</v>
      </c>
      <c r="BI94" s="390">
        <v>196</v>
      </c>
      <c r="BJ94" s="519">
        <v>0.183</v>
      </c>
      <c r="BK94" s="519">
        <v>0.247</v>
      </c>
      <c r="BL94" s="519">
        <v>0.308</v>
      </c>
      <c r="BM94" s="519">
        <v>0.55500000000000005</v>
      </c>
    </row>
    <row r="95" spans="1:70" s="388" customFormat="1">
      <c r="A95" s="272" t="s">
        <v>3861</v>
      </c>
      <c r="B95" s="388" t="s">
        <v>7397</v>
      </c>
      <c r="C95" s="388" t="s">
        <v>10193</v>
      </c>
      <c r="D95" s="390">
        <v>31</v>
      </c>
      <c r="E95" s="390" t="s">
        <v>38</v>
      </c>
      <c r="F95" s="390" t="s">
        <v>34</v>
      </c>
      <c r="G95" s="390" t="s">
        <v>10</v>
      </c>
      <c r="H95" s="390">
        <v>2</v>
      </c>
      <c r="I95" s="390">
        <v>2</v>
      </c>
      <c r="J95" s="519">
        <v>0.5</v>
      </c>
      <c r="K95" s="517">
        <v>4.9400000000000004</v>
      </c>
      <c r="L95" s="390">
        <v>7</v>
      </c>
      <c r="M95" s="390">
        <v>7</v>
      </c>
      <c r="N95" s="390">
        <v>0</v>
      </c>
      <c r="O95" s="390">
        <v>0</v>
      </c>
      <c r="P95" s="390">
        <v>0</v>
      </c>
      <c r="Q95" s="390">
        <v>0</v>
      </c>
      <c r="R95" s="518">
        <v>31</v>
      </c>
      <c r="S95" s="390">
        <v>29</v>
      </c>
      <c r="T95" s="390">
        <v>17</v>
      </c>
      <c r="U95" s="390">
        <v>17</v>
      </c>
      <c r="V95" s="390">
        <v>3</v>
      </c>
      <c r="W95" s="390">
        <v>10</v>
      </c>
      <c r="X95" s="390">
        <v>0</v>
      </c>
      <c r="Y95" s="390">
        <v>33</v>
      </c>
      <c r="Z95" s="390">
        <v>1</v>
      </c>
      <c r="AA95" s="390">
        <v>0</v>
      </c>
      <c r="AB95" s="390">
        <v>3</v>
      </c>
      <c r="AC95" s="390">
        <v>130</v>
      </c>
      <c r="AD95" s="390">
        <v>85</v>
      </c>
      <c r="AE95" s="390">
        <v>3.35</v>
      </c>
      <c r="AF95" s="519">
        <v>1.258</v>
      </c>
      <c r="AG95" s="518">
        <v>8.4</v>
      </c>
      <c r="AH95" s="518">
        <v>0.9</v>
      </c>
      <c r="AI95" s="518">
        <v>2.9</v>
      </c>
      <c r="AJ95" s="518">
        <v>9.6</v>
      </c>
      <c r="AK95" s="567">
        <v>3.3</v>
      </c>
      <c r="AL95" s="370"/>
      <c r="AM95" s="390">
        <v>52</v>
      </c>
      <c r="AN95" s="390">
        <v>0</v>
      </c>
      <c r="AO95" s="389">
        <v>10</v>
      </c>
      <c r="AP95" s="390">
        <v>3</v>
      </c>
      <c r="AQ95" s="390">
        <v>0</v>
      </c>
      <c r="AR95" s="390">
        <v>1</v>
      </c>
      <c r="AS95" s="390">
        <v>3</v>
      </c>
      <c r="AT95" s="390">
        <v>8</v>
      </c>
      <c r="AU95" s="390">
        <v>18</v>
      </c>
      <c r="AV95" s="519">
        <v>0.192</v>
      </c>
      <c r="AW95" s="519">
        <v>0.3</v>
      </c>
      <c r="AX95" s="519">
        <v>0.308</v>
      </c>
      <c r="AY95" s="519">
        <v>0.60799999999999998</v>
      </c>
      <c r="AZ95" s="370"/>
      <c r="BA95" s="390">
        <v>67</v>
      </c>
      <c r="BB95" s="389">
        <v>0</v>
      </c>
      <c r="BC95" s="389">
        <v>19</v>
      </c>
      <c r="BD95" s="389">
        <v>5</v>
      </c>
      <c r="BE95" s="389">
        <v>0</v>
      </c>
      <c r="BF95" s="390">
        <v>2</v>
      </c>
      <c r="BG95" s="390">
        <v>13</v>
      </c>
      <c r="BH95" s="390">
        <v>2</v>
      </c>
      <c r="BI95" s="390">
        <v>15</v>
      </c>
      <c r="BJ95" s="519">
        <v>0.28399999999999997</v>
      </c>
      <c r="BK95" s="519">
        <v>0.314</v>
      </c>
      <c r="BL95" s="519">
        <v>0.44800000000000001</v>
      </c>
      <c r="BM95" s="519">
        <v>0.76200000000000001</v>
      </c>
    </row>
    <row r="96" spans="1:70" s="388" customFormat="1">
      <c r="A96" s="272" t="s">
        <v>8032</v>
      </c>
      <c r="B96" s="388" t="s">
        <v>8033</v>
      </c>
      <c r="C96" s="388" t="s">
        <v>10193</v>
      </c>
      <c r="D96" s="390">
        <v>28</v>
      </c>
      <c r="E96" s="390" t="s">
        <v>70</v>
      </c>
      <c r="F96" s="390" t="s">
        <v>43</v>
      </c>
      <c r="G96" s="390" t="s">
        <v>35</v>
      </c>
      <c r="H96" s="390">
        <v>8</v>
      </c>
      <c r="I96" s="390">
        <v>7</v>
      </c>
      <c r="J96" s="519">
        <v>0.53300000000000003</v>
      </c>
      <c r="K96" s="517">
        <v>4.4400000000000004</v>
      </c>
      <c r="L96" s="390">
        <v>20</v>
      </c>
      <c r="M96" s="390">
        <v>18</v>
      </c>
      <c r="N96" s="390">
        <v>0</v>
      </c>
      <c r="O96" s="390">
        <v>0</v>
      </c>
      <c r="P96" s="390">
        <v>0</v>
      </c>
      <c r="Q96" s="390">
        <v>0</v>
      </c>
      <c r="R96" s="518">
        <v>101.333</v>
      </c>
      <c r="S96" s="390">
        <v>102</v>
      </c>
      <c r="T96" s="390">
        <v>55</v>
      </c>
      <c r="U96" s="390">
        <v>50</v>
      </c>
      <c r="V96" s="390">
        <v>18</v>
      </c>
      <c r="W96" s="390">
        <v>19</v>
      </c>
      <c r="X96" s="390">
        <v>2</v>
      </c>
      <c r="Y96" s="390">
        <v>84</v>
      </c>
      <c r="Z96" s="390">
        <v>4</v>
      </c>
      <c r="AA96" s="390">
        <v>0</v>
      </c>
      <c r="AB96" s="390">
        <v>1</v>
      </c>
      <c r="AC96" s="390">
        <v>424</v>
      </c>
      <c r="AD96" s="390">
        <v>92</v>
      </c>
      <c r="AE96" s="390">
        <v>4.49</v>
      </c>
      <c r="AF96" s="519">
        <v>1.194</v>
      </c>
      <c r="AG96" s="518">
        <v>9.1</v>
      </c>
      <c r="AH96" s="518">
        <v>1.6</v>
      </c>
      <c r="AI96" s="518">
        <v>1.7</v>
      </c>
      <c r="AJ96" s="518">
        <v>7.5</v>
      </c>
      <c r="AK96" s="567">
        <v>4.42</v>
      </c>
      <c r="AL96" s="370"/>
      <c r="AM96" s="390">
        <v>90</v>
      </c>
      <c r="AN96" s="390">
        <v>0</v>
      </c>
      <c r="AO96" s="389">
        <v>20</v>
      </c>
      <c r="AP96" s="390">
        <v>4</v>
      </c>
      <c r="AQ96" s="390">
        <v>0</v>
      </c>
      <c r="AR96" s="390">
        <v>4</v>
      </c>
      <c r="AS96" s="390">
        <v>7</v>
      </c>
      <c r="AT96" s="390">
        <v>6</v>
      </c>
      <c r="AU96" s="390">
        <v>19</v>
      </c>
      <c r="AV96" s="519">
        <v>0.222</v>
      </c>
      <c r="AW96" s="519">
        <v>0.28299999999999997</v>
      </c>
      <c r="AX96" s="519">
        <v>0.4</v>
      </c>
      <c r="AY96" s="519">
        <v>0.68300000000000005</v>
      </c>
      <c r="AZ96" s="370"/>
      <c r="BA96" s="390">
        <v>305</v>
      </c>
      <c r="BB96" s="389">
        <v>0</v>
      </c>
      <c r="BC96" s="389">
        <v>82</v>
      </c>
      <c r="BD96" s="389">
        <v>12</v>
      </c>
      <c r="BE96" s="389">
        <v>4</v>
      </c>
      <c r="BF96" s="390">
        <v>14</v>
      </c>
      <c r="BG96" s="390">
        <v>42</v>
      </c>
      <c r="BH96" s="390">
        <v>13</v>
      </c>
      <c r="BI96" s="390">
        <v>65</v>
      </c>
      <c r="BJ96" s="519">
        <v>0.26900000000000002</v>
      </c>
      <c r="BK96" s="519">
        <v>0.30299999999999999</v>
      </c>
      <c r="BL96" s="519">
        <v>0.47199999999999998</v>
      </c>
      <c r="BM96" s="519">
        <v>0.77500000000000002</v>
      </c>
    </row>
    <row r="97" spans="1:65" s="388" customFormat="1">
      <c r="A97" s="272" t="s">
        <v>6183</v>
      </c>
      <c r="B97" s="388" t="s">
        <v>7398</v>
      </c>
      <c r="C97" s="388" t="s">
        <v>10193</v>
      </c>
      <c r="D97" s="390">
        <v>31</v>
      </c>
      <c r="E97" s="390" t="s">
        <v>88</v>
      </c>
      <c r="F97" s="390" t="s">
        <v>34</v>
      </c>
      <c r="G97" s="390" t="s">
        <v>10</v>
      </c>
      <c r="H97" s="390">
        <v>2</v>
      </c>
      <c r="I97" s="390">
        <v>4</v>
      </c>
      <c r="J97" s="519">
        <v>0.33300000000000002</v>
      </c>
      <c r="K97" s="517">
        <v>3.36</v>
      </c>
      <c r="L97" s="390">
        <v>59</v>
      </c>
      <c r="M97" s="390">
        <v>0</v>
      </c>
      <c r="N97" s="390">
        <v>13</v>
      </c>
      <c r="O97" s="390">
        <v>0</v>
      </c>
      <c r="P97" s="390">
        <v>0</v>
      </c>
      <c r="Q97" s="390">
        <v>0</v>
      </c>
      <c r="R97" s="518">
        <v>61.667000000000002</v>
      </c>
      <c r="S97" s="390">
        <v>50</v>
      </c>
      <c r="T97" s="390">
        <v>24</v>
      </c>
      <c r="U97" s="390">
        <v>23</v>
      </c>
      <c r="V97" s="390">
        <v>8</v>
      </c>
      <c r="W97" s="390">
        <v>15</v>
      </c>
      <c r="X97" s="390">
        <v>2</v>
      </c>
      <c r="Y97" s="390">
        <v>43</v>
      </c>
      <c r="Z97" s="390">
        <v>2</v>
      </c>
      <c r="AA97" s="390">
        <v>0</v>
      </c>
      <c r="AB97" s="390">
        <v>2</v>
      </c>
      <c r="AC97" s="390">
        <v>245</v>
      </c>
      <c r="AD97" s="390">
        <v>131</v>
      </c>
      <c r="AE97" s="390">
        <v>4.28</v>
      </c>
      <c r="AF97" s="519">
        <v>1.054</v>
      </c>
      <c r="AG97" s="518">
        <v>7.3</v>
      </c>
      <c r="AH97" s="518">
        <v>1.2</v>
      </c>
      <c r="AI97" s="518">
        <v>2.2000000000000002</v>
      </c>
      <c r="AJ97" s="518">
        <v>6.3</v>
      </c>
      <c r="AK97" s="567">
        <v>2.87</v>
      </c>
      <c r="AL97" s="370"/>
      <c r="AM97" s="390">
        <v>93</v>
      </c>
      <c r="AN97" s="390">
        <v>0</v>
      </c>
      <c r="AO97" s="389">
        <v>25</v>
      </c>
      <c r="AP97" s="390">
        <v>5</v>
      </c>
      <c r="AQ97" s="390">
        <v>0</v>
      </c>
      <c r="AR97" s="390">
        <v>6</v>
      </c>
      <c r="AS97" s="390">
        <v>16</v>
      </c>
      <c r="AT97" s="390">
        <v>5</v>
      </c>
      <c r="AU97" s="390">
        <v>22</v>
      </c>
      <c r="AV97" s="519">
        <v>0.26900000000000002</v>
      </c>
      <c r="AW97" s="519">
        <v>0.313</v>
      </c>
      <c r="AX97" s="519">
        <v>0.51600000000000001</v>
      </c>
      <c r="AY97" s="519">
        <v>0.82899999999999996</v>
      </c>
      <c r="AZ97" s="370"/>
      <c r="BA97" s="390">
        <v>131</v>
      </c>
      <c r="BB97" s="389">
        <v>0</v>
      </c>
      <c r="BC97" s="389">
        <v>25</v>
      </c>
      <c r="BD97" s="389">
        <v>2</v>
      </c>
      <c r="BE97" s="389">
        <v>1</v>
      </c>
      <c r="BF97" s="390">
        <v>2</v>
      </c>
      <c r="BG97" s="390">
        <v>16</v>
      </c>
      <c r="BH97" s="390">
        <v>10</v>
      </c>
      <c r="BI97" s="390">
        <v>21</v>
      </c>
      <c r="BJ97" s="519">
        <v>0.191</v>
      </c>
      <c r="BK97" s="519">
        <v>0.25</v>
      </c>
      <c r="BL97" s="519">
        <v>0.26700000000000002</v>
      </c>
      <c r="BM97" s="519">
        <v>0.51700000000000002</v>
      </c>
    </row>
    <row r="98" spans="1:65" s="388" customFormat="1">
      <c r="A98" s="272" t="s">
        <v>334</v>
      </c>
      <c r="B98" s="388" t="s">
        <v>7399</v>
      </c>
      <c r="C98" s="388" t="s">
        <v>10193</v>
      </c>
      <c r="D98" s="390">
        <v>32</v>
      </c>
      <c r="E98" s="390" t="s">
        <v>88</v>
      </c>
      <c r="F98" s="390" t="s">
        <v>34</v>
      </c>
      <c r="G98" s="390" t="s">
        <v>10</v>
      </c>
      <c r="H98" s="390">
        <v>7</v>
      </c>
      <c r="I98" s="390">
        <v>8</v>
      </c>
      <c r="J98" s="519">
        <v>0.46700000000000003</v>
      </c>
      <c r="K98" s="517">
        <v>4.5199999999999996</v>
      </c>
      <c r="L98" s="390">
        <v>25</v>
      </c>
      <c r="M98" s="390">
        <v>25</v>
      </c>
      <c r="N98" s="390">
        <v>0</v>
      </c>
      <c r="O98" s="390">
        <v>0</v>
      </c>
      <c r="P98" s="390">
        <v>0</v>
      </c>
      <c r="Q98" s="390">
        <v>0</v>
      </c>
      <c r="R98" s="518">
        <v>131.333</v>
      </c>
      <c r="S98" s="390">
        <v>140</v>
      </c>
      <c r="T98" s="390">
        <v>76</v>
      </c>
      <c r="U98" s="390">
        <v>66</v>
      </c>
      <c r="V98" s="390">
        <v>28</v>
      </c>
      <c r="W98" s="390">
        <v>26</v>
      </c>
      <c r="X98" s="390">
        <v>0</v>
      </c>
      <c r="Y98" s="390">
        <v>111</v>
      </c>
      <c r="Z98" s="390">
        <v>2</v>
      </c>
      <c r="AA98" s="390">
        <v>0</v>
      </c>
      <c r="AB98" s="390">
        <v>1</v>
      </c>
      <c r="AC98" s="390">
        <v>556</v>
      </c>
      <c r="AD98" s="390">
        <v>97</v>
      </c>
      <c r="AE98" s="390">
        <v>4.88</v>
      </c>
      <c r="AF98" s="519">
        <v>1.264</v>
      </c>
      <c r="AG98" s="518">
        <v>9.6</v>
      </c>
      <c r="AH98" s="518">
        <v>1.9</v>
      </c>
      <c r="AI98" s="518">
        <v>1.8</v>
      </c>
      <c r="AJ98" s="518">
        <v>7.6</v>
      </c>
      <c r="AK98" s="567">
        <v>4.2699999999999996</v>
      </c>
      <c r="AL98" s="370"/>
      <c r="AM98" s="390">
        <v>268</v>
      </c>
      <c r="AN98" s="390">
        <v>0</v>
      </c>
      <c r="AO98" s="389">
        <v>70</v>
      </c>
      <c r="AP98" s="390">
        <v>12</v>
      </c>
      <c r="AQ98" s="390">
        <v>3</v>
      </c>
      <c r="AR98" s="390">
        <v>15</v>
      </c>
      <c r="AS98" s="390">
        <v>41</v>
      </c>
      <c r="AT98" s="390">
        <v>18</v>
      </c>
      <c r="AU98" s="390">
        <v>57</v>
      </c>
      <c r="AV98" s="519">
        <v>0.26100000000000001</v>
      </c>
      <c r="AW98" s="519">
        <v>0.31</v>
      </c>
      <c r="AX98" s="519">
        <v>0.496</v>
      </c>
      <c r="AY98" s="519">
        <v>0.80600000000000005</v>
      </c>
      <c r="AZ98" s="370"/>
      <c r="BA98" s="390">
        <v>253</v>
      </c>
      <c r="BB98" s="389">
        <v>0</v>
      </c>
      <c r="BC98" s="389">
        <v>70</v>
      </c>
      <c r="BD98" s="389">
        <v>11</v>
      </c>
      <c r="BE98" s="389">
        <v>3</v>
      </c>
      <c r="BF98" s="390">
        <v>13</v>
      </c>
      <c r="BG98" s="390">
        <v>33</v>
      </c>
      <c r="BH98" s="390">
        <v>8</v>
      </c>
      <c r="BI98" s="390">
        <v>54</v>
      </c>
      <c r="BJ98" s="519">
        <v>0.27700000000000002</v>
      </c>
      <c r="BK98" s="519">
        <v>0.29499999999999998</v>
      </c>
      <c r="BL98" s="519">
        <v>0.498</v>
      </c>
      <c r="BM98" s="519">
        <v>0.79300000000000004</v>
      </c>
    </row>
    <row r="99" spans="1:65">
      <c r="A99" s="279"/>
      <c r="B99" s="368"/>
      <c r="C99" s="368"/>
      <c r="D99" s="368"/>
      <c r="E99" s="368"/>
      <c r="F99" s="368"/>
      <c r="G99" s="368"/>
      <c r="H99" s="291"/>
      <c r="I99" s="291"/>
      <c r="J99" s="292"/>
      <c r="K99" s="368"/>
      <c r="L99" s="368"/>
      <c r="M99" s="368"/>
      <c r="N99" s="368"/>
      <c r="O99" s="368"/>
      <c r="P99" s="368"/>
      <c r="Q99" s="290"/>
      <c r="R99" s="368"/>
      <c r="S99" s="368"/>
      <c r="T99" s="368"/>
      <c r="U99" s="368"/>
      <c r="V99" s="368"/>
      <c r="W99" s="368"/>
      <c r="X99" s="368"/>
      <c r="Y99" s="368"/>
      <c r="Z99" s="368"/>
      <c r="AA99" s="368"/>
      <c r="AB99" s="368"/>
      <c r="AC99" s="368"/>
      <c r="AD99" s="368"/>
      <c r="AE99" s="368"/>
      <c r="AF99" s="368"/>
      <c r="AG99" s="368"/>
      <c r="AH99" s="368"/>
      <c r="AI99" s="368"/>
      <c r="AJ99" s="319"/>
      <c r="AK99" s="291"/>
      <c r="AL99" s="616"/>
      <c r="AM99" s="291"/>
      <c r="AN99" s="291"/>
      <c r="AO99" s="291"/>
      <c r="AP99" s="319"/>
      <c r="AQ99" s="291"/>
      <c r="AR99" s="291"/>
      <c r="AS99" s="291"/>
      <c r="AT99" s="291"/>
      <c r="AU99" s="291"/>
    </row>
    <row r="100" spans="1:65">
      <c r="A100" s="347" t="s">
        <v>457</v>
      </c>
      <c r="B100" s="373"/>
      <c r="C100" s="373"/>
      <c r="D100" s="373"/>
      <c r="E100" s="390"/>
      <c r="F100" s="390"/>
      <c r="G100" s="390"/>
      <c r="H100" s="390"/>
      <c r="I100" s="390"/>
      <c r="J100" s="390"/>
      <c r="K100" s="390"/>
      <c r="L100" s="390"/>
      <c r="M100" s="390"/>
      <c r="N100" s="390"/>
      <c r="O100" s="390"/>
      <c r="P100" s="389"/>
      <c r="Q100" s="390"/>
      <c r="R100" s="390"/>
      <c r="S100" s="390"/>
      <c r="T100" s="390"/>
      <c r="U100" s="390"/>
      <c r="V100" s="390"/>
      <c r="W100" s="390"/>
      <c r="X100" s="390"/>
      <c r="Y100" s="390"/>
      <c r="Z100" s="390"/>
      <c r="AA100" s="390"/>
      <c r="AB100" s="390"/>
      <c r="AC100" s="390"/>
      <c r="AD100" s="390"/>
      <c r="AE100" s="390"/>
      <c r="AF100" s="390"/>
      <c r="AG100" s="390"/>
      <c r="AH100" s="390"/>
      <c r="AI100" s="390"/>
      <c r="AJ100" s="390"/>
      <c r="AK100" s="389"/>
      <c r="AL100" s="370"/>
      <c r="AM100" s="390"/>
      <c r="AN100" s="390"/>
      <c r="AO100" s="389"/>
      <c r="AP100" s="390"/>
      <c r="AQ100" s="390"/>
      <c r="AR100" s="390"/>
      <c r="AS100" s="389"/>
    </row>
    <row r="101" spans="1:65" s="388" customFormat="1">
      <c r="A101" s="272" t="s">
        <v>8251</v>
      </c>
      <c r="B101" s="388" t="s">
        <v>8252</v>
      </c>
      <c r="C101" s="388" t="s">
        <v>10193</v>
      </c>
      <c r="D101" s="390">
        <v>23</v>
      </c>
      <c r="E101" s="390" t="s">
        <v>64</v>
      </c>
      <c r="F101" s="390" t="s">
        <v>34</v>
      </c>
      <c r="G101" s="390" t="s">
        <v>35</v>
      </c>
      <c r="H101" s="390">
        <v>1</v>
      </c>
      <c r="I101" s="390">
        <v>6</v>
      </c>
      <c r="J101" s="519">
        <v>0.14299999999999999</v>
      </c>
      <c r="K101" s="517">
        <v>2.39</v>
      </c>
      <c r="L101" s="390">
        <v>70</v>
      </c>
      <c r="M101" s="390">
        <v>0</v>
      </c>
      <c r="N101" s="390">
        <v>17</v>
      </c>
      <c r="O101" s="390">
        <v>0</v>
      </c>
      <c r="P101" s="390">
        <v>0</v>
      </c>
      <c r="Q101" s="390">
        <v>8</v>
      </c>
      <c r="R101" s="518">
        <v>64</v>
      </c>
      <c r="S101" s="390">
        <v>42</v>
      </c>
      <c r="T101" s="390">
        <v>21</v>
      </c>
      <c r="U101" s="390">
        <v>17</v>
      </c>
      <c r="V101" s="390">
        <v>1</v>
      </c>
      <c r="W101" s="390">
        <v>29</v>
      </c>
      <c r="X101" s="390">
        <v>4</v>
      </c>
      <c r="Y101" s="390">
        <v>80</v>
      </c>
      <c r="Z101" s="390">
        <v>1</v>
      </c>
      <c r="AA101" s="390">
        <v>0</v>
      </c>
      <c r="AB101" s="390">
        <v>2</v>
      </c>
      <c r="AC101" s="390">
        <v>263</v>
      </c>
      <c r="AD101" s="390">
        <v>174</v>
      </c>
      <c r="AE101" s="390">
        <v>2.27</v>
      </c>
      <c r="AF101" s="519">
        <v>1.109</v>
      </c>
      <c r="AG101" s="518">
        <v>5.9</v>
      </c>
      <c r="AH101" s="518">
        <v>0.1</v>
      </c>
      <c r="AI101" s="518">
        <v>4.0999999999999996</v>
      </c>
      <c r="AJ101" s="518">
        <v>11.3</v>
      </c>
      <c r="AK101" s="567">
        <v>2.76</v>
      </c>
      <c r="AL101" s="370"/>
      <c r="AM101" s="390">
        <v>79</v>
      </c>
      <c r="AN101" s="390">
        <v>0</v>
      </c>
      <c r="AO101" s="389">
        <v>17</v>
      </c>
      <c r="AP101" s="390">
        <v>2</v>
      </c>
      <c r="AQ101" s="390">
        <v>0</v>
      </c>
      <c r="AR101" s="390">
        <v>1</v>
      </c>
      <c r="AS101" s="390">
        <v>6</v>
      </c>
      <c r="AT101" s="390">
        <v>10</v>
      </c>
      <c r="AU101" s="390">
        <v>26</v>
      </c>
      <c r="AV101" s="519">
        <v>0.215</v>
      </c>
      <c r="AW101" s="519">
        <v>0.30299999999999999</v>
      </c>
      <c r="AX101" s="519">
        <v>0.27800000000000002</v>
      </c>
      <c r="AY101" s="519">
        <v>0.58099999999999996</v>
      </c>
      <c r="AZ101" s="370"/>
      <c r="BA101" s="390">
        <v>150</v>
      </c>
      <c r="BB101" s="389">
        <v>0</v>
      </c>
      <c r="BC101" s="389">
        <v>25</v>
      </c>
      <c r="BD101" s="389">
        <v>8</v>
      </c>
      <c r="BE101" s="389">
        <v>1</v>
      </c>
      <c r="BF101" s="390">
        <v>0</v>
      </c>
      <c r="BG101" s="390">
        <v>16</v>
      </c>
      <c r="BH101" s="390">
        <v>19</v>
      </c>
      <c r="BI101" s="390">
        <v>54</v>
      </c>
      <c r="BJ101" s="519">
        <v>0.16700000000000001</v>
      </c>
      <c r="BK101" s="519">
        <v>0.26200000000000001</v>
      </c>
      <c r="BL101" s="519">
        <v>0.23300000000000001</v>
      </c>
      <c r="BM101" s="519">
        <v>0.495</v>
      </c>
    </row>
    <row r="102" spans="1:65" s="388" customFormat="1">
      <c r="A102" s="272" t="s">
        <v>6187</v>
      </c>
      <c r="B102" s="388" t="s">
        <v>7400</v>
      </c>
      <c r="C102" s="388" t="s">
        <v>10193</v>
      </c>
      <c r="D102" s="390">
        <v>29</v>
      </c>
      <c r="E102" s="390" t="s">
        <v>38</v>
      </c>
      <c r="F102" s="390" t="s">
        <v>34</v>
      </c>
      <c r="G102" s="390" t="s">
        <v>35</v>
      </c>
      <c r="H102" s="390">
        <v>6</v>
      </c>
      <c r="I102" s="390">
        <v>4</v>
      </c>
      <c r="J102" s="519">
        <v>0.6</v>
      </c>
      <c r="K102" s="517">
        <v>2.71</v>
      </c>
      <c r="L102" s="390">
        <v>76</v>
      </c>
      <c r="M102" s="390">
        <v>0</v>
      </c>
      <c r="N102" s="390">
        <v>5</v>
      </c>
      <c r="O102" s="390">
        <v>0</v>
      </c>
      <c r="P102" s="390">
        <v>0</v>
      </c>
      <c r="Q102" s="390">
        <v>1</v>
      </c>
      <c r="R102" s="518">
        <v>63</v>
      </c>
      <c r="S102" s="390">
        <v>51</v>
      </c>
      <c r="T102" s="390">
        <v>20</v>
      </c>
      <c r="U102" s="390">
        <v>19</v>
      </c>
      <c r="V102" s="390">
        <v>3</v>
      </c>
      <c r="W102" s="390">
        <v>22</v>
      </c>
      <c r="X102" s="390">
        <v>2</v>
      </c>
      <c r="Y102" s="390">
        <v>59</v>
      </c>
      <c r="Z102" s="390">
        <v>2</v>
      </c>
      <c r="AA102" s="390">
        <v>0</v>
      </c>
      <c r="AB102" s="390">
        <v>1</v>
      </c>
      <c r="AC102" s="390">
        <v>261</v>
      </c>
      <c r="AD102" s="390">
        <v>154</v>
      </c>
      <c r="AE102" s="390">
        <v>3.05</v>
      </c>
      <c r="AF102" s="519">
        <v>1.159</v>
      </c>
      <c r="AG102" s="518">
        <v>7.3</v>
      </c>
      <c r="AH102" s="518">
        <v>0.4</v>
      </c>
      <c r="AI102" s="518">
        <v>3.1</v>
      </c>
      <c r="AJ102" s="518">
        <v>8.4</v>
      </c>
      <c r="AK102" s="567">
        <v>2.68</v>
      </c>
      <c r="AL102" s="370"/>
      <c r="AM102" s="390">
        <v>136</v>
      </c>
      <c r="AN102" s="390">
        <v>0</v>
      </c>
      <c r="AO102" s="389">
        <v>28</v>
      </c>
      <c r="AP102" s="390">
        <v>9</v>
      </c>
      <c r="AQ102" s="390">
        <v>0</v>
      </c>
      <c r="AR102" s="390">
        <v>3</v>
      </c>
      <c r="AS102" s="390">
        <v>11</v>
      </c>
      <c r="AT102" s="390">
        <v>9</v>
      </c>
      <c r="AU102" s="390">
        <v>34</v>
      </c>
      <c r="AV102" s="519">
        <v>0.20599999999999999</v>
      </c>
      <c r="AW102" s="519">
        <v>0.26500000000000001</v>
      </c>
      <c r="AX102" s="519">
        <v>0.33800000000000002</v>
      </c>
      <c r="AY102" s="519">
        <v>0.60299999999999998</v>
      </c>
      <c r="AZ102" s="370"/>
      <c r="BA102" s="390">
        <v>99</v>
      </c>
      <c r="BB102" s="389">
        <v>0</v>
      </c>
      <c r="BC102" s="389">
        <v>23</v>
      </c>
      <c r="BD102" s="389">
        <v>5</v>
      </c>
      <c r="BE102" s="389">
        <v>1</v>
      </c>
      <c r="BF102" s="390">
        <v>0</v>
      </c>
      <c r="BG102" s="390">
        <v>8</v>
      </c>
      <c r="BH102" s="390">
        <v>13</v>
      </c>
      <c r="BI102" s="390">
        <v>25</v>
      </c>
      <c r="BJ102" s="519">
        <v>0.23200000000000001</v>
      </c>
      <c r="BK102" s="519">
        <v>0.32100000000000001</v>
      </c>
      <c r="BL102" s="519">
        <v>0.30299999999999999</v>
      </c>
      <c r="BM102" s="519">
        <v>0.624</v>
      </c>
    </row>
    <row r="103" spans="1:65" s="388" customFormat="1">
      <c r="A103" s="272" t="s">
        <v>6573</v>
      </c>
      <c r="B103" s="388" t="s">
        <v>7452</v>
      </c>
      <c r="C103" s="388" t="s">
        <v>10193</v>
      </c>
      <c r="D103" s="390">
        <v>28</v>
      </c>
      <c r="E103" s="390" t="s">
        <v>53</v>
      </c>
      <c r="F103" s="390" t="s">
        <v>34</v>
      </c>
      <c r="G103" s="390" t="s">
        <v>10</v>
      </c>
      <c r="H103" s="390">
        <v>6</v>
      </c>
      <c r="I103" s="390">
        <v>4</v>
      </c>
      <c r="J103" s="519">
        <v>0.6</v>
      </c>
      <c r="K103" s="517">
        <v>3.65</v>
      </c>
      <c r="L103" s="390">
        <v>62</v>
      </c>
      <c r="M103" s="390">
        <v>0</v>
      </c>
      <c r="N103" s="390">
        <v>8</v>
      </c>
      <c r="O103" s="390">
        <v>0</v>
      </c>
      <c r="P103" s="390">
        <v>0</v>
      </c>
      <c r="Q103" s="390">
        <v>0</v>
      </c>
      <c r="R103" s="518">
        <v>61.667000000000002</v>
      </c>
      <c r="S103" s="390">
        <v>47</v>
      </c>
      <c r="T103" s="390">
        <v>25</v>
      </c>
      <c r="U103" s="390">
        <v>25</v>
      </c>
      <c r="V103" s="390">
        <v>5</v>
      </c>
      <c r="W103" s="390">
        <v>31</v>
      </c>
      <c r="X103" s="390">
        <v>1</v>
      </c>
      <c r="Y103" s="390">
        <v>96</v>
      </c>
      <c r="Z103" s="390">
        <v>2</v>
      </c>
      <c r="AA103" s="390">
        <v>0</v>
      </c>
      <c r="AB103" s="390">
        <v>8</v>
      </c>
      <c r="AC103" s="390">
        <v>265</v>
      </c>
      <c r="AD103" s="390">
        <v>120</v>
      </c>
      <c r="AE103" s="390">
        <v>2.71</v>
      </c>
      <c r="AF103" s="519">
        <v>1.2649999999999999</v>
      </c>
      <c r="AG103" s="518">
        <v>6.9</v>
      </c>
      <c r="AH103" s="518">
        <v>0.7</v>
      </c>
      <c r="AI103" s="518">
        <v>4.5</v>
      </c>
      <c r="AJ103" s="518">
        <v>14</v>
      </c>
      <c r="AK103" s="567">
        <v>3.1</v>
      </c>
      <c r="AL103" s="370"/>
      <c r="AM103" s="390">
        <v>89</v>
      </c>
      <c r="AN103" s="390">
        <v>0</v>
      </c>
      <c r="AO103" s="389">
        <v>20</v>
      </c>
      <c r="AP103" s="390">
        <v>5</v>
      </c>
      <c r="AQ103" s="390">
        <v>1</v>
      </c>
      <c r="AR103" s="390">
        <v>0</v>
      </c>
      <c r="AS103" s="390">
        <v>8</v>
      </c>
      <c r="AT103" s="390">
        <v>15</v>
      </c>
      <c r="AU103" s="390">
        <v>42</v>
      </c>
      <c r="AV103" s="519">
        <v>0.22500000000000001</v>
      </c>
      <c r="AW103" s="519">
        <v>0.34</v>
      </c>
      <c r="AX103" s="519">
        <v>0.30299999999999999</v>
      </c>
      <c r="AY103" s="519">
        <v>0.64300000000000002</v>
      </c>
      <c r="AZ103" s="370"/>
      <c r="BA103" s="390">
        <v>141</v>
      </c>
      <c r="BB103" s="389">
        <v>0</v>
      </c>
      <c r="BC103" s="389">
        <v>27</v>
      </c>
      <c r="BD103" s="389">
        <v>5</v>
      </c>
      <c r="BE103" s="389">
        <v>0</v>
      </c>
      <c r="BF103" s="390">
        <v>5</v>
      </c>
      <c r="BG103" s="390">
        <v>15</v>
      </c>
      <c r="BH103" s="390">
        <v>16</v>
      </c>
      <c r="BI103" s="390">
        <v>54</v>
      </c>
      <c r="BJ103" s="519">
        <v>0.191</v>
      </c>
      <c r="BK103" s="519">
        <v>0.27700000000000002</v>
      </c>
      <c r="BL103" s="519">
        <v>0.33300000000000002</v>
      </c>
      <c r="BM103" s="519">
        <v>0.61</v>
      </c>
    </row>
    <row r="104" spans="1:65" s="388" customFormat="1">
      <c r="A104" s="272" t="s">
        <v>335</v>
      </c>
      <c r="B104" s="388" t="s">
        <v>7401</v>
      </c>
      <c r="C104" s="388" t="s">
        <v>10193</v>
      </c>
      <c r="D104" s="390">
        <v>30</v>
      </c>
      <c r="E104" s="390" t="s">
        <v>134</v>
      </c>
      <c r="F104" s="390" t="s">
        <v>34</v>
      </c>
      <c r="G104" s="390" t="s">
        <v>35</v>
      </c>
      <c r="H104" s="390">
        <v>3</v>
      </c>
      <c r="I104" s="390">
        <v>0</v>
      </c>
      <c r="J104" s="519">
        <v>1</v>
      </c>
      <c r="K104" s="517">
        <v>2.4500000000000002</v>
      </c>
      <c r="L104" s="390">
        <v>55</v>
      </c>
      <c r="M104" s="390">
        <v>0</v>
      </c>
      <c r="N104" s="390">
        <v>43</v>
      </c>
      <c r="O104" s="390">
        <v>0</v>
      </c>
      <c r="P104" s="390">
        <v>0</v>
      </c>
      <c r="Q104" s="390">
        <v>32</v>
      </c>
      <c r="R104" s="518">
        <v>51.332999999999998</v>
      </c>
      <c r="S104" s="390">
        <v>24</v>
      </c>
      <c r="T104" s="390">
        <v>15</v>
      </c>
      <c r="U104" s="390">
        <v>14</v>
      </c>
      <c r="V104" s="390">
        <v>2</v>
      </c>
      <c r="W104" s="390">
        <v>30</v>
      </c>
      <c r="X104" s="390">
        <v>0</v>
      </c>
      <c r="Y104" s="390">
        <v>93</v>
      </c>
      <c r="Z104" s="390">
        <v>5</v>
      </c>
      <c r="AA104" s="390">
        <v>0</v>
      </c>
      <c r="AB104" s="390">
        <v>9</v>
      </c>
      <c r="AC104" s="390">
        <v>212</v>
      </c>
      <c r="AD104" s="390">
        <v>179</v>
      </c>
      <c r="AE104" s="390">
        <v>2.09</v>
      </c>
      <c r="AF104" s="519">
        <v>1.052</v>
      </c>
      <c r="AG104" s="518">
        <v>4.2</v>
      </c>
      <c r="AH104" s="518">
        <v>0.4</v>
      </c>
      <c r="AI104" s="518">
        <v>5.3</v>
      </c>
      <c r="AJ104" s="518">
        <v>16.3</v>
      </c>
      <c r="AK104" s="567">
        <v>3.1</v>
      </c>
      <c r="AL104" s="370"/>
      <c r="AM104" s="390">
        <v>44</v>
      </c>
      <c r="AN104" s="390">
        <v>0</v>
      </c>
      <c r="AO104" s="389">
        <v>6</v>
      </c>
      <c r="AP104" s="390">
        <v>1</v>
      </c>
      <c r="AQ104" s="390">
        <v>0</v>
      </c>
      <c r="AR104" s="390">
        <v>0</v>
      </c>
      <c r="AS104" s="390">
        <v>2</v>
      </c>
      <c r="AT104" s="390">
        <v>7</v>
      </c>
      <c r="AU104" s="390">
        <v>25</v>
      </c>
      <c r="AV104" s="519">
        <v>0.13600000000000001</v>
      </c>
      <c r="AW104" s="519">
        <v>0.309</v>
      </c>
      <c r="AX104" s="519">
        <v>0.159</v>
      </c>
      <c r="AY104" s="519">
        <v>0.46800000000000003</v>
      </c>
      <c r="AZ104" s="370"/>
      <c r="BA104" s="390">
        <v>133</v>
      </c>
      <c r="BB104" s="389">
        <v>0</v>
      </c>
      <c r="BC104" s="389">
        <v>18</v>
      </c>
      <c r="BD104" s="389">
        <v>7</v>
      </c>
      <c r="BE104" s="389">
        <v>0</v>
      </c>
      <c r="BF104" s="390">
        <v>2</v>
      </c>
      <c r="BG104" s="390">
        <v>9</v>
      </c>
      <c r="BH104" s="390">
        <v>23</v>
      </c>
      <c r="BI104" s="390">
        <v>68</v>
      </c>
      <c r="BJ104" s="519">
        <v>0.13500000000000001</v>
      </c>
      <c r="BK104" s="519">
        <v>0.26800000000000002</v>
      </c>
      <c r="BL104" s="519">
        <v>0.23300000000000001</v>
      </c>
      <c r="BM104" s="519">
        <v>0.501</v>
      </c>
    </row>
    <row r="105" spans="1:65" s="388" customFormat="1">
      <c r="A105" s="272" t="s">
        <v>10195</v>
      </c>
      <c r="B105" s="388" t="s">
        <v>7402</v>
      </c>
      <c r="C105" s="388" t="s">
        <v>10193</v>
      </c>
      <c r="D105" s="390">
        <v>26</v>
      </c>
      <c r="E105" s="390" t="s">
        <v>97</v>
      </c>
      <c r="F105" s="390" t="s">
        <v>43</v>
      </c>
      <c r="G105" s="390" t="s">
        <v>10</v>
      </c>
      <c r="H105" s="390">
        <v>3</v>
      </c>
      <c r="I105" s="390">
        <v>2</v>
      </c>
      <c r="J105" s="519">
        <v>0.6</v>
      </c>
      <c r="K105" s="517">
        <v>2.6</v>
      </c>
      <c r="L105" s="390">
        <v>58</v>
      </c>
      <c r="M105" s="390">
        <v>0</v>
      </c>
      <c r="N105" s="390">
        <v>2</v>
      </c>
      <c r="O105" s="390">
        <v>0</v>
      </c>
      <c r="P105" s="390">
        <v>0</v>
      </c>
      <c r="Q105" s="390">
        <v>0</v>
      </c>
      <c r="R105" s="518">
        <v>52</v>
      </c>
      <c r="S105" s="390">
        <v>36</v>
      </c>
      <c r="T105" s="390">
        <v>17</v>
      </c>
      <c r="U105" s="390">
        <v>15</v>
      </c>
      <c r="V105" s="390">
        <v>2</v>
      </c>
      <c r="W105" s="390">
        <v>32</v>
      </c>
      <c r="X105" s="390">
        <v>1</v>
      </c>
      <c r="Y105" s="390">
        <v>67</v>
      </c>
      <c r="Z105" s="390">
        <v>0</v>
      </c>
      <c r="AA105" s="390">
        <v>0</v>
      </c>
      <c r="AB105" s="390">
        <v>4</v>
      </c>
      <c r="AC105" s="390">
        <v>222</v>
      </c>
      <c r="AD105" s="390">
        <v>166</v>
      </c>
      <c r="AE105" s="390">
        <v>2.93</v>
      </c>
      <c r="AF105" s="519">
        <v>1.3080000000000001</v>
      </c>
      <c r="AG105" s="518">
        <v>6.2</v>
      </c>
      <c r="AH105" s="518">
        <v>0.3</v>
      </c>
      <c r="AI105" s="518">
        <v>5.5</v>
      </c>
      <c r="AJ105" s="518">
        <v>11.6</v>
      </c>
      <c r="AK105" s="567">
        <v>2.09</v>
      </c>
      <c r="AL105" s="370"/>
      <c r="AM105" s="390">
        <v>79</v>
      </c>
      <c r="AN105" s="390">
        <v>0</v>
      </c>
      <c r="AO105" s="389">
        <v>19</v>
      </c>
      <c r="AP105" s="390">
        <v>3</v>
      </c>
      <c r="AQ105" s="390">
        <v>1</v>
      </c>
      <c r="AR105" s="390">
        <v>0</v>
      </c>
      <c r="AS105" s="390">
        <v>6</v>
      </c>
      <c r="AT105" s="390">
        <v>13</v>
      </c>
      <c r="AU105" s="390">
        <v>19</v>
      </c>
      <c r="AV105" s="519">
        <v>0.24099999999999999</v>
      </c>
      <c r="AW105" s="519">
        <v>0.34799999999999998</v>
      </c>
      <c r="AX105" s="519">
        <v>0.30399999999999999</v>
      </c>
      <c r="AY105" s="519">
        <v>0.65200000000000002</v>
      </c>
      <c r="AZ105" s="370"/>
      <c r="BA105" s="390">
        <v>110</v>
      </c>
      <c r="BB105" s="389">
        <v>0</v>
      </c>
      <c r="BC105" s="389">
        <v>17</v>
      </c>
      <c r="BD105" s="389">
        <v>5</v>
      </c>
      <c r="BE105" s="389">
        <v>0</v>
      </c>
      <c r="BF105" s="390">
        <v>2</v>
      </c>
      <c r="BG105" s="390">
        <v>11</v>
      </c>
      <c r="BH105" s="390">
        <v>19</v>
      </c>
      <c r="BI105" s="390">
        <v>48</v>
      </c>
      <c r="BJ105" s="519">
        <v>0.155</v>
      </c>
      <c r="BK105" s="519">
        <v>0.27900000000000003</v>
      </c>
      <c r="BL105" s="519">
        <v>0.255</v>
      </c>
      <c r="BM105" s="519">
        <v>0.53400000000000003</v>
      </c>
    </row>
    <row r="106" spans="1:65" s="388" customFormat="1">
      <c r="A106" s="272" t="s">
        <v>6576</v>
      </c>
      <c r="B106" s="388" t="s">
        <v>7403</v>
      </c>
      <c r="C106" s="388" t="s">
        <v>10193</v>
      </c>
      <c r="D106" s="390">
        <v>24</v>
      </c>
      <c r="E106" s="390" t="s">
        <v>46</v>
      </c>
      <c r="F106" s="390" t="s">
        <v>43</v>
      </c>
      <c r="G106" s="390" t="s">
        <v>10</v>
      </c>
      <c r="H106" s="390">
        <v>11</v>
      </c>
      <c r="I106" s="390">
        <v>8</v>
      </c>
      <c r="J106" s="519">
        <v>0.57899999999999996</v>
      </c>
      <c r="K106" s="517">
        <v>4.3600000000000003</v>
      </c>
      <c r="L106" s="390">
        <v>24</v>
      </c>
      <c r="M106" s="390">
        <v>24</v>
      </c>
      <c r="N106" s="390">
        <v>0</v>
      </c>
      <c r="O106" s="390">
        <v>0</v>
      </c>
      <c r="P106" s="390">
        <v>0</v>
      </c>
      <c r="Q106" s="390">
        <v>0</v>
      </c>
      <c r="R106" s="518">
        <v>128</v>
      </c>
      <c r="S106" s="390">
        <v>130</v>
      </c>
      <c r="T106" s="390">
        <v>69</v>
      </c>
      <c r="U106" s="390">
        <v>62</v>
      </c>
      <c r="V106" s="390">
        <v>16</v>
      </c>
      <c r="W106" s="390">
        <v>37</v>
      </c>
      <c r="X106" s="390">
        <v>4</v>
      </c>
      <c r="Y106" s="390">
        <v>123</v>
      </c>
      <c r="Z106" s="390">
        <v>3</v>
      </c>
      <c r="AA106" s="390">
        <v>0</v>
      </c>
      <c r="AB106" s="390">
        <v>4</v>
      </c>
      <c r="AC106" s="390">
        <v>548</v>
      </c>
      <c r="AD106" s="390">
        <v>95</v>
      </c>
      <c r="AE106" s="390">
        <v>3.8</v>
      </c>
      <c r="AF106" s="519">
        <v>1.3049999999999999</v>
      </c>
      <c r="AG106" s="518">
        <v>9.1</v>
      </c>
      <c r="AH106" s="518">
        <v>1.1000000000000001</v>
      </c>
      <c r="AI106" s="518">
        <v>2.6</v>
      </c>
      <c r="AJ106" s="518">
        <v>8.6</v>
      </c>
      <c r="AK106" s="567">
        <v>3.32</v>
      </c>
      <c r="AL106" s="370"/>
      <c r="AM106" s="390">
        <v>224</v>
      </c>
      <c r="AN106" s="390">
        <v>0</v>
      </c>
      <c r="AO106" s="389">
        <v>64</v>
      </c>
      <c r="AP106" s="390">
        <v>16</v>
      </c>
      <c r="AQ106" s="390">
        <v>2</v>
      </c>
      <c r="AR106" s="390">
        <v>9</v>
      </c>
      <c r="AS106" s="390">
        <v>30</v>
      </c>
      <c r="AT106" s="390">
        <v>21</v>
      </c>
      <c r="AU106" s="390">
        <v>57</v>
      </c>
      <c r="AV106" s="519">
        <v>0.28599999999999998</v>
      </c>
      <c r="AW106" s="519">
        <v>0.34699999999999998</v>
      </c>
      <c r="AX106" s="519">
        <v>0.496</v>
      </c>
      <c r="AY106" s="519">
        <v>0.84299999999999997</v>
      </c>
      <c r="AZ106" s="370"/>
      <c r="BA106" s="390">
        <v>275</v>
      </c>
      <c r="BB106" s="389">
        <v>0</v>
      </c>
      <c r="BC106" s="389">
        <v>66</v>
      </c>
      <c r="BD106" s="389">
        <v>18</v>
      </c>
      <c r="BE106" s="389">
        <v>0</v>
      </c>
      <c r="BF106" s="390">
        <v>7</v>
      </c>
      <c r="BG106" s="390">
        <v>28</v>
      </c>
      <c r="BH106" s="390">
        <v>16</v>
      </c>
      <c r="BI106" s="390">
        <v>66</v>
      </c>
      <c r="BJ106" s="519">
        <v>0.24</v>
      </c>
      <c r="BK106" s="519">
        <v>0.28499999999999998</v>
      </c>
      <c r="BL106" s="519">
        <v>0.38200000000000001</v>
      </c>
      <c r="BM106" s="519">
        <v>0.66700000000000004</v>
      </c>
    </row>
    <row r="107" spans="1:65" s="388" customFormat="1">
      <c r="A107" s="272" t="s">
        <v>8168</v>
      </c>
      <c r="B107" s="388" t="s">
        <v>8169</v>
      </c>
      <c r="C107" s="388" t="s">
        <v>10193</v>
      </c>
      <c r="D107" s="390">
        <v>23</v>
      </c>
      <c r="E107" s="390" t="s">
        <v>58</v>
      </c>
      <c r="F107" s="390" t="s">
        <v>34</v>
      </c>
      <c r="G107" s="390" t="s">
        <v>10</v>
      </c>
      <c r="H107" s="390">
        <v>10</v>
      </c>
      <c r="I107" s="390">
        <v>13</v>
      </c>
      <c r="J107" s="519">
        <v>0.435</v>
      </c>
      <c r="K107" s="517">
        <v>6.13</v>
      </c>
      <c r="L107" s="390">
        <v>32</v>
      </c>
      <c r="M107" s="390">
        <v>32</v>
      </c>
      <c r="N107" s="390">
        <v>0</v>
      </c>
      <c r="O107" s="390">
        <v>0</v>
      </c>
      <c r="P107" s="390">
        <v>0</v>
      </c>
      <c r="Q107" s="390">
        <v>0</v>
      </c>
      <c r="R107" s="518">
        <v>173.333</v>
      </c>
      <c r="S107" s="390">
        <v>166</v>
      </c>
      <c r="T107" s="390">
        <v>123</v>
      </c>
      <c r="U107" s="390">
        <v>118</v>
      </c>
      <c r="V107" s="390">
        <v>27</v>
      </c>
      <c r="W107" s="390">
        <v>90</v>
      </c>
      <c r="X107" s="390">
        <v>2</v>
      </c>
      <c r="Y107" s="390">
        <v>125</v>
      </c>
      <c r="Z107" s="390">
        <v>15</v>
      </c>
      <c r="AA107" s="390">
        <v>0</v>
      </c>
      <c r="AB107" s="390">
        <v>13</v>
      </c>
      <c r="AC107" s="390">
        <v>775</v>
      </c>
      <c r="AD107" s="390">
        <v>68</v>
      </c>
      <c r="AE107" s="390">
        <v>5.56</v>
      </c>
      <c r="AF107" s="519">
        <v>1.4770000000000001</v>
      </c>
      <c r="AG107" s="518">
        <v>8.6</v>
      </c>
      <c r="AH107" s="518">
        <v>1.4</v>
      </c>
      <c r="AI107" s="518">
        <v>4.7</v>
      </c>
      <c r="AJ107" s="518">
        <v>6.5</v>
      </c>
      <c r="AK107" s="567">
        <v>1.39</v>
      </c>
      <c r="AL107" s="370"/>
      <c r="AM107" s="390">
        <v>343</v>
      </c>
      <c r="AN107" s="390">
        <v>0</v>
      </c>
      <c r="AO107" s="389">
        <v>93</v>
      </c>
      <c r="AP107" s="390">
        <v>22</v>
      </c>
      <c r="AQ107" s="390">
        <v>2</v>
      </c>
      <c r="AR107" s="390">
        <v>13</v>
      </c>
      <c r="AS107" s="390">
        <v>55</v>
      </c>
      <c r="AT107" s="390">
        <v>49</v>
      </c>
      <c r="AU107" s="390">
        <v>58</v>
      </c>
      <c r="AV107" s="519">
        <v>0.27100000000000002</v>
      </c>
      <c r="AW107" s="519">
        <v>0.372</v>
      </c>
      <c r="AX107" s="519">
        <v>0.46100000000000002</v>
      </c>
      <c r="AY107" s="519">
        <v>0.83299999999999996</v>
      </c>
      <c r="AZ107" s="370"/>
      <c r="BA107" s="390">
        <v>321</v>
      </c>
      <c r="BB107" s="389">
        <v>0</v>
      </c>
      <c r="BC107" s="389">
        <v>73</v>
      </c>
      <c r="BD107" s="389">
        <v>18</v>
      </c>
      <c r="BE107" s="389">
        <v>2</v>
      </c>
      <c r="BF107" s="390">
        <v>14</v>
      </c>
      <c r="BG107" s="390">
        <v>56</v>
      </c>
      <c r="BH107" s="390">
        <v>41</v>
      </c>
      <c r="BI107" s="390">
        <v>67</v>
      </c>
      <c r="BJ107" s="519">
        <v>0.22700000000000001</v>
      </c>
      <c r="BK107" s="519">
        <v>0.32700000000000001</v>
      </c>
      <c r="BL107" s="519">
        <v>0.42699999999999999</v>
      </c>
      <c r="BM107" s="519">
        <v>0.754</v>
      </c>
    </row>
    <row r="108" spans="1:65" s="388" customFormat="1">
      <c r="A108" s="272" t="s">
        <v>8162</v>
      </c>
      <c r="B108" s="388" t="s">
        <v>8163</v>
      </c>
      <c r="C108" s="388" t="s">
        <v>10193</v>
      </c>
      <c r="D108" s="390">
        <v>24</v>
      </c>
      <c r="E108" s="390" t="s">
        <v>70</v>
      </c>
      <c r="F108" s="390" t="s">
        <v>43</v>
      </c>
      <c r="G108" s="390" t="s">
        <v>35</v>
      </c>
      <c r="H108" s="390">
        <v>6</v>
      </c>
      <c r="I108" s="390">
        <v>1</v>
      </c>
      <c r="J108" s="519">
        <v>0.85699999999999998</v>
      </c>
      <c r="K108" s="517">
        <v>2.4300000000000002</v>
      </c>
      <c r="L108" s="390">
        <v>55</v>
      </c>
      <c r="M108" s="390">
        <v>0</v>
      </c>
      <c r="N108" s="390">
        <v>14</v>
      </c>
      <c r="O108" s="390">
        <v>0</v>
      </c>
      <c r="P108" s="390">
        <v>0</v>
      </c>
      <c r="Q108" s="390">
        <v>12</v>
      </c>
      <c r="R108" s="518">
        <v>81.332999999999998</v>
      </c>
      <c r="S108" s="390">
        <v>36</v>
      </c>
      <c r="T108" s="390">
        <v>23</v>
      </c>
      <c r="U108" s="390">
        <v>22</v>
      </c>
      <c r="V108" s="390">
        <v>9</v>
      </c>
      <c r="W108" s="390">
        <v>30</v>
      </c>
      <c r="X108" s="390">
        <v>0</v>
      </c>
      <c r="Y108" s="390">
        <v>143</v>
      </c>
      <c r="Z108" s="390">
        <v>1</v>
      </c>
      <c r="AA108" s="390">
        <v>1</v>
      </c>
      <c r="AB108" s="390">
        <v>0</v>
      </c>
      <c r="AC108" s="390">
        <v>306</v>
      </c>
      <c r="AD108" s="390">
        <v>168</v>
      </c>
      <c r="AE108" s="390">
        <v>2.23</v>
      </c>
      <c r="AF108" s="519">
        <v>0.81100000000000005</v>
      </c>
      <c r="AG108" s="518">
        <v>4</v>
      </c>
      <c r="AH108" s="518">
        <v>1</v>
      </c>
      <c r="AI108" s="518">
        <v>3.3</v>
      </c>
      <c r="AJ108" s="518">
        <v>15.8</v>
      </c>
      <c r="AK108" s="567">
        <v>4.7699999999999996</v>
      </c>
      <c r="AL108" s="370"/>
      <c r="AM108" s="390">
        <v>89</v>
      </c>
      <c r="AN108" s="390">
        <v>0</v>
      </c>
      <c r="AO108" s="389">
        <v>8</v>
      </c>
      <c r="AP108" s="390">
        <v>2</v>
      </c>
      <c r="AQ108" s="390">
        <v>1</v>
      </c>
      <c r="AR108" s="390">
        <v>1</v>
      </c>
      <c r="AS108" s="390">
        <v>8</v>
      </c>
      <c r="AT108" s="390">
        <v>11</v>
      </c>
      <c r="AU108" s="390">
        <v>49</v>
      </c>
      <c r="AV108" s="519">
        <v>0.09</v>
      </c>
      <c r="AW108" s="519">
        <v>0.186</v>
      </c>
      <c r="AX108" s="519">
        <v>0.16900000000000001</v>
      </c>
      <c r="AY108" s="519">
        <v>0.35499999999999998</v>
      </c>
      <c r="AZ108" s="370"/>
      <c r="BA108" s="390">
        <v>183</v>
      </c>
      <c r="BB108" s="389">
        <v>0</v>
      </c>
      <c r="BC108" s="389">
        <v>28</v>
      </c>
      <c r="BD108" s="389">
        <v>5</v>
      </c>
      <c r="BE108" s="389">
        <v>0</v>
      </c>
      <c r="BF108" s="390">
        <v>8</v>
      </c>
      <c r="BG108" s="390">
        <v>18</v>
      </c>
      <c r="BH108" s="390">
        <v>19</v>
      </c>
      <c r="BI108" s="390">
        <v>94</v>
      </c>
      <c r="BJ108" s="519">
        <v>0.153</v>
      </c>
      <c r="BK108" s="519">
        <v>0.23599999999999999</v>
      </c>
      <c r="BL108" s="519">
        <v>0.311</v>
      </c>
      <c r="BM108" s="519">
        <v>0.54700000000000004</v>
      </c>
    </row>
    <row r="109" spans="1:65" s="388" customFormat="1">
      <c r="A109" s="272" t="s">
        <v>341</v>
      </c>
      <c r="B109" s="388" t="s">
        <v>7412</v>
      </c>
      <c r="C109" s="388" t="s">
        <v>10193</v>
      </c>
      <c r="D109" s="390">
        <v>31</v>
      </c>
      <c r="E109" s="390" t="s">
        <v>68</v>
      </c>
      <c r="F109" s="390" t="s">
        <v>43</v>
      </c>
      <c r="G109" s="390" t="s">
        <v>10</v>
      </c>
      <c r="H109" s="390">
        <v>5</v>
      </c>
      <c r="I109" s="390">
        <v>3</v>
      </c>
      <c r="J109" s="519">
        <v>0.625</v>
      </c>
      <c r="K109" s="517">
        <v>3.45</v>
      </c>
      <c r="L109" s="390">
        <v>19</v>
      </c>
      <c r="M109" s="390">
        <v>19</v>
      </c>
      <c r="N109" s="390">
        <v>0</v>
      </c>
      <c r="O109" s="390">
        <v>0</v>
      </c>
      <c r="P109" s="390">
        <v>0</v>
      </c>
      <c r="Q109" s="390">
        <v>0</v>
      </c>
      <c r="R109" s="518">
        <v>91.332999999999998</v>
      </c>
      <c r="S109" s="390">
        <v>78</v>
      </c>
      <c r="T109" s="390">
        <v>41</v>
      </c>
      <c r="U109" s="390">
        <v>35</v>
      </c>
      <c r="V109" s="390">
        <v>11</v>
      </c>
      <c r="W109" s="390">
        <v>20</v>
      </c>
      <c r="X109" s="390">
        <v>1</v>
      </c>
      <c r="Y109" s="390">
        <v>65</v>
      </c>
      <c r="Z109" s="390">
        <v>8</v>
      </c>
      <c r="AA109" s="390">
        <v>1</v>
      </c>
      <c r="AB109" s="390">
        <v>2</v>
      </c>
      <c r="AC109" s="390">
        <v>370</v>
      </c>
      <c r="AD109" s="390">
        <v>123</v>
      </c>
      <c r="AE109" s="390">
        <v>4.22</v>
      </c>
      <c r="AF109" s="519">
        <v>1.073</v>
      </c>
      <c r="AG109" s="518">
        <v>7.7</v>
      </c>
      <c r="AH109" s="518">
        <v>1.1000000000000001</v>
      </c>
      <c r="AI109" s="518">
        <v>2</v>
      </c>
      <c r="AJ109" s="518">
        <v>6.4</v>
      </c>
      <c r="AK109" s="567">
        <v>3.25</v>
      </c>
      <c r="AL109" s="370"/>
      <c r="AM109" s="390">
        <v>181</v>
      </c>
      <c r="AN109" s="390">
        <v>0</v>
      </c>
      <c r="AO109" s="389">
        <v>37</v>
      </c>
      <c r="AP109" s="390">
        <v>7</v>
      </c>
      <c r="AQ109" s="390">
        <v>2</v>
      </c>
      <c r="AR109" s="390">
        <v>6</v>
      </c>
      <c r="AS109" s="390">
        <v>15</v>
      </c>
      <c r="AT109" s="390">
        <v>14</v>
      </c>
      <c r="AU109" s="390">
        <v>35</v>
      </c>
      <c r="AV109" s="519">
        <v>0.20399999999999999</v>
      </c>
      <c r="AW109" s="519">
        <v>0.27900000000000003</v>
      </c>
      <c r="AX109" s="519">
        <v>0.36499999999999999</v>
      </c>
      <c r="AY109" s="519">
        <v>0.64400000000000002</v>
      </c>
      <c r="AZ109" s="370"/>
      <c r="BA109" s="390">
        <v>158</v>
      </c>
      <c r="BB109" s="389">
        <v>0</v>
      </c>
      <c r="BC109" s="389">
        <v>41</v>
      </c>
      <c r="BD109" s="389">
        <v>10</v>
      </c>
      <c r="BE109" s="389">
        <v>0</v>
      </c>
      <c r="BF109" s="390">
        <v>5</v>
      </c>
      <c r="BG109" s="390">
        <v>17</v>
      </c>
      <c r="BH109" s="390">
        <v>6</v>
      </c>
      <c r="BI109" s="390">
        <v>30</v>
      </c>
      <c r="BJ109" s="519">
        <v>0.25900000000000001</v>
      </c>
      <c r="BK109" s="519">
        <v>0.29899999999999999</v>
      </c>
      <c r="BL109" s="519">
        <v>0.41799999999999998</v>
      </c>
      <c r="BM109" s="519">
        <v>0.71699999999999997</v>
      </c>
    </row>
    <row r="110" spans="1:65" s="388" customFormat="1">
      <c r="A110" s="272" t="s">
        <v>8036</v>
      </c>
      <c r="B110" s="388" t="s">
        <v>8037</v>
      </c>
      <c r="C110" s="388" t="s">
        <v>10193</v>
      </c>
      <c r="D110" s="390">
        <v>30</v>
      </c>
      <c r="E110" s="390" t="s">
        <v>73</v>
      </c>
      <c r="F110" s="390" t="s">
        <v>34</v>
      </c>
      <c r="G110" s="390" t="s">
        <v>35</v>
      </c>
      <c r="H110" s="390">
        <v>12</v>
      </c>
      <c r="I110" s="390">
        <v>8</v>
      </c>
      <c r="J110" s="519">
        <v>0.6</v>
      </c>
      <c r="K110" s="517">
        <v>4.18</v>
      </c>
      <c r="L110" s="390">
        <v>28</v>
      </c>
      <c r="M110" s="390">
        <v>28</v>
      </c>
      <c r="N110" s="390">
        <v>0</v>
      </c>
      <c r="O110" s="390">
        <v>0</v>
      </c>
      <c r="P110" s="390">
        <v>0</v>
      </c>
      <c r="Q110" s="390">
        <v>0</v>
      </c>
      <c r="R110" s="518">
        <v>157</v>
      </c>
      <c r="S110" s="390">
        <v>138</v>
      </c>
      <c r="T110" s="390">
        <v>76</v>
      </c>
      <c r="U110" s="390">
        <v>73</v>
      </c>
      <c r="V110" s="390">
        <v>25</v>
      </c>
      <c r="W110" s="390">
        <v>38</v>
      </c>
      <c r="X110" s="390">
        <v>1</v>
      </c>
      <c r="Y110" s="390">
        <v>132</v>
      </c>
      <c r="Z110" s="390">
        <v>8</v>
      </c>
      <c r="AA110" s="390">
        <v>1</v>
      </c>
      <c r="AB110" s="390">
        <v>3</v>
      </c>
      <c r="AC110" s="390">
        <v>640</v>
      </c>
      <c r="AD110" s="390">
        <v>116</v>
      </c>
      <c r="AE110" s="390">
        <v>4.43</v>
      </c>
      <c r="AF110" s="519">
        <v>1.121</v>
      </c>
      <c r="AG110" s="518">
        <v>7.9</v>
      </c>
      <c r="AH110" s="518">
        <v>1.4</v>
      </c>
      <c r="AI110" s="518">
        <v>2.2000000000000002</v>
      </c>
      <c r="AJ110" s="518">
        <v>7.6</v>
      </c>
      <c r="AK110" s="567">
        <v>3.47</v>
      </c>
      <c r="AL110" s="370"/>
      <c r="AM110" s="390">
        <v>112</v>
      </c>
      <c r="AN110" s="390">
        <v>0</v>
      </c>
      <c r="AO110" s="389">
        <v>29</v>
      </c>
      <c r="AP110" s="390">
        <v>8</v>
      </c>
      <c r="AQ110" s="390">
        <v>2</v>
      </c>
      <c r="AR110" s="390">
        <v>6</v>
      </c>
      <c r="AS110" s="390">
        <v>18</v>
      </c>
      <c r="AT110" s="390">
        <v>2</v>
      </c>
      <c r="AU110" s="390">
        <v>27</v>
      </c>
      <c r="AV110" s="519">
        <v>0.25900000000000001</v>
      </c>
      <c r="AW110" s="519">
        <v>0.27200000000000002</v>
      </c>
      <c r="AX110" s="519">
        <v>0.52700000000000002</v>
      </c>
      <c r="AY110" s="519">
        <v>0.79900000000000004</v>
      </c>
      <c r="AZ110" s="370"/>
      <c r="BA110" s="390">
        <v>475</v>
      </c>
      <c r="BB110" s="389">
        <v>0</v>
      </c>
      <c r="BC110" s="389">
        <v>109</v>
      </c>
      <c r="BD110" s="389">
        <v>30</v>
      </c>
      <c r="BE110" s="389">
        <v>3</v>
      </c>
      <c r="BF110" s="390">
        <v>19</v>
      </c>
      <c r="BG110" s="390">
        <v>55</v>
      </c>
      <c r="BH110" s="390">
        <v>36</v>
      </c>
      <c r="BI110" s="390">
        <v>105</v>
      </c>
      <c r="BJ110" s="519">
        <v>0.22900000000000001</v>
      </c>
      <c r="BK110" s="519">
        <v>0.29099999999999998</v>
      </c>
      <c r="BL110" s="519">
        <v>0.42499999999999999</v>
      </c>
      <c r="BM110" s="519">
        <v>0.71599999999999997</v>
      </c>
    </row>
    <row r="111" spans="1:65" s="390" customFormat="1" ht="15.75" thickBot="1">
      <c r="A111" s="552" t="s">
        <v>8090</v>
      </c>
      <c r="B111" s="390" t="s">
        <v>10</v>
      </c>
      <c r="J111" s="517"/>
      <c r="Q111" s="518"/>
      <c r="R111" s="519"/>
      <c r="AF111" s="518"/>
      <c r="AG111" s="518"/>
      <c r="AH111" s="518"/>
      <c r="AI111" s="518"/>
      <c r="AJ111" s="517"/>
      <c r="AK111" s="389"/>
      <c r="AL111" s="605"/>
      <c r="AM111" s="507"/>
      <c r="AN111" s="507"/>
      <c r="AO111" s="389"/>
      <c r="AP111" s="507"/>
      <c r="AQ111" s="507"/>
      <c r="AR111" s="507"/>
      <c r="AS111" s="389"/>
      <c r="AT111" s="389"/>
      <c r="AU111" s="389"/>
      <c r="AV111" s="389"/>
      <c r="AW111" s="389"/>
      <c r="AZ111" s="370"/>
      <c r="BB111" s="389"/>
      <c r="BC111" s="389"/>
      <c r="BD111" s="389"/>
      <c r="BE111" s="389"/>
    </row>
    <row r="112" spans="1:65" s="388" customFormat="1">
      <c r="A112" s="272" t="s">
        <v>337</v>
      </c>
      <c r="B112" s="388" t="s">
        <v>7404</v>
      </c>
      <c r="C112" s="388" t="s">
        <v>10193</v>
      </c>
      <c r="D112" s="390">
        <v>29</v>
      </c>
      <c r="E112" s="390" t="s">
        <v>73</v>
      </c>
      <c r="F112" s="390" t="s">
        <v>34</v>
      </c>
      <c r="G112" s="390" t="s">
        <v>35</v>
      </c>
      <c r="H112" s="390">
        <v>3</v>
      </c>
      <c r="I112" s="390">
        <v>8</v>
      </c>
      <c r="J112" s="519">
        <v>0.27300000000000002</v>
      </c>
      <c r="K112" s="517">
        <v>6.79</v>
      </c>
      <c r="L112" s="390">
        <v>39</v>
      </c>
      <c r="M112" s="390">
        <v>12</v>
      </c>
      <c r="N112" s="390">
        <v>10</v>
      </c>
      <c r="O112" s="390">
        <v>0</v>
      </c>
      <c r="P112" s="390">
        <v>0</v>
      </c>
      <c r="Q112" s="390">
        <v>0</v>
      </c>
      <c r="R112" s="518">
        <v>102</v>
      </c>
      <c r="S112" s="390">
        <v>128</v>
      </c>
      <c r="T112" s="390">
        <v>82</v>
      </c>
      <c r="U112" s="390">
        <v>77</v>
      </c>
      <c r="V112" s="390">
        <v>19</v>
      </c>
      <c r="W112" s="390">
        <v>41</v>
      </c>
      <c r="X112" s="390">
        <v>1</v>
      </c>
      <c r="Y112" s="390">
        <v>86</v>
      </c>
      <c r="Z112" s="390">
        <v>5</v>
      </c>
      <c r="AA112" s="390">
        <v>0</v>
      </c>
      <c r="AB112" s="390">
        <v>6</v>
      </c>
      <c r="AC112" s="390">
        <v>471</v>
      </c>
      <c r="AD112" s="390">
        <v>71</v>
      </c>
      <c r="AE112" s="390">
        <v>5.25</v>
      </c>
      <c r="AF112" s="519">
        <v>1.657</v>
      </c>
      <c r="AG112" s="518">
        <v>11.3</v>
      </c>
      <c r="AH112" s="518">
        <v>1.7</v>
      </c>
      <c r="AI112" s="518">
        <v>3.6</v>
      </c>
      <c r="AJ112" s="518">
        <v>7.6</v>
      </c>
      <c r="AK112" s="567">
        <v>2.1</v>
      </c>
      <c r="AL112" s="370"/>
      <c r="AM112" s="390">
        <v>79</v>
      </c>
      <c r="AN112" s="390">
        <v>0</v>
      </c>
      <c r="AO112" s="389">
        <v>24</v>
      </c>
      <c r="AP112" s="390">
        <v>5</v>
      </c>
      <c r="AQ112" s="390">
        <v>0</v>
      </c>
      <c r="AR112" s="390">
        <v>4</v>
      </c>
      <c r="AS112" s="390">
        <v>15</v>
      </c>
      <c r="AT112" s="390">
        <v>5</v>
      </c>
      <c r="AU112" s="390">
        <v>11</v>
      </c>
      <c r="AV112" s="519">
        <v>0.30399999999999999</v>
      </c>
      <c r="AW112" s="519">
        <v>0.34899999999999998</v>
      </c>
      <c r="AX112" s="519">
        <v>0.51900000000000002</v>
      </c>
      <c r="AY112" s="519">
        <v>0.86799999999999999</v>
      </c>
      <c r="AZ112" s="370"/>
      <c r="BA112" s="390">
        <v>341</v>
      </c>
      <c r="BB112" s="389">
        <v>0</v>
      </c>
      <c r="BC112" s="389">
        <v>104</v>
      </c>
      <c r="BD112" s="389">
        <v>33</v>
      </c>
      <c r="BE112" s="389">
        <v>2</v>
      </c>
      <c r="BF112" s="390">
        <v>15</v>
      </c>
      <c r="BG112" s="390">
        <v>57</v>
      </c>
      <c r="BH112" s="390">
        <v>36</v>
      </c>
      <c r="BI112" s="390">
        <v>75</v>
      </c>
      <c r="BJ112" s="519">
        <v>0.30499999999999999</v>
      </c>
      <c r="BK112" s="519">
        <v>0.375</v>
      </c>
      <c r="BL112" s="519">
        <v>0.54500000000000004</v>
      </c>
      <c r="BM112" s="519">
        <v>0.92</v>
      </c>
    </row>
    <row r="113" spans="1:75" s="388" customFormat="1">
      <c r="A113" s="272" t="s">
        <v>368</v>
      </c>
      <c r="B113" s="388" t="s">
        <v>7405</v>
      </c>
      <c r="C113" s="388" t="s">
        <v>10193</v>
      </c>
      <c r="D113" s="390">
        <v>35</v>
      </c>
      <c r="E113" s="390" t="s">
        <v>60</v>
      </c>
      <c r="F113" s="390" t="s">
        <v>34</v>
      </c>
      <c r="G113" s="390" t="s">
        <v>10</v>
      </c>
      <c r="H113" s="390">
        <v>0</v>
      </c>
      <c r="I113" s="390">
        <v>2</v>
      </c>
      <c r="J113" s="519">
        <v>0</v>
      </c>
      <c r="K113" s="517">
        <v>3.6</v>
      </c>
      <c r="L113" s="390">
        <v>20</v>
      </c>
      <c r="M113" s="390">
        <v>0</v>
      </c>
      <c r="N113" s="390">
        <v>10</v>
      </c>
      <c r="O113" s="390">
        <v>0</v>
      </c>
      <c r="P113" s="390">
        <v>0</v>
      </c>
      <c r="Q113" s="390">
        <v>2</v>
      </c>
      <c r="R113" s="518">
        <v>20</v>
      </c>
      <c r="S113" s="390">
        <v>18</v>
      </c>
      <c r="T113" s="390">
        <v>9</v>
      </c>
      <c r="U113" s="390">
        <v>8</v>
      </c>
      <c r="V113" s="390">
        <v>3</v>
      </c>
      <c r="W113" s="390">
        <v>4</v>
      </c>
      <c r="X113" s="390">
        <v>1</v>
      </c>
      <c r="Y113" s="390">
        <v>27</v>
      </c>
      <c r="Z113" s="390">
        <v>3</v>
      </c>
      <c r="AA113" s="390">
        <v>1</v>
      </c>
      <c r="AB113" s="390">
        <v>0</v>
      </c>
      <c r="AC113" s="390">
        <v>83</v>
      </c>
      <c r="AD113" s="390">
        <v>117</v>
      </c>
      <c r="AE113" s="390">
        <v>3.46</v>
      </c>
      <c r="AF113" s="519">
        <v>1.1000000000000001</v>
      </c>
      <c r="AG113" s="518">
        <v>8.1</v>
      </c>
      <c r="AH113" s="518">
        <v>1.4</v>
      </c>
      <c r="AI113" s="518">
        <v>1.8</v>
      </c>
      <c r="AJ113" s="518">
        <v>12.2</v>
      </c>
      <c r="AK113" s="567">
        <v>6.75</v>
      </c>
      <c r="AL113" s="370"/>
      <c r="AM113" s="390">
        <v>25</v>
      </c>
      <c r="AN113" s="390">
        <v>0</v>
      </c>
      <c r="AO113" s="389">
        <v>6</v>
      </c>
      <c r="AP113" s="390">
        <v>1</v>
      </c>
      <c r="AQ113" s="390">
        <v>0</v>
      </c>
      <c r="AR113" s="390">
        <v>2</v>
      </c>
      <c r="AS113" s="390">
        <v>2</v>
      </c>
      <c r="AT113" s="390">
        <v>3</v>
      </c>
      <c r="AU113" s="390">
        <v>9</v>
      </c>
      <c r="AV113" s="519">
        <v>0.24</v>
      </c>
      <c r="AW113" s="519">
        <v>0.34499999999999997</v>
      </c>
      <c r="AX113" s="519">
        <v>0.52</v>
      </c>
      <c r="AY113" s="519">
        <v>0.86499999999999999</v>
      </c>
      <c r="AZ113" s="370"/>
      <c r="BA113" s="390">
        <v>51</v>
      </c>
      <c r="BB113" s="389">
        <v>0</v>
      </c>
      <c r="BC113" s="389">
        <v>12</v>
      </c>
      <c r="BD113" s="389">
        <v>4</v>
      </c>
      <c r="BE113" s="389">
        <v>0</v>
      </c>
      <c r="BF113" s="390">
        <v>1</v>
      </c>
      <c r="BG113" s="390">
        <v>5</v>
      </c>
      <c r="BH113" s="390">
        <v>1</v>
      </c>
      <c r="BI113" s="390">
        <v>18</v>
      </c>
      <c r="BJ113" s="519">
        <v>0.23499999999999999</v>
      </c>
      <c r="BK113" s="519">
        <v>0.27800000000000002</v>
      </c>
      <c r="BL113" s="519">
        <v>0.373</v>
      </c>
      <c r="BM113" s="519">
        <v>0.65100000000000002</v>
      </c>
    </row>
    <row r="114" spans="1:75" s="388" customFormat="1">
      <c r="A114" s="272" t="s">
        <v>6161</v>
      </c>
      <c r="B114" s="388" t="s">
        <v>7407</v>
      </c>
      <c r="C114" s="388" t="s">
        <v>10193</v>
      </c>
      <c r="D114" s="390">
        <v>25</v>
      </c>
      <c r="E114" s="390" t="s">
        <v>53</v>
      </c>
      <c r="F114" s="390" t="s">
        <v>34</v>
      </c>
      <c r="G114" s="390" t="s">
        <v>35</v>
      </c>
      <c r="H114" s="390">
        <v>13</v>
      </c>
      <c r="I114" s="390">
        <v>5</v>
      </c>
      <c r="J114" s="519">
        <v>0.72199999999999998</v>
      </c>
      <c r="K114" s="517">
        <v>3.82</v>
      </c>
      <c r="L114" s="390">
        <v>27</v>
      </c>
      <c r="M114" s="390">
        <v>23</v>
      </c>
      <c r="N114" s="390">
        <v>0</v>
      </c>
      <c r="O114" s="390">
        <v>0</v>
      </c>
      <c r="P114" s="390">
        <v>0</v>
      </c>
      <c r="Q114" s="390">
        <v>0</v>
      </c>
      <c r="R114" s="518">
        <v>129.667</v>
      </c>
      <c r="S114" s="390">
        <v>119</v>
      </c>
      <c r="T114" s="390">
        <v>56</v>
      </c>
      <c r="U114" s="390">
        <v>55</v>
      </c>
      <c r="V114" s="390">
        <v>16</v>
      </c>
      <c r="W114" s="390">
        <v>45</v>
      </c>
      <c r="X114" s="390">
        <v>1</v>
      </c>
      <c r="Y114" s="390">
        <v>146</v>
      </c>
      <c r="Z114" s="390">
        <v>4</v>
      </c>
      <c r="AA114" s="390">
        <v>0</v>
      </c>
      <c r="AB114" s="390">
        <v>1</v>
      </c>
      <c r="AC114" s="390">
        <v>553</v>
      </c>
      <c r="AD114" s="390">
        <v>114</v>
      </c>
      <c r="AE114" s="390">
        <v>3.65</v>
      </c>
      <c r="AF114" s="519">
        <v>1.2649999999999999</v>
      </c>
      <c r="AG114" s="518">
        <v>8.3000000000000007</v>
      </c>
      <c r="AH114" s="518">
        <v>1.1000000000000001</v>
      </c>
      <c r="AI114" s="518">
        <v>3.1</v>
      </c>
      <c r="AJ114" s="518">
        <v>10.1</v>
      </c>
      <c r="AK114" s="567">
        <v>3.24</v>
      </c>
      <c r="AL114" s="370"/>
      <c r="AM114" s="390">
        <v>94</v>
      </c>
      <c r="AN114" s="390">
        <v>0</v>
      </c>
      <c r="AO114" s="389">
        <v>22</v>
      </c>
      <c r="AP114" s="390">
        <v>5</v>
      </c>
      <c r="AQ114" s="390">
        <v>0</v>
      </c>
      <c r="AR114" s="390">
        <v>3</v>
      </c>
      <c r="AS114" s="390">
        <v>10</v>
      </c>
      <c r="AT114" s="390">
        <v>6</v>
      </c>
      <c r="AU114" s="390">
        <v>37</v>
      </c>
      <c r="AV114" s="519">
        <v>0.23400000000000001</v>
      </c>
      <c r="AW114" s="519">
        <v>0.308</v>
      </c>
      <c r="AX114" s="519">
        <v>0.38300000000000001</v>
      </c>
      <c r="AY114" s="519">
        <v>0.69099999999999995</v>
      </c>
      <c r="AZ114" s="370"/>
      <c r="BA114" s="390">
        <v>407</v>
      </c>
      <c r="BB114" s="389">
        <v>0</v>
      </c>
      <c r="BC114" s="389">
        <v>97</v>
      </c>
      <c r="BD114" s="389">
        <v>11</v>
      </c>
      <c r="BE114" s="389">
        <v>3</v>
      </c>
      <c r="BF114" s="390">
        <v>13</v>
      </c>
      <c r="BG114" s="390">
        <v>40</v>
      </c>
      <c r="BH114" s="390">
        <v>39</v>
      </c>
      <c r="BI114" s="390">
        <v>109</v>
      </c>
      <c r="BJ114" s="519">
        <v>0.23799999999999999</v>
      </c>
      <c r="BK114" s="519">
        <v>0.30299999999999999</v>
      </c>
      <c r="BL114" s="519">
        <v>0.376</v>
      </c>
      <c r="BM114" s="519">
        <v>0.67900000000000005</v>
      </c>
    </row>
    <row r="115" spans="1:75" s="388" customFormat="1">
      <c r="A115" s="272" t="s">
        <v>339</v>
      </c>
      <c r="B115" s="388" t="s">
        <v>7408</v>
      </c>
      <c r="C115" s="388" t="s">
        <v>10193</v>
      </c>
      <c r="D115" s="390">
        <v>29</v>
      </c>
      <c r="E115" s="390" t="s">
        <v>68</v>
      </c>
      <c r="F115" s="390" t="s">
        <v>43</v>
      </c>
      <c r="G115" s="390" t="s">
        <v>10</v>
      </c>
      <c r="H115" s="390">
        <v>10</v>
      </c>
      <c r="I115" s="390">
        <v>7</v>
      </c>
      <c r="J115" s="519">
        <v>0.58799999999999997</v>
      </c>
      <c r="K115" s="517">
        <v>3.74</v>
      </c>
      <c r="L115" s="390">
        <v>22</v>
      </c>
      <c r="M115" s="390">
        <v>22</v>
      </c>
      <c r="N115" s="390">
        <v>0</v>
      </c>
      <c r="O115" s="390">
        <v>0</v>
      </c>
      <c r="P115" s="390">
        <v>0</v>
      </c>
      <c r="Q115" s="390">
        <v>0</v>
      </c>
      <c r="R115" s="518">
        <v>130</v>
      </c>
      <c r="S115" s="390">
        <v>118</v>
      </c>
      <c r="T115" s="390">
        <v>59</v>
      </c>
      <c r="U115" s="390">
        <v>54</v>
      </c>
      <c r="V115" s="390">
        <v>18</v>
      </c>
      <c r="W115" s="390">
        <v>38</v>
      </c>
      <c r="X115" s="390">
        <v>2</v>
      </c>
      <c r="Y115" s="390">
        <v>156</v>
      </c>
      <c r="Z115" s="390">
        <v>8</v>
      </c>
      <c r="AA115" s="390">
        <v>1</v>
      </c>
      <c r="AB115" s="390">
        <v>5</v>
      </c>
      <c r="AC115" s="390">
        <v>544</v>
      </c>
      <c r="AD115" s="390">
        <v>114</v>
      </c>
      <c r="AE115" s="390">
        <v>3.62</v>
      </c>
      <c r="AF115" s="519">
        <v>1.2</v>
      </c>
      <c r="AG115" s="518">
        <v>8.1999999999999993</v>
      </c>
      <c r="AH115" s="518">
        <v>1.2</v>
      </c>
      <c r="AI115" s="518">
        <v>2.6</v>
      </c>
      <c r="AJ115" s="518">
        <v>10.8</v>
      </c>
      <c r="AK115" s="567">
        <v>4.1100000000000003</v>
      </c>
      <c r="AL115" s="370"/>
      <c r="AM115" s="390">
        <v>252</v>
      </c>
      <c r="AN115" s="390">
        <v>0</v>
      </c>
      <c r="AO115" s="389">
        <v>63</v>
      </c>
      <c r="AP115" s="390">
        <v>15</v>
      </c>
      <c r="AQ115" s="390">
        <v>1</v>
      </c>
      <c r="AR115" s="390">
        <v>8</v>
      </c>
      <c r="AS115" s="390">
        <v>35</v>
      </c>
      <c r="AT115" s="390">
        <v>22</v>
      </c>
      <c r="AU115" s="390">
        <v>66</v>
      </c>
      <c r="AV115" s="519">
        <v>0.25</v>
      </c>
      <c r="AW115" s="519">
        <v>0.311</v>
      </c>
      <c r="AX115" s="519">
        <v>0.41299999999999998</v>
      </c>
      <c r="AY115" s="519">
        <v>0.72399999999999998</v>
      </c>
      <c r="AZ115" s="370"/>
      <c r="BA115" s="390">
        <v>240</v>
      </c>
      <c r="BB115" s="389">
        <v>0</v>
      </c>
      <c r="BC115" s="389">
        <v>55</v>
      </c>
      <c r="BD115" s="389">
        <v>8</v>
      </c>
      <c r="BE115" s="389">
        <v>2</v>
      </c>
      <c r="BF115" s="390">
        <v>10</v>
      </c>
      <c r="BG115" s="390">
        <v>23</v>
      </c>
      <c r="BH115" s="390">
        <v>16</v>
      </c>
      <c r="BI115" s="390">
        <v>90</v>
      </c>
      <c r="BJ115" s="519">
        <v>0.22900000000000001</v>
      </c>
      <c r="BK115" s="519">
        <v>0.29299999999999998</v>
      </c>
      <c r="BL115" s="519">
        <v>0.40400000000000003</v>
      </c>
      <c r="BM115" s="519">
        <v>0.69699999999999995</v>
      </c>
    </row>
    <row r="116" spans="1:75" s="388" customFormat="1">
      <c r="A116" s="272" t="s">
        <v>326</v>
      </c>
      <c r="B116" s="388" t="s">
        <v>7409</v>
      </c>
      <c r="C116" s="388" t="s">
        <v>10193</v>
      </c>
      <c r="D116" s="390">
        <v>30</v>
      </c>
      <c r="E116" s="390" t="s">
        <v>60</v>
      </c>
      <c r="F116" s="390" t="s">
        <v>34</v>
      </c>
      <c r="G116" s="390" t="s">
        <v>10</v>
      </c>
      <c r="H116" s="390">
        <v>1</v>
      </c>
      <c r="I116" s="390">
        <v>5</v>
      </c>
      <c r="J116" s="519">
        <v>0.16700000000000001</v>
      </c>
      <c r="K116" s="517">
        <v>10.46</v>
      </c>
      <c r="L116" s="390">
        <v>7</v>
      </c>
      <c r="M116" s="390">
        <v>7</v>
      </c>
      <c r="N116" s="390">
        <v>0</v>
      </c>
      <c r="O116" s="390">
        <v>0</v>
      </c>
      <c r="P116" s="390">
        <v>0</v>
      </c>
      <c r="Q116" s="390">
        <v>0</v>
      </c>
      <c r="R116" s="518">
        <v>26.667000000000002</v>
      </c>
      <c r="S116" s="390">
        <v>42</v>
      </c>
      <c r="T116" s="390">
        <v>32</v>
      </c>
      <c r="U116" s="390">
        <v>31</v>
      </c>
      <c r="V116" s="390">
        <v>6</v>
      </c>
      <c r="W116" s="390">
        <v>17</v>
      </c>
      <c r="X116" s="390">
        <v>0</v>
      </c>
      <c r="Y116" s="390">
        <v>13</v>
      </c>
      <c r="Z116" s="390">
        <v>2</v>
      </c>
      <c r="AA116" s="390">
        <v>0</v>
      </c>
      <c r="AB116" s="390">
        <v>6</v>
      </c>
      <c r="AC116" s="390">
        <v>137</v>
      </c>
      <c r="AD116" s="390">
        <v>40</v>
      </c>
      <c r="AE116" s="390">
        <v>7.25</v>
      </c>
      <c r="AF116" s="519">
        <v>2.2130000000000001</v>
      </c>
      <c r="AG116" s="518">
        <v>14.2</v>
      </c>
      <c r="AH116" s="518">
        <v>2</v>
      </c>
      <c r="AI116" s="518">
        <v>5.7</v>
      </c>
      <c r="AJ116" s="518">
        <v>4.4000000000000004</v>
      </c>
      <c r="AK116" s="567">
        <v>0.76</v>
      </c>
      <c r="AL116" s="370"/>
      <c r="AM116" s="390">
        <v>51</v>
      </c>
      <c r="AN116" s="390">
        <v>0</v>
      </c>
      <c r="AO116" s="389">
        <v>21</v>
      </c>
      <c r="AP116" s="390">
        <v>3</v>
      </c>
      <c r="AQ116" s="390">
        <v>1</v>
      </c>
      <c r="AR116" s="390">
        <v>3</v>
      </c>
      <c r="AS116" s="390">
        <v>9</v>
      </c>
      <c r="AT116" s="390">
        <v>9</v>
      </c>
      <c r="AU116" s="390">
        <v>6</v>
      </c>
      <c r="AV116" s="519">
        <v>0.41199999999999998</v>
      </c>
      <c r="AW116" s="519">
        <v>0.51600000000000001</v>
      </c>
      <c r="AX116" s="519">
        <v>0.68600000000000005</v>
      </c>
      <c r="AY116" s="519">
        <v>1.202</v>
      </c>
      <c r="AZ116" s="370"/>
      <c r="BA116" s="390">
        <v>64</v>
      </c>
      <c r="BB116" s="389">
        <v>0</v>
      </c>
      <c r="BC116" s="389">
        <v>21</v>
      </c>
      <c r="BD116" s="389">
        <v>8</v>
      </c>
      <c r="BE116" s="389">
        <v>1</v>
      </c>
      <c r="BF116" s="390">
        <v>3</v>
      </c>
      <c r="BG116" s="390">
        <v>21</v>
      </c>
      <c r="BH116" s="390">
        <v>8</v>
      </c>
      <c r="BI116" s="390">
        <v>7</v>
      </c>
      <c r="BJ116" s="519">
        <v>0.32800000000000001</v>
      </c>
      <c r="BK116" s="519">
        <v>0.39200000000000002</v>
      </c>
      <c r="BL116" s="519">
        <v>0.625</v>
      </c>
      <c r="BM116" s="519">
        <v>1.0169999999999999</v>
      </c>
    </row>
    <row r="117" spans="1:75">
      <c r="A117" s="279"/>
      <c r="B117" s="368"/>
      <c r="C117" s="368"/>
      <c r="D117" s="368"/>
      <c r="E117" s="368"/>
      <c r="F117" s="368"/>
      <c r="G117" s="368"/>
      <c r="H117" s="291"/>
      <c r="I117" s="291"/>
      <c r="J117" s="292"/>
      <c r="K117" s="368"/>
      <c r="L117" s="368"/>
      <c r="M117" s="368"/>
      <c r="N117" s="368"/>
      <c r="O117" s="368"/>
      <c r="P117" s="368"/>
      <c r="Q117" s="290"/>
      <c r="R117" s="368"/>
      <c r="S117" s="368"/>
      <c r="T117" s="368"/>
      <c r="U117" s="368"/>
      <c r="V117" s="368"/>
      <c r="W117" s="368"/>
      <c r="X117" s="368"/>
      <c r="Y117" s="368"/>
      <c r="Z117" s="368"/>
      <c r="AA117" s="368"/>
      <c r="AB117" s="368"/>
      <c r="AC117" s="368"/>
      <c r="AD117" s="368"/>
      <c r="AE117" s="368"/>
      <c r="AF117" s="368"/>
      <c r="AG117" s="368"/>
      <c r="AH117" s="368"/>
      <c r="AI117" s="368"/>
      <c r="AJ117" s="319"/>
      <c r="AK117" s="291"/>
      <c r="AL117" s="616"/>
      <c r="AM117" s="291"/>
      <c r="AN117" s="291"/>
      <c r="AO117" s="291"/>
      <c r="AP117" s="319"/>
      <c r="AQ117" s="291"/>
      <c r="AR117" s="291"/>
      <c r="AS117" s="291"/>
      <c r="AT117" s="291"/>
      <c r="AU117" s="291"/>
    </row>
    <row r="118" spans="1:75">
      <c r="A118" s="348" t="s">
        <v>458</v>
      </c>
      <c r="B118" s="373"/>
      <c r="C118" s="373"/>
      <c r="D118" s="373"/>
      <c r="E118" s="390"/>
      <c r="F118" s="390"/>
      <c r="G118" s="390"/>
      <c r="H118" s="390"/>
      <c r="I118" s="390"/>
      <c r="J118" s="390"/>
      <c r="K118" s="390"/>
      <c r="L118" s="390"/>
      <c r="M118" s="390"/>
      <c r="N118" s="390"/>
      <c r="O118" s="390"/>
      <c r="P118" s="389"/>
      <c r="Q118" s="390"/>
      <c r="R118" s="390"/>
      <c r="S118" s="390"/>
      <c r="T118" s="390"/>
      <c r="U118" s="390"/>
      <c r="V118" s="390"/>
      <c r="W118" s="390"/>
      <c r="X118" s="390"/>
      <c r="Y118" s="390"/>
      <c r="Z118" s="390"/>
      <c r="AA118" s="390"/>
      <c r="AB118" s="390"/>
      <c r="AC118" s="390"/>
      <c r="AD118" s="390"/>
      <c r="AE118" s="390"/>
      <c r="AF118" s="390"/>
      <c r="AG118" s="390"/>
      <c r="AH118" s="390"/>
      <c r="AI118" s="390"/>
      <c r="AJ118" s="390"/>
      <c r="AK118" s="389"/>
      <c r="AL118" s="370"/>
      <c r="AM118" s="390"/>
      <c r="AN118" s="390"/>
      <c r="AO118" s="389"/>
      <c r="AP118" s="390"/>
      <c r="AQ118" s="390"/>
      <c r="AR118" s="390"/>
      <c r="AS118" s="389"/>
    </row>
    <row r="119" spans="1:75" s="388" customFormat="1">
      <c r="A119" s="272" t="s">
        <v>6552</v>
      </c>
      <c r="B119" s="388" t="s">
        <v>7410</v>
      </c>
      <c r="C119" s="388" t="s">
        <v>10193</v>
      </c>
      <c r="D119" s="390">
        <v>27</v>
      </c>
      <c r="E119" s="390" t="s">
        <v>115</v>
      </c>
      <c r="F119" s="390" t="s">
        <v>34</v>
      </c>
      <c r="G119" s="390" t="s">
        <v>10</v>
      </c>
      <c r="H119" s="390">
        <v>2</v>
      </c>
      <c r="I119" s="390">
        <v>3</v>
      </c>
      <c r="J119" s="519">
        <v>0.4</v>
      </c>
      <c r="K119" s="517">
        <v>4.18</v>
      </c>
      <c r="L119" s="390">
        <v>50</v>
      </c>
      <c r="M119" s="390">
        <v>1</v>
      </c>
      <c r="N119" s="390">
        <v>8</v>
      </c>
      <c r="O119" s="390">
        <v>0</v>
      </c>
      <c r="P119" s="390">
        <v>0</v>
      </c>
      <c r="Q119" s="390">
        <v>2</v>
      </c>
      <c r="R119" s="518">
        <v>47.332999999999998</v>
      </c>
      <c r="S119" s="390">
        <v>42</v>
      </c>
      <c r="T119" s="390">
        <v>23</v>
      </c>
      <c r="U119" s="390">
        <v>22</v>
      </c>
      <c r="V119" s="390">
        <v>9</v>
      </c>
      <c r="W119" s="390">
        <v>13</v>
      </c>
      <c r="X119" s="390">
        <v>1</v>
      </c>
      <c r="Y119" s="390">
        <v>51</v>
      </c>
      <c r="Z119" s="390">
        <v>3</v>
      </c>
      <c r="AA119" s="390">
        <v>1</v>
      </c>
      <c r="AB119" s="390">
        <v>1</v>
      </c>
      <c r="AC119" s="390">
        <v>196</v>
      </c>
      <c r="AD119" s="390">
        <v>97</v>
      </c>
      <c r="AE119" s="390">
        <v>4.49</v>
      </c>
      <c r="AF119" s="519">
        <v>1.1619999999999999</v>
      </c>
      <c r="AG119" s="518">
        <v>8</v>
      </c>
      <c r="AH119" s="518">
        <v>1.7</v>
      </c>
      <c r="AI119" s="518">
        <v>2.5</v>
      </c>
      <c r="AJ119" s="518">
        <v>9.6999999999999993</v>
      </c>
      <c r="AK119" s="567">
        <v>3.92</v>
      </c>
      <c r="AL119" s="370"/>
      <c r="AM119" s="390">
        <v>100</v>
      </c>
      <c r="AN119" s="390">
        <v>0</v>
      </c>
      <c r="AO119" s="389">
        <v>22</v>
      </c>
      <c r="AP119" s="390">
        <v>2</v>
      </c>
      <c r="AQ119" s="390">
        <v>0</v>
      </c>
      <c r="AR119" s="390">
        <v>7</v>
      </c>
      <c r="AS119" s="390">
        <v>13</v>
      </c>
      <c r="AT119" s="390">
        <v>5</v>
      </c>
      <c r="AU119" s="390">
        <v>29</v>
      </c>
      <c r="AV119" s="519">
        <v>0.22</v>
      </c>
      <c r="AW119" s="519">
        <v>0.26200000000000001</v>
      </c>
      <c r="AX119" s="519">
        <v>0.45</v>
      </c>
      <c r="AY119" s="519">
        <v>0.71199999999999997</v>
      </c>
      <c r="AZ119" s="370"/>
      <c r="BA119" s="390">
        <v>78</v>
      </c>
      <c r="BB119" s="389">
        <v>0</v>
      </c>
      <c r="BC119" s="389">
        <v>20</v>
      </c>
      <c r="BD119" s="389">
        <v>4</v>
      </c>
      <c r="BE119" s="389">
        <v>0</v>
      </c>
      <c r="BF119" s="390">
        <v>2</v>
      </c>
      <c r="BG119" s="390">
        <v>10</v>
      </c>
      <c r="BH119" s="390">
        <v>8</v>
      </c>
      <c r="BI119" s="390">
        <v>22</v>
      </c>
      <c r="BJ119" s="519">
        <v>0.25600000000000001</v>
      </c>
      <c r="BK119" s="519">
        <v>0.34100000000000003</v>
      </c>
      <c r="BL119" s="519">
        <v>0.38500000000000001</v>
      </c>
      <c r="BM119" s="519">
        <v>0.72599999999999998</v>
      </c>
    </row>
    <row r="120" spans="1:75" s="388" customFormat="1">
      <c r="A120" s="272" t="s">
        <v>3893</v>
      </c>
      <c r="B120" s="388" t="s">
        <v>7411</v>
      </c>
      <c r="C120" s="388" t="s">
        <v>10193</v>
      </c>
      <c r="D120" s="390">
        <v>27</v>
      </c>
      <c r="E120" s="390" t="s">
        <v>51</v>
      </c>
      <c r="F120" s="390" t="s">
        <v>34</v>
      </c>
      <c r="G120" s="390" t="s">
        <v>10</v>
      </c>
      <c r="H120" s="390">
        <v>0</v>
      </c>
      <c r="I120" s="390">
        <v>3</v>
      </c>
      <c r="J120" s="519">
        <v>0</v>
      </c>
      <c r="K120" s="517">
        <v>4.6500000000000004</v>
      </c>
      <c r="L120" s="390">
        <v>55</v>
      </c>
      <c r="M120" s="390">
        <v>0</v>
      </c>
      <c r="N120" s="390">
        <v>42</v>
      </c>
      <c r="O120" s="390">
        <v>0</v>
      </c>
      <c r="P120" s="390">
        <v>0</v>
      </c>
      <c r="Q120" s="390">
        <v>26</v>
      </c>
      <c r="R120" s="518">
        <v>50.332999999999998</v>
      </c>
      <c r="S120" s="390">
        <v>54</v>
      </c>
      <c r="T120" s="390">
        <v>28</v>
      </c>
      <c r="U120" s="390">
        <v>26</v>
      </c>
      <c r="V120" s="390">
        <v>6</v>
      </c>
      <c r="W120" s="390">
        <v>7</v>
      </c>
      <c r="X120" s="390">
        <v>0</v>
      </c>
      <c r="Y120" s="390">
        <v>53</v>
      </c>
      <c r="Z120" s="390">
        <v>1</v>
      </c>
      <c r="AA120" s="390">
        <v>0</v>
      </c>
      <c r="AB120" s="390">
        <v>2</v>
      </c>
      <c r="AC120" s="390">
        <v>212</v>
      </c>
      <c r="AD120" s="390">
        <v>89</v>
      </c>
      <c r="AE120" s="390">
        <v>3.08</v>
      </c>
      <c r="AF120" s="519">
        <v>1.212</v>
      </c>
      <c r="AG120" s="518">
        <v>9.6999999999999993</v>
      </c>
      <c r="AH120" s="518">
        <v>1.1000000000000001</v>
      </c>
      <c r="AI120" s="518">
        <v>1.3</v>
      </c>
      <c r="AJ120" s="518">
        <v>9.5</v>
      </c>
      <c r="AK120" s="567">
        <v>7.57</v>
      </c>
      <c r="AL120" s="370"/>
      <c r="AM120" s="390">
        <v>98</v>
      </c>
      <c r="AN120" s="390">
        <v>0</v>
      </c>
      <c r="AO120" s="389">
        <v>22</v>
      </c>
      <c r="AP120" s="390">
        <v>4</v>
      </c>
      <c r="AQ120" s="390">
        <v>1</v>
      </c>
      <c r="AR120" s="390">
        <v>3</v>
      </c>
      <c r="AS120" s="390">
        <v>8</v>
      </c>
      <c r="AT120" s="390">
        <v>6</v>
      </c>
      <c r="AU120" s="390">
        <v>23</v>
      </c>
      <c r="AV120" s="519">
        <v>0.224</v>
      </c>
      <c r="AW120" s="519">
        <v>0.27600000000000002</v>
      </c>
      <c r="AX120" s="519">
        <v>0.378</v>
      </c>
      <c r="AY120" s="519">
        <v>0.65400000000000003</v>
      </c>
      <c r="AZ120" s="370"/>
      <c r="BA120" s="390">
        <v>105</v>
      </c>
      <c r="BB120" s="389">
        <v>0</v>
      </c>
      <c r="BC120" s="389">
        <v>32</v>
      </c>
      <c r="BD120" s="389">
        <v>7</v>
      </c>
      <c r="BE120" s="389">
        <v>1</v>
      </c>
      <c r="BF120" s="390">
        <v>3</v>
      </c>
      <c r="BG120" s="390">
        <v>13</v>
      </c>
      <c r="BH120" s="390">
        <v>1</v>
      </c>
      <c r="BI120" s="390">
        <v>30</v>
      </c>
      <c r="BJ120" s="519">
        <v>0.30499999999999999</v>
      </c>
      <c r="BK120" s="519">
        <v>0.311</v>
      </c>
      <c r="BL120" s="519">
        <v>0.47599999999999998</v>
      </c>
      <c r="BM120" s="519">
        <v>0.78700000000000003</v>
      </c>
    </row>
    <row r="121" spans="1:75" s="388" customFormat="1">
      <c r="A121" s="272" t="s">
        <v>8081</v>
      </c>
      <c r="B121" s="388" t="s">
        <v>8082</v>
      </c>
      <c r="C121" s="388" t="s">
        <v>10193</v>
      </c>
      <c r="D121" s="390">
        <v>24</v>
      </c>
      <c r="E121" s="390" t="s">
        <v>51</v>
      </c>
      <c r="F121" s="390" t="s">
        <v>52</v>
      </c>
      <c r="G121" s="390" t="s">
        <v>10</v>
      </c>
      <c r="H121" s="390">
        <v>2</v>
      </c>
      <c r="I121" s="390">
        <v>7</v>
      </c>
      <c r="J121" s="519">
        <v>0.222</v>
      </c>
      <c r="K121" s="517">
        <v>4.2699999999999996</v>
      </c>
      <c r="L121" s="390">
        <v>45</v>
      </c>
      <c r="M121" s="390">
        <v>11</v>
      </c>
      <c r="N121" s="390">
        <v>9</v>
      </c>
      <c r="O121" s="390">
        <v>0</v>
      </c>
      <c r="P121" s="390">
        <v>0</v>
      </c>
      <c r="Q121" s="390">
        <v>0</v>
      </c>
      <c r="R121" s="518">
        <v>111.667</v>
      </c>
      <c r="S121" s="390">
        <v>89</v>
      </c>
      <c r="T121" s="390">
        <v>55</v>
      </c>
      <c r="U121" s="390">
        <v>53</v>
      </c>
      <c r="V121" s="390">
        <v>15</v>
      </c>
      <c r="W121" s="390">
        <v>53</v>
      </c>
      <c r="X121" s="390">
        <v>3</v>
      </c>
      <c r="Y121" s="390">
        <v>136</v>
      </c>
      <c r="Z121" s="390">
        <v>4</v>
      </c>
      <c r="AA121" s="390">
        <v>2</v>
      </c>
      <c r="AB121" s="390">
        <v>12</v>
      </c>
      <c r="AC121" s="390">
        <v>468</v>
      </c>
      <c r="AD121" s="390">
        <v>94</v>
      </c>
      <c r="AE121" s="390">
        <v>4</v>
      </c>
      <c r="AF121" s="519">
        <v>1.272</v>
      </c>
      <c r="AG121" s="518">
        <v>7.2</v>
      </c>
      <c r="AH121" s="518">
        <v>1.2</v>
      </c>
      <c r="AI121" s="518">
        <v>4.3</v>
      </c>
      <c r="AJ121" s="518">
        <v>11</v>
      </c>
      <c r="AK121" s="567">
        <v>2.57</v>
      </c>
      <c r="AL121" s="370"/>
      <c r="AM121" s="390">
        <v>209</v>
      </c>
      <c r="AN121" s="390">
        <v>0</v>
      </c>
      <c r="AO121" s="389">
        <v>45</v>
      </c>
      <c r="AP121" s="390">
        <v>10</v>
      </c>
      <c r="AQ121" s="390">
        <v>1</v>
      </c>
      <c r="AR121" s="390">
        <v>6</v>
      </c>
      <c r="AS121" s="390">
        <v>24</v>
      </c>
      <c r="AT121" s="390">
        <v>31</v>
      </c>
      <c r="AU121" s="390">
        <v>63</v>
      </c>
      <c r="AV121" s="519">
        <v>0.215</v>
      </c>
      <c r="AW121" s="519">
        <v>0.32200000000000001</v>
      </c>
      <c r="AX121" s="519">
        <v>0.35899999999999999</v>
      </c>
      <c r="AY121" s="519">
        <v>0.68100000000000005</v>
      </c>
      <c r="AZ121" s="370"/>
      <c r="BA121" s="390">
        <v>201</v>
      </c>
      <c r="BB121" s="389">
        <v>0</v>
      </c>
      <c r="BC121" s="389">
        <v>44</v>
      </c>
      <c r="BD121" s="389">
        <v>8</v>
      </c>
      <c r="BE121" s="389">
        <v>0</v>
      </c>
      <c r="BF121" s="390">
        <v>9</v>
      </c>
      <c r="BG121" s="390">
        <v>26</v>
      </c>
      <c r="BH121" s="390">
        <v>22</v>
      </c>
      <c r="BI121" s="390">
        <v>73</v>
      </c>
      <c r="BJ121" s="519">
        <v>0.219</v>
      </c>
      <c r="BK121" s="519">
        <v>0.30099999999999999</v>
      </c>
      <c r="BL121" s="519">
        <v>0.39300000000000002</v>
      </c>
      <c r="BM121" s="519">
        <v>0.69399999999999995</v>
      </c>
    </row>
    <row r="122" spans="1:75" s="388" customFormat="1">
      <c r="A122" s="272" t="s">
        <v>8253</v>
      </c>
      <c r="B122" s="388" t="s">
        <v>8254</v>
      </c>
      <c r="C122" s="388" t="s">
        <v>10193</v>
      </c>
      <c r="D122" s="390">
        <v>21</v>
      </c>
      <c r="E122" s="390" t="s">
        <v>56</v>
      </c>
      <c r="F122" s="390" t="s">
        <v>43</v>
      </c>
      <c r="G122" s="390" t="s">
        <v>35</v>
      </c>
      <c r="H122" s="390">
        <v>0</v>
      </c>
      <c r="I122" s="390">
        <v>1</v>
      </c>
      <c r="J122" s="519">
        <v>0</v>
      </c>
      <c r="K122" s="517">
        <v>5.95</v>
      </c>
      <c r="L122" s="390">
        <v>9</v>
      </c>
      <c r="M122" s="390">
        <v>1</v>
      </c>
      <c r="N122" s="390">
        <v>3</v>
      </c>
      <c r="O122" s="390">
        <v>0</v>
      </c>
      <c r="P122" s="390">
        <v>0</v>
      </c>
      <c r="Q122" s="390">
        <v>1</v>
      </c>
      <c r="R122" s="518">
        <v>19.667000000000002</v>
      </c>
      <c r="S122" s="390">
        <v>16</v>
      </c>
      <c r="T122" s="390">
        <v>13</v>
      </c>
      <c r="U122" s="390">
        <v>13</v>
      </c>
      <c r="V122" s="390">
        <v>3</v>
      </c>
      <c r="W122" s="390">
        <v>8</v>
      </c>
      <c r="X122" s="390">
        <v>0</v>
      </c>
      <c r="Y122" s="390">
        <v>18</v>
      </c>
      <c r="Z122" s="390">
        <v>0</v>
      </c>
      <c r="AA122" s="390">
        <v>0</v>
      </c>
      <c r="AB122" s="390">
        <v>0</v>
      </c>
      <c r="AC122" s="390">
        <v>82</v>
      </c>
      <c r="AD122" s="390">
        <v>69</v>
      </c>
      <c r="AE122" s="390">
        <v>4.53</v>
      </c>
      <c r="AF122" s="519">
        <v>1.22</v>
      </c>
      <c r="AG122" s="518">
        <v>7.3</v>
      </c>
      <c r="AH122" s="518">
        <v>1.4</v>
      </c>
      <c r="AI122" s="518">
        <v>3.7</v>
      </c>
      <c r="AJ122" s="518">
        <v>8.1999999999999993</v>
      </c>
      <c r="AK122" s="567">
        <v>2.25</v>
      </c>
      <c r="AL122" s="370"/>
      <c r="AM122" s="390">
        <v>19</v>
      </c>
      <c r="AN122" s="390">
        <v>0</v>
      </c>
      <c r="AO122" s="389">
        <v>5</v>
      </c>
      <c r="AP122" s="390">
        <v>2</v>
      </c>
      <c r="AQ122" s="390">
        <v>1</v>
      </c>
      <c r="AR122" s="390">
        <v>0</v>
      </c>
      <c r="AS122" s="390">
        <v>6</v>
      </c>
      <c r="AT122" s="390">
        <v>2</v>
      </c>
      <c r="AU122" s="390">
        <v>3</v>
      </c>
      <c r="AV122" s="519">
        <v>0.26300000000000001</v>
      </c>
      <c r="AW122" s="519">
        <v>0.33300000000000002</v>
      </c>
      <c r="AX122" s="519">
        <v>0.47399999999999998</v>
      </c>
      <c r="AY122" s="519">
        <v>0.80700000000000005</v>
      </c>
      <c r="AZ122" s="370"/>
      <c r="BA122" s="390">
        <v>53</v>
      </c>
      <c r="BB122" s="389">
        <v>0</v>
      </c>
      <c r="BC122" s="389">
        <v>11</v>
      </c>
      <c r="BD122" s="389">
        <v>2</v>
      </c>
      <c r="BE122" s="389">
        <v>0</v>
      </c>
      <c r="BF122" s="390">
        <v>3</v>
      </c>
      <c r="BG122" s="390">
        <v>8</v>
      </c>
      <c r="BH122" s="390">
        <v>6</v>
      </c>
      <c r="BI122" s="390">
        <v>15</v>
      </c>
      <c r="BJ122" s="519">
        <v>0.20799999999999999</v>
      </c>
      <c r="BK122" s="519">
        <v>0.28299999999999997</v>
      </c>
      <c r="BL122" s="519">
        <v>0.41499999999999998</v>
      </c>
      <c r="BM122" s="519">
        <v>0.69799999999999995</v>
      </c>
    </row>
    <row r="123" spans="1:75" s="388" customFormat="1">
      <c r="A123" s="272" t="s">
        <v>342</v>
      </c>
      <c r="B123" s="388" t="s">
        <v>7413</v>
      </c>
      <c r="C123" s="388" t="s">
        <v>10193</v>
      </c>
      <c r="D123" s="390">
        <v>30</v>
      </c>
      <c r="E123" s="390" t="s">
        <v>69</v>
      </c>
      <c r="F123" s="390" t="s">
        <v>43</v>
      </c>
      <c r="G123" s="390" t="s">
        <v>10</v>
      </c>
      <c r="H123" s="390">
        <v>1</v>
      </c>
      <c r="I123" s="390">
        <v>5</v>
      </c>
      <c r="J123" s="519">
        <v>0.16700000000000001</v>
      </c>
      <c r="K123" s="517">
        <v>3.01</v>
      </c>
      <c r="L123" s="390">
        <v>69</v>
      </c>
      <c r="M123" s="390">
        <v>0</v>
      </c>
      <c r="N123" s="390">
        <v>59</v>
      </c>
      <c r="O123" s="390">
        <v>0</v>
      </c>
      <c r="P123" s="390">
        <v>0</v>
      </c>
      <c r="Q123" s="390">
        <v>38</v>
      </c>
      <c r="R123" s="518">
        <v>71.667000000000002</v>
      </c>
      <c r="S123" s="390">
        <v>54</v>
      </c>
      <c r="T123" s="390">
        <v>28</v>
      </c>
      <c r="U123" s="390">
        <v>24</v>
      </c>
      <c r="V123" s="390">
        <v>13</v>
      </c>
      <c r="W123" s="390">
        <v>17</v>
      </c>
      <c r="X123" s="390">
        <v>1</v>
      </c>
      <c r="Y123" s="390">
        <v>82</v>
      </c>
      <c r="Z123" s="390">
        <v>2</v>
      </c>
      <c r="AA123" s="390">
        <v>2</v>
      </c>
      <c r="AB123" s="390">
        <v>0</v>
      </c>
      <c r="AC123" s="390">
        <v>289</v>
      </c>
      <c r="AD123" s="390">
        <v>129</v>
      </c>
      <c r="AE123" s="390">
        <v>4.03</v>
      </c>
      <c r="AF123" s="519">
        <v>0.99099999999999999</v>
      </c>
      <c r="AG123" s="518">
        <v>6.8</v>
      </c>
      <c r="AH123" s="518">
        <v>1.6</v>
      </c>
      <c r="AI123" s="518">
        <v>2.1</v>
      </c>
      <c r="AJ123" s="518">
        <v>10.3</v>
      </c>
      <c r="AK123" s="567">
        <v>4.82</v>
      </c>
      <c r="AL123" s="370"/>
      <c r="AM123" s="390">
        <v>124</v>
      </c>
      <c r="AN123" s="390">
        <v>0</v>
      </c>
      <c r="AO123" s="389">
        <v>24</v>
      </c>
      <c r="AP123" s="390">
        <v>3</v>
      </c>
      <c r="AQ123" s="390">
        <v>1</v>
      </c>
      <c r="AR123" s="390">
        <v>4</v>
      </c>
      <c r="AS123" s="390">
        <v>11</v>
      </c>
      <c r="AT123" s="390">
        <v>7</v>
      </c>
      <c r="AU123" s="390">
        <v>31</v>
      </c>
      <c r="AV123" s="519">
        <v>0.19400000000000001</v>
      </c>
      <c r="AW123" s="519">
        <v>0.24199999999999999</v>
      </c>
      <c r="AX123" s="519">
        <v>0.33100000000000002</v>
      </c>
      <c r="AY123" s="519">
        <v>0.57299999999999995</v>
      </c>
      <c r="AZ123" s="370"/>
      <c r="BA123" s="390">
        <v>145</v>
      </c>
      <c r="BB123" s="389">
        <v>0</v>
      </c>
      <c r="BC123" s="389">
        <v>30</v>
      </c>
      <c r="BD123" s="389">
        <v>5</v>
      </c>
      <c r="BE123" s="389">
        <v>0</v>
      </c>
      <c r="BF123" s="390">
        <v>9</v>
      </c>
      <c r="BG123" s="390">
        <v>16</v>
      </c>
      <c r="BH123" s="390">
        <v>10</v>
      </c>
      <c r="BI123" s="390">
        <v>51</v>
      </c>
      <c r="BJ123" s="519">
        <v>0.20699999999999999</v>
      </c>
      <c r="BK123" s="519">
        <v>0.26100000000000001</v>
      </c>
      <c r="BL123" s="519">
        <v>0.42799999999999999</v>
      </c>
      <c r="BM123" s="519">
        <v>0.68899999999999995</v>
      </c>
    </row>
    <row r="124" spans="1:75" s="388" customFormat="1">
      <c r="A124" s="272" t="s">
        <v>8073</v>
      </c>
      <c r="B124" s="388" t="s">
        <v>8074</v>
      </c>
      <c r="C124" s="388" t="s">
        <v>10193</v>
      </c>
      <c r="D124" s="390">
        <v>28</v>
      </c>
      <c r="E124" s="390" t="s">
        <v>134</v>
      </c>
      <c r="F124" s="390" t="s">
        <v>34</v>
      </c>
      <c r="G124" s="390" t="s">
        <v>10</v>
      </c>
      <c r="H124" s="390">
        <v>2</v>
      </c>
      <c r="I124" s="390">
        <v>0</v>
      </c>
      <c r="J124" s="519">
        <v>1</v>
      </c>
      <c r="K124" s="517">
        <v>6.56</v>
      </c>
      <c r="L124" s="390">
        <v>24</v>
      </c>
      <c r="M124" s="390">
        <v>0</v>
      </c>
      <c r="N124" s="390">
        <v>7</v>
      </c>
      <c r="O124" s="390">
        <v>0</v>
      </c>
      <c r="P124" s="390">
        <v>0</v>
      </c>
      <c r="Q124" s="390">
        <v>1</v>
      </c>
      <c r="R124" s="518">
        <v>23.332999999999998</v>
      </c>
      <c r="S124" s="390">
        <v>23</v>
      </c>
      <c r="T124" s="390">
        <v>22</v>
      </c>
      <c r="U124" s="390">
        <v>17</v>
      </c>
      <c r="V124" s="390">
        <v>3</v>
      </c>
      <c r="W124" s="390">
        <v>15</v>
      </c>
      <c r="X124" s="390">
        <v>0</v>
      </c>
      <c r="Y124" s="390">
        <v>30</v>
      </c>
      <c r="Z124" s="390">
        <v>0</v>
      </c>
      <c r="AA124" s="390">
        <v>0</v>
      </c>
      <c r="AB124" s="390">
        <v>2</v>
      </c>
      <c r="AC124" s="390">
        <v>107</v>
      </c>
      <c r="AD124" s="390">
        <v>67</v>
      </c>
      <c r="AE124" s="390">
        <v>4.1900000000000004</v>
      </c>
      <c r="AF124" s="519">
        <v>1.629</v>
      </c>
      <c r="AG124" s="518">
        <v>8.9</v>
      </c>
      <c r="AH124" s="518">
        <v>1.2</v>
      </c>
      <c r="AI124" s="518">
        <v>5.8</v>
      </c>
      <c r="AJ124" s="518">
        <v>11.6</v>
      </c>
      <c r="AK124" s="567">
        <v>2</v>
      </c>
      <c r="AL124" s="370"/>
      <c r="AM124" s="390">
        <v>45</v>
      </c>
      <c r="AN124" s="390">
        <v>0</v>
      </c>
      <c r="AO124" s="389">
        <v>10</v>
      </c>
      <c r="AP124" s="390">
        <v>2</v>
      </c>
      <c r="AQ124" s="390">
        <v>0</v>
      </c>
      <c r="AR124" s="390">
        <v>2</v>
      </c>
      <c r="AS124" s="390">
        <v>12</v>
      </c>
      <c r="AT124" s="390">
        <v>3</v>
      </c>
      <c r="AU124" s="390">
        <v>14</v>
      </c>
      <c r="AV124" s="519">
        <v>0.222</v>
      </c>
      <c r="AW124" s="519">
        <v>0.26</v>
      </c>
      <c r="AX124" s="519">
        <v>0.4</v>
      </c>
      <c r="AY124" s="519">
        <v>0.66</v>
      </c>
      <c r="AZ124" s="370"/>
      <c r="BA124" s="390">
        <v>45</v>
      </c>
      <c r="BB124" s="389">
        <v>0</v>
      </c>
      <c r="BC124" s="389">
        <v>13</v>
      </c>
      <c r="BD124" s="389">
        <v>7</v>
      </c>
      <c r="BE124" s="389">
        <v>0</v>
      </c>
      <c r="BF124" s="390">
        <v>1</v>
      </c>
      <c r="BG124" s="390">
        <v>11</v>
      </c>
      <c r="BH124" s="390">
        <v>12</v>
      </c>
      <c r="BI124" s="390">
        <v>16</v>
      </c>
      <c r="BJ124" s="519">
        <v>0.28899999999999998</v>
      </c>
      <c r="BK124" s="519">
        <v>0.439</v>
      </c>
      <c r="BL124" s="519">
        <v>0.51100000000000001</v>
      </c>
      <c r="BM124" s="519">
        <v>0.95</v>
      </c>
    </row>
    <row r="125" spans="1:75" s="388" customFormat="1">
      <c r="A125" s="272" t="s">
        <v>6196</v>
      </c>
      <c r="B125" s="388" t="s">
        <v>7414</v>
      </c>
      <c r="C125" s="388" t="s">
        <v>10193</v>
      </c>
      <c r="D125" s="390">
        <v>25</v>
      </c>
      <c r="E125" s="390" t="s">
        <v>51</v>
      </c>
      <c r="F125" s="390" t="s">
        <v>52</v>
      </c>
      <c r="G125" s="390" t="s">
        <v>10</v>
      </c>
      <c r="H125" s="390">
        <v>3</v>
      </c>
      <c r="I125" s="390">
        <v>4</v>
      </c>
      <c r="J125" s="519">
        <v>0.42899999999999999</v>
      </c>
      <c r="K125" s="517">
        <v>3.29</v>
      </c>
      <c r="L125" s="390">
        <v>54</v>
      </c>
      <c r="M125" s="390">
        <v>0</v>
      </c>
      <c r="N125" s="390">
        <v>36</v>
      </c>
      <c r="O125" s="390">
        <v>0</v>
      </c>
      <c r="P125" s="390">
        <v>0</v>
      </c>
      <c r="Q125" s="390">
        <v>24</v>
      </c>
      <c r="R125" s="518">
        <v>52</v>
      </c>
      <c r="S125" s="390">
        <v>38</v>
      </c>
      <c r="T125" s="390">
        <v>19</v>
      </c>
      <c r="U125" s="390">
        <v>19</v>
      </c>
      <c r="V125" s="390">
        <v>5</v>
      </c>
      <c r="W125" s="390">
        <v>19</v>
      </c>
      <c r="X125" s="390">
        <v>2</v>
      </c>
      <c r="Y125" s="390">
        <v>66</v>
      </c>
      <c r="Z125" s="390">
        <v>0</v>
      </c>
      <c r="AA125" s="390">
        <v>2</v>
      </c>
      <c r="AB125" s="390">
        <v>6</v>
      </c>
      <c r="AC125" s="390">
        <v>212</v>
      </c>
      <c r="AD125" s="390">
        <v>140</v>
      </c>
      <c r="AE125" s="390">
        <v>2.97</v>
      </c>
      <c r="AF125" s="519">
        <v>1.0960000000000001</v>
      </c>
      <c r="AG125" s="518">
        <v>6.6</v>
      </c>
      <c r="AH125" s="518">
        <v>0.9</v>
      </c>
      <c r="AI125" s="518">
        <v>3.3</v>
      </c>
      <c r="AJ125" s="518">
        <v>11.4</v>
      </c>
      <c r="AK125" s="567">
        <v>3.47</v>
      </c>
      <c r="AL125" s="370"/>
      <c r="AM125" s="390">
        <v>82</v>
      </c>
      <c r="AN125" s="390">
        <v>0</v>
      </c>
      <c r="AO125" s="389">
        <v>22</v>
      </c>
      <c r="AP125" s="390">
        <v>6</v>
      </c>
      <c r="AQ125" s="390">
        <v>1</v>
      </c>
      <c r="AR125" s="390">
        <v>2</v>
      </c>
      <c r="AS125" s="390">
        <v>12</v>
      </c>
      <c r="AT125" s="390">
        <v>9</v>
      </c>
      <c r="AU125" s="390">
        <v>27</v>
      </c>
      <c r="AV125" s="519">
        <v>0.26800000000000002</v>
      </c>
      <c r="AW125" s="519">
        <v>0.34100000000000003</v>
      </c>
      <c r="AX125" s="519">
        <v>0.439</v>
      </c>
      <c r="AY125" s="519">
        <v>0.78</v>
      </c>
      <c r="AZ125" s="370"/>
      <c r="BA125" s="390">
        <v>109</v>
      </c>
      <c r="BB125" s="389">
        <v>0</v>
      </c>
      <c r="BC125" s="389">
        <v>16</v>
      </c>
      <c r="BD125" s="389">
        <v>3</v>
      </c>
      <c r="BE125" s="389">
        <v>0</v>
      </c>
      <c r="BF125" s="390">
        <v>3</v>
      </c>
      <c r="BG125" s="390">
        <v>7</v>
      </c>
      <c r="BH125" s="390">
        <v>10</v>
      </c>
      <c r="BI125" s="390">
        <v>39</v>
      </c>
      <c r="BJ125" s="519">
        <v>0.14699999999999999</v>
      </c>
      <c r="BK125" s="519">
        <v>0.217</v>
      </c>
      <c r="BL125" s="519">
        <v>0.25700000000000001</v>
      </c>
      <c r="BM125" s="519">
        <v>0.47399999999999998</v>
      </c>
    </row>
    <row r="126" spans="1:75" s="390" customFormat="1" ht="15.75" thickBot="1">
      <c r="A126" s="552" t="s">
        <v>8134</v>
      </c>
      <c r="B126" s="390" t="s">
        <v>10</v>
      </c>
      <c r="J126" s="517"/>
      <c r="Q126" s="518"/>
      <c r="R126" s="519"/>
      <c r="AF126" s="518"/>
      <c r="AG126" s="518"/>
      <c r="AH126" s="518"/>
      <c r="AI126" s="518"/>
      <c r="AJ126" s="517"/>
      <c r="AK126" s="389"/>
      <c r="AL126" s="605"/>
      <c r="AM126" s="507"/>
      <c r="AN126" s="507"/>
      <c r="AO126" s="389"/>
      <c r="AP126" s="507"/>
      <c r="AQ126" s="507"/>
      <c r="AR126" s="507"/>
      <c r="AS126" s="389"/>
      <c r="AT126" s="389"/>
      <c r="AU126" s="389"/>
      <c r="AV126" s="389"/>
      <c r="AW126" s="389"/>
      <c r="AZ126" s="370"/>
      <c r="BB126" s="389"/>
      <c r="BC126" s="389"/>
      <c r="BD126" s="389"/>
      <c r="BE126" s="389"/>
    </row>
    <row r="127" spans="1:75" s="388" customFormat="1">
      <c r="A127" s="272" t="s">
        <v>10196</v>
      </c>
      <c r="B127" s="388" t="s">
        <v>7415</v>
      </c>
      <c r="C127" s="388" t="s">
        <v>10193</v>
      </c>
      <c r="D127" s="390">
        <v>24</v>
      </c>
      <c r="E127" s="390" t="s">
        <v>115</v>
      </c>
      <c r="F127" s="390" t="s">
        <v>34</v>
      </c>
      <c r="G127" s="390" t="s">
        <v>10</v>
      </c>
      <c r="H127" s="390">
        <v>10</v>
      </c>
      <c r="I127" s="390">
        <v>6</v>
      </c>
      <c r="J127" s="519">
        <v>0.625</v>
      </c>
      <c r="K127" s="517">
        <v>3.86</v>
      </c>
      <c r="L127" s="390">
        <v>25</v>
      </c>
      <c r="M127" s="390">
        <v>22</v>
      </c>
      <c r="N127" s="390">
        <v>0</v>
      </c>
      <c r="O127" s="390">
        <v>0</v>
      </c>
      <c r="P127" s="390">
        <v>0</v>
      </c>
      <c r="Q127" s="390">
        <v>0</v>
      </c>
      <c r="R127" s="518">
        <v>128.333</v>
      </c>
      <c r="S127" s="390">
        <v>100</v>
      </c>
      <c r="T127" s="390">
        <v>60</v>
      </c>
      <c r="U127" s="390">
        <v>55</v>
      </c>
      <c r="V127" s="390">
        <v>12</v>
      </c>
      <c r="W127" s="390">
        <v>50</v>
      </c>
      <c r="X127" s="390">
        <v>0</v>
      </c>
      <c r="Y127" s="390">
        <v>142</v>
      </c>
      <c r="Z127" s="390">
        <v>7</v>
      </c>
      <c r="AA127" s="390">
        <v>1</v>
      </c>
      <c r="AB127" s="390">
        <v>14</v>
      </c>
      <c r="AC127" s="390">
        <v>527</v>
      </c>
      <c r="AD127" s="390">
        <v>104</v>
      </c>
      <c r="AE127" s="390">
        <v>3.5</v>
      </c>
      <c r="AF127" s="519">
        <v>1.169</v>
      </c>
      <c r="AG127" s="518">
        <v>7</v>
      </c>
      <c r="AH127" s="518">
        <v>0.8</v>
      </c>
      <c r="AI127" s="518">
        <v>3.5</v>
      </c>
      <c r="AJ127" s="518">
        <v>10</v>
      </c>
      <c r="AK127" s="567">
        <v>2.84</v>
      </c>
      <c r="AL127" s="370"/>
      <c r="AM127" s="390">
        <v>226</v>
      </c>
      <c r="AN127" s="390">
        <v>0</v>
      </c>
      <c r="AO127" s="389">
        <v>40</v>
      </c>
      <c r="AP127" s="390">
        <v>11</v>
      </c>
      <c r="AQ127" s="390">
        <v>1</v>
      </c>
      <c r="AR127" s="390">
        <v>5</v>
      </c>
      <c r="AS127" s="390">
        <v>21</v>
      </c>
      <c r="AT127" s="390">
        <v>27</v>
      </c>
      <c r="AU127" s="390">
        <v>80</v>
      </c>
      <c r="AV127" s="519">
        <v>0.17699999999999999</v>
      </c>
      <c r="AW127" s="519">
        <v>0.27100000000000002</v>
      </c>
      <c r="AX127" s="519">
        <v>0.30099999999999999</v>
      </c>
      <c r="AY127" s="519">
        <v>0.57199999999999995</v>
      </c>
      <c r="AZ127" s="370"/>
      <c r="BA127" s="390">
        <v>239</v>
      </c>
      <c r="BB127" s="389">
        <v>0</v>
      </c>
      <c r="BC127" s="389">
        <v>60</v>
      </c>
      <c r="BD127" s="389">
        <v>16</v>
      </c>
      <c r="BE127" s="389">
        <v>0</v>
      </c>
      <c r="BF127" s="390">
        <v>7</v>
      </c>
      <c r="BG127" s="390">
        <v>33</v>
      </c>
      <c r="BH127" s="390">
        <v>23</v>
      </c>
      <c r="BI127" s="390">
        <v>62</v>
      </c>
      <c r="BJ127" s="519">
        <v>0.251</v>
      </c>
      <c r="BK127" s="519">
        <v>0.32500000000000001</v>
      </c>
      <c r="BL127" s="519">
        <v>0.40600000000000003</v>
      </c>
      <c r="BM127" s="519">
        <v>0.73099999999999998</v>
      </c>
    </row>
    <row r="128" spans="1:75" s="388" customFormat="1" ht="15.75" thickBot="1">
      <c r="A128" s="550" t="s">
        <v>6620</v>
      </c>
      <c r="B128" s="390" t="s">
        <v>10</v>
      </c>
      <c r="C128" s="390"/>
      <c r="D128" s="390"/>
      <c r="E128" s="390"/>
      <c r="F128" s="390"/>
      <c r="G128" s="390"/>
      <c r="H128" s="390"/>
      <c r="I128" s="390"/>
      <c r="J128" s="517"/>
      <c r="K128" s="390"/>
      <c r="L128" s="390"/>
      <c r="M128" s="390"/>
      <c r="N128" s="390"/>
      <c r="O128" s="390"/>
      <c r="P128" s="390"/>
      <c r="Q128" s="518"/>
      <c r="R128" s="519"/>
      <c r="S128" s="390"/>
      <c r="T128" s="390"/>
      <c r="U128" s="390"/>
      <c r="V128" s="390"/>
      <c r="W128" s="390"/>
      <c r="X128" s="390"/>
      <c r="Y128" s="390"/>
      <c r="Z128" s="390"/>
      <c r="AA128" s="390"/>
      <c r="AB128" s="390"/>
      <c r="AC128" s="390"/>
      <c r="AD128" s="390"/>
      <c r="AE128" s="390"/>
      <c r="AF128" s="518"/>
      <c r="AG128" s="518"/>
      <c r="AH128" s="518"/>
      <c r="AI128" s="518"/>
      <c r="AJ128" s="517"/>
      <c r="AK128" s="389"/>
      <c r="AL128" s="605"/>
      <c r="AM128" s="507"/>
      <c r="AN128" s="507"/>
      <c r="AO128" s="389"/>
      <c r="AP128" s="507"/>
      <c r="AQ128" s="507"/>
      <c r="AR128" s="507"/>
      <c r="AS128" s="389"/>
      <c r="AT128" s="341"/>
      <c r="AU128" s="341"/>
      <c r="AV128" s="341"/>
      <c r="AW128" s="341"/>
      <c r="AX128" s="341"/>
      <c r="AY128" s="341"/>
      <c r="AZ128" s="115"/>
      <c r="BA128" s="341"/>
      <c r="BB128" s="341"/>
      <c r="BC128" s="341"/>
      <c r="BD128" s="341"/>
      <c r="BE128" s="341"/>
      <c r="BF128" s="341"/>
      <c r="BG128" s="341"/>
      <c r="BH128" s="341"/>
      <c r="BI128" s="341"/>
      <c r="BJ128" s="341"/>
      <c r="BK128" s="341"/>
      <c r="BL128" s="341"/>
      <c r="BM128" s="341"/>
      <c r="BN128" s="316"/>
      <c r="BO128" s="316"/>
      <c r="BP128" s="316"/>
      <c r="BQ128" s="316"/>
      <c r="BR128" s="316"/>
      <c r="BS128" s="316"/>
      <c r="BT128" s="316"/>
      <c r="BU128" s="316"/>
      <c r="BV128" s="316"/>
      <c r="BW128" s="316"/>
    </row>
    <row r="129" spans="1:65" s="388" customFormat="1">
      <c r="A129" s="272" t="s">
        <v>6184</v>
      </c>
      <c r="B129" s="388" t="s">
        <v>7416</v>
      </c>
      <c r="C129" s="388" t="s">
        <v>10193</v>
      </c>
      <c r="D129" s="390">
        <v>23</v>
      </c>
      <c r="E129" s="390" t="s">
        <v>51</v>
      </c>
      <c r="F129" s="390" t="s">
        <v>34</v>
      </c>
      <c r="G129" s="390" t="s">
        <v>10</v>
      </c>
      <c r="H129" s="390">
        <v>2</v>
      </c>
      <c r="I129" s="390">
        <v>2</v>
      </c>
      <c r="J129" s="519">
        <v>0.5</v>
      </c>
      <c r="K129" s="517">
        <v>2.37</v>
      </c>
      <c r="L129" s="390">
        <v>38</v>
      </c>
      <c r="M129" s="390">
        <v>0</v>
      </c>
      <c r="N129" s="390">
        <v>31</v>
      </c>
      <c r="O129" s="390">
        <v>0</v>
      </c>
      <c r="P129" s="390">
        <v>0</v>
      </c>
      <c r="Q129" s="390">
        <v>21</v>
      </c>
      <c r="R129" s="518">
        <v>38</v>
      </c>
      <c r="S129" s="390">
        <v>33</v>
      </c>
      <c r="T129" s="390">
        <v>10</v>
      </c>
      <c r="U129" s="390">
        <v>10</v>
      </c>
      <c r="V129" s="390">
        <v>1</v>
      </c>
      <c r="W129" s="390">
        <v>4</v>
      </c>
      <c r="X129" s="390">
        <v>0</v>
      </c>
      <c r="Y129" s="390">
        <v>32</v>
      </c>
      <c r="Z129" s="390">
        <v>4</v>
      </c>
      <c r="AA129" s="390">
        <v>0</v>
      </c>
      <c r="AB129" s="390">
        <v>3</v>
      </c>
      <c r="AC129" s="390">
        <v>150</v>
      </c>
      <c r="AD129" s="390">
        <v>176</v>
      </c>
      <c r="AE129" s="390">
        <v>2.4500000000000002</v>
      </c>
      <c r="AF129" s="519">
        <v>0.97399999999999998</v>
      </c>
      <c r="AG129" s="518">
        <v>7.8</v>
      </c>
      <c r="AH129" s="518">
        <v>0.2</v>
      </c>
      <c r="AI129" s="518">
        <v>0.9</v>
      </c>
      <c r="AJ129" s="518">
        <v>7.6</v>
      </c>
      <c r="AK129" s="567">
        <v>8</v>
      </c>
      <c r="AL129" s="370"/>
      <c r="AM129" s="390">
        <v>75</v>
      </c>
      <c r="AN129" s="390">
        <v>0</v>
      </c>
      <c r="AO129" s="389">
        <v>21</v>
      </c>
      <c r="AP129" s="390">
        <v>5</v>
      </c>
      <c r="AQ129" s="390">
        <v>0</v>
      </c>
      <c r="AR129" s="390">
        <v>1</v>
      </c>
      <c r="AS129" s="390">
        <v>8</v>
      </c>
      <c r="AT129" s="390">
        <v>0</v>
      </c>
      <c r="AU129" s="390">
        <v>19</v>
      </c>
      <c r="AV129" s="519">
        <v>0.28000000000000003</v>
      </c>
      <c r="AW129" s="519">
        <v>0.313</v>
      </c>
      <c r="AX129" s="519">
        <v>0.38700000000000001</v>
      </c>
      <c r="AY129" s="519">
        <v>0.7</v>
      </c>
      <c r="AZ129" s="370"/>
      <c r="BA129" s="390">
        <v>66</v>
      </c>
      <c r="BB129" s="389">
        <v>0</v>
      </c>
      <c r="BC129" s="389">
        <v>12</v>
      </c>
      <c r="BD129" s="389">
        <v>2</v>
      </c>
      <c r="BE129" s="389">
        <v>0</v>
      </c>
      <c r="BF129" s="390">
        <v>0</v>
      </c>
      <c r="BG129" s="390">
        <v>4</v>
      </c>
      <c r="BH129" s="390">
        <v>4</v>
      </c>
      <c r="BI129" s="390">
        <v>13</v>
      </c>
      <c r="BJ129" s="519">
        <v>0.182</v>
      </c>
      <c r="BK129" s="519">
        <v>0.22900000000000001</v>
      </c>
      <c r="BL129" s="519">
        <v>0.21199999999999999</v>
      </c>
      <c r="BM129" s="519">
        <v>0.441</v>
      </c>
    </row>
    <row r="130" spans="1:65" s="388" customFormat="1">
      <c r="A130" s="272" t="s">
        <v>343</v>
      </c>
      <c r="B130" s="388" t="s">
        <v>7417</v>
      </c>
      <c r="C130" s="388" t="s">
        <v>10193</v>
      </c>
      <c r="D130" s="390">
        <v>28</v>
      </c>
      <c r="E130" s="390" t="s">
        <v>55</v>
      </c>
      <c r="F130" s="390" t="s">
        <v>34</v>
      </c>
      <c r="G130" s="390" t="s">
        <v>10</v>
      </c>
      <c r="H130" s="390">
        <v>2</v>
      </c>
      <c r="I130" s="390">
        <v>4</v>
      </c>
      <c r="J130" s="519">
        <v>0.33300000000000002</v>
      </c>
      <c r="K130" s="517">
        <v>6.5</v>
      </c>
      <c r="L130" s="390">
        <v>10</v>
      </c>
      <c r="M130" s="390">
        <v>10</v>
      </c>
      <c r="N130" s="390">
        <v>0</v>
      </c>
      <c r="O130" s="390">
        <v>0</v>
      </c>
      <c r="P130" s="390">
        <v>0</v>
      </c>
      <c r="Q130" s="390">
        <v>0</v>
      </c>
      <c r="R130" s="518">
        <v>45.667000000000002</v>
      </c>
      <c r="S130" s="390">
        <v>52</v>
      </c>
      <c r="T130" s="390">
        <v>35</v>
      </c>
      <c r="U130" s="390">
        <v>33</v>
      </c>
      <c r="V130" s="390">
        <v>14</v>
      </c>
      <c r="W130" s="390">
        <v>12</v>
      </c>
      <c r="X130" s="390">
        <v>0</v>
      </c>
      <c r="Y130" s="390">
        <v>33</v>
      </c>
      <c r="Z130" s="390">
        <v>3</v>
      </c>
      <c r="AA130" s="390">
        <v>0</v>
      </c>
      <c r="AB130" s="390">
        <v>0</v>
      </c>
      <c r="AC130" s="390">
        <v>202</v>
      </c>
      <c r="AD130" s="390">
        <v>63</v>
      </c>
      <c r="AE130" s="390">
        <v>6.69</v>
      </c>
      <c r="AF130" s="519">
        <v>1.401</v>
      </c>
      <c r="AG130" s="518">
        <v>10.199999999999999</v>
      </c>
      <c r="AH130" s="518">
        <v>2.8</v>
      </c>
      <c r="AI130" s="518">
        <v>2.4</v>
      </c>
      <c r="AJ130" s="518">
        <v>6.5</v>
      </c>
      <c r="AK130" s="567">
        <v>2.75</v>
      </c>
      <c r="AL130" s="370"/>
      <c r="AM130" s="390">
        <v>88</v>
      </c>
      <c r="AN130" s="390">
        <v>0</v>
      </c>
      <c r="AO130" s="389">
        <v>26</v>
      </c>
      <c r="AP130" s="390">
        <v>6</v>
      </c>
      <c r="AQ130" s="390">
        <v>1</v>
      </c>
      <c r="AR130" s="390">
        <v>7</v>
      </c>
      <c r="AS130" s="390">
        <v>14</v>
      </c>
      <c r="AT130" s="390">
        <v>6</v>
      </c>
      <c r="AU130" s="390">
        <v>18</v>
      </c>
      <c r="AV130" s="519">
        <v>0.29499999999999998</v>
      </c>
      <c r="AW130" s="519">
        <v>0.34</v>
      </c>
      <c r="AX130" s="519">
        <v>0.625</v>
      </c>
      <c r="AY130" s="519">
        <v>0.96499999999999997</v>
      </c>
      <c r="AZ130" s="370"/>
      <c r="BA130" s="390">
        <v>95</v>
      </c>
      <c r="BB130" s="389">
        <v>0</v>
      </c>
      <c r="BC130" s="389">
        <v>26</v>
      </c>
      <c r="BD130" s="389">
        <v>5</v>
      </c>
      <c r="BE130" s="389">
        <v>0</v>
      </c>
      <c r="BF130" s="390">
        <v>7</v>
      </c>
      <c r="BG130" s="390">
        <v>18</v>
      </c>
      <c r="BH130" s="390">
        <v>6</v>
      </c>
      <c r="BI130" s="390">
        <v>15</v>
      </c>
      <c r="BJ130" s="519">
        <v>0.27400000000000002</v>
      </c>
      <c r="BK130" s="519">
        <v>0.32400000000000001</v>
      </c>
      <c r="BL130" s="519">
        <v>0.54700000000000004</v>
      </c>
      <c r="BM130" s="519">
        <v>0.871</v>
      </c>
    </row>
    <row r="131" spans="1:65" s="388" customFormat="1">
      <c r="A131" s="272" t="s">
        <v>6602</v>
      </c>
      <c r="B131" s="388" t="s">
        <v>10197</v>
      </c>
      <c r="C131" s="388" t="s">
        <v>10193</v>
      </c>
      <c r="D131" s="390">
        <v>23</v>
      </c>
      <c r="E131" s="390" t="s">
        <v>49</v>
      </c>
      <c r="F131" s="390" t="s">
        <v>43</v>
      </c>
      <c r="G131" s="390" t="s">
        <v>10</v>
      </c>
      <c r="H131" s="390">
        <v>0</v>
      </c>
      <c r="I131" s="390">
        <v>0</v>
      </c>
      <c r="J131" s="519">
        <v>0</v>
      </c>
      <c r="K131" s="517">
        <v>0</v>
      </c>
      <c r="L131" s="390">
        <v>1</v>
      </c>
      <c r="M131" s="390">
        <v>1</v>
      </c>
      <c r="N131" s="390">
        <v>0</v>
      </c>
      <c r="O131" s="390">
        <v>0</v>
      </c>
      <c r="P131" s="390">
        <v>0</v>
      </c>
      <c r="Q131" s="390">
        <v>0</v>
      </c>
      <c r="R131" s="518">
        <v>4</v>
      </c>
      <c r="S131" s="390">
        <v>3</v>
      </c>
      <c r="T131" s="390">
        <v>0</v>
      </c>
      <c r="U131" s="390">
        <v>0</v>
      </c>
      <c r="V131" s="390">
        <v>0</v>
      </c>
      <c r="W131" s="390">
        <v>2</v>
      </c>
      <c r="X131" s="390">
        <v>0</v>
      </c>
      <c r="Y131" s="390">
        <v>2</v>
      </c>
      <c r="Z131" s="390">
        <v>1</v>
      </c>
      <c r="AA131" s="390">
        <v>0</v>
      </c>
      <c r="AB131" s="390">
        <v>0</v>
      </c>
      <c r="AC131" s="390">
        <v>15</v>
      </c>
      <c r="AD131" s="390">
        <v>0</v>
      </c>
      <c r="AE131" s="390">
        <v>4.41</v>
      </c>
      <c r="AF131" s="519">
        <v>1.25</v>
      </c>
      <c r="AG131" s="518">
        <v>6.8</v>
      </c>
      <c r="AH131" s="518">
        <v>0</v>
      </c>
      <c r="AI131" s="518">
        <v>4.5</v>
      </c>
      <c r="AJ131" s="518">
        <v>4.5</v>
      </c>
      <c r="AK131" s="567">
        <v>1</v>
      </c>
      <c r="AL131" s="370"/>
      <c r="AM131" s="390">
        <v>5</v>
      </c>
      <c r="AN131" s="390">
        <v>0</v>
      </c>
      <c r="AO131" s="389">
        <v>1</v>
      </c>
      <c r="AP131" s="390">
        <v>0</v>
      </c>
      <c r="AQ131" s="390">
        <v>0</v>
      </c>
      <c r="AR131" s="390">
        <v>0</v>
      </c>
      <c r="AS131" s="390">
        <v>0</v>
      </c>
      <c r="AT131" s="390">
        <v>2</v>
      </c>
      <c r="AU131" s="390">
        <v>0</v>
      </c>
      <c r="AV131" s="519">
        <v>0.2</v>
      </c>
      <c r="AW131" s="519">
        <v>0.42899999999999999</v>
      </c>
      <c r="AX131" s="519">
        <v>0.2</v>
      </c>
      <c r="AY131" s="519">
        <v>0.629</v>
      </c>
      <c r="AZ131" s="370"/>
      <c r="BA131" s="390">
        <v>7</v>
      </c>
      <c r="BB131" s="389">
        <v>0</v>
      </c>
      <c r="BC131" s="389">
        <v>2</v>
      </c>
      <c r="BD131" s="389">
        <v>0</v>
      </c>
      <c r="BE131" s="389">
        <v>0</v>
      </c>
      <c r="BF131" s="390">
        <v>0</v>
      </c>
      <c r="BG131" s="390">
        <v>0</v>
      </c>
      <c r="BH131" s="390">
        <v>0</v>
      </c>
      <c r="BI131" s="390">
        <v>2</v>
      </c>
      <c r="BJ131" s="519">
        <v>0.28599999999999998</v>
      </c>
      <c r="BK131" s="519">
        <v>0.375</v>
      </c>
      <c r="BL131" s="519">
        <v>0.28599999999999998</v>
      </c>
      <c r="BM131" s="519">
        <v>0.66100000000000003</v>
      </c>
    </row>
    <row r="132" spans="1:65" s="388" customFormat="1">
      <c r="A132" s="272" t="s">
        <v>6033</v>
      </c>
      <c r="B132" s="388" t="s">
        <v>7418</v>
      </c>
      <c r="C132" s="388" t="s">
        <v>10193</v>
      </c>
      <c r="D132" s="390">
        <v>37</v>
      </c>
      <c r="E132" s="390" t="s">
        <v>134</v>
      </c>
      <c r="F132" s="390" t="s">
        <v>34</v>
      </c>
      <c r="G132" s="390" t="s">
        <v>35</v>
      </c>
      <c r="H132" s="390">
        <v>9</v>
      </c>
      <c r="I132" s="390">
        <v>7</v>
      </c>
      <c r="J132" s="519">
        <v>0.56299999999999994</v>
      </c>
      <c r="K132" s="517">
        <v>3.65</v>
      </c>
      <c r="L132" s="390">
        <v>29</v>
      </c>
      <c r="M132" s="390">
        <v>29</v>
      </c>
      <c r="N132" s="390">
        <v>0</v>
      </c>
      <c r="O132" s="390">
        <v>0</v>
      </c>
      <c r="P132" s="390">
        <v>0</v>
      </c>
      <c r="Q132" s="390">
        <v>0</v>
      </c>
      <c r="R132" s="518">
        <v>153</v>
      </c>
      <c r="S132" s="390">
        <v>150</v>
      </c>
      <c r="T132" s="390">
        <v>72</v>
      </c>
      <c r="U132" s="390">
        <v>62</v>
      </c>
      <c r="V132" s="390">
        <v>19</v>
      </c>
      <c r="W132" s="390">
        <v>51</v>
      </c>
      <c r="X132" s="390">
        <v>0</v>
      </c>
      <c r="Y132" s="390">
        <v>140</v>
      </c>
      <c r="Z132" s="390">
        <v>11</v>
      </c>
      <c r="AA132" s="390">
        <v>0</v>
      </c>
      <c r="AB132" s="390">
        <v>3</v>
      </c>
      <c r="AC132" s="390">
        <v>665</v>
      </c>
      <c r="AD132" s="390">
        <v>120</v>
      </c>
      <c r="AE132" s="390">
        <v>4.16</v>
      </c>
      <c r="AF132" s="519">
        <v>1.3140000000000001</v>
      </c>
      <c r="AG132" s="518">
        <v>8.8000000000000007</v>
      </c>
      <c r="AH132" s="518">
        <v>1.1000000000000001</v>
      </c>
      <c r="AI132" s="518">
        <v>3</v>
      </c>
      <c r="AJ132" s="518">
        <v>8.1999999999999993</v>
      </c>
      <c r="AK132" s="567">
        <v>2.75</v>
      </c>
      <c r="AL132" s="370"/>
      <c r="AM132" s="390">
        <v>100</v>
      </c>
      <c r="AN132" s="390">
        <v>0</v>
      </c>
      <c r="AO132" s="389">
        <v>18</v>
      </c>
      <c r="AP132" s="390">
        <v>2</v>
      </c>
      <c r="AQ132" s="390">
        <v>0</v>
      </c>
      <c r="AR132" s="390">
        <v>3</v>
      </c>
      <c r="AS132" s="390">
        <v>13</v>
      </c>
      <c r="AT132" s="390">
        <v>17</v>
      </c>
      <c r="AU132" s="390">
        <v>32</v>
      </c>
      <c r="AV132" s="519">
        <v>0.18</v>
      </c>
      <c r="AW132" s="519">
        <v>0.33900000000000002</v>
      </c>
      <c r="AX132" s="519">
        <v>0.28999999999999998</v>
      </c>
      <c r="AY132" s="519">
        <v>0.629</v>
      </c>
      <c r="AZ132" s="370"/>
      <c r="BA132" s="390">
        <v>500</v>
      </c>
      <c r="BB132" s="389">
        <v>0</v>
      </c>
      <c r="BC132" s="389">
        <v>132</v>
      </c>
      <c r="BD132" s="389">
        <v>27</v>
      </c>
      <c r="BE132" s="389">
        <v>1</v>
      </c>
      <c r="BF132" s="390">
        <v>16</v>
      </c>
      <c r="BG132" s="390">
        <v>53</v>
      </c>
      <c r="BH132" s="390">
        <v>34</v>
      </c>
      <c r="BI132" s="390">
        <v>108</v>
      </c>
      <c r="BJ132" s="519">
        <v>0.26400000000000001</v>
      </c>
      <c r="BK132" s="519">
        <v>0.314</v>
      </c>
      <c r="BL132" s="519">
        <v>0.41799999999999998</v>
      </c>
      <c r="BM132" s="519">
        <v>0.73199999999999998</v>
      </c>
    </row>
    <row r="133" spans="1:65" s="388" customFormat="1">
      <c r="A133" s="272" t="s">
        <v>6193</v>
      </c>
      <c r="B133" s="388" t="s">
        <v>7419</v>
      </c>
      <c r="C133" s="388" t="s">
        <v>10193</v>
      </c>
      <c r="D133" s="390">
        <v>24</v>
      </c>
      <c r="E133" s="390" t="s">
        <v>134</v>
      </c>
      <c r="F133" s="390" t="s">
        <v>34</v>
      </c>
      <c r="G133" s="390" t="s">
        <v>10</v>
      </c>
      <c r="H133" s="390">
        <v>19</v>
      </c>
      <c r="I133" s="390">
        <v>8</v>
      </c>
      <c r="J133" s="519">
        <v>0.70399999999999996</v>
      </c>
      <c r="K133" s="517">
        <v>3.39</v>
      </c>
      <c r="L133" s="390">
        <v>32</v>
      </c>
      <c r="M133" s="390">
        <v>32</v>
      </c>
      <c r="N133" s="390">
        <v>0</v>
      </c>
      <c r="O133" s="390">
        <v>1</v>
      </c>
      <c r="P133" s="390">
        <v>1</v>
      </c>
      <c r="Q133" s="390">
        <v>0</v>
      </c>
      <c r="R133" s="518">
        <v>191.333</v>
      </c>
      <c r="S133" s="390">
        <v>173</v>
      </c>
      <c r="T133" s="390">
        <v>76</v>
      </c>
      <c r="U133" s="390">
        <v>72</v>
      </c>
      <c r="V133" s="390">
        <v>19</v>
      </c>
      <c r="W133" s="390">
        <v>46</v>
      </c>
      <c r="X133" s="390">
        <v>0</v>
      </c>
      <c r="Y133" s="390">
        <v>220</v>
      </c>
      <c r="Z133" s="390">
        <v>5</v>
      </c>
      <c r="AA133" s="390">
        <v>0</v>
      </c>
      <c r="AB133" s="390">
        <v>8</v>
      </c>
      <c r="AC133" s="390">
        <v>780</v>
      </c>
      <c r="AD133" s="390">
        <v>129</v>
      </c>
      <c r="AE133" s="390">
        <v>2.95</v>
      </c>
      <c r="AF133" s="519">
        <v>1.145</v>
      </c>
      <c r="AG133" s="518">
        <v>8.1</v>
      </c>
      <c r="AH133" s="518">
        <v>0.9</v>
      </c>
      <c r="AI133" s="518">
        <v>2.2000000000000002</v>
      </c>
      <c r="AJ133" s="518">
        <v>10.3</v>
      </c>
      <c r="AK133" s="567">
        <v>4.78</v>
      </c>
      <c r="AL133" s="370"/>
      <c r="AM133" s="390">
        <v>321</v>
      </c>
      <c r="AN133" s="390">
        <v>0</v>
      </c>
      <c r="AO133" s="389">
        <v>81</v>
      </c>
      <c r="AP133" s="390">
        <v>19</v>
      </c>
      <c r="AQ133" s="390">
        <v>2</v>
      </c>
      <c r="AR133" s="390">
        <v>6</v>
      </c>
      <c r="AS133" s="390">
        <v>34</v>
      </c>
      <c r="AT133" s="390">
        <v>27</v>
      </c>
      <c r="AU133" s="390">
        <v>102</v>
      </c>
      <c r="AV133" s="519">
        <v>0.252</v>
      </c>
      <c r="AW133" s="519">
        <v>0.311</v>
      </c>
      <c r="AX133" s="519">
        <v>0.38</v>
      </c>
      <c r="AY133" s="519">
        <v>0.69099999999999995</v>
      </c>
      <c r="AZ133" s="370"/>
      <c r="BA133" s="390">
        <v>405</v>
      </c>
      <c r="BB133" s="389">
        <v>0</v>
      </c>
      <c r="BC133" s="389">
        <v>92</v>
      </c>
      <c r="BD133" s="389">
        <v>20</v>
      </c>
      <c r="BE133" s="389">
        <v>1</v>
      </c>
      <c r="BF133" s="390">
        <v>13</v>
      </c>
      <c r="BG133" s="390">
        <v>33</v>
      </c>
      <c r="BH133" s="390">
        <v>19</v>
      </c>
      <c r="BI133" s="390">
        <v>118</v>
      </c>
      <c r="BJ133" s="519">
        <v>0.22700000000000001</v>
      </c>
      <c r="BK133" s="519">
        <v>0.26800000000000002</v>
      </c>
      <c r="BL133" s="519">
        <v>0.378</v>
      </c>
      <c r="BM133" s="519">
        <v>0.64600000000000002</v>
      </c>
    </row>
    <row r="134" spans="1:65" s="388" customFormat="1">
      <c r="A134" s="272" t="s">
        <v>344</v>
      </c>
      <c r="B134" s="388" t="s">
        <v>7421</v>
      </c>
      <c r="C134" s="388" t="s">
        <v>10193</v>
      </c>
      <c r="D134" s="390">
        <v>27</v>
      </c>
      <c r="E134" s="390" t="s">
        <v>69</v>
      </c>
      <c r="F134" s="390" t="s">
        <v>43</v>
      </c>
      <c r="G134" s="390" t="s">
        <v>35</v>
      </c>
      <c r="H134" s="390">
        <v>9</v>
      </c>
      <c r="I134" s="390">
        <v>7</v>
      </c>
      <c r="J134" s="519">
        <v>0.56299999999999994</v>
      </c>
      <c r="K134" s="517">
        <v>3.68</v>
      </c>
      <c r="L134" s="390">
        <v>33</v>
      </c>
      <c r="M134" s="390">
        <v>27</v>
      </c>
      <c r="N134" s="390">
        <v>0</v>
      </c>
      <c r="O134" s="390">
        <v>0</v>
      </c>
      <c r="P134" s="390">
        <v>0</v>
      </c>
      <c r="Q134" s="390">
        <v>0</v>
      </c>
      <c r="R134" s="518">
        <v>151.667</v>
      </c>
      <c r="S134" s="390">
        <v>143</v>
      </c>
      <c r="T134" s="390">
        <v>70</v>
      </c>
      <c r="U134" s="390">
        <v>62</v>
      </c>
      <c r="V134" s="390">
        <v>14</v>
      </c>
      <c r="W134" s="390">
        <v>40</v>
      </c>
      <c r="X134" s="390">
        <v>5</v>
      </c>
      <c r="Y134" s="390">
        <v>135</v>
      </c>
      <c r="Z134" s="390">
        <v>8</v>
      </c>
      <c r="AA134" s="390">
        <v>1</v>
      </c>
      <c r="AB134" s="390">
        <v>2</v>
      </c>
      <c r="AC134" s="390">
        <v>637</v>
      </c>
      <c r="AD134" s="390">
        <v>105</v>
      </c>
      <c r="AE134" s="390">
        <v>3.53</v>
      </c>
      <c r="AF134" s="519">
        <v>1.2070000000000001</v>
      </c>
      <c r="AG134" s="518">
        <v>8.5</v>
      </c>
      <c r="AH134" s="518">
        <v>0.8</v>
      </c>
      <c r="AI134" s="518">
        <v>2.4</v>
      </c>
      <c r="AJ134" s="518">
        <v>8</v>
      </c>
      <c r="AK134" s="567">
        <v>3.38</v>
      </c>
      <c r="AL134" s="370"/>
      <c r="AM134" s="390">
        <v>163</v>
      </c>
      <c r="AN134" s="390">
        <v>0</v>
      </c>
      <c r="AO134" s="389">
        <v>43</v>
      </c>
      <c r="AP134" s="390">
        <v>8</v>
      </c>
      <c r="AQ134" s="390">
        <v>0</v>
      </c>
      <c r="AR134" s="390">
        <v>0</v>
      </c>
      <c r="AS134" s="390">
        <v>9</v>
      </c>
      <c r="AT134" s="390">
        <v>3</v>
      </c>
      <c r="AU134" s="390">
        <v>37</v>
      </c>
      <c r="AV134" s="519">
        <v>0.26400000000000001</v>
      </c>
      <c r="AW134" s="519">
        <v>0.27700000000000002</v>
      </c>
      <c r="AX134" s="519">
        <v>0.313</v>
      </c>
      <c r="AY134" s="519">
        <v>0.59</v>
      </c>
      <c r="AZ134" s="370"/>
      <c r="BA134" s="390">
        <v>416</v>
      </c>
      <c r="BB134" s="389">
        <v>0</v>
      </c>
      <c r="BC134" s="389">
        <v>100</v>
      </c>
      <c r="BD134" s="389">
        <v>17</v>
      </c>
      <c r="BE134" s="389">
        <v>0</v>
      </c>
      <c r="BF134" s="390">
        <v>14</v>
      </c>
      <c r="BG134" s="390">
        <v>53</v>
      </c>
      <c r="BH134" s="390">
        <v>37</v>
      </c>
      <c r="BI134" s="390">
        <v>98</v>
      </c>
      <c r="BJ134" s="519">
        <v>0.24</v>
      </c>
      <c r="BK134" s="519">
        <v>0.31</v>
      </c>
      <c r="BL134" s="519">
        <v>0.38200000000000001</v>
      </c>
      <c r="BM134" s="519">
        <v>0.69199999999999995</v>
      </c>
    </row>
    <row r="135" spans="1:65">
      <c r="A135" s="279"/>
      <c r="B135" s="368"/>
      <c r="C135" s="368"/>
      <c r="D135" s="368"/>
      <c r="E135" s="368"/>
      <c r="F135" s="368"/>
      <c r="G135" s="368"/>
      <c r="H135" s="291"/>
      <c r="I135" s="291"/>
      <c r="J135" s="292"/>
      <c r="K135" s="368"/>
      <c r="L135" s="368"/>
      <c r="M135" s="368"/>
      <c r="N135" s="368"/>
      <c r="O135" s="368"/>
      <c r="P135" s="368"/>
      <c r="Q135" s="290"/>
      <c r="R135" s="368"/>
      <c r="S135" s="368"/>
      <c r="T135" s="368"/>
      <c r="U135" s="368"/>
      <c r="V135" s="368"/>
      <c r="W135" s="368"/>
      <c r="X135" s="368"/>
      <c r="Y135" s="368"/>
      <c r="Z135" s="368"/>
      <c r="AA135" s="368"/>
      <c r="AB135" s="368"/>
      <c r="AC135" s="368"/>
      <c r="AD135" s="368"/>
      <c r="AE135" s="368"/>
      <c r="AF135" s="368"/>
      <c r="AG135" s="368"/>
      <c r="AH135" s="368"/>
      <c r="AI135" s="368"/>
      <c r="AJ135" s="319"/>
      <c r="AK135" s="291"/>
      <c r="AL135" s="616"/>
      <c r="AM135" s="291"/>
      <c r="AN135" s="291"/>
      <c r="AO135" s="291"/>
      <c r="AP135" s="319"/>
      <c r="AQ135" s="291"/>
      <c r="AR135" s="291"/>
      <c r="AS135" s="291"/>
      <c r="AT135" s="291"/>
      <c r="AU135" s="291"/>
    </row>
    <row r="136" spans="1:65">
      <c r="A136" s="339" t="s">
        <v>459</v>
      </c>
      <c r="B136" s="327"/>
      <c r="C136" s="327"/>
      <c r="D136" s="327"/>
      <c r="E136" s="390"/>
      <c r="F136" s="390"/>
      <c r="G136" s="390"/>
      <c r="H136" s="390"/>
      <c r="I136" s="390"/>
      <c r="J136" s="390"/>
      <c r="K136" s="390"/>
      <c r="L136" s="390"/>
      <c r="M136" s="390"/>
      <c r="N136" s="390"/>
      <c r="O136" s="390"/>
      <c r="P136" s="389"/>
      <c r="Q136" s="390"/>
      <c r="R136" s="390"/>
      <c r="S136" s="390"/>
      <c r="T136" s="390"/>
      <c r="U136" s="390"/>
      <c r="V136" s="390"/>
      <c r="W136" s="390"/>
      <c r="X136" s="390"/>
      <c r="Y136" s="390"/>
      <c r="Z136" s="390"/>
      <c r="AA136" s="390"/>
      <c r="AB136" s="390"/>
      <c r="AC136" s="390"/>
      <c r="AD136" s="390"/>
      <c r="AE136" s="390"/>
      <c r="AF136" s="390"/>
      <c r="AG136" s="390"/>
      <c r="AH136" s="390"/>
      <c r="AI136" s="390"/>
      <c r="AJ136" s="390"/>
      <c r="AK136" s="389"/>
      <c r="AL136" s="370"/>
      <c r="AM136" s="390"/>
      <c r="AN136" s="390"/>
      <c r="AO136" s="389"/>
      <c r="AP136" s="390"/>
      <c r="AQ136" s="390"/>
      <c r="AR136" s="390"/>
      <c r="AS136" s="389"/>
    </row>
    <row r="137" spans="1:65" s="388" customFormat="1">
      <c r="A137" s="272" t="s">
        <v>378</v>
      </c>
      <c r="B137" s="388" t="s">
        <v>7423</v>
      </c>
      <c r="C137" s="388" t="s">
        <v>10193</v>
      </c>
      <c r="D137" s="390">
        <v>30</v>
      </c>
      <c r="E137" s="390" t="s">
        <v>36</v>
      </c>
      <c r="F137" s="390" t="s">
        <v>34</v>
      </c>
      <c r="G137" s="390" t="s">
        <v>10</v>
      </c>
      <c r="H137" s="390">
        <v>7</v>
      </c>
      <c r="I137" s="390">
        <v>4</v>
      </c>
      <c r="J137" s="519">
        <v>0.63600000000000001</v>
      </c>
      <c r="K137" s="517">
        <v>3.76</v>
      </c>
      <c r="L137" s="390">
        <v>21</v>
      </c>
      <c r="M137" s="390">
        <v>20</v>
      </c>
      <c r="N137" s="390">
        <v>0</v>
      </c>
      <c r="O137" s="390">
        <v>0</v>
      </c>
      <c r="P137" s="390">
        <v>0</v>
      </c>
      <c r="Q137" s="390">
        <v>0</v>
      </c>
      <c r="R137" s="518">
        <v>110</v>
      </c>
      <c r="S137" s="390">
        <v>90</v>
      </c>
      <c r="T137" s="390">
        <v>52</v>
      </c>
      <c r="U137" s="390">
        <v>46</v>
      </c>
      <c r="V137" s="390">
        <v>8</v>
      </c>
      <c r="W137" s="390">
        <v>41</v>
      </c>
      <c r="X137" s="390">
        <v>0</v>
      </c>
      <c r="Y137" s="390">
        <v>100</v>
      </c>
      <c r="Z137" s="390">
        <v>5</v>
      </c>
      <c r="AA137" s="390">
        <v>0</v>
      </c>
      <c r="AB137" s="390">
        <v>8</v>
      </c>
      <c r="AC137" s="390">
        <v>450</v>
      </c>
      <c r="AD137" s="390">
        <v>110</v>
      </c>
      <c r="AE137" s="390">
        <v>3.54</v>
      </c>
      <c r="AF137" s="519">
        <v>1.1910000000000001</v>
      </c>
      <c r="AG137" s="518">
        <v>7.4</v>
      </c>
      <c r="AH137" s="518">
        <v>0.7</v>
      </c>
      <c r="AI137" s="518">
        <v>3.4</v>
      </c>
      <c r="AJ137" s="518">
        <v>8.1999999999999993</v>
      </c>
      <c r="AK137" s="567">
        <v>2.44</v>
      </c>
      <c r="AL137" s="370"/>
      <c r="AM137" s="390">
        <v>189</v>
      </c>
      <c r="AN137" s="390">
        <v>0</v>
      </c>
      <c r="AO137" s="389">
        <v>46</v>
      </c>
      <c r="AP137" s="390">
        <v>12</v>
      </c>
      <c r="AQ137" s="390">
        <v>1</v>
      </c>
      <c r="AR137" s="390">
        <v>3</v>
      </c>
      <c r="AS137" s="390">
        <v>21</v>
      </c>
      <c r="AT137" s="390">
        <v>18</v>
      </c>
      <c r="AU137" s="390">
        <v>50</v>
      </c>
      <c r="AV137" s="519">
        <v>0.24299999999999999</v>
      </c>
      <c r="AW137" s="519">
        <v>0.31</v>
      </c>
      <c r="AX137" s="519">
        <v>0.36499999999999999</v>
      </c>
      <c r="AY137" s="519">
        <v>0.67500000000000004</v>
      </c>
      <c r="AZ137" s="370"/>
      <c r="BA137" s="390">
        <v>209</v>
      </c>
      <c r="BB137" s="389">
        <v>0</v>
      </c>
      <c r="BC137" s="389">
        <v>44</v>
      </c>
      <c r="BD137" s="389">
        <v>8</v>
      </c>
      <c r="BE137" s="389">
        <v>1</v>
      </c>
      <c r="BF137" s="390">
        <v>5</v>
      </c>
      <c r="BG137" s="390">
        <v>27</v>
      </c>
      <c r="BH137" s="390">
        <v>23</v>
      </c>
      <c r="BI137" s="390">
        <v>50</v>
      </c>
      <c r="BJ137" s="519">
        <v>0.21199999999999999</v>
      </c>
      <c r="BK137" s="519">
        <v>0.30099999999999999</v>
      </c>
      <c r="BL137" s="519">
        <v>0.33200000000000002</v>
      </c>
      <c r="BM137" s="519">
        <v>0.63300000000000001</v>
      </c>
    </row>
    <row r="138" spans="1:65" s="388" customFormat="1">
      <c r="A138" s="272" t="s">
        <v>318</v>
      </c>
      <c r="B138" s="388" t="s">
        <v>7424</v>
      </c>
      <c r="C138" s="388" t="s">
        <v>10193</v>
      </c>
      <c r="D138" s="390">
        <v>31</v>
      </c>
      <c r="E138" s="390" t="s">
        <v>68</v>
      </c>
      <c r="F138" s="390" t="s">
        <v>43</v>
      </c>
      <c r="G138" s="390" t="s">
        <v>35</v>
      </c>
      <c r="H138" s="390">
        <v>3</v>
      </c>
      <c r="I138" s="390">
        <v>3</v>
      </c>
      <c r="J138" s="519">
        <v>0.5</v>
      </c>
      <c r="K138" s="517">
        <v>1.6</v>
      </c>
      <c r="L138" s="390">
        <v>43</v>
      </c>
      <c r="M138" s="390">
        <v>0</v>
      </c>
      <c r="N138" s="390">
        <v>35</v>
      </c>
      <c r="O138" s="390">
        <v>0</v>
      </c>
      <c r="P138" s="390">
        <v>0</v>
      </c>
      <c r="Q138" s="390">
        <v>25</v>
      </c>
      <c r="R138" s="518">
        <v>45</v>
      </c>
      <c r="S138" s="390">
        <v>21</v>
      </c>
      <c r="T138" s="390">
        <v>8</v>
      </c>
      <c r="U138" s="390">
        <v>8</v>
      </c>
      <c r="V138" s="390">
        <v>3</v>
      </c>
      <c r="W138" s="390">
        <v>6</v>
      </c>
      <c r="X138" s="390">
        <v>1</v>
      </c>
      <c r="Y138" s="390">
        <v>60</v>
      </c>
      <c r="Z138" s="390">
        <v>2</v>
      </c>
      <c r="AA138" s="390">
        <v>0</v>
      </c>
      <c r="AB138" s="390">
        <v>1</v>
      </c>
      <c r="AC138" s="390">
        <v>163</v>
      </c>
      <c r="AD138" s="390">
        <v>267</v>
      </c>
      <c r="AE138" s="390">
        <v>1.89</v>
      </c>
      <c r="AF138" s="519">
        <v>0.6</v>
      </c>
      <c r="AG138" s="518">
        <v>4.2</v>
      </c>
      <c r="AH138" s="518">
        <v>0.6</v>
      </c>
      <c r="AI138" s="518">
        <v>1.2</v>
      </c>
      <c r="AJ138" s="518">
        <v>12</v>
      </c>
      <c r="AK138" s="567">
        <v>10</v>
      </c>
      <c r="AL138" s="370"/>
      <c r="AM138" s="390">
        <v>30</v>
      </c>
      <c r="AN138" s="390">
        <v>0</v>
      </c>
      <c r="AO138" s="389">
        <v>1</v>
      </c>
      <c r="AP138" s="390">
        <v>0</v>
      </c>
      <c r="AQ138" s="390">
        <v>0</v>
      </c>
      <c r="AR138" s="390">
        <v>0</v>
      </c>
      <c r="AS138" s="390">
        <v>1</v>
      </c>
      <c r="AT138" s="390">
        <v>4</v>
      </c>
      <c r="AU138" s="390">
        <v>20</v>
      </c>
      <c r="AV138" s="519">
        <v>3.3000000000000002E-2</v>
      </c>
      <c r="AW138" s="519">
        <v>0.17100000000000001</v>
      </c>
      <c r="AX138" s="519">
        <v>3.3000000000000002E-2</v>
      </c>
      <c r="AY138" s="519">
        <v>0.20399999999999999</v>
      </c>
      <c r="AZ138" s="370"/>
      <c r="BA138" s="390">
        <v>125</v>
      </c>
      <c r="BB138" s="389">
        <v>0</v>
      </c>
      <c r="BC138" s="389">
        <v>20</v>
      </c>
      <c r="BD138" s="389">
        <v>3</v>
      </c>
      <c r="BE138" s="389">
        <v>0</v>
      </c>
      <c r="BF138" s="390">
        <v>3</v>
      </c>
      <c r="BG138" s="390">
        <v>8</v>
      </c>
      <c r="BH138" s="390">
        <v>2</v>
      </c>
      <c r="BI138" s="390">
        <v>40</v>
      </c>
      <c r="BJ138" s="519">
        <v>0.16</v>
      </c>
      <c r="BK138" s="519">
        <v>0.18</v>
      </c>
      <c r="BL138" s="519">
        <v>0.25600000000000001</v>
      </c>
      <c r="BM138" s="519">
        <v>0.436</v>
      </c>
    </row>
    <row r="139" spans="1:65" s="388" customFormat="1">
      <c r="A139" s="272" t="s">
        <v>352</v>
      </c>
      <c r="B139" s="388" t="s">
        <v>7433</v>
      </c>
      <c r="C139" s="388" t="s">
        <v>10193</v>
      </c>
      <c r="D139" s="390">
        <v>34</v>
      </c>
      <c r="E139" s="390" t="s">
        <v>44</v>
      </c>
      <c r="F139" s="390" t="s">
        <v>34</v>
      </c>
      <c r="G139" s="390" t="s">
        <v>10</v>
      </c>
      <c r="H139" s="390">
        <v>7</v>
      </c>
      <c r="I139" s="390">
        <v>14</v>
      </c>
      <c r="J139" s="519">
        <v>0.33300000000000002</v>
      </c>
      <c r="K139" s="517">
        <v>5.64</v>
      </c>
      <c r="L139" s="390">
        <v>28</v>
      </c>
      <c r="M139" s="390">
        <v>28</v>
      </c>
      <c r="N139" s="390">
        <v>0</v>
      </c>
      <c r="O139" s="390">
        <v>0</v>
      </c>
      <c r="P139" s="390">
        <v>0</v>
      </c>
      <c r="Q139" s="390">
        <v>0</v>
      </c>
      <c r="R139" s="518">
        <v>143.667</v>
      </c>
      <c r="S139" s="390">
        <v>155</v>
      </c>
      <c r="T139" s="390">
        <v>91</v>
      </c>
      <c r="U139" s="390">
        <v>90</v>
      </c>
      <c r="V139" s="390">
        <v>29</v>
      </c>
      <c r="W139" s="390">
        <v>50</v>
      </c>
      <c r="X139" s="390">
        <v>0</v>
      </c>
      <c r="Y139" s="390">
        <v>103</v>
      </c>
      <c r="Z139" s="390">
        <v>2</v>
      </c>
      <c r="AA139" s="390">
        <v>0</v>
      </c>
      <c r="AB139" s="390">
        <v>3</v>
      </c>
      <c r="AC139" s="390">
        <v>627</v>
      </c>
      <c r="AD139" s="390">
        <v>74</v>
      </c>
      <c r="AE139" s="390">
        <v>5.44</v>
      </c>
      <c r="AF139" s="519">
        <v>1.427</v>
      </c>
      <c r="AG139" s="518">
        <v>9.6999999999999993</v>
      </c>
      <c r="AH139" s="518">
        <v>1.8</v>
      </c>
      <c r="AI139" s="518">
        <v>3.1</v>
      </c>
      <c r="AJ139" s="518">
        <v>6.5</v>
      </c>
      <c r="AK139" s="567">
        <v>2.06</v>
      </c>
      <c r="AL139" s="370"/>
      <c r="AM139" s="390">
        <v>242</v>
      </c>
      <c r="AN139" s="390">
        <v>0</v>
      </c>
      <c r="AO139" s="389">
        <v>56</v>
      </c>
      <c r="AP139" s="390">
        <v>20</v>
      </c>
      <c r="AQ139" s="390">
        <v>2</v>
      </c>
      <c r="AR139" s="390">
        <v>11</v>
      </c>
      <c r="AS139" s="390">
        <v>34</v>
      </c>
      <c r="AT139" s="390">
        <v>20</v>
      </c>
      <c r="AU139" s="390">
        <v>46</v>
      </c>
      <c r="AV139" s="519">
        <v>0.23100000000000001</v>
      </c>
      <c r="AW139" s="519">
        <v>0.29199999999999998</v>
      </c>
      <c r="AX139" s="519">
        <v>0.46700000000000003</v>
      </c>
      <c r="AY139" s="519">
        <v>0.75900000000000001</v>
      </c>
      <c r="AZ139" s="370"/>
      <c r="BA139" s="390">
        <v>325</v>
      </c>
      <c r="BB139" s="389">
        <v>0</v>
      </c>
      <c r="BC139" s="389">
        <v>98</v>
      </c>
      <c r="BD139" s="389">
        <v>29</v>
      </c>
      <c r="BE139" s="389">
        <v>0</v>
      </c>
      <c r="BF139" s="390">
        <v>18</v>
      </c>
      <c r="BG139" s="390">
        <v>52</v>
      </c>
      <c r="BH139" s="390">
        <v>30</v>
      </c>
      <c r="BI139" s="390">
        <v>57</v>
      </c>
      <c r="BJ139" s="519">
        <v>0.30199999999999999</v>
      </c>
      <c r="BK139" s="519">
        <v>0.35799999999999998</v>
      </c>
      <c r="BL139" s="519">
        <v>0.55900000000000005</v>
      </c>
      <c r="BM139" s="519">
        <v>0.91700000000000004</v>
      </c>
    </row>
    <row r="140" spans="1:65" s="388" customFormat="1">
      <c r="A140" s="272" t="s">
        <v>3891</v>
      </c>
      <c r="B140" s="388" t="s">
        <v>7425</v>
      </c>
      <c r="C140" s="388" t="s">
        <v>10193</v>
      </c>
      <c r="D140" s="390">
        <v>33</v>
      </c>
      <c r="E140" s="390" t="s">
        <v>51</v>
      </c>
      <c r="F140" s="390" t="s">
        <v>34</v>
      </c>
      <c r="G140" s="390" t="s">
        <v>10</v>
      </c>
      <c r="H140" s="390">
        <v>12</v>
      </c>
      <c r="I140" s="390">
        <v>8</v>
      </c>
      <c r="J140" s="519">
        <v>0.6</v>
      </c>
      <c r="K140" s="517">
        <v>3.56</v>
      </c>
      <c r="L140" s="390">
        <v>31</v>
      </c>
      <c r="M140" s="390">
        <v>30</v>
      </c>
      <c r="N140" s="390">
        <v>0</v>
      </c>
      <c r="O140" s="390">
        <v>0</v>
      </c>
      <c r="P140" s="390">
        <v>0</v>
      </c>
      <c r="Q140" s="390">
        <v>0</v>
      </c>
      <c r="R140" s="518">
        <v>172</v>
      </c>
      <c r="S140" s="390">
        <v>166</v>
      </c>
      <c r="T140" s="390">
        <v>71</v>
      </c>
      <c r="U140" s="390">
        <v>68</v>
      </c>
      <c r="V140" s="390">
        <v>32</v>
      </c>
      <c r="W140" s="390">
        <v>37</v>
      </c>
      <c r="X140" s="390">
        <v>1</v>
      </c>
      <c r="Y140" s="390">
        <v>139</v>
      </c>
      <c r="Z140" s="390">
        <v>8</v>
      </c>
      <c r="AA140" s="390">
        <v>0</v>
      </c>
      <c r="AB140" s="390">
        <v>4</v>
      </c>
      <c r="AC140" s="390">
        <v>714</v>
      </c>
      <c r="AD140" s="390">
        <v>121</v>
      </c>
      <c r="AE140" s="390">
        <v>4.75</v>
      </c>
      <c r="AF140" s="519">
        <v>1.18</v>
      </c>
      <c r="AG140" s="518">
        <v>8.6999999999999993</v>
      </c>
      <c r="AH140" s="518">
        <v>1.7</v>
      </c>
      <c r="AI140" s="518">
        <v>1.9</v>
      </c>
      <c r="AJ140" s="518">
        <v>7.3</v>
      </c>
      <c r="AK140" s="567">
        <v>3.76</v>
      </c>
      <c r="AL140" s="370"/>
      <c r="AM140" s="390">
        <v>338</v>
      </c>
      <c r="AN140" s="390">
        <v>0</v>
      </c>
      <c r="AO140" s="389">
        <v>78</v>
      </c>
      <c r="AP140" s="390">
        <v>17</v>
      </c>
      <c r="AQ140" s="390">
        <v>1</v>
      </c>
      <c r="AR140" s="390">
        <v>15</v>
      </c>
      <c r="AS140" s="390">
        <v>30</v>
      </c>
      <c r="AT140" s="390">
        <v>26</v>
      </c>
      <c r="AU140" s="390">
        <v>73</v>
      </c>
      <c r="AV140" s="519">
        <v>0.23100000000000001</v>
      </c>
      <c r="AW140" s="519">
        <v>0.28699999999999998</v>
      </c>
      <c r="AX140" s="519">
        <v>0.42</v>
      </c>
      <c r="AY140" s="519">
        <v>0.70699999999999996</v>
      </c>
      <c r="AZ140" s="370"/>
      <c r="BA140" s="390">
        <v>328</v>
      </c>
      <c r="BB140" s="389">
        <v>0</v>
      </c>
      <c r="BC140" s="389">
        <v>88</v>
      </c>
      <c r="BD140" s="389">
        <v>15</v>
      </c>
      <c r="BE140" s="389">
        <v>2</v>
      </c>
      <c r="BF140" s="390">
        <v>17</v>
      </c>
      <c r="BG140" s="390">
        <v>36</v>
      </c>
      <c r="BH140" s="390">
        <v>11</v>
      </c>
      <c r="BI140" s="390">
        <v>66</v>
      </c>
      <c r="BJ140" s="519">
        <v>0.26800000000000002</v>
      </c>
      <c r="BK140" s="519">
        <v>0.30499999999999999</v>
      </c>
      <c r="BL140" s="519">
        <v>0.48199999999999998</v>
      </c>
      <c r="BM140" s="519">
        <v>0.78700000000000003</v>
      </c>
    </row>
    <row r="141" spans="1:65" s="388" customFormat="1">
      <c r="A141" s="272" t="s">
        <v>496</v>
      </c>
      <c r="B141" s="388" t="s">
        <v>7426</v>
      </c>
      <c r="C141" s="388" t="s">
        <v>10193</v>
      </c>
      <c r="D141" s="390">
        <v>34</v>
      </c>
      <c r="E141" s="390" t="s">
        <v>58</v>
      </c>
      <c r="F141" s="390" t="s">
        <v>34</v>
      </c>
      <c r="G141" s="390" t="s">
        <v>10</v>
      </c>
      <c r="H141" s="390">
        <v>0</v>
      </c>
      <c r="I141" s="390">
        <v>3</v>
      </c>
      <c r="J141" s="519">
        <v>0</v>
      </c>
      <c r="K141" s="517">
        <v>12.41</v>
      </c>
      <c r="L141" s="390">
        <v>3</v>
      </c>
      <c r="M141" s="390">
        <v>3</v>
      </c>
      <c r="N141" s="390">
        <v>0</v>
      </c>
      <c r="O141" s="390">
        <v>0</v>
      </c>
      <c r="P141" s="390">
        <v>0</v>
      </c>
      <c r="Q141" s="390">
        <v>0</v>
      </c>
      <c r="R141" s="518">
        <v>12.333</v>
      </c>
      <c r="S141" s="390">
        <v>24</v>
      </c>
      <c r="T141" s="390">
        <v>18</v>
      </c>
      <c r="U141" s="390">
        <v>17</v>
      </c>
      <c r="V141" s="390">
        <v>4</v>
      </c>
      <c r="W141" s="390">
        <v>6</v>
      </c>
      <c r="X141" s="390">
        <v>0</v>
      </c>
      <c r="Y141" s="390">
        <v>5</v>
      </c>
      <c r="Z141" s="390">
        <v>0</v>
      </c>
      <c r="AA141" s="390">
        <v>0</v>
      </c>
      <c r="AB141" s="390">
        <v>1</v>
      </c>
      <c r="AC141" s="390">
        <v>66</v>
      </c>
      <c r="AD141" s="390">
        <v>35</v>
      </c>
      <c r="AE141" s="390">
        <v>8.0299999999999994</v>
      </c>
      <c r="AF141" s="519">
        <v>2.4319999999999999</v>
      </c>
      <c r="AG141" s="518">
        <v>17.5</v>
      </c>
      <c r="AH141" s="518">
        <v>2.9</v>
      </c>
      <c r="AI141" s="518">
        <v>4.4000000000000004</v>
      </c>
      <c r="AJ141" s="518">
        <v>3.6</v>
      </c>
      <c r="AK141" s="567">
        <v>0.83</v>
      </c>
      <c r="AL141" s="370"/>
      <c r="AM141" s="390">
        <v>23</v>
      </c>
      <c r="AN141" s="390">
        <v>0</v>
      </c>
      <c r="AO141" s="389">
        <v>8</v>
      </c>
      <c r="AP141" s="390">
        <v>1</v>
      </c>
      <c r="AQ141" s="390">
        <v>2</v>
      </c>
      <c r="AR141" s="390">
        <v>2</v>
      </c>
      <c r="AS141" s="390">
        <v>3</v>
      </c>
      <c r="AT141" s="390">
        <v>3</v>
      </c>
      <c r="AU141" s="390">
        <v>1</v>
      </c>
      <c r="AV141" s="519">
        <v>0.34799999999999998</v>
      </c>
      <c r="AW141" s="519">
        <v>0.42299999999999999</v>
      </c>
      <c r="AX141" s="519">
        <v>0.82599999999999996</v>
      </c>
      <c r="AY141" s="519">
        <v>1.2490000000000001</v>
      </c>
      <c r="AZ141" s="370"/>
      <c r="BA141" s="390">
        <v>37</v>
      </c>
      <c r="BB141" s="389">
        <v>0</v>
      </c>
      <c r="BC141" s="389">
        <v>16</v>
      </c>
      <c r="BD141" s="389">
        <v>6</v>
      </c>
      <c r="BE141" s="389">
        <v>0</v>
      </c>
      <c r="BF141" s="390">
        <v>2</v>
      </c>
      <c r="BG141" s="390">
        <v>13</v>
      </c>
      <c r="BH141" s="390">
        <v>3</v>
      </c>
      <c r="BI141" s="390">
        <v>4</v>
      </c>
      <c r="BJ141" s="519">
        <v>0.432</v>
      </c>
      <c r="BK141" s="519">
        <v>0.47499999999999998</v>
      </c>
      <c r="BL141" s="519">
        <v>0.75700000000000001</v>
      </c>
      <c r="BM141" s="519">
        <v>1.232</v>
      </c>
    </row>
    <row r="142" spans="1:65" s="388" customFormat="1">
      <c r="A142" s="272" t="s">
        <v>6168</v>
      </c>
      <c r="B142" s="388" t="s">
        <v>7427</v>
      </c>
      <c r="C142" s="388" t="s">
        <v>10193</v>
      </c>
      <c r="D142" s="390">
        <v>28</v>
      </c>
      <c r="E142" s="390" t="s">
        <v>100</v>
      </c>
      <c r="F142" s="390" t="s">
        <v>43</v>
      </c>
      <c r="G142" s="390" t="s">
        <v>10</v>
      </c>
      <c r="H142" s="390">
        <v>2</v>
      </c>
      <c r="I142" s="390">
        <v>5</v>
      </c>
      <c r="J142" s="519">
        <v>0.28599999999999998</v>
      </c>
      <c r="K142" s="517">
        <v>2.38</v>
      </c>
      <c r="L142" s="390">
        <v>66</v>
      </c>
      <c r="M142" s="390">
        <v>0</v>
      </c>
      <c r="N142" s="390">
        <v>57</v>
      </c>
      <c r="O142" s="390">
        <v>0</v>
      </c>
      <c r="P142" s="390">
        <v>0</v>
      </c>
      <c r="Q142" s="390">
        <v>30</v>
      </c>
      <c r="R142" s="518">
        <v>72</v>
      </c>
      <c r="S142" s="390">
        <v>52</v>
      </c>
      <c r="T142" s="390">
        <v>22</v>
      </c>
      <c r="U142" s="390">
        <v>19</v>
      </c>
      <c r="V142" s="390">
        <v>12</v>
      </c>
      <c r="W142" s="390">
        <v>25</v>
      </c>
      <c r="X142" s="390">
        <v>2</v>
      </c>
      <c r="Y142" s="390">
        <v>80</v>
      </c>
      <c r="Z142" s="390">
        <v>2</v>
      </c>
      <c r="AA142" s="390">
        <v>0</v>
      </c>
      <c r="AB142" s="390">
        <v>2</v>
      </c>
      <c r="AC142" s="390">
        <v>291</v>
      </c>
      <c r="AD142" s="390">
        <v>177</v>
      </c>
      <c r="AE142" s="390">
        <v>4.2300000000000004</v>
      </c>
      <c r="AF142" s="519">
        <v>1.069</v>
      </c>
      <c r="AG142" s="518">
        <v>6.5</v>
      </c>
      <c r="AH142" s="518">
        <v>1.5</v>
      </c>
      <c r="AI142" s="518">
        <v>3.1</v>
      </c>
      <c r="AJ142" s="518">
        <v>10</v>
      </c>
      <c r="AK142" s="567">
        <v>3.2</v>
      </c>
      <c r="AL142" s="370"/>
      <c r="AM142" s="390">
        <v>131</v>
      </c>
      <c r="AN142" s="390">
        <v>0</v>
      </c>
      <c r="AO142" s="389">
        <v>28</v>
      </c>
      <c r="AP142" s="390">
        <v>4</v>
      </c>
      <c r="AQ142" s="390">
        <v>0</v>
      </c>
      <c r="AR142" s="390">
        <v>6</v>
      </c>
      <c r="AS142" s="390">
        <v>19</v>
      </c>
      <c r="AT142" s="390">
        <v>11</v>
      </c>
      <c r="AU142" s="390">
        <v>33</v>
      </c>
      <c r="AV142" s="519">
        <v>0.214</v>
      </c>
      <c r="AW142" s="519">
        <v>0.28100000000000003</v>
      </c>
      <c r="AX142" s="519">
        <v>0.38200000000000001</v>
      </c>
      <c r="AY142" s="519">
        <v>0.66300000000000003</v>
      </c>
      <c r="AZ142" s="370"/>
      <c r="BA142" s="390">
        <v>130</v>
      </c>
      <c r="BB142" s="389">
        <v>0</v>
      </c>
      <c r="BC142" s="389">
        <v>24</v>
      </c>
      <c r="BD142" s="389">
        <v>5</v>
      </c>
      <c r="BE142" s="389">
        <v>0</v>
      </c>
      <c r="BF142" s="390">
        <v>6</v>
      </c>
      <c r="BG142" s="390">
        <v>11</v>
      </c>
      <c r="BH142" s="390">
        <v>14</v>
      </c>
      <c r="BI142" s="390">
        <v>47</v>
      </c>
      <c r="BJ142" s="519">
        <v>0.185</v>
      </c>
      <c r="BK142" s="519">
        <v>0.26400000000000001</v>
      </c>
      <c r="BL142" s="519">
        <v>0.36199999999999999</v>
      </c>
      <c r="BM142" s="519">
        <v>0.626</v>
      </c>
    </row>
    <row r="143" spans="1:65" s="390" customFormat="1" ht="15.75" thickBot="1">
      <c r="A143" s="552" t="s">
        <v>8008</v>
      </c>
      <c r="B143" s="390" t="s">
        <v>10</v>
      </c>
      <c r="J143" s="517"/>
      <c r="Q143" s="518"/>
      <c r="R143" s="519"/>
      <c r="AF143" s="518"/>
      <c r="AG143" s="518"/>
      <c r="AH143" s="518"/>
      <c r="AI143" s="518"/>
      <c r="AJ143" s="517"/>
      <c r="AK143" s="389"/>
      <c r="AL143" s="605"/>
      <c r="AM143" s="507"/>
      <c r="AN143" s="507"/>
      <c r="AO143" s="389"/>
      <c r="AP143" s="507"/>
      <c r="AQ143" s="507"/>
      <c r="AR143" s="507"/>
      <c r="AS143" s="389"/>
      <c r="AT143" s="389"/>
      <c r="AU143" s="389"/>
      <c r="AV143" s="389"/>
      <c r="AW143" s="389"/>
      <c r="AZ143" s="370"/>
      <c r="BB143" s="389"/>
      <c r="BC143" s="389"/>
      <c r="BD143" s="389"/>
      <c r="BE143" s="389"/>
    </row>
    <row r="144" spans="1:65" s="388" customFormat="1">
      <c r="A144" s="272" t="s">
        <v>321</v>
      </c>
      <c r="B144" s="388" t="s">
        <v>7527</v>
      </c>
      <c r="C144" s="388" t="s">
        <v>10193</v>
      </c>
      <c r="D144" s="390">
        <v>34</v>
      </c>
      <c r="E144" s="390" t="s">
        <v>97</v>
      </c>
      <c r="F144" s="390" t="s">
        <v>43</v>
      </c>
      <c r="G144" s="390" t="s">
        <v>35</v>
      </c>
      <c r="H144" s="390">
        <v>18</v>
      </c>
      <c r="I144" s="390">
        <v>6</v>
      </c>
      <c r="J144" s="519">
        <v>0.75</v>
      </c>
      <c r="K144" s="517">
        <v>3.32</v>
      </c>
      <c r="L144" s="390">
        <v>32</v>
      </c>
      <c r="M144" s="390">
        <v>32</v>
      </c>
      <c r="N144" s="390">
        <v>0</v>
      </c>
      <c r="O144" s="390">
        <v>0</v>
      </c>
      <c r="P144" s="390">
        <v>0</v>
      </c>
      <c r="Q144" s="390">
        <v>0</v>
      </c>
      <c r="R144" s="518">
        <v>181.667</v>
      </c>
      <c r="S144" s="390">
        <v>174</v>
      </c>
      <c r="T144" s="390">
        <v>75</v>
      </c>
      <c r="U144" s="390">
        <v>67</v>
      </c>
      <c r="V144" s="390">
        <v>24</v>
      </c>
      <c r="W144" s="390">
        <v>64</v>
      </c>
      <c r="X144" s="390">
        <v>1</v>
      </c>
      <c r="Y144" s="390">
        <v>149</v>
      </c>
      <c r="Z144" s="390">
        <v>6</v>
      </c>
      <c r="AA144" s="390">
        <v>0</v>
      </c>
      <c r="AB144" s="390">
        <v>4</v>
      </c>
      <c r="AC144" s="390">
        <v>761</v>
      </c>
      <c r="AD144" s="390">
        <v>129</v>
      </c>
      <c r="AE144" s="390">
        <v>4.3899999999999997</v>
      </c>
      <c r="AF144" s="519">
        <v>1.31</v>
      </c>
      <c r="AG144" s="518">
        <v>8.6</v>
      </c>
      <c r="AH144" s="518">
        <v>1.2</v>
      </c>
      <c r="AI144" s="518">
        <v>3.2</v>
      </c>
      <c r="AJ144" s="518">
        <v>7.4</v>
      </c>
      <c r="AK144" s="567">
        <v>2.33</v>
      </c>
      <c r="AL144" s="370"/>
      <c r="AM144" s="390">
        <v>140</v>
      </c>
      <c r="AN144" s="390">
        <v>0</v>
      </c>
      <c r="AO144" s="389">
        <v>39</v>
      </c>
      <c r="AP144" s="390">
        <v>7</v>
      </c>
      <c r="AQ144" s="390">
        <v>3</v>
      </c>
      <c r="AR144" s="390">
        <v>7</v>
      </c>
      <c r="AS144" s="390">
        <v>16</v>
      </c>
      <c r="AT144" s="390">
        <v>16</v>
      </c>
      <c r="AU144" s="390">
        <v>34</v>
      </c>
      <c r="AV144" s="519">
        <v>0.27900000000000003</v>
      </c>
      <c r="AW144" s="519">
        <v>0.35699999999999998</v>
      </c>
      <c r="AX144" s="519">
        <v>0.52100000000000002</v>
      </c>
      <c r="AY144" s="519">
        <v>0.878</v>
      </c>
      <c r="AZ144" s="370"/>
      <c r="BA144" s="390">
        <v>541</v>
      </c>
      <c r="BB144" s="389">
        <v>0</v>
      </c>
      <c r="BC144" s="389">
        <v>135</v>
      </c>
      <c r="BD144" s="389">
        <v>20</v>
      </c>
      <c r="BE144" s="389">
        <v>0</v>
      </c>
      <c r="BF144" s="390">
        <v>17</v>
      </c>
      <c r="BG144" s="390">
        <v>50</v>
      </c>
      <c r="BH144" s="390">
        <v>48</v>
      </c>
      <c r="BI144" s="390">
        <v>115</v>
      </c>
      <c r="BJ144" s="519">
        <v>0.25</v>
      </c>
      <c r="BK144" s="519">
        <v>0.315</v>
      </c>
      <c r="BL144" s="519">
        <v>0.38100000000000001</v>
      </c>
      <c r="BM144" s="519">
        <v>0.69599999999999995</v>
      </c>
    </row>
    <row r="145" spans="1:75" s="388" customFormat="1">
      <c r="A145" s="272" t="s">
        <v>8024</v>
      </c>
      <c r="B145" s="388" t="s">
        <v>8025</v>
      </c>
      <c r="C145" s="388" t="s">
        <v>10193</v>
      </c>
      <c r="D145" s="390">
        <v>26</v>
      </c>
      <c r="E145" s="390" t="s">
        <v>51</v>
      </c>
      <c r="F145" s="390" t="s">
        <v>52</v>
      </c>
      <c r="G145" s="390" t="s">
        <v>10</v>
      </c>
      <c r="H145" s="390">
        <v>0</v>
      </c>
      <c r="I145" s="390">
        <v>3</v>
      </c>
      <c r="J145" s="519">
        <v>0</v>
      </c>
      <c r="K145" s="517">
        <v>5.64</v>
      </c>
      <c r="L145" s="390">
        <v>10</v>
      </c>
      <c r="M145" s="390">
        <v>5</v>
      </c>
      <c r="N145" s="390">
        <v>1</v>
      </c>
      <c r="O145" s="390">
        <v>0</v>
      </c>
      <c r="P145" s="390">
        <v>0</v>
      </c>
      <c r="Q145" s="390">
        <v>0</v>
      </c>
      <c r="R145" s="518">
        <v>30.332999999999998</v>
      </c>
      <c r="S145" s="390">
        <v>41</v>
      </c>
      <c r="T145" s="390">
        <v>19</v>
      </c>
      <c r="U145" s="390">
        <v>19</v>
      </c>
      <c r="V145" s="390">
        <v>4</v>
      </c>
      <c r="W145" s="390">
        <v>15</v>
      </c>
      <c r="X145" s="390">
        <v>1</v>
      </c>
      <c r="Y145" s="390">
        <v>27</v>
      </c>
      <c r="Z145" s="390">
        <v>3</v>
      </c>
      <c r="AA145" s="390">
        <v>0</v>
      </c>
      <c r="AB145" s="390">
        <v>0</v>
      </c>
      <c r="AC145" s="390">
        <v>145</v>
      </c>
      <c r="AD145" s="390">
        <v>76</v>
      </c>
      <c r="AE145" s="390">
        <v>4.88</v>
      </c>
      <c r="AF145" s="519">
        <v>1.8460000000000001</v>
      </c>
      <c r="AG145" s="518">
        <v>12.2</v>
      </c>
      <c r="AH145" s="518">
        <v>1.2</v>
      </c>
      <c r="AI145" s="518">
        <v>4.5</v>
      </c>
      <c r="AJ145" s="518">
        <v>8</v>
      </c>
      <c r="AK145" s="567">
        <v>1.8</v>
      </c>
      <c r="AL145" s="370"/>
      <c r="AM145" s="390">
        <v>66</v>
      </c>
      <c r="AN145" s="390">
        <v>0</v>
      </c>
      <c r="AO145" s="389">
        <v>23</v>
      </c>
      <c r="AP145" s="390">
        <v>4</v>
      </c>
      <c r="AQ145" s="390">
        <v>1</v>
      </c>
      <c r="AR145" s="390">
        <v>3</v>
      </c>
      <c r="AS145" s="390">
        <v>8</v>
      </c>
      <c r="AT145" s="390">
        <v>11</v>
      </c>
      <c r="AU145" s="390">
        <v>12</v>
      </c>
      <c r="AV145" s="519">
        <v>0.34799999999999998</v>
      </c>
      <c r="AW145" s="519">
        <v>0.44900000000000001</v>
      </c>
      <c r="AX145" s="519">
        <v>0.57599999999999996</v>
      </c>
      <c r="AY145" s="519">
        <v>1.0249999999999999</v>
      </c>
      <c r="AZ145" s="370"/>
      <c r="BA145" s="390">
        <v>60</v>
      </c>
      <c r="BB145" s="389">
        <v>0</v>
      </c>
      <c r="BC145" s="389">
        <v>18</v>
      </c>
      <c r="BD145" s="389">
        <v>3</v>
      </c>
      <c r="BE145" s="389">
        <v>0</v>
      </c>
      <c r="BF145" s="390">
        <v>1</v>
      </c>
      <c r="BG145" s="390">
        <v>10</v>
      </c>
      <c r="BH145" s="390">
        <v>4</v>
      </c>
      <c r="BI145" s="390">
        <v>15</v>
      </c>
      <c r="BJ145" s="519">
        <v>0.3</v>
      </c>
      <c r="BK145" s="519">
        <v>0.35799999999999998</v>
      </c>
      <c r="BL145" s="519">
        <v>0.4</v>
      </c>
      <c r="BM145" s="519">
        <v>0.75800000000000001</v>
      </c>
    </row>
    <row r="146" spans="1:75" s="388" customFormat="1">
      <c r="A146" s="272" t="s">
        <v>6562</v>
      </c>
      <c r="B146" s="388" t="s">
        <v>7428</v>
      </c>
      <c r="C146" s="388" t="s">
        <v>10193</v>
      </c>
      <c r="D146" s="390">
        <v>25</v>
      </c>
      <c r="E146" s="390" t="s">
        <v>36</v>
      </c>
      <c r="F146" s="390" t="s">
        <v>34</v>
      </c>
      <c r="G146" s="390" t="s">
        <v>10</v>
      </c>
      <c r="H146" s="390">
        <v>7</v>
      </c>
      <c r="I146" s="390">
        <v>6</v>
      </c>
      <c r="J146" s="519">
        <v>0.53800000000000003</v>
      </c>
      <c r="K146" s="517">
        <v>4.05</v>
      </c>
      <c r="L146" s="390">
        <v>22</v>
      </c>
      <c r="M146" s="390">
        <v>17</v>
      </c>
      <c r="N146" s="390">
        <v>0</v>
      </c>
      <c r="O146" s="390">
        <v>1</v>
      </c>
      <c r="P146" s="390">
        <v>1</v>
      </c>
      <c r="Q146" s="390">
        <v>0</v>
      </c>
      <c r="R146" s="518">
        <v>115.667</v>
      </c>
      <c r="S146" s="390">
        <v>103</v>
      </c>
      <c r="T146" s="390">
        <v>58</v>
      </c>
      <c r="U146" s="390">
        <v>52</v>
      </c>
      <c r="V146" s="390">
        <v>18</v>
      </c>
      <c r="W146" s="390">
        <v>26</v>
      </c>
      <c r="X146" s="390">
        <v>0</v>
      </c>
      <c r="Y146" s="390">
        <v>72</v>
      </c>
      <c r="Z146" s="390">
        <v>3</v>
      </c>
      <c r="AA146" s="390">
        <v>0</v>
      </c>
      <c r="AB146" s="390">
        <v>6</v>
      </c>
      <c r="AC146" s="390">
        <v>476</v>
      </c>
      <c r="AD146" s="390">
        <v>103</v>
      </c>
      <c r="AE146" s="390">
        <v>4.6900000000000004</v>
      </c>
      <c r="AF146" s="519">
        <v>1.115</v>
      </c>
      <c r="AG146" s="518">
        <v>8</v>
      </c>
      <c r="AH146" s="518">
        <v>1.4</v>
      </c>
      <c r="AI146" s="518">
        <v>2</v>
      </c>
      <c r="AJ146" s="518">
        <v>5.6</v>
      </c>
      <c r="AK146" s="567">
        <v>2.77</v>
      </c>
      <c r="AL146" s="370"/>
      <c r="AM146" s="390">
        <v>199</v>
      </c>
      <c r="AN146" s="390">
        <v>0</v>
      </c>
      <c r="AO146" s="389">
        <v>44</v>
      </c>
      <c r="AP146" s="390">
        <v>7</v>
      </c>
      <c r="AQ146" s="390">
        <v>0</v>
      </c>
      <c r="AR146" s="390">
        <v>9</v>
      </c>
      <c r="AS146" s="390">
        <v>18</v>
      </c>
      <c r="AT146" s="390">
        <v>6</v>
      </c>
      <c r="AU146" s="390">
        <v>28</v>
      </c>
      <c r="AV146" s="519">
        <v>0.221</v>
      </c>
      <c r="AW146" s="519">
        <v>0.246</v>
      </c>
      <c r="AX146" s="519">
        <v>0.39200000000000002</v>
      </c>
      <c r="AY146" s="519">
        <v>0.63800000000000001</v>
      </c>
      <c r="AZ146" s="370"/>
      <c r="BA146" s="390">
        <v>242</v>
      </c>
      <c r="BB146" s="389">
        <v>0</v>
      </c>
      <c r="BC146" s="389">
        <v>59</v>
      </c>
      <c r="BD146" s="389">
        <v>19</v>
      </c>
      <c r="BE146" s="389">
        <v>1</v>
      </c>
      <c r="BF146" s="390">
        <v>9</v>
      </c>
      <c r="BG146" s="390">
        <v>29</v>
      </c>
      <c r="BH146" s="390">
        <v>20</v>
      </c>
      <c r="BI146" s="390">
        <v>44</v>
      </c>
      <c r="BJ146" s="519">
        <v>0.24399999999999999</v>
      </c>
      <c r="BK146" s="519">
        <v>0.30599999999999999</v>
      </c>
      <c r="BL146" s="519">
        <v>0.442</v>
      </c>
      <c r="BM146" s="519">
        <v>0.748</v>
      </c>
    </row>
    <row r="147" spans="1:75" s="388" customFormat="1">
      <c r="A147" s="272" t="s">
        <v>8177</v>
      </c>
      <c r="B147" s="388" t="s">
        <v>8178</v>
      </c>
      <c r="C147" s="388" t="s">
        <v>10193</v>
      </c>
      <c r="D147" s="390">
        <v>27</v>
      </c>
      <c r="E147" s="390" t="s">
        <v>58</v>
      </c>
      <c r="F147" s="390" t="s">
        <v>34</v>
      </c>
      <c r="G147" s="390" t="s">
        <v>10</v>
      </c>
      <c r="H147" s="390">
        <v>2</v>
      </c>
      <c r="I147" s="390">
        <v>2</v>
      </c>
      <c r="J147" s="519">
        <v>0.5</v>
      </c>
      <c r="K147" s="517">
        <v>3.28</v>
      </c>
      <c r="L147" s="390">
        <v>52</v>
      </c>
      <c r="M147" s="390">
        <v>0</v>
      </c>
      <c r="N147" s="390">
        <v>9</v>
      </c>
      <c r="O147" s="390">
        <v>0</v>
      </c>
      <c r="P147" s="390">
        <v>0</v>
      </c>
      <c r="Q147" s="390">
        <v>1</v>
      </c>
      <c r="R147" s="518">
        <v>46.667000000000002</v>
      </c>
      <c r="S147" s="390">
        <v>39</v>
      </c>
      <c r="T147" s="390">
        <v>19</v>
      </c>
      <c r="U147" s="390">
        <v>17</v>
      </c>
      <c r="V147" s="390">
        <v>3</v>
      </c>
      <c r="W147" s="390">
        <v>29</v>
      </c>
      <c r="X147" s="390">
        <v>3</v>
      </c>
      <c r="Y147" s="390">
        <v>58</v>
      </c>
      <c r="Z147" s="390">
        <v>3</v>
      </c>
      <c r="AA147" s="390">
        <v>0</v>
      </c>
      <c r="AB147" s="390">
        <v>9</v>
      </c>
      <c r="AC147" s="390">
        <v>209</v>
      </c>
      <c r="AD147" s="390">
        <v>129</v>
      </c>
      <c r="AE147" s="390">
        <v>3.57</v>
      </c>
      <c r="AF147" s="519">
        <v>1.4570000000000001</v>
      </c>
      <c r="AG147" s="518">
        <v>7.5</v>
      </c>
      <c r="AH147" s="518">
        <v>0.6</v>
      </c>
      <c r="AI147" s="518">
        <v>5.6</v>
      </c>
      <c r="AJ147" s="518">
        <v>11.2</v>
      </c>
      <c r="AK147" s="567">
        <v>2</v>
      </c>
      <c r="AL147" s="370"/>
      <c r="AM147" s="390">
        <v>67</v>
      </c>
      <c r="AN147" s="390">
        <v>0</v>
      </c>
      <c r="AO147" s="389">
        <v>11</v>
      </c>
      <c r="AP147" s="390">
        <v>3</v>
      </c>
      <c r="AQ147" s="390">
        <v>0</v>
      </c>
      <c r="AR147" s="390">
        <v>3</v>
      </c>
      <c r="AS147" s="390">
        <v>14</v>
      </c>
      <c r="AT147" s="390">
        <v>12</v>
      </c>
      <c r="AU147" s="390">
        <v>22</v>
      </c>
      <c r="AV147" s="519">
        <v>0.16400000000000001</v>
      </c>
      <c r="AW147" s="519">
        <v>0.29099999999999998</v>
      </c>
      <c r="AX147" s="519">
        <v>0.34300000000000003</v>
      </c>
      <c r="AY147" s="519">
        <v>0.63400000000000001</v>
      </c>
      <c r="AZ147" s="370"/>
      <c r="BA147" s="390">
        <v>110</v>
      </c>
      <c r="BB147" s="389">
        <v>0</v>
      </c>
      <c r="BC147" s="389">
        <v>28</v>
      </c>
      <c r="BD147" s="389">
        <v>8</v>
      </c>
      <c r="BE147" s="389">
        <v>0</v>
      </c>
      <c r="BF147" s="390">
        <v>0</v>
      </c>
      <c r="BG147" s="390">
        <v>12</v>
      </c>
      <c r="BH147" s="390">
        <v>17</v>
      </c>
      <c r="BI147" s="390">
        <v>36</v>
      </c>
      <c r="BJ147" s="519">
        <v>0.255</v>
      </c>
      <c r="BK147" s="519">
        <v>0.36899999999999999</v>
      </c>
      <c r="BL147" s="519">
        <v>0.32700000000000001</v>
      </c>
      <c r="BM147" s="519">
        <v>0.69599999999999995</v>
      </c>
    </row>
    <row r="148" spans="1:75" s="388" customFormat="1">
      <c r="A148" s="272" t="s">
        <v>6197</v>
      </c>
      <c r="B148" s="388" t="s">
        <v>7429</v>
      </c>
      <c r="C148" s="388" t="s">
        <v>10193</v>
      </c>
      <c r="D148" s="390">
        <v>25</v>
      </c>
      <c r="E148" s="390" t="s">
        <v>88</v>
      </c>
      <c r="F148" s="390" t="s">
        <v>34</v>
      </c>
      <c r="G148" s="390" t="s">
        <v>35</v>
      </c>
      <c r="H148" s="390">
        <v>0</v>
      </c>
      <c r="I148" s="390">
        <v>5</v>
      </c>
      <c r="J148" s="519">
        <v>0</v>
      </c>
      <c r="K148" s="517">
        <v>5.68</v>
      </c>
      <c r="L148" s="390">
        <v>11</v>
      </c>
      <c r="M148" s="390">
        <v>8</v>
      </c>
      <c r="N148" s="390">
        <v>0</v>
      </c>
      <c r="O148" s="390">
        <v>0</v>
      </c>
      <c r="P148" s="390">
        <v>0</v>
      </c>
      <c r="Q148" s="390">
        <v>0</v>
      </c>
      <c r="R148" s="518">
        <v>44.332999999999998</v>
      </c>
      <c r="S148" s="390">
        <v>46</v>
      </c>
      <c r="T148" s="390">
        <v>28</v>
      </c>
      <c r="U148" s="390">
        <v>28</v>
      </c>
      <c r="V148" s="390">
        <v>8</v>
      </c>
      <c r="W148" s="390">
        <v>19</v>
      </c>
      <c r="X148" s="390">
        <v>0</v>
      </c>
      <c r="Y148" s="390">
        <v>51</v>
      </c>
      <c r="Z148" s="390">
        <v>2</v>
      </c>
      <c r="AA148" s="390">
        <v>1</v>
      </c>
      <c r="AB148" s="390">
        <v>2</v>
      </c>
      <c r="AC148" s="390">
        <v>200</v>
      </c>
      <c r="AD148" s="390">
        <v>77</v>
      </c>
      <c r="AE148" s="390">
        <v>4.63</v>
      </c>
      <c r="AF148" s="519">
        <v>1.466</v>
      </c>
      <c r="AG148" s="518">
        <v>9.3000000000000007</v>
      </c>
      <c r="AH148" s="518">
        <v>1.6</v>
      </c>
      <c r="AI148" s="518">
        <v>3.9</v>
      </c>
      <c r="AJ148" s="518">
        <v>10.4</v>
      </c>
      <c r="AK148" s="567">
        <v>2.68</v>
      </c>
      <c r="AL148" s="370"/>
      <c r="AM148" s="390">
        <v>40</v>
      </c>
      <c r="AN148" s="390">
        <v>0</v>
      </c>
      <c r="AO148" s="389">
        <v>13</v>
      </c>
      <c r="AP148" s="390">
        <v>1</v>
      </c>
      <c r="AQ148" s="390">
        <v>0</v>
      </c>
      <c r="AR148" s="390">
        <v>2</v>
      </c>
      <c r="AS148" s="390">
        <v>8</v>
      </c>
      <c r="AT148" s="390">
        <v>3</v>
      </c>
      <c r="AU148" s="390">
        <v>11</v>
      </c>
      <c r="AV148" s="519">
        <v>0.32500000000000001</v>
      </c>
      <c r="AW148" s="519">
        <v>0.372</v>
      </c>
      <c r="AX148" s="519">
        <v>0.5</v>
      </c>
      <c r="AY148" s="519">
        <v>0.872</v>
      </c>
      <c r="AZ148" s="370"/>
      <c r="BA148" s="390">
        <v>136</v>
      </c>
      <c r="BB148" s="389">
        <v>0</v>
      </c>
      <c r="BC148" s="389">
        <v>33</v>
      </c>
      <c r="BD148" s="389">
        <v>9</v>
      </c>
      <c r="BE148" s="389">
        <v>0</v>
      </c>
      <c r="BF148" s="390">
        <v>6</v>
      </c>
      <c r="BG148" s="390">
        <v>20</v>
      </c>
      <c r="BH148" s="390">
        <v>16</v>
      </c>
      <c r="BI148" s="390">
        <v>40</v>
      </c>
      <c r="BJ148" s="519">
        <v>0.24299999999999999</v>
      </c>
      <c r="BK148" s="519">
        <v>0.32700000000000001</v>
      </c>
      <c r="BL148" s="519">
        <v>0.441</v>
      </c>
      <c r="BM148" s="519">
        <v>0.76800000000000002</v>
      </c>
    </row>
    <row r="149" spans="1:75" s="388" customFormat="1" ht="15.75" thickBot="1">
      <c r="A149" s="550" t="s">
        <v>348</v>
      </c>
      <c r="B149" s="390" t="s">
        <v>10</v>
      </c>
      <c r="C149" s="390"/>
      <c r="D149" s="390"/>
      <c r="E149" s="390"/>
      <c r="F149" s="390"/>
      <c r="G149" s="390"/>
      <c r="H149" s="390"/>
      <c r="I149" s="390"/>
      <c r="J149" s="517"/>
      <c r="K149" s="390"/>
      <c r="L149" s="390"/>
      <c r="M149" s="390"/>
      <c r="N149" s="390"/>
      <c r="O149" s="390"/>
      <c r="P149" s="390"/>
      <c r="Q149" s="518"/>
      <c r="R149" s="519"/>
      <c r="S149" s="390"/>
      <c r="T149" s="390"/>
      <c r="U149" s="390"/>
      <c r="V149" s="390"/>
      <c r="W149" s="390"/>
      <c r="X149" s="390"/>
      <c r="Y149" s="390"/>
      <c r="Z149" s="390"/>
      <c r="AA149" s="390"/>
      <c r="AB149" s="390"/>
      <c r="AC149" s="390"/>
      <c r="AD149" s="390"/>
      <c r="AE149" s="390"/>
      <c r="AF149" s="518"/>
      <c r="AG149" s="518"/>
      <c r="AH149" s="518"/>
      <c r="AI149" s="518"/>
      <c r="AJ149" s="517"/>
      <c r="AK149" s="389"/>
      <c r="AL149" s="605"/>
      <c r="AM149" s="507"/>
      <c r="AN149" s="507"/>
      <c r="AO149" s="389"/>
      <c r="AP149" s="507"/>
      <c r="AQ149" s="507"/>
      <c r="AR149" s="507"/>
      <c r="AS149" s="389"/>
      <c r="AT149" s="341"/>
      <c r="AU149" s="341"/>
      <c r="AV149" s="341"/>
      <c r="AW149" s="341"/>
      <c r="AX149" s="341"/>
      <c r="AY149" s="341"/>
      <c r="AZ149" s="115"/>
      <c r="BA149" s="341"/>
      <c r="BB149" s="341"/>
      <c r="BC149" s="341"/>
      <c r="BD149" s="341"/>
      <c r="BE149" s="341"/>
      <c r="BF149" s="341"/>
      <c r="BG149" s="341"/>
      <c r="BH149" s="341"/>
      <c r="BI149" s="341"/>
      <c r="BJ149" s="341"/>
      <c r="BK149" s="341"/>
      <c r="BL149" s="341"/>
      <c r="BM149" s="341"/>
      <c r="BN149" s="316"/>
      <c r="BO149" s="316"/>
      <c r="BP149" s="316"/>
      <c r="BQ149" s="316"/>
      <c r="BR149" s="316"/>
      <c r="BS149" s="316"/>
      <c r="BT149" s="316"/>
      <c r="BU149" s="316"/>
      <c r="BV149" s="316"/>
      <c r="BW149" s="316"/>
    </row>
    <row r="150" spans="1:75" s="388" customFormat="1">
      <c r="A150" s="272" t="s">
        <v>349</v>
      </c>
      <c r="B150" s="388" t="s">
        <v>7430</v>
      </c>
      <c r="C150" s="388" t="s">
        <v>10193</v>
      </c>
      <c r="D150" s="390">
        <v>30</v>
      </c>
      <c r="E150" s="390" t="s">
        <v>58</v>
      </c>
      <c r="F150" s="390" t="s">
        <v>34</v>
      </c>
      <c r="G150" s="390" t="s">
        <v>35</v>
      </c>
      <c r="H150" s="390">
        <v>6</v>
      </c>
      <c r="I150" s="390">
        <v>3</v>
      </c>
      <c r="J150" s="519">
        <v>0.66700000000000004</v>
      </c>
      <c r="K150" s="517">
        <v>4.5</v>
      </c>
      <c r="L150" s="390">
        <v>49</v>
      </c>
      <c r="M150" s="390">
        <v>7</v>
      </c>
      <c r="N150" s="390">
        <v>27</v>
      </c>
      <c r="O150" s="390">
        <v>0</v>
      </c>
      <c r="P150" s="390">
        <v>0</v>
      </c>
      <c r="Q150" s="390">
        <v>2</v>
      </c>
      <c r="R150" s="518">
        <v>102</v>
      </c>
      <c r="S150" s="390">
        <v>102</v>
      </c>
      <c r="T150" s="390">
        <v>54</v>
      </c>
      <c r="U150" s="390">
        <v>51</v>
      </c>
      <c r="V150" s="390">
        <v>16</v>
      </c>
      <c r="W150" s="390">
        <v>60</v>
      </c>
      <c r="X150" s="390">
        <v>3</v>
      </c>
      <c r="Y150" s="390">
        <v>103</v>
      </c>
      <c r="Z150" s="390">
        <v>5</v>
      </c>
      <c r="AA150" s="390">
        <v>2</v>
      </c>
      <c r="AB150" s="390">
        <v>1</v>
      </c>
      <c r="AC150" s="390">
        <v>460</v>
      </c>
      <c r="AD150" s="390">
        <v>93</v>
      </c>
      <c r="AE150" s="390">
        <v>5.09</v>
      </c>
      <c r="AF150" s="519">
        <v>1.5880000000000001</v>
      </c>
      <c r="AG150" s="518">
        <v>9</v>
      </c>
      <c r="AH150" s="518">
        <v>1.4</v>
      </c>
      <c r="AI150" s="518">
        <v>5.3</v>
      </c>
      <c r="AJ150" s="518">
        <v>9.1</v>
      </c>
      <c r="AK150" s="567">
        <v>1.72</v>
      </c>
      <c r="AL150" s="370"/>
      <c r="AM150" s="390">
        <v>104</v>
      </c>
      <c r="AN150" s="390">
        <v>0</v>
      </c>
      <c r="AO150" s="389">
        <v>30</v>
      </c>
      <c r="AP150" s="390">
        <v>5</v>
      </c>
      <c r="AQ150" s="390">
        <v>0</v>
      </c>
      <c r="AR150" s="390">
        <v>2</v>
      </c>
      <c r="AS150" s="390">
        <v>12</v>
      </c>
      <c r="AT150" s="390">
        <v>28</v>
      </c>
      <c r="AU150" s="390">
        <v>24</v>
      </c>
      <c r="AV150" s="519">
        <v>0.28799999999999998</v>
      </c>
      <c r="AW150" s="519">
        <v>0.44400000000000001</v>
      </c>
      <c r="AX150" s="519">
        <v>0.39400000000000002</v>
      </c>
      <c r="AY150" s="519">
        <v>0.83799999999999997</v>
      </c>
      <c r="AZ150" s="370"/>
      <c r="BA150" s="390">
        <v>287</v>
      </c>
      <c r="BB150" s="389">
        <v>0</v>
      </c>
      <c r="BC150" s="389">
        <v>72</v>
      </c>
      <c r="BD150" s="389">
        <v>19</v>
      </c>
      <c r="BE150" s="389">
        <v>1</v>
      </c>
      <c r="BF150" s="390">
        <v>14</v>
      </c>
      <c r="BG150" s="390">
        <v>45</v>
      </c>
      <c r="BH150" s="390">
        <v>32</v>
      </c>
      <c r="BI150" s="390">
        <v>79</v>
      </c>
      <c r="BJ150" s="519">
        <v>0.251</v>
      </c>
      <c r="BK150" s="519">
        <v>0.33100000000000002</v>
      </c>
      <c r="BL150" s="519">
        <v>0.47</v>
      </c>
      <c r="BM150" s="519">
        <v>0.80100000000000005</v>
      </c>
    </row>
    <row r="151" spans="1:75" s="388" customFormat="1">
      <c r="A151" s="272" t="s">
        <v>350</v>
      </c>
      <c r="B151" s="388" t="s">
        <v>7431</v>
      </c>
      <c r="C151" s="388" t="s">
        <v>10193</v>
      </c>
      <c r="D151" s="390">
        <v>35</v>
      </c>
      <c r="E151" s="390" t="s">
        <v>68</v>
      </c>
      <c r="F151" s="390" t="s">
        <v>43</v>
      </c>
      <c r="G151" s="390" t="s">
        <v>10</v>
      </c>
      <c r="H151" s="390">
        <v>0</v>
      </c>
      <c r="I151" s="390">
        <v>0</v>
      </c>
      <c r="J151" s="519">
        <v>0</v>
      </c>
      <c r="K151" s="517">
        <v>6.52</v>
      </c>
      <c r="L151" s="390">
        <v>10</v>
      </c>
      <c r="M151" s="390">
        <v>0</v>
      </c>
      <c r="N151" s="390">
        <v>9</v>
      </c>
      <c r="O151" s="390">
        <v>0</v>
      </c>
      <c r="P151" s="390">
        <v>0</v>
      </c>
      <c r="Q151" s="390">
        <v>0</v>
      </c>
      <c r="R151" s="518">
        <v>9.6669999999999998</v>
      </c>
      <c r="S151" s="390">
        <v>9</v>
      </c>
      <c r="T151" s="390">
        <v>7</v>
      </c>
      <c r="U151" s="390">
        <v>7</v>
      </c>
      <c r="V151" s="390">
        <v>3</v>
      </c>
      <c r="W151" s="390">
        <v>3</v>
      </c>
      <c r="X151" s="390">
        <v>0</v>
      </c>
      <c r="Y151" s="390">
        <v>9</v>
      </c>
      <c r="Z151" s="390">
        <v>1</v>
      </c>
      <c r="AA151" s="390">
        <v>0</v>
      </c>
      <c r="AB151" s="390">
        <v>0</v>
      </c>
      <c r="AC151" s="390">
        <v>41</v>
      </c>
      <c r="AD151" s="390">
        <v>67</v>
      </c>
      <c r="AE151" s="390">
        <v>6.57</v>
      </c>
      <c r="AF151" s="519">
        <v>1.2410000000000001</v>
      </c>
      <c r="AG151" s="518">
        <v>8.4</v>
      </c>
      <c r="AH151" s="518">
        <v>2.8</v>
      </c>
      <c r="AI151" s="518">
        <v>2.8</v>
      </c>
      <c r="AJ151" s="518">
        <v>8.4</v>
      </c>
      <c r="AK151" s="567">
        <v>3</v>
      </c>
      <c r="AL151" s="370"/>
      <c r="AM151" s="390">
        <v>17</v>
      </c>
      <c r="AN151" s="390">
        <v>0</v>
      </c>
      <c r="AO151" s="389">
        <v>5</v>
      </c>
      <c r="AP151" s="390">
        <v>1</v>
      </c>
      <c r="AQ151" s="390">
        <v>0</v>
      </c>
      <c r="AR151" s="390">
        <v>2</v>
      </c>
      <c r="AS151" s="390">
        <v>5</v>
      </c>
      <c r="AT151" s="390">
        <v>3</v>
      </c>
      <c r="AU151" s="390">
        <v>4</v>
      </c>
      <c r="AV151" s="519">
        <v>0.29399999999999998</v>
      </c>
      <c r="AW151" s="519">
        <v>0.4</v>
      </c>
      <c r="AX151" s="519">
        <v>0.70599999999999996</v>
      </c>
      <c r="AY151" s="519">
        <v>1.1060000000000001</v>
      </c>
      <c r="AZ151" s="370"/>
      <c r="BA151" s="390">
        <v>20</v>
      </c>
      <c r="BB151" s="389">
        <v>0</v>
      </c>
      <c r="BC151" s="389">
        <v>4</v>
      </c>
      <c r="BD151" s="389">
        <v>0</v>
      </c>
      <c r="BE151" s="389">
        <v>0</v>
      </c>
      <c r="BF151" s="390">
        <v>1</v>
      </c>
      <c r="BG151" s="390">
        <v>2</v>
      </c>
      <c r="BH151" s="390">
        <v>0</v>
      </c>
      <c r="BI151" s="390">
        <v>5</v>
      </c>
      <c r="BJ151" s="519">
        <v>0.2</v>
      </c>
      <c r="BK151" s="519">
        <v>0.23799999999999999</v>
      </c>
      <c r="BL151" s="519">
        <v>0.35</v>
      </c>
      <c r="BM151" s="519">
        <v>0.58799999999999997</v>
      </c>
    </row>
    <row r="152" spans="1:75" s="390" customFormat="1" ht="15.75" thickBot="1">
      <c r="A152" s="552" t="s">
        <v>8058</v>
      </c>
      <c r="B152" s="390" t="s">
        <v>35</v>
      </c>
      <c r="J152" s="517"/>
      <c r="Q152" s="518"/>
      <c r="R152" s="519"/>
      <c r="AF152" s="518"/>
      <c r="AG152" s="518"/>
      <c r="AH152" s="518"/>
      <c r="AI152" s="518"/>
      <c r="AJ152" s="517"/>
      <c r="AK152" s="389"/>
      <c r="AL152" s="605"/>
      <c r="AM152" s="507"/>
      <c r="AN152" s="507"/>
      <c r="AO152" s="389"/>
      <c r="AP152" s="507"/>
      <c r="AQ152" s="507"/>
      <c r="AR152" s="507"/>
      <c r="AS152" s="389"/>
      <c r="AT152" s="389"/>
      <c r="AU152" s="389"/>
      <c r="AV152" s="389"/>
      <c r="AW152" s="389"/>
      <c r="AZ152" s="370"/>
      <c r="BB152" s="389"/>
      <c r="BC152" s="389"/>
      <c r="BD152" s="389"/>
      <c r="BE152" s="389"/>
    </row>
    <row r="153" spans="1:75" s="388" customFormat="1">
      <c r="A153" s="272" t="s">
        <v>3932</v>
      </c>
      <c r="B153" s="388" t="s">
        <v>7432</v>
      </c>
      <c r="C153" s="388" t="s">
        <v>10193</v>
      </c>
      <c r="D153" s="390">
        <v>30</v>
      </c>
      <c r="E153" s="390" t="s">
        <v>36</v>
      </c>
      <c r="F153" s="390" t="s">
        <v>34</v>
      </c>
      <c r="G153" s="390" t="s">
        <v>10</v>
      </c>
      <c r="H153" s="390">
        <v>9</v>
      </c>
      <c r="I153" s="390">
        <v>2</v>
      </c>
      <c r="J153" s="519">
        <v>0.81799999999999995</v>
      </c>
      <c r="K153" s="517">
        <v>0.78</v>
      </c>
      <c r="L153" s="390">
        <v>68</v>
      </c>
      <c r="M153" s="390">
        <v>0</v>
      </c>
      <c r="N153" s="390">
        <v>58</v>
      </c>
      <c r="O153" s="390">
        <v>0</v>
      </c>
      <c r="P153" s="390">
        <v>0</v>
      </c>
      <c r="Q153" s="390">
        <v>38</v>
      </c>
      <c r="R153" s="518">
        <v>80.332999999999998</v>
      </c>
      <c r="S153" s="390">
        <v>46</v>
      </c>
      <c r="T153" s="390">
        <v>12</v>
      </c>
      <c r="U153" s="390">
        <v>7</v>
      </c>
      <c r="V153" s="390">
        <v>2</v>
      </c>
      <c r="W153" s="390">
        <v>21</v>
      </c>
      <c r="X153" s="390">
        <v>3</v>
      </c>
      <c r="Y153" s="390">
        <v>100</v>
      </c>
      <c r="Z153" s="390">
        <v>1</v>
      </c>
      <c r="AA153" s="390">
        <v>0</v>
      </c>
      <c r="AB153" s="390">
        <v>6</v>
      </c>
      <c r="AC153" s="390">
        <v>315</v>
      </c>
      <c r="AD153" s="390">
        <v>531</v>
      </c>
      <c r="AE153" s="390">
        <v>1.82</v>
      </c>
      <c r="AF153" s="519">
        <v>0.83399999999999996</v>
      </c>
      <c r="AG153" s="518">
        <v>5.2</v>
      </c>
      <c r="AH153" s="518">
        <v>0.2</v>
      </c>
      <c r="AI153" s="518">
        <v>2.4</v>
      </c>
      <c r="AJ153" s="518">
        <v>11.2</v>
      </c>
      <c r="AK153" s="567">
        <v>4.76</v>
      </c>
      <c r="AL153" s="370"/>
      <c r="AM153" s="390">
        <v>147</v>
      </c>
      <c r="AN153" s="390">
        <v>0</v>
      </c>
      <c r="AO153" s="389">
        <v>28</v>
      </c>
      <c r="AP153" s="390">
        <v>3</v>
      </c>
      <c r="AQ153" s="390">
        <v>0</v>
      </c>
      <c r="AR153" s="390">
        <v>1</v>
      </c>
      <c r="AS153" s="390">
        <v>5</v>
      </c>
      <c r="AT153" s="390">
        <v>6</v>
      </c>
      <c r="AU153" s="390">
        <v>42</v>
      </c>
      <c r="AV153" s="519">
        <v>0.192</v>
      </c>
      <c r="AW153" s="519">
        <v>0.22900000000000001</v>
      </c>
      <c r="AX153" s="519">
        <v>0.23300000000000001</v>
      </c>
      <c r="AY153" s="519">
        <v>0.46200000000000002</v>
      </c>
      <c r="AZ153" s="370"/>
      <c r="BA153" s="390">
        <v>145</v>
      </c>
      <c r="BB153" s="389">
        <v>0</v>
      </c>
      <c r="BC153" s="389">
        <v>18</v>
      </c>
      <c r="BD153" s="389">
        <v>3</v>
      </c>
      <c r="BE153" s="389">
        <v>0</v>
      </c>
      <c r="BF153" s="390">
        <v>1</v>
      </c>
      <c r="BG153" s="390">
        <v>8</v>
      </c>
      <c r="BH153" s="390">
        <v>15</v>
      </c>
      <c r="BI153" s="390">
        <v>58</v>
      </c>
      <c r="BJ153" s="519">
        <v>0.124</v>
      </c>
      <c r="BK153" s="519">
        <v>0.20599999999999999</v>
      </c>
      <c r="BL153" s="519">
        <v>0.16600000000000001</v>
      </c>
      <c r="BM153" s="519">
        <v>0.372</v>
      </c>
    </row>
    <row r="154" spans="1:75">
      <c r="A154" s="279"/>
      <c r="B154" s="368"/>
      <c r="C154" s="368"/>
      <c r="D154" s="368"/>
      <c r="E154" s="368"/>
      <c r="F154" s="368"/>
      <c r="G154" s="368"/>
      <c r="H154" s="291"/>
      <c r="I154" s="291"/>
      <c r="J154" s="292"/>
      <c r="K154" s="368"/>
      <c r="L154" s="368"/>
      <c r="M154" s="368"/>
      <c r="N154" s="368"/>
      <c r="O154" s="368"/>
      <c r="P154" s="368"/>
      <c r="Q154" s="290"/>
      <c r="R154" s="368"/>
      <c r="S154" s="368"/>
      <c r="T154" s="368"/>
      <c r="U154" s="368"/>
      <c r="V154" s="368"/>
      <c r="W154" s="368"/>
      <c r="X154" s="368"/>
      <c r="Y154" s="368"/>
      <c r="Z154" s="368"/>
      <c r="AA154" s="368"/>
      <c r="AB154" s="368"/>
      <c r="AC154" s="368"/>
      <c r="AD154" s="368"/>
      <c r="AE154" s="368"/>
      <c r="AF154" s="368"/>
      <c r="AG154" s="368"/>
      <c r="AH154" s="368"/>
      <c r="AI154" s="368"/>
      <c r="AJ154" s="319"/>
      <c r="AK154" s="291"/>
      <c r="AL154" s="616"/>
      <c r="AM154" s="291"/>
      <c r="AN154" s="291"/>
      <c r="AO154" s="291"/>
      <c r="AP154" s="319"/>
      <c r="AQ154" s="291"/>
      <c r="AR154" s="291"/>
      <c r="AS154" s="291"/>
      <c r="AT154" s="291"/>
      <c r="AU154" s="291"/>
    </row>
    <row r="155" spans="1:75" s="289" customFormat="1">
      <c r="A155" s="334" t="s">
        <v>476</v>
      </c>
      <c r="B155" s="335"/>
      <c r="C155" s="335"/>
      <c r="D155" s="335"/>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35"/>
      <c r="AU155" s="335"/>
      <c r="AV155" s="335"/>
      <c r="AW155" s="335"/>
      <c r="AX155" s="335"/>
      <c r="AY155" s="335"/>
      <c r="AZ155" s="335"/>
      <c r="BA155" s="335"/>
      <c r="BB155" s="341"/>
      <c r="BC155" s="341"/>
      <c r="BD155" s="341"/>
      <c r="BE155" s="341"/>
      <c r="BF155" s="335"/>
      <c r="BG155" s="335"/>
      <c r="BH155" s="335"/>
      <c r="BI155" s="335"/>
      <c r="BJ155" s="335"/>
      <c r="BK155" s="335"/>
      <c r="BL155" s="335"/>
      <c r="BM155" s="335"/>
      <c r="BN155" s="335"/>
      <c r="BO155" s="335"/>
      <c r="BP155" s="335"/>
      <c r="BQ155" s="335"/>
      <c r="BR155" s="335"/>
    </row>
    <row r="156" spans="1:75">
      <c r="A156" s="333"/>
      <c r="B156" s="332"/>
      <c r="C156" s="332"/>
      <c r="D156" s="332"/>
      <c r="E156" s="390"/>
      <c r="F156" s="390"/>
      <c r="G156" s="390"/>
      <c r="H156" s="390"/>
      <c r="I156" s="390"/>
      <c r="J156" s="390"/>
      <c r="K156" s="390"/>
      <c r="L156" s="390"/>
      <c r="M156" s="390"/>
      <c r="N156" s="390"/>
      <c r="O156" s="390"/>
      <c r="P156" s="389"/>
      <c r="Q156" s="390"/>
      <c r="R156" s="390"/>
      <c r="S156" s="390"/>
      <c r="T156" s="390"/>
      <c r="U156" s="390"/>
      <c r="V156" s="390"/>
      <c r="W156" s="390"/>
      <c r="X156" s="390"/>
      <c r="Y156" s="390"/>
      <c r="Z156" s="390"/>
      <c r="AA156" s="390"/>
      <c r="AB156" s="390"/>
      <c r="AC156" s="390"/>
      <c r="AD156" s="390"/>
      <c r="AE156" s="390"/>
      <c r="AF156" s="390"/>
      <c r="AG156" s="390"/>
      <c r="AH156" s="390"/>
      <c r="AI156" s="390"/>
      <c r="AJ156" s="389"/>
      <c r="AK156" s="389"/>
      <c r="AL156" s="370"/>
      <c r="AM156" s="390"/>
      <c r="AN156" s="390"/>
      <c r="AO156" s="389"/>
      <c r="AP156" s="389"/>
      <c r="AQ156" s="390"/>
      <c r="AR156" s="390"/>
      <c r="AS156" s="389"/>
    </row>
    <row r="157" spans="1:75">
      <c r="A157" s="349" t="s">
        <v>460</v>
      </c>
      <c r="B157" s="376"/>
      <c r="C157" s="376"/>
      <c r="D157" s="376"/>
      <c r="E157" s="390"/>
      <c r="F157" s="390"/>
      <c r="G157" s="390"/>
      <c r="H157" s="390"/>
      <c r="I157" s="390"/>
      <c r="J157" s="390"/>
      <c r="K157" s="390"/>
      <c r="L157" s="390"/>
      <c r="M157" s="390"/>
      <c r="N157" s="390"/>
      <c r="O157" s="390"/>
      <c r="P157" s="389"/>
      <c r="Q157" s="390"/>
      <c r="R157" s="390"/>
      <c r="S157" s="390"/>
      <c r="T157" s="390"/>
      <c r="U157" s="390"/>
      <c r="V157" s="390"/>
      <c r="W157" s="390"/>
      <c r="X157" s="390"/>
      <c r="Y157" s="390"/>
      <c r="Z157" s="390"/>
      <c r="AA157" s="390"/>
      <c r="AB157" s="390"/>
      <c r="AC157" s="390"/>
      <c r="AD157" s="390"/>
      <c r="AE157" s="390"/>
      <c r="AF157" s="390"/>
      <c r="AG157" s="390"/>
      <c r="AH157" s="390"/>
      <c r="AI157" s="390"/>
      <c r="AJ157" s="390"/>
      <c r="AK157" s="389"/>
      <c r="AL157" s="370"/>
      <c r="AM157" s="390"/>
      <c r="AN157" s="390"/>
      <c r="AO157" s="389"/>
      <c r="AP157" s="390"/>
      <c r="AQ157" s="390"/>
      <c r="AR157" s="390"/>
      <c r="AS157" s="389"/>
    </row>
    <row r="158" spans="1:75" s="388" customFormat="1">
      <c r="A158" s="272" t="s">
        <v>8084</v>
      </c>
      <c r="B158" s="388" t="s">
        <v>8085</v>
      </c>
      <c r="C158" s="388" t="s">
        <v>10193</v>
      </c>
      <c r="D158" s="390">
        <v>31</v>
      </c>
      <c r="E158" s="390" t="s">
        <v>56</v>
      </c>
      <c r="F158" s="390" t="s">
        <v>43</v>
      </c>
      <c r="G158" s="390" t="s">
        <v>35</v>
      </c>
      <c r="H158" s="390">
        <v>3</v>
      </c>
      <c r="I158" s="390">
        <v>5</v>
      </c>
      <c r="J158" s="519">
        <v>0.375</v>
      </c>
      <c r="K158" s="517">
        <v>4.29</v>
      </c>
      <c r="L158" s="390">
        <v>63</v>
      </c>
      <c r="M158" s="390">
        <v>0</v>
      </c>
      <c r="N158" s="390">
        <v>4</v>
      </c>
      <c r="O158" s="390">
        <v>0</v>
      </c>
      <c r="P158" s="390">
        <v>0</v>
      </c>
      <c r="Q158" s="390">
        <v>0</v>
      </c>
      <c r="R158" s="518">
        <v>50.332999999999998</v>
      </c>
      <c r="S158" s="390">
        <v>41</v>
      </c>
      <c r="T158" s="390">
        <v>26</v>
      </c>
      <c r="U158" s="390">
        <v>24</v>
      </c>
      <c r="V158" s="390">
        <v>3</v>
      </c>
      <c r="W158" s="390">
        <v>32</v>
      </c>
      <c r="X158" s="390">
        <v>2</v>
      </c>
      <c r="Y158" s="390">
        <v>58</v>
      </c>
      <c r="Z158" s="390">
        <v>2</v>
      </c>
      <c r="AA158" s="390">
        <v>0</v>
      </c>
      <c r="AB158" s="390">
        <v>4</v>
      </c>
      <c r="AC158" s="390">
        <v>216</v>
      </c>
      <c r="AD158" s="390">
        <v>95</v>
      </c>
      <c r="AE158" s="390">
        <v>3.66</v>
      </c>
      <c r="AF158" s="519">
        <v>1.45</v>
      </c>
      <c r="AG158" s="518">
        <v>7.3</v>
      </c>
      <c r="AH158" s="518">
        <v>0.5</v>
      </c>
      <c r="AI158" s="518">
        <v>5.7</v>
      </c>
      <c r="AJ158" s="518">
        <v>10.4</v>
      </c>
      <c r="AK158" s="567">
        <v>1.81</v>
      </c>
      <c r="AL158" s="370"/>
      <c r="AM158" s="390">
        <v>73</v>
      </c>
      <c r="AN158" s="390">
        <v>0</v>
      </c>
      <c r="AO158" s="389">
        <v>17</v>
      </c>
      <c r="AP158" s="390">
        <v>4</v>
      </c>
      <c r="AQ158" s="390">
        <v>0</v>
      </c>
      <c r="AR158" s="390">
        <v>2</v>
      </c>
      <c r="AS158" s="390">
        <v>12</v>
      </c>
      <c r="AT158" s="390">
        <v>14</v>
      </c>
      <c r="AU158" s="390">
        <v>27</v>
      </c>
      <c r="AV158" s="519">
        <v>0.23300000000000001</v>
      </c>
      <c r="AW158" s="519">
        <v>0.36</v>
      </c>
      <c r="AX158" s="519">
        <v>0.37</v>
      </c>
      <c r="AY158" s="519">
        <v>0.73</v>
      </c>
      <c r="AZ158" s="370"/>
      <c r="BA158" s="390">
        <v>106</v>
      </c>
      <c r="BB158" s="389">
        <v>0</v>
      </c>
      <c r="BC158" s="389">
        <v>24</v>
      </c>
      <c r="BD158" s="389">
        <v>3</v>
      </c>
      <c r="BE158" s="389">
        <v>0</v>
      </c>
      <c r="BF158" s="390">
        <v>1</v>
      </c>
      <c r="BG158" s="390">
        <v>13</v>
      </c>
      <c r="BH158" s="390">
        <v>18</v>
      </c>
      <c r="BI158" s="390">
        <v>31</v>
      </c>
      <c r="BJ158" s="519">
        <v>0.22600000000000001</v>
      </c>
      <c r="BK158" s="519">
        <v>0.34100000000000003</v>
      </c>
      <c r="BL158" s="519">
        <v>0.28299999999999997</v>
      </c>
      <c r="BM158" s="519">
        <v>0.624</v>
      </c>
    </row>
    <row r="159" spans="1:75" s="388" customFormat="1">
      <c r="A159" s="272" t="s">
        <v>6543</v>
      </c>
      <c r="B159" s="388" t="s">
        <v>7434</v>
      </c>
      <c r="C159" s="388" t="s">
        <v>10193</v>
      </c>
      <c r="D159" s="390">
        <v>25</v>
      </c>
      <c r="E159" s="390" t="s">
        <v>88</v>
      </c>
      <c r="F159" s="390" t="s">
        <v>34</v>
      </c>
      <c r="G159" s="390" t="s">
        <v>10</v>
      </c>
      <c r="H159" s="390">
        <v>3</v>
      </c>
      <c r="I159" s="390">
        <v>12</v>
      </c>
      <c r="J159" s="519">
        <v>0.2</v>
      </c>
      <c r="K159" s="517">
        <v>4.6900000000000004</v>
      </c>
      <c r="L159" s="390">
        <v>24</v>
      </c>
      <c r="M159" s="390">
        <v>24</v>
      </c>
      <c r="N159" s="390">
        <v>0</v>
      </c>
      <c r="O159" s="390">
        <v>0</v>
      </c>
      <c r="P159" s="390">
        <v>0</v>
      </c>
      <c r="Q159" s="390">
        <v>0</v>
      </c>
      <c r="R159" s="518">
        <v>132.333</v>
      </c>
      <c r="S159" s="390">
        <v>128</v>
      </c>
      <c r="T159" s="390">
        <v>75</v>
      </c>
      <c r="U159" s="390">
        <v>69</v>
      </c>
      <c r="V159" s="390">
        <v>19</v>
      </c>
      <c r="W159" s="390">
        <v>46</v>
      </c>
      <c r="X159" s="390">
        <v>1</v>
      </c>
      <c r="Y159" s="390">
        <v>110</v>
      </c>
      <c r="Z159" s="390">
        <v>5</v>
      </c>
      <c r="AA159" s="390">
        <v>0</v>
      </c>
      <c r="AB159" s="390">
        <v>1</v>
      </c>
      <c r="AC159" s="390">
        <v>558</v>
      </c>
      <c r="AD159" s="390">
        <v>93</v>
      </c>
      <c r="AE159" s="390">
        <v>4.5199999999999996</v>
      </c>
      <c r="AF159" s="519">
        <v>1.3149999999999999</v>
      </c>
      <c r="AG159" s="518">
        <v>8.6999999999999993</v>
      </c>
      <c r="AH159" s="518">
        <v>1.3</v>
      </c>
      <c r="AI159" s="518">
        <v>3.1</v>
      </c>
      <c r="AJ159" s="518">
        <v>7.5</v>
      </c>
      <c r="AK159" s="567">
        <v>2.39</v>
      </c>
      <c r="AL159" s="370"/>
      <c r="AM159" s="390">
        <v>274</v>
      </c>
      <c r="AN159" s="390">
        <v>0</v>
      </c>
      <c r="AO159" s="389">
        <v>66</v>
      </c>
      <c r="AP159" s="390">
        <v>18</v>
      </c>
      <c r="AQ159" s="390">
        <v>1</v>
      </c>
      <c r="AR159" s="390">
        <v>15</v>
      </c>
      <c r="AS159" s="390">
        <v>45</v>
      </c>
      <c r="AT159" s="390">
        <v>27</v>
      </c>
      <c r="AU159" s="390">
        <v>57</v>
      </c>
      <c r="AV159" s="519">
        <v>0.24099999999999999</v>
      </c>
      <c r="AW159" s="519">
        <v>0.316</v>
      </c>
      <c r="AX159" s="519">
        <v>0.47799999999999998</v>
      </c>
      <c r="AY159" s="519">
        <v>0.79400000000000004</v>
      </c>
      <c r="AZ159" s="370"/>
      <c r="BA159" s="390">
        <v>230</v>
      </c>
      <c r="BB159" s="389">
        <v>0</v>
      </c>
      <c r="BC159" s="389">
        <v>62</v>
      </c>
      <c r="BD159" s="389">
        <v>13</v>
      </c>
      <c r="BE159" s="389">
        <v>1</v>
      </c>
      <c r="BF159" s="390">
        <v>4</v>
      </c>
      <c r="BG159" s="390">
        <v>21</v>
      </c>
      <c r="BH159" s="390">
        <v>19</v>
      </c>
      <c r="BI159" s="390">
        <v>53</v>
      </c>
      <c r="BJ159" s="519">
        <v>0.27</v>
      </c>
      <c r="BK159" s="519">
        <v>0.32800000000000001</v>
      </c>
      <c r="BL159" s="519">
        <v>0.38700000000000001</v>
      </c>
      <c r="BM159" s="519">
        <v>0.71499999999999997</v>
      </c>
    </row>
    <row r="160" spans="1:75" s="388" customFormat="1">
      <c r="A160" s="272" t="s">
        <v>8141</v>
      </c>
      <c r="B160" s="388" t="s">
        <v>8142</v>
      </c>
      <c r="C160" s="388" t="s">
        <v>10193</v>
      </c>
      <c r="D160" s="390">
        <v>25</v>
      </c>
      <c r="E160" s="390" t="s">
        <v>124</v>
      </c>
      <c r="F160" s="390" t="s">
        <v>43</v>
      </c>
      <c r="G160" s="390" t="s">
        <v>35</v>
      </c>
      <c r="H160" s="390">
        <v>3</v>
      </c>
      <c r="I160" s="390">
        <v>3</v>
      </c>
      <c r="J160" s="519">
        <v>0.5</v>
      </c>
      <c r="K160" s="517">
        <v>4.91</v>
      </c>
      <c r="L160" s="390">
        <v>29</v>
      </c>
      <c r="M160" s="390">
        <v>7</v>
      </c>
      <c r="N160" s="390">
        <v>3</v>
      </c>
      <c r="O160" s="390">
        <v>0</v>
      </c>
      <c r="P160" s="390">
        <v>0</v>
      </c>
      <c r="Q160" s="390">
        <v>0</v>
      </c>
      <c r="R160" s="518">
        <v>66</v>
      </c>
      <c r="S160" s="390">
        <v>59</v>
      </c>
      <c r="T160" s="390">
        <v>37</v>
      </c>
      <c r="U160" s="390">
        <v>36</v>
      </c>
      <c r="V160" s="390">
        <v>16</v>
      </c>
      <c r="W160" s="390">
        <v>28</v>
      </c>
      <c r="X160" s="390">
        <v>3</v>
      </c>
      <c r="Y160" s="390">
        <v>40</v>
      </c>
      <c r="Z160" s="390">
        <v>0</v>
      </c>
      <c r="AA160" s="390">
        <v>2</v>
      </c>
      <c r="AB160" s="390">
        <v>0</v>
      </c>
      <c r="AC160" s="390">
        <v>278</v>
      </c>
      <c r="AD160" s="390">
        <v>74</v>
      </c>
      <c r="AE160" s="390">
        <v>6.37</v>
      </c>
      <c r="AF160" s="519">
        <v>1.3180000000000001</v>
      </c>
      <c r="AG160" s="518">
        <v>8</v>
      </c>
      <c r="AH160" s="518">
        <v>2.2000000000000002</v>
      </c>
      <c r="AI160" s="518">
        <v>3.8</v>
      </c>
      <c r="AJ160" s="518">
        <v>5.5</v>
      </c>
      <c r="AK160" s="567">
        <v>1.43</v>
      </c>
      <c r="AL160" s="370"/>
      <c r="AM160" s="390">
        <v>72</v>
      </c>
      <c r="AN160" s="390">
        <v>0</v>
      </c>
      <c r="AO160" s="389">
        <v>18</v>
      </c>
      <c r="AP160" s="390">
        <v>2</v>
      </c>
      <c r="AQ160" s="390">
        <v>0</v>
      </c>
      <c r="AR160" s="390">
        <v>5</v>
      </c>
      <c r="AS160" s="390">
        <v>12</v>
      </c>
      <c r="AT160" s="390">
        <v>7</v>
      </c>
      <c r="AU160" s="390">
        <v>12</v>
      </c>
      <c r="AV160" s="519">
        <v>0.25</v>
      </c>
      <c r="AW160" s="519">
        <v>0.313</v>
      </c>
      <c r="AX160" s="519">
        <v>0.48599999999999999</v>
      </c>
      <c r="AY160" s="519">
        <v>0.79900000000000004</v>
      </c>
      <c r="AZ160" s="370"/>
      <c r="BA160" s="390">
        <v>175</v>
      </c>
      <c r="BB160" s="389">
        <v>0</v>
      </c>
      <c r="BC160" s="389">
        <v>41</v>
      </c>
      <c r="BD160" s="389">
        <v>7</v>
      </c>
      <c r="BE160" s="389">
        <v>1</v>
      </c>
      <c r="BF160" s="390">
        <v>11</v>
      </c>
      <c r="BG160" s="390">
        <v>26</v>
      </c>
      <c r="BH160" s="390">
        <v>21</v>
      </c>
      <c r="BI160" s="390">
        <v>28</v>
      </c>
      <c r="BJ160" s="519">
        <v>0.23400000000000001</v>
      </c>
      <c r="BK160" s="519">
        <v>0.315</v>
      </c>
      <c r="BL160" s="519">
        <v>0.47399999999999998</v>
      </c>
      <c r="BM160" s="519">
        <v>0.78900000000000003</v>
      </c>
    </row>
    <row r="161" spans="1:75" s="388" customFormat="1">
      <c r="A161" s="272" t="s">
        <v>8048</v>
      </c>
      <c r="B161" s="388" t="s">
        <v>8049</v>
      </c>
      <c r="C161" s="388" t="s">
        <v>10193</v>
      </c>
      <c r="D161" s="390">
        <v>26</v>
      </c>
      <c r="E161" s="390" t="s">
        <v>100</v>
      </c>
      <c r="F161" s="390" t="s">
        <v>43</v>
      </c>
      <c r="G161" s="390" t="s">
        <v>35</v>
      </c>
      <c r="H161" s="390">
        <v>1</v>
      </c>
      <c r="I161" s="390">
        <v>2</v>
      </c>
      <c r="J161" s="519">
        <v>0.33300000000000002</v>
      </c>
      <c r="K161" s="517">
        <v>4.29</v>
      </c>
      <c r="L161" s="390">
        <v>66</v>
      </c>
      <c r="M161" s="390">
        <v>0</v>
      </c>
      <c r="N161" s="390">
        <v>7</v>
      </c>
      <c r="O161" s="390">
        <v>0</v>
      </c>
      <c r="P161" s="390">
        <v>0</v>
      </c>
      <c r="Q161" s="390">
        <v>0</v>
      </c>
      <c r="R161" s="518">
        <v>63</v>
      </c>
      <c r="S161" s="390">
        <v>56</v>
      </c>
      <c r="T161" s="390">
        <v>30</v>
      </c>
      <c r="U161" s="390">
        <v>30</v>
      </c>
      <c r="V161" s="390">
        <v>8</v>
      </c>
      <c r="W161" s="390">
        <v>25</v>
      </c>
      <c r="X161" s="390">
        <v>3</v>
      </c>
      <c r="Y161" s="390">
        <v>71</v>
      </c>
      <c r="Z161" s="390">
        <v>3</v>
      </c>
      <c r="AA161" s="390">
        <v>0</v>
      </c>
      <c r="AB161" s="390">
        <v>3</v>
      </c>
      <c r="AC161" s="390">
        <v>264</v>
      </c>
      <c r="AD161" s="390">
        <v>98</v>
      </c>
      <c r="AE161" s="390">
        <v>3.89</v>
      </c>
      <c r="AF161" s="519">
        <v>1.286</v>
      </c>
      <c r="AG161" s="518">
        <v>8</v>
      </c>
      <c r="AH161" s="518">
        <v>1.1000000000000001</v>
      </c>
      <c r="AI161" s="518">
        <v>3.6</v>
      </c>
      <c r="AJ161" s="518">
        <v>10.1</v>
      </c>
      <c r="AK161" s="567">
        <v>2.84</v>
      </c>
      <c r="AL161" s="370"/>
      <c r="AM161" s="390">
        <v>108</v>
      </c>
      <c r="AN161" s="390">
        <v>0</v>
      </c>
      <c r="AO161" s="389">
        <v>24</v>
      </c>
      <c r="AP161" s="390">
        <v>5</v>
      </c>
      <c r="AQ161" s="390">
        <v>1</v>
      </c>
      <c r="AR161" s="390">
        <v>5</v>
      </c>
      <c r="AS161" s="390">
        <v>14</v>
      </c>
      <c r="AT161" s="390">
        <v>10</v>
      </c>
      <c r="AU161" s="390">
        <v>41</v>
      </c>
      <c r="AV161" s="519">
        <v>0.222</v>
      </c>
      <c r="AW161" s="519">
        <v>0.3</v>
      </c>
      <c r="AX161" s="519">
        <v>0.42599999999999999</v>
      </c>
      <c r="AY161" s="519">
        <v>0.72599999999999998</v>
      </c>
      <c r="AZ161" s="370"/>
      <c r="BA161" s="390">
        <v>126</v>
      </c>
      <c r="BB161" s="389">
        <v>0</v>
      </c>
      <c r="BC161" s="389">
        <v>32</v>
      </c>
      <c r="BD161" s="389">
        <v>10</v>
      </c>
      <c r="BE161" s="389">
        <v>0</v>
      </c>
      <c r="BF161" s="390">
        <v>3</v>
      </c>
      <c r="BG161" s="390">
        <v>13</v>
      </c>
      <c r="BH161" s="390">
        <v>15</v>
      </c>
      <c r="BI161" s="390">
        <v>30</v>
      </c>
      <c r="BJ161" s="519">
        <v>0.254</v>
      </c>
      <c r="BK161" s="519">
        <v>0.33600000000000002</v>
      </c>
      <c r="BL161" s="519">
        <v>0.40500000000000003</v>
      </c>
      <c r="BM161" s="519">
        <v>0.74099999999999999</v>
      </c>
    </row>
    <row r="162" spans="1:75" s="388" customFormat="1">
      <c r="A162" s="272" t="s">
        <v>6191</v>
      </c>
      <c r="B162" s="388" t="s">
        <v>7436</v>
      </c>
      <c r="C162" s="388" t="s">
        <v>10193</v>
      </c>
      <c r="D162" s="390">
        <v>29</v>
      </c>
      <c r="E162" s="390" t="s">
        <v>36</v>
      </c>
      <c r="F162" s="390" t="s">
        <v>34</v>
      </c>
      <c r="G162" s="390" t="s">
        <v>10</v>
      </c>
      <c r="H162" s="390">
        <v>0</v>
      </c>
      <c r="I162" s="390">
        <v>1</v>
      </c>
      <c r="J162" s="519">
        <v>0</v>
      </c>
      <c r="K162" s="517">
        <v>4.13</v>
      </c>
      <c r="L162" s="390">
        <v>25</v>
      </c>
      <c r="M162" s="390">
        <v>8</v>
      </c>
      <c r="N162" s="390">
        <v>1</v>
      </c>
      <c r="O162" s="390">
        <v>0</v>
      </c>
      <c r="P162" s="390">
        <v>0</v>
      </c>
      <c r="Q162" s="390">
        <v>0</v>
      </c>
      <c r="R162" s="518">
        <v>24</v>
      </c>
      <c r="S162" s="390">
        <v>25</v>
      </c>
      <c r="T162" s="390">
        <v>11</v>
      </c>
      <c r="U162" s="390">
        <v>11</v>
      </c>
      <c r="V162" s="390">
        <v>3</v>
      </c>
      <c r="W162" s="390">
        <v>10</v>
      </c>
      <c r="X162" s="390">
        <v>0</v>
      </c>
      <c r="Y162" s="390">
        <v>22</v>
      </c>
      <c r="Z162" s="390">
        <v>1</v>
      </c>
      <c r="AA162" s="390">
        <v>0</v>
      </c>
      <c r="AB162" s="390">
        <v>1</v>
      </c>
      <c r="AC162" s="390">
        <v>104</v>
      </c>
      <c r="AD162" s="390">
        <v>102</v>
      </c>
      <c r="AE162" s="390">
        <v>4.33</v>
      </c>
      <c r="AF162" s="519">
        <v>1.458</v>
      </c>
      <c r="AG162" s="518">
        <v>9.4</v>
      </c>
      <c r="AH162" s="518">
        <v>1.1000000000000001</v>
      </c>
      <c r="AI162" s="518">
        <v>3.8</v>
      </c>
      <c r="AJ162" s="518">
        <v>8.3000000000000007</v>
      </c>
      <c r="AK162" s="567">
        <v>2.2000000000000002</v>
      </c>
      <c r="AL162" s="370"/>
      <c r="AM162" s="390">
        <v>38</v>
      </c>
      <c r="AN162" s="390">
        <v>0</v>
      </c>
      <c r="AO162" s="389">
        <v>7</v>
      </c>
      <c r="AP162" s="390">
        <v>0</v>
      </c>
      <c r="AQ162" s="390">
        <v>0</v>
      </c>
      <c r="AR162" s="390">
        <v>2</v>
      </c>
      <c r="AS162" s="390">
        <v>5</v>
      </c>
      <c r="AT162" s="390">
        <v>6</v>
      </c>
      <c r="AU162" s="390">
        <v>8</v>
      </c>
      <c r="AV162" s="519">
        <v>0.184</v>
      </c>
      <c r="AW162" s="519">
        <v>0.311</v>
      </c>
      <c r="AX162" s="519">
        <v>0.34200000000000003</v>
      </c>
      <c r="AY162" s="519">
        <v>0.65300000000000002</v>
      </c>
      <c r="AZ162" s="370"/>
      <c r="BA162" s="390">
        <v>54</v>
      </c>
      <c r="BB162" s="389">
        <v>0</v>
      </c>
      <c r="BC162" s="389">
        <v>18</v>
      </c>
      <c r="BD162" s="389">
        <v>4</v>
      </c>
      <c r="BE162" s="389">
        <v>0</v>
      </c>
      <c r="BF162" s="390">
        <v>1</v>
      </c>
      <c r="BG162" s="390">
        <v>6</v>
      </c>
      <c r="BH162" s="390">
        <v>4</v>
      </c>
      <c r="BI162" s="390">
        <v>14</v>
      </c>
      <c r="BJ162" s="519">
        <v>0.33300000000000002</v>
      </c>
      <c r="BK162" s="519">
        <v>0.373</v>
      </c>
      <c r="BL162" s="519">
        <v>0.46300000000000002</v>
      </c>
      <c r="BM162" s="519">
        <v>0.83599999999999997</v>
      </c>
    </row>
    <row r="163" spans="1:75" s="388" customFormat="1">
      <c r="A163" s="272" t="s">
        <v>2995</v>
      </c>
      <c r="B163" s="388" t="s">
        <v>7435</v>
      </c>
      <c r="C163" s="388" t="s">
        <v>10193</v>
      </c>
      <c r="D163" s="390">
        <v>38</v>
      </c>
      <c r="E163" s="390" t="s">
        <v>69</v>
      </c>
      <c r="F163" s="390" t="s">
        <v>43</v>
      </c>
      <c r="G163" s="390" t="s">
        <v>35</v>
      </c>
      <c r="H163" s="390">
        <v>11</v>
      </c>
      <c r="I163" s="390">
        <v>5</v>
      </c>
      <c r="J163" s="519">
        <v>0.68799999999999994</v>
      </c>
      <c r="K163" s="517">
        <v>3.66</v>
      </c>
      <c r="L163" s="390">
        <v>25</v>
      </c>
      <c r="M163" s="390">
        <v>24</v>
      </c>
      <c r="N163" s="390">
        <v>0</v>
      </c>
      <c r="O163" s="390">
        <v>0</v>
      </c>
      <c r="P163" s="390">
        <v>0</v>
      </c>
      <c r="Q163" s="390">
        <v>0</v>
      </c>
      <c r="R163" s="518">
        <v>132.667</v>
      </c>
      <c r="S163" s="390">
        <v>108</v>
      </c>
      <c r="T163" s="390">
        <v>57</v>
      </c>
      <c r="U163" s="390">
        <v>54</v>
      </c>
      <c r="V163" s="390">
        <v>20</v>
      </c>
      <c r="W163" s="390">
        <v>41</v>
      </c>
      <c r="X163" s="390">
        <v>3</v>
      </c>
      <c r="Y163" s="390">
        <v>150</v>
      </c>
      <c r="Z163" s="390">
        <v>8</v>
      </c>
      <c r="AA163" s="390">
        <v>1</v>
      </c>
      <c r="AB163" s="390">
        <v>2</v>
      </c>
      <c r="AC163" s="390">
        <v>547</v>
      </c>
      <c r="AD163" s="390">
        <v>106</v>
      </c>
      <c r="AE163" s="390">
        <v>3.97</v>
      </c>
      <c r="AF163" s="519">
        <v>1.123</v>
      </c>
      <c r="AG163" s="518">
        <v>7.3</v>
      </c>
      <c r="AH163" s="518">
        <v>1.4</v>
      </c>
      <c r="AI163" s="518">
        <v>2.8</v>
      </c>
      <c r="AJ163" s="518">
        <v>10.199999999999999</v>
      </c>
      <c r="AK163" s="567">
        <v>3.66</v>
      </c>
      <c r="AL163" s="370"/>
      <c r="AM163" s="390">
        <v>126</v>
      </c>
      <c r="AN163" s="390">
        <v>0</v>
      </c>
      <c r="AO163" s="389">
        <v>26</v>
      </c>
      <c r="AP163" s="390">
        <v>5</v>
      </c>
      <c r="AQ163" s="390">
        <v>0</v>
      </c>
      <c r="AR163" s="390">
        <v>6</v>
      </c>
      <c r="AS163" s="390">
        <v>14</v>
      </c>
      <c r="AT163" s="390">
        <v>13</v>
      </c>
      <c r="AU163" s="390">
        <v>30</v>
      </c>
      <c r="AV163" s="519">
        <v>0.20599999999999999</v>
      </c>
      <c r="AW163" s="519">
        <v>0.30599999999999999</v>
      </c>
      <c r="AX163" s="519">
        <v>0.38900000000000001</v>
      </c>
      <c r="AY163" s="519">
        <v>0.69499999999999995</v>
      </c>
      <c r="AZ163" s="370"/>
      <c r="BA163" s="390">
        <v>367</v>
      </c>
      <c r="BB163" s="389">
        <v>0</v>
      </c>
      <c r="BC163" s="389">
        <v>82</v>
      </c>
      <c r="BD163" s="389">
        <v>18</v>
      </c>
      <c r="BE163" s="389">
        <v>3</v>
      </c>
      <c r="BF163" s="390">
        <v>14</v>
      </c>
      <c r="BG163" s="390">
        <v>40</v>
      </c>
      <c r="BH163" s="390">
        <v>28</v>
      </c>
      <c r="BI163" s="390">
        <v>120</v>
      </c>
      <c r="BJ163" s="519">
        <v>0.223</v>
      </c>
      <c r="BK163" s="519">
        <v>0.28299999999999997</v>
      </c>
      <c r="BL163" s="519">
        <v>0.40300000000000002</v>
      </c>
      <c r="BM163" s="519">
        <v>0.68600000000000005</v>
      </c>
    </row>
    <row r="164" spans="1:75" s="388" customFormat="1">
      <c r="A164" s="272" t="s">
        <v>6209</v>
      </c>
      <c r="B164" s="388" t="s">
        <v>7438</v>
      </c>
      <c r="C164" s="388" t="s">
        <v>10193</v>
      </c>
      <c r="D164" s="390">
        <v>26</v>
      </c>
      <c r="E164" s="390" t="s">
        <v>70</v>
      </c>
      <c r="F164" s="390" t="s">
        <v>43</v>
      </c>
      <c r="G164" s="390" t="s">
        <v>10</v>
      </c>
      <c r="H164" s="390">
        <v>4</v>
      </c>
      <c r="I164" s="390">
        <v>3</v>
      </c>
      <c r="J164" s="519">
        <v>0.57099999999999995</v>
      </c>
      <c r="K164" s="517">
        <v>3.58</v>
      </c>
      <c r="L164" s="390">
        <v>57</v>
      </c>
      <c r="M164" s="390">
        <v>0</v>
      </c>
      <c r="N164" s="390">
        <v>29</v>
      </c>
      <c r="O164" s="390">
        <v>0</v>
      </c>
      <c r="P164" s="390">
        <v>0</v>
      </c>
      <c r="Q164" s="390">
        <v>16</v>
      </c>
      <c r="R164" s="518">
        <v>55.332999999999998</v>
      </c>
      <c r="S164" s="390">
        <v>38</v>
      </c>
      <c r="T164" s="390">
        <v>23</v>
      </c>
      <c r="U164" s="390">
        <v>22</v>
      </c>
      <c r="V164" s="390">
        <v>7</v>
      </c>
      <c r="W164" s="390">
        <v>22</v>
      </c>
      <c r="X164" s="390">
        <v>0</v>
      </c>
      <c r="Y164" s="390">
        <v>88</v>
      </c>
      <c r="Z164" s="390">
        <v>4</v>
      </c>
      <c r="AA164" s="390">
        <v>0</v>
      </c>
      <c r="AB164" s="390">
        <v>0</v>
      </c>
      <c r="AC164" s="390">
        <v>223</v>
      </c>
      <c r="AD164" s="390">
        <v>115</v>
      </c>
      <c r="AE164" s="390">
        <v>3.03</v>
      </c>
      <c r="AF164" s="519">
        <v>1.0840000000000001</v>
      </c>
      <c r="AG164" s="518">
        <v>6.2</v>
      </c>
      <c r="AH164" s="518">
        <v>1.1000000000000001</v>
      </c>
      <c r="AI164" s="518">
        <v>3.6</v>
      </c>
      <c r="AJ164" s="518">
        <v>14.3</v>
      </c>
      <c r="AK164" s="567">
        <v>4</v>
      </c>
      <c r="AL164" s="370"/>
      <c r="AM164" s="390">
        <v>102</v>
      </c>
      <c r="AN164" s="390">
        <v>0</v>
      </c>
      <c r="AO164" s="389">
        <v>18</v>
      </c>
      <c r="AP164" s="390">
        <v>3</v>
      </c>
      <c r="AQ164" s="390">
        <v>1</v>
      </c>
      <c r="AR164" s="390">
        <v>4</v>
      </c>
      <c r="AS164" s="390">
        <v>9</v>
      </c>
      <c r="AT164" s="390">
        <v>12</v>
      </c>
      <c r="AU164" s="390">
        <v>41</v>
      </c>
      <c r="AV164" s="519">
        <v>0.17599999999999999</v>
      </c>
      <c r="AW164" s="519">
        <v>0.27</v>
      </c>
      <c r="AX164" s="519">
        <v>0.34300000000000003</v>
      </c>
      <c r="AY164" s="519">
        <v>0.61299999999999999</v>
      </c>
      <c r="AZ164" s="370"/>
      <c r="BA164" s="390">
        <v>94</v>
      </c>
      <c r="BB164" s="389">
        <v>0</v>
      </c>
      <c r="BC164" s="389">
        <v>20</v>
      </c>
      <c r="BD164" s="389">
        <v>5</v>
      </c>
      <c r="BE164" s="389">
        <v>2</v>
      </c>
      <c r="BF164" s="390">
        <v>3</v>
      </c>
      <c r="BG164" s="390">
        <v>11</v>
      </c>
      <c r="BH164" s="390">
        <v>10</v>
      </c>
      <c r="BI164" s="390">
        <v>47</v>
      </c>
      <c r="BJ164" s="519">
        <v>0.21299999999999999</v>
      </c>
      <c r="BK164" s="519">
        <v>0.30599999999999999</v>
      </c>
      <c r="BL164" s="519">
        <v>0.40400000000000003</v>
      </c>
      <c r="BM164" s="519">
        <v>0.71</v>
      </c>
    </row>
    <row r="165" spans="1:75" s="388" customFormat="1">
      <c r="A165" s="272" t="s">
        <v>8050</v>
      </c>
      <c r="B165" s="388" t="s">
        <v>8051</v>
      </c>
      <c r="C165" s="388" t="s">
        <v>10193</v>
      </c>
      <c r="D165" s="390">
        <v>26</v>
      </c>
      <c r="E165" s="390" t="s">
        <v>49</v>
      </c>
      <c r="F165" s="390" t="s">
        <v>43</v>
      </c>
      <c r="G165" s="390" t="s">
        <v>10</v>
      </c>
      <c r="H165" s="390">
        <v>1</v>
      </c>
      <c r="I165" s="390">
        <v>2</v>
      </c>
      <c r="J165" s="519">
        <v>0.33300000000000002</v>
      </c>
      <c r="K165" s="517">
        <v>4.5</v>
      </c>
      <c r="L165" s="390">
        <v>30</v>
      </c>
      <c r="M165" s="390">
        <v>0</v>
      </c>
      <c r="N165" s="390">
        <v>8</v>
      </c>
      <c r="O165" s="390">
        <v>0</v>
      </c>
      <c r="P165" s="390">
        <v>0</v>
      </c>
      <c r="Q165" s="390">
        <v>0</v>
      </c>
      <c r="R165" s="518">
        <v>24</v>
      </c>
      <c r="S165" s="390">
        <v>27</v>
      </c>
      <c r="T165" s="390">
        <v>12</v>
      </c>
      <c r="U165" s="390">
        <v>12</v>
      </c>
      <c r="V165" s="390">
        <v>3</v>
      </c>
      <c r="W165" s="390">
        <v>8</v>
      </c>
      <c r="X165" s="390">
        <v>3</v>
      </c>
      <c r="Y165" s="390">
        <v>26</v>
      </c>
      <c r="Z165" s="390">
        <v>0</v>
      </c>
      <c r="AA165" s="390">
        <v>0</v>
      </c>
      <c r="AB165" s="390">
        <v>0</v>
      </c>
      <c r="AC165" s="390">
        <v>106</v>
      </c>
      <c r="AD165" s="390">
        <v>87</v>
      </c>
      <c r="AE165" s="390">
        <v>3.62</v>
      </c>
      <c r="AF165" s="519">
        <v>1.458</v>
      </c>
      <c r="AG165" s="518">
        <v>10.1</v>
      </c>
      <c r="AH165" s="518">
        <v>1.1000000000000001</v>
      </c>
      <c r="AI165" s="518">
        <v>3</v>
      </c>
      <c r="AJ165" s="518">
        <v>9.8000000000000007</v>
      </c>
      <c r="AK165" s="567">
        <v>3.25</v>
      </c>
      <c r="AL165" s="370"/>
      <c r="AM165" s="390">
        <v>47</v>
      </c>
      <c r="AN165" s="390">
        <v>0</v>
      </c>
      <c r="AO165" s="389">
        <v>15</v>
      </c>
      <c r="AP165" s="390">
        <v>0</v>
      </c>
      <c r="AQ165" s="390">
        <v>0</v>
      </c>
      <c r="AR165" s="390">
        <v>2</v>
      </c>
      <c r="AS165" s="390">
        <v>8</v>
      </c>
      <c r="AT165" s="390">
        <v>5</v>
      </c>
      <c r="AU165" s="390">
        <v>13</v>
      </c>
      <c r="AV165" s="519">
        <v>0.31900000000000001</v>
      </c>
      <c r="AW165" s="519">
        <v>0.38500000000000001</v>
      </c>
      <c r="AX165" s="519">
        <v>0.44700000000000001</v>
      </c>
      <c r="AY165" s="519">
        <v>0.83199999999999996</v>
      </c>
      <c r="AZ165" s="370"/>
      <c r="BA165" s="390">
        <v>47</v>
      </c>
      <c r="BB165" s="389">
        <v>0</v>
      </c>
      <c r="BC165" s="389">
        <v>12</v>
      </c>
      <c r="BD165" s="389">
        <v>1</v>
      </c>
      <c r="BE165" s="389">
        <v>0</v>
      </c>
      <c r="BF165" s="390">
        <v>1</v>
      </c>
      <c r="BG165" s="390">
        <v>7</v>
      </c>
      <c r="BH165" s="390">
        <v>3</v>
      </c>
      <c r="BI165" s="390">
        <v>13</v>
      </c>
      <c r="BJ165" s="519">
        <v>0.255</v>
      </c>
      <c r="BK165" s="519">
        <v>0.28299999999999997</v>
      </c>
      <c r="BL165" s="519">
        <v>0.34</v>
      </c>
      <c r="BM165" s="519">
        <v>0.623</v>
      </c>
    </row>
    <row r="166" spans="1:75" s="388" customFormat="1">
      <c r="A166" s="272" t="s">
        <v>354</v>
      </c>
      <c r="B166" s="388" t="s">
        <v>7439</v>
      </c>
      <c r="C166" s="388" t="s">
        <v>10193</v>
      </c>
      <c r="D166" s="390">
        <v>34</v>
      </c>
      <c r="E166" s="390" t="s">
        <v>88</v>
      </c>
      <c r="F166" s="390" t="s">
        <v>34</v>
      </c>
      <c r="G166" s="390" t="s">
        <v>35</v>
      </c>
      <c r="H166" s="390">
        <v>5</v>
      </c>
      <c r="I166" s="390">
        <v>12</v>
      </c>
      <c r="J166" s="519">
        <v>0.29399999999999998</v>
      </c>
      <c r="K166" s="517">
        <v>4.58</v>
      </c>
      <c r="L166" s="390">
        <v>27</v>
      </c>
      <c r="M166" s="390">
        <v>26</v>
      </c>
      <c r="N166" s="390">
        <v>0</v>
      </c>
      <c r="O166" s="390">
        <v>0</v>
      </c>
      <c r="P166" s="390">
        <v>0</v>
      </c>
      <c r="Q166" s="390">
        <v>0</v>
      </c>
      <c r="R166" s="518">
        <v>133.667</v>
      </c>
      <c r="S166" s="390">
        <v>127</v>
      </c>
      <c r="T166" s="390">
        <v>84</v>
      </c>
      <c r="U166" s="390">
        <v>68</v>
      </c>
      <c r="V166" s="390">
        <v>19</v>
      </c>
      <c r="W166" s="390">
        <v>73</v>
      </c>
      <c r="X166" s="390">
        <v>0</v>
      </c>
      <c r="Y166" s="390">
        <v>110</v>
      </c>
      <c r="Z166" s="390">
        <v>5</v>
      </c>
      <c r="AA166" s="390">
        <v>0</v>
      </c>
      <c r="AB166" s="390">
        <v>9</v>
      </c>
      <c r="AC166" s="390">
        <v>586</v>
      </c>
      <c r="AD166" s="390">
        <v>95</v>
      </c>
      <c r="AE166" s="390">
        <v>5.1100000000000003</v>
      </c>
      <c r="AF166" s="519">
        <v>1.496</v>
      </c>
      <c r="AG166" s="518">
        <v>8.6</v>
      </c>
      <c r="AH166" s="518">
        <v>1.3</v>
      </c>
      <c r="AI166" s="518">
        <v>4.9000000000000004</v>
      </c>
      <c r="AJ166" s="518">
        <v>7.4</v>
      </c>
      <c r="AK166" s="567">
        <v>1.51</v>
      </c>
      <c r="AL166" s="370"/>
      <c r="AM166" s="390">
        <v>88</v>
      </c>
      <c r="AN166" s="390">
        <v>0</v>
      </c>
      <c r="AO166" s="389">
        <v>15</v>
      </c>
      <c r="AP166" s="390">
        <v>2</v>
      </c>
      <c r="AQ166" s="390">
        <v>0</v>
      </c>
      <c r="AR166" s="390">
        <v>2</v>
      </c>
      <c r="AS166" s="390">
        <v>10</v>
      </c>
      <c r="AT166" s="390">
        <v>10</v>
      </c>
      <c r="AU166" s="390">
        <v>22</v>
      </c>
      <c r="AV166" s="519">
        <v>0.17</v>
      </c>
      <c r="AW166" s="519">
        <v>0.255</v>
      </c>
      <c r="AX166" s="519">
        <v>0.26100000000000001</v>
      </c>
      <c r="AY166" s="519">
        <v>0.51600000000000001</v>
      </c>
      <c r="AZ166" s="370"/>
      <c r="BA166" s="390">
        <v>415</v>
      </c>
      <c r="BB166" s="389">
        <v>0</v>
      </c>
      <c r="BC166" s="389">
        <v>112</v>
      </c>
      <c r="BD166" s="389">
        <v>16</v>
      </c>
      <c r="BE166" s="389">
        <v>5</v>
      </c>
      <c r="BF166" s="390">
        <v>17</v>
      </c>
      <c r="BG166" s="390">
        <v>55</v>
      </c>
      <c r="BH166" s="390">
        <v>63</v>
      </c>
      <c r="BI166" s="390">
        <v>88</v>
      </c>
      <c r="BJ166" s="519">
        <v>0.27</v>
      </c>
      <c r="BK166" s="519">
        <v>0.36899999999999999</v>
      </c>
      <c r="BL166" s="519">
        <v>0.45500000000000002</v>
      </c>
      <c r="BM166" s="519">
        <v>0.82399999999999995</v>
      </c>
    </row>
    <row r="167" spans="1:75" s="388" customFormat="1">
      <c r="A167" s="272" t="s">
        <v>355</v>
      </c>
      <c r="B167" s="388" t="s">
        <v>7440</v>
      </c>
      <c r="C167" s="388" t="s">
        <v>10193</v>
      </c>
      <c r="D167" s="390">
        <v>31</v>
      </c>
      <c r="E167" s="390" t="s">
        <v>51</v>
      </c>
      <c r="F167" s="390" t="s">
        <v>34</v>
      </c>
      <c r="G167" s="390" t="s">
        <v>10</v>
      </c>
      <c r="H167" s="390">
        <v>10</v>
      </c>
      <c r="I167" s="390">
        <v>10</v>
      </c>
      <c r="J167" s="519">
        <v>0.5</v>
      </c>
      <c r="K167" s="517">
        <v>4.7699999999999996</v>
      </c>
      <c r="L167" s="390">
        <v>31</v>
      </c>
      <c r="M167" s="390">
        <v>29</v>
      </c>
      <c r="N167" s="390">
        <v>0</v>
      </c>
      <c r="O167" s="390">
        <v>0</v>
      </c>
      <c r="P167" s="390">
        <v>0</v>
      </c>
      <c r="Q167" s="390">
        <v>0</v>
      </c>
      <c r="R167" s="518">
        <v>156.667</v>
      </c>
      <c r="S167" s="390">
        <v>163</v>
      </c>
      <c r="T167" s="390">
        <v>87</v>
      </c>
      <c r="U167" s="390">
        <v>83</v>
      </c>
      <c r="V167" s="390">
        <v>14</v>
      </c>
      <c r="W167" s="390">
        <v>76</v>
      </c>
      <c r="X167" s="390">
        <v>3</v>
      </c>
      <c r="Y167" s="390">
        <v>161</v>
      </c>
      <c r="Z167" s="390">
        <v>6</v>
      </c>
      <c r="AA167" s="390">
        <v>0</v>
      </c>
      <c r="AB167" s="390">
        <v>5</v>
      </c>
      <c r="AC167" s="390">
        <v>700</v>
      </c>
      <c r="AD167" s="390">
        <v>92</v>
      </c>
      <c r="AE167" s="390">
        <v>3.84</v>
      </c>
      <c r="AF167" s="519">
        <v>1.526</v>
      </c>
      <c r="AG167" s="518">
        <v>9.4</v>
      </c>
      <c r="AH167" s="518">
        <v>0.8</v>
      </c>
      <c r="AI167" s="518">
        <v>4.4000000000000004</v>
      </c>
      <c r="AJ167" s="518">
        <v>9.1999999999999993</v>
      </c>
      <c r="AK167" s="567">
        <v>2.12</v>
      </c>
      <c r="AL167" s="370"/>
      <c r="AM167" s="390">
        <v>264</v>
      </c>
      <c r="AN167" s="390">
        <v>0</v>
      </c>
      <c r="AO167" s="389">
        <v>79</v>
      </c>
      <c r="AP167" s="390">
        <v>18</v>
      </c>
      <c r="AQ167" s="390">
        <v>1</v>
      </c>
      <c r="AR167" s="390">
        <v>6</v>
      </c>
      <c r="AS167" s="390">
        <v>38</v>
      </c>
      <c r="AT167" s="390">
        <v>42</v>
      </c>
      <c r="AU167" s="390">
        <v>49</v>
      </c>
      <c r="AV167" s="519">
        <v>0.29899999999999999</v>
      </c>
      <c r="AW167" s="519">
        <v>0.39800000000000002</v>
      </c>
      <c r="AX167" s="519">
        <v>0.443</v>
      </c>
      <c r="AY167" s="519">
        <v>0.84099999999999997</v>
      </c>
      <c r="AZ167" s="370"/>
      <c r="BA167" s="390">
        <v>352</v>
      </c>
      <c r="BB167" s="389">
        <v>0</v>
      </c>
      <c r="BC167" s="389">
        <v>84</v>
      </c>
      <c r="BD167" s="389">
        <v>14</v>
      </c>
      <c r="BE167" s="389">
        <v>2</v>
      </c>
      <c r="BF167" s="390">
        <v>8</v>
      </c>
      <c r="BG167" s="390">
        <v>36</v>
      </c>
      <c r="BH167" s="390">
        <v>34</v>
      </c>
      <c r="BI167" s="390">
        <v>112</v>
      </c>
      <c r="BJ167" s="519">
        <v>0.23899999999999999</v>
      </c>
      <c r="BK167" s="519">
        <v>0.312</v>
      </c>
      <c r="BL167" s="519">
        <v>0.35799999999999998</v>
      </c>
      <c r="BM167" s="519">
        <v>0.67</v>
      </c>
    </row>
    <row r="168" spans="1:75" s="388" customFormat="1">
      <c r="A168" s="272" t="s">
        <v>356</v>
      </c>
      <c r="B168" s="388" t="s">
        <v>7441</v>
      </c>
      <c r="C168" s="388" t="s">
        <v>10193</v>
      </c>
      <c r="D168" s="390">
        <v>33</v>
      </c>
      <c r="E168" s="390" t="s">
        <v>66</v>
      </c>
      <c r="F168" s="390" t="s">
        <v>43</v>
      </c>
      <c r="G168" s="390" t="s">
        <v>10</v>
      </c>
      <c r="H168" s="390">
        <v>1</v>
      </c>
      <c r="I168" s="390">
        <v>4</v>
      </c>
      <c r="J168" s="519">
        <v>0.2</v>
      </c>
      <c r="K168" s="517">
        <v>3.23</v>
      </c>
      <c r="L168" s="390">
        <v>41</v>
      </c>
      <c r="M168" s="390">
        <v>0</v>
      </c>
      <c r="N168" s="390">
        <v>8</v>
      </c>
      <c r="O168" s="390">
        <v>0</v>
      </c>
      <c r="P168" s="390">
        <v>0</v>
      </c>
      <c r="Q168" s="390">
        <v>3</v>
      </c>
      <c r="R168" s="518">
        <v>39</v>
      </c>
      <c r="S168" s="390">
        <v>48</v>
      </c>
      <c r="T168" s="390">
        <v>18</v>
      </c>
      <c r="U168" s="390">
        <v>14</v>
      </c>
      <c r="V168" s="390">
        <v>2</v>
      </c>
      <c r="W168" s="390">
        <v>14</v>
      </c>
      <c r="X168" s="390">
        <v>2</v>
      </c>
      <c r="Y168" s="390">
        <v>31</v>
      </c>
      <c r="Z168" s="390">
        <v>1</v>
      </c>
      <c r="AA168" s="390">
        <v>0</v>
      </c>
      <c r="AB168" s="390">
        <v>4</v>
      </c>
      <c r="AC168" s="390">
        <v>174</v>
      </c>
      <c r="AD168" s="390">
        <v>121</v>
      </c>
      <c r="AE168" s="390">
        <v>3.39</v>
      </c>
      <c r="AF168" s="519">
        <v>1.59</v>
      </c>
      <c r="AG168" s="518">
        <v>11.1</v>
      </c>
      <c r="AH168" s="518">
        <v>0.5</v>
      </c>
      <c r="AI168" s="518">
        <v>3.2</v>
      </c>
      <c r="AJ168" s="518">
        <v>7.2</v>
      </c>
      <c r="AK168" s="567">
        <v>2.21</v>
      </c>
      <c r="AL168" s="370"/>
      <c r="AM168" s="390">
        <v>58</v>
      </c>
      <c r="AN168" s="390">
        <v>0</v>
      </c>
      <c r="AO168" s="389">
        <v>19</v>
      </c>
      <c r="AP168" s="390">
        <v>3</v>
      </c>
      <c r="AQ168" s="390">
        <v>0</v>
      </c>
      <c r="AR168" s="390">
        <v>0</v>
      </c>
      <c r="AS168" s="390">
        <v>5</v>
      </c>
      <c r="AT168" s="390">
        <v>5</v>
      </c>
      <c r="AU168" s="390">
        <v>17</v>
      </c>
      <c r="AV168" s="519">
        <v>0.32800000000000001</v>
      </c>
      <c r="AW168" s="519">
        <v>0.39100000000000001</v>
      </c>
      <c r="AX168" s="519">
        <v>0.379</v>
      </c>
      <c r="AY168" s="519">
        <v>0.77</v>
      </c>
      <c r="AZ168" s="370"/>
      <c r="BA168" s="390">
        <v>101</v>
      </c>
      <c r="BB168" s="389">
        <v>0</v>
      </c>
      <c r="BC168" s="389">
        <v>29</v>
      </c>
      <c r="BD168" s="389">
        <v>6</v>
      </c>
      <c r="BE168" s="389">
        <v>1</v>
      </c>
      <c r="BF168" s="390">
        <v>2</v>
      </c>
      <c r="BG168" s="390">
        <v>11</v>
      </c>
      <c r="BH168" s="390">
        <v>9</v>
      </c>
      <c r="BI168" s="390">
        <v>14</v>
      </c>
      <c r="BJ168" s="519">
        <v>0.28699999999999998</v>
      </c>
      <c r="BK168" s="519">
        <v>0.34499999999999997</v>
      </c>
      <c r="BL168" s="519">
        <v>0.42599999999999999</v>
      </c>
      <c r="BM168" s="519">
        <v>0.77100000000000002</v>
      </c>
    </row>
    <row r="169" spans="1:75" s="388" customFormat="1" ht="15.75" thickBot="1">
      <c r="A169" s="550" t="s">
        <v>3883</v>
      </c>
      <c r="B169" s="390" t="s">
        <v>10</v>
      </c>
      <c r="C169" s="390"/>
      <c r="D169" s="390"/>
      <c r="E169" s="390"/>
      <c r="F169" s="390"/>
      <c r="G169" s="390"/>
      <c r="H169" s="390"/>
      <c r="I169" s="390"/>
      <c r="J169" s="517"/>
      <c r="K169" s="390"/>
      <c r="L169" s="390"/>
      <c r="M169" s="390"/>
      <c r="N169" s="390"/>
      <c r="O169" s="390"/>
      <c r="P169" s="390"/>
      <c r="Q169" s="518"/>
      <c r="R169" s="519"/>
      <c r="S169" s="390"/>
      <c r="T169" s="390"/>
      <c r="U169" s="390"/>
      <c r="V169" s="390"/>
      <c r="W169" s="390"/>
      <c r="X169" s="390"/>
      <c r="Y169" s="390"/>
      <c r="Z169" s="390"/>
      <c r="AA169" s="390"/>
      <c r="AB169" s="390"/>
      <c r="AC169" s="390"/>
      <c r="AD169" s="390"/>
      <c r="AE169" s="390"/>
      <c r="AF169" s="518"/>
      <c r="AG169" s="518"/>
      <c r="AH169" s="518"/>
      <c r="AI169" s="518"/>
      <c r="AJ169" s="517"/>
      <c r="AK169" s="389"/>
      <c r="AL169" s="605"/>
      <c r="AM169" s="507"/>
      <c r="AN169" s="507"/>
      <c r="AO169" s="389"/>
      <c r="AP169" s="507"/>
      <c r="AQ169" s="507"/>
      <c r="AR169" s="507"/>
      <c r="AS169" s="389"/>
      <c r="AT169" s="341"/>
      <c r="AU169" s="341"/>
      <c r="AV169" s="341"/>
      <c r="AW169" s="341"/>
      <c r="AX169" s="341"/>
      <c r="AY169" s="341"/>
      <c r="AZ169" s="115"/>
      <c r="BA169" s="341"/>
      <c r="BB169" s="341"/>
      <c r="BC169" s="341"/>
      <c r="BD169" s="341"/>
      <c r="BE169" s="341"/>
      <c r="BF169" s="341"/>
      <c r="BG169" s="341"/>
      <c r="BH169" s="341"/>
      <c r="BI169" s="341"/>
      <c r="BJ169" s="341"/>
      <c r="BK169" s="341"/>
      <c r="BL169" s="341"/>
      <c r="BM169" s="341"/>
      <c r="BN169" s="316"/>
      <c r="BO169" s="316"/>
      <c r="BP169" s="316"/>
      <c r="BQ169" s="316"/>
      <c r="BR169" s="316"/>
      <c r="BS169" s="316"/>
      <c r="BT169" s="316"/>
      <c r="BU169" s="316"/>
      <c r="BV169" s="316"/>
      <c r="BW169" s="316"/>
    </row>
    <row r="170" spans="1:75" s="388" customFormat="1">
      <c r="A170" s="272" t="s">
        <v>359</v>
      </c>
      <c r="B170" s="388" t="s">
        <v>7442</v>
      </c>
      <c r="C170" s="388" t="s">
        <v>10193</v>
      </c>
      <c r="D170" s="390">
        <v>35</v>
      </c>
      <c r="E170" s="390" t="s">
        <v>33</v>
      </c>
      <c r="F170" s="390" t="s">
        <v>34</v>
      </c>
      <c r="G170" s="390" t="s">
        <v>10</v>
      </c>
      <c r="H170" s="390">
        <v>0</v>
      </c>
      <c r="I170" s="390">
        <v>1</v>
      </c>
      <c r="J170" s="519">
        <v>0</v>
      </c>
      <c r="K170" s="517">
        <v>8.0299999999999994</v>
      </c>
      <c r="L170" s="390">
        <v>5</v>
      </c>
      <c r="M170" s="390">
        <v>5</v>
      </c>
      <c r="N170" s="390">
        <v>0</v>
      </c>
      <c r="O170" s="390">
        <v>0</v>
      </c>
      <c r="P170" s="390">
        <v>0</v>
      </c>
      <c r="Q170" s="390">
        <v>0</v>
      </c>
      <c r="R170" s="518">
        <v>24.667000000000002</v>
      </c>
      <c r="S170" s="390">
        <v>31</v>
      </c>
      <c r="T170" s="390">
        <v>22</v>
      </c>
      <c r="U170" s="390">
        <v>22</v>
      </c>
      <c r="V170" s="390">
        <v>9</v>
      </c>
      <c r="W170" s="390">
        <v>9</v>
      </c>
      <c r="X170" s="390">
        <v>0</v>
      </c>
      <c r="Y170" s="390">
        <v>16</v>
      </c>
      <c r="Z170" s="390">
        <v>2</v>
      </c>
      <c r="AA170" s="390">
        <v>0</v>
      </c>
      <c r="AB170" s="390">
        <v>0</v>
      </c>
      <c r="AC170" s="390">
        <v>114</v>
      </c>
      <c r="AD170" s="390">
        <v>55</v>
      </c>
      <c r="AE170" s="390">
        <v>7.94</v>
      </c>
      <c r="AF170" s="519">
        <v>1.6220000000000001</v>
      </c>
      <c r="AG170" s="518">
        <v>11.3</v>
      </c>
      <c r="AH170" s="518">
        <v>3.3</v>
      </c>
      <c r="AI170" s="518">
        <v>3.3</v>
      </c>
      <c r="AJ170" s="518">
        <v>5.8</v>
      </c>
      <c r="AK170" s="567">
        <v>1.78</v>
      </c>
      <c r="AL170" s="370"/>
      <c r="AM170" s="390">
        <v>60</v>
      </c>
      <c r="AN170" s="390">
        <v>0</v>
      </c>
      <c r="AO170" s="389">
        <v>16</v>
      </c>
      <c r="AP170" s="390">
        <v>4</v>
      </c>
      <c r="AQ170" s="390">
        <v>0</v>
      </c>
      <c r="AR170" s="390">
        <v>4</v>
      </c>
      <c r="AS170" s="390">
        <v>11</v>
      </c>
      <c r="AT170" s="390">
        <v>8</v>
      </c>
      <c r="AU170" s="390">
        <v>10</v>
      </c>
      <c r="AV170" s="519">
        <v>0.26700000000000002</v>
      </c>
      <c r="AW170" s="519">
        <v>0.35199999999999998</v>
      </c>
      <c r="AX170" s="519">
        <v>0.53300000000000003</v>
      </c>
      <c r="AY170" s="519">
        <v>0.88500000000000001</v>
      </c>
      <c r="AZ170" s="370"/>
      <c r="BA170" s="390">
        <v>40</v>
      </c>
      <c r="BB170" s="389">
        <v>0</v>
      </c>
      <c r="BC170" s="389">
        <v>15</v>
      </c>
      <c r="BD170" s="389">
        <v>3</v>
      </c>
      <c r="BE170" s="389">
        <v>1</v>
      </c>
      <c r="BF170" s="390">
        <v>5</v>
      </c>
      <c r="BG170" s="390">
        <v>9</v>
      </c>
      <c r="BH170" s="390">
        <v>1</v>
      </c>
      <c r="BI170" s="390">
        <v>6</v>
      </c>
      <c r="BJ170" s="519">
        <v>0.375</v>
      </c>
      <c r="BK170" s="519">
        <v>0.39500000000000002</v>
      </c>
      <c r="BL170" s="519">
        <v>0.875</v>
      </c>
      <c r="BM170" s="519">
        <v>1.27</v>
      </c>
    </row>
    <row r="171" spans="1:75" s="388" customFormat="1">
      <c r="A171" s="272" t="s">
        <v>6206</v>
      </c>
      <c r="B171" s="388" t="s">
        <v>7443</v>
      </c>
      <c r="C171" s="388" t="s">
        <v>10193</v>
      </c>
      <c r="D171" s="390">
        <v>29</v>
      </c>
      <c r="E171" s="390" t="s">
        <v>66</v>
      </c>
      <c r="F171" s="390" t="s">
        <v>43</v>
      </c>
      <c r="G171" s="390" t="s">
        <v>10</v>
      </c>
      <c r="H171" s="390">
        <v>3</v>
      </c>
      <c r="I171" s="390">
        <v>5</v>
      </c>
      <c r="J171" s="519">
        <v>0.375</v>
      </c>
      <c r="K171" s="517">
        <v>3.97</v>
      </c>
      <c r="L171" s="390">
        <v>49</v>
      </c>
      <c r="M171" s="390">
        <v>0</v>
      </c>
      <c r="N171" s="390">
        <v>35</v>
      </c>
      <c r="O171" s="390">
        <v>0</v>
      </c>
      <c r="P171" s="390">
        <v>0</v>
      </c>
      <c r="Q171" s="390">
        <v>14</v>
      </c>
      <c r="R171" s="518">
        <v>45.332999999999998</v>
      </c>
      <c r="S171" s="390">
        <v>43</v>
      </c>
      <c r="T171" s="390">
        <v>25</v>
      </c>
      <c r="U171" s="390">
        <v>20</v>
      </c>
      <c r="V171" s="390">
        <v>5</v>
      </c>
      <c r="W171" s="390">
        <v>21</v>
      </c>
      <c r="X171" s="390">
        <v>2</v>
      </c>
      <c r="Y171" s="390">
        <v>37</v>
      </c>
      <c r="Z171" s="390">
        <v>1</v>
      </c>
      <c r="AA171" s="390">
        <v>0</v>
      </c>
      <c r="AB171" s="390">
        <v>4</v>
      </c>
      <c r="AC171" s="390">
        <v>201</v>
      </c>
      <c r="AD171" s="390">
        <v>98</v>
      </c>
      <c r="AE171" s="390">
        <v>4.42</v>
      </c>
      <c r="AF171" s="519">
        <v>1.4119999999999999</v>
      </c>
      <c r="AG171" s="518">
        <v>8.5</v>
      </c>
      <c r="AH171" s="518">
        <v>1</v>
      </c>
      <c r="AI171" s="518">
        <v>4.2</v>
      </c>
      <c r="AJ171" s="518">
        <v>7.3</v>
      </c>
      <c r="AK171" s="567">
        <v>1.76</v>
      </c>
      <c r="AL171" s="370"/>
      <c r="AM171" s="390">
        <v>86</v>
      </c>
      <c r="AN171" s="390">
        <v>0</v>
      </c>
      <c r="AO171" s="389">
        <v>16</v>
      </c>
      <c r="AP171" s="390">
        <v>4</v>
      </c>
      <c r="AQ171" s="390">
        <v>2</v>
      </c>
      <c r="AR171" s="390">
        <v>2</v>
      </c>
      <c r="AS171" s="390">
        <v>7</v>
      </c>
      <c r="AT171" s="390">
        <v>11</v>
      </c>
      <c r="AU171" s="390">
        <v>21</v>
      </c>
      <c r="AV171" s="519">
        <v>0.186</v>
      </c>
      <c r="AW171" s="519">
        <v>0.27800000000000002</v>
      </c>
      <c r="AX171" s="519">
        <v>0.34899999999999998</v>
      </c>
      <c r="AY171" s="519">
        <v>0.627</v>
      </c>
      <c r="AZ171" s="370"/>
      <c r="BA171" s="390">
        <v>88</v>
      </c>
      <c r="BB171" s="389">
        <v>0</v>
      </c>
      <c r="BC171" s="389">
        <v>27</v>
      </c>
      <c r="BD171" s="389">
        <v>9</v>
      </c>
      <c r="BE171" s="389">
        <v>0</v>
      </c>
      <c r="BF171" s="390">
        <v>3</v>
      </c>
      <c r="BG171" s="390">
        <v>18</v>
      </c>
      <c r="BH171" s="390">
        <v>10</v>
      </c>
      <c r="BI171" s="390">
        <v>16</v>
      </c>
      <c r="BJ171" s="519">
        <v>0.307</v>
      </c>
      <c r="BK171" s="519">
        <v>0.373</v>
      </c>
      <c r="BL171" s="519">
        <v>0.51100000000000001</v>
      </c>
      <c r="BM171" s="519">
        <v>0.88400000000000001</v>
      </c>
    </row>
    <row r="172" spans="1:75" s="388" customFormat="1">
      <c r="A172" s="272" t="s">
        <v>361</v>
      </c>
      <c r="B172" s="388" t="s">
        <v>7444</v>
      </c>
      <c r="C172" s="388" t="s">
        <v>10193</v>
      </c>
      <c r="D172" s="390">
        <v>36</v>
      </c>
      <c r="E172" s="390" t="s">
        <v>49</v>
      </c>
      <c r="F172" s="390" t="s">
        <v>43</v>
      </c>
      <c r="G172" s="390" t="s">
        <v>10</v>
      </c>
      <c r="H172" s="390">
        <v>2</v>
      </c>
      <c r="I172" s="390">
        <v>4</v>
      </c>
      <c r="J172" s="519">
        <v>0.33300000000000002</v>
      </c>
      <c r="K172" s="517">
        <v>4.46</v>
      </c>
      <c r="L172" s="390">
        <v>8</v>
      </c>
      <c r="M172" s="390">
        <v>8</v>
      </c>
      <c r="N172" s="390">
        <v>0</v>
      </c>
      <c r="O172" s="390">
        <v>0</v>
      </c>
      <c r="P172" s="390">
        <v>0</v>
      </c>
      <c r="Q172" s="390">
        <v>0</v>
      </c>
      <c r="R172" s="518">
        <v>40.332999999999998</v>
      </c>
      <c r="S172" s="390">
        <v>41</v>
      </c>
      <c r="T172" s="390">
        <v>21</v>
      </c>
      <c r="U172" s="390">
        <v>20</v>
      </c>
      <c r="V172" s="390">
        <v>5</v>
      </c>
      <c r="W172" s="390">
        <v>18</v>
      </c>
      <c r="X172" s="390">
        <v>1</v>
      </c>
      <c r="Y172" s="390">
        <v>40</v>
      </c>
      <c r="Z172" s="390">
        <v>2</v>
      </c>
      <c r="AA172" s="390">
        <v>0</v>
      </c>
      <c r="AB172" s="390">
        <v>1</v>
      </c>
      <c r="AC172" s="390">
        <v>181</v>
      </c>
      <c r="AD172" s="390">
        <v>88</v>
      </c>
      <c r="AE172" s="390">
        <v>4.28</v>
      </c>
      <c r="AF172" s="519">
        <v>1.4630000000000001</v>
      </c>
      <c r="AG172" s="518">
        <v>9.1</v>
      </c>
      <c r="AH172" s="518">
        <v>1.1000000000000001</v>
      </c>
      <c r="AI172" s="518">
        <v>4</v>
      </c>
      <c r="AJ172" s="518">
        <v>8.9</v>
      </c>
      <c r="AK172" s="567">
        <v>2.2200000000000002</v>
      </c>
      <c r="AL172" s="370"/>
      <c r="AM172" s="390">
        <v>78</v>
      </c>
      <c r="AN172" s="390">
        <v>0</v>
      </c>
      <c r="AO172" s="389">
        <v>20</v>
      </c>
      <c r="AP172" s="390">
        <v>3</v>
      </c>
      <c r="AQ172" s="390">
        <v>0</v>
      </c>
      <c r="AR172" s="390">
        <v>2</v>
      </c>
      <c r="AS172" s="390">
        <v>13</v>
      </c>
      <c r="AT172" s="390">
        <v>15</v>
      </c>
      <c r="AU172" s="390">
        <v>22</v>
      </c>
      <c r="AV172" s="519">
        <v>0.25600000000000001</v>
      </c>
      <c r="AW172" s="519">
        <v>0.375</v>
      </c>
      <c r="AX172" s="519">
        <v>0.372</v>
      </c>
      <c r="AY172" s="519">
        <v>0.747</v>
      </c>
      <c r="AZ172" s="370"/>
      <c r="BA172" s="390">
        <v>78</v>
      </c>
      <c r="BB172" s="389">
        <v>0</v>
      </c>
      <c r="BC172" s="389">
        <v>21</v>
      </c>
      <c r="BD172" s="389">
        <v>5</v>
      </c>
      <c r="BE172" s="389">
        <v>0</v>
      </c>
      <c r="BF172" s="390">
        <v>3</v>
      </c>
      <c r="BG172" s="390">
        <v>6</v>
      </c>
      <c r="BH172" s="390">
        <v>3</v>
      </c>
      <c r="BI172" s="390">
        <v>18</v>
      </c>
      <c r="BJ172" s="519">
        <v>0.26900000000000002</v>
      </c>
      <c r="BK172" s="519">
        <v>0.30499999999999999</v>
      </c>
      <c r="BL172" s="519">
        <v>0.44900000000000001</v>
      </c>
      <c r="BM172" s="519">
        <v>0.754</v>
      </c>
    </row>
    <row r="173" spans="1:75">
      <c r="A173" s="279"/>
      <c r="B173" s="368"/>
      <c r="C173" s="368"/>
      <c r="D173" s="368"/>
      <c r="E173" s="368"/>
      <c r="F173" s="368"/>
      <c r="G173" s="368"/>
      <c r="H173" s="291"/>
      <c r="I173" s="291"/>
      <c r="J173" s="292"/>
      <c r="K173" s="368"/>
      <c r="L173" s="368"/>
      <c r="M173" s="368"/>
      <c r="N173" s="368"/>
      <c r="O173" s="368"/>
      <c r="P173" s="368"/>
      <c r="Q173" s="290"/>
      <c r="R173" s="368"/>
      <c r="S173" s="368"/>
      <c r="T173" s="368"/>
      <c r="U173" s="368"/>
      <c r="V173" s="368"/>
      <c r="W173" s="368"/>
      <c r="X173" s="368"/>
      <c r="Y173" s="368"/>
      <c r="Z173" s="368"/>
      <c r="AA173" s="368"/>
      <c r="AB173" s="368"/>
      <c r="AC173" s="368"/>
      <c r="AD173" s="368"/>
      <c r="AE173" s="368"/>
      <c r="AF173" s="368"/>
      <c r="AG173" s="368"/>
      <c r="AH173" s="368"/>
      <c r="AI173" s="368"/>
      <c r="AJ173" s="319"/>
      <c r="AK173" s="291"/>
      <c r="AL173" s="616"/>
      <c r="AM173" s="291"/>
      <c r="AN173" s="291"/>
      <c r="AO173" s="291"/>
      <c r="AP173" s="319"/>
      <c r="AQ173" s="291"/>
      <c r="AR173" s="291"/>
      <c r="AS173" s="291"/>
      <c r="AT173" s="291"/>
      <c r="AU173" s="291"/>
    </row>
    <row r="174" spans="1:75">
      <c r="A174" s="350" t="s">
        <v>461</v>
      </c>
      <c r="B174" s="327"/>
      <c r="C174" s="327"/>
      <c r="D174" s="327"/>
      <c r="E174" s="390"/>
      <c r="F174" s="390"/>
      <c r="G174" s="390"/>
      <c r="H174" s="390"/>
      <c r="I174" s="390"/>
      <c r="J174" s="390"/>
      <c r="K174" s="390"/>
      <c r="L174" s="390"/>
      <c r="M174" s="390"/>
      <c r="N174" s="390"/>
      <c r="O174" s="390"/>
      <c r="P174" s="389"/>
      <c r="Q174" s="390"/>
      <c r="R174" s="390"/>
      <c r="S174" s="390"/>
      <c r="T174" s="390"/>
      <c r="U174" s="390"/>
      <c r="V174" s="390"/>
      <c r="W174" s="390"/>
      <c r="X174" s="390"/>
      <c r="Y174" s="390"/>
      <c r="Z174" s="390"/>
      <c r="AA174" s="390"/>
      <c r="AB174" s="390"/>
      <c r="AC174" s="390"/>
      <c r="AD174" s="390"/>
      <c r="AE174" s="390"/>
      <c r="AF174" s="390"/>
      <c r="AG174" s="390"/>
      <c r="AH174" s="390"/>
      <c r="AI174" s="390"/>
      <c r="AJ174" s="390"/>
      <c r="AK174" s="389"/>
      <c r="AL174" s="370"/>
      <c r="AM174" s="390"/>
      <c r="AN174" s="390"/>
      <c r="AO174" s="389"/>
      <c r="AP174" s="390"/>
      <c r="AQ174" s="390"/>
      <c r="AR174" s="390"/>
      <c r="AS174" s="389"/>
    </row>
    <row r="175" spans="1:75" s="388" customFormat="1">
      <c r="A175" s="272" t="s">
        <v>3897</v>
      </c>
      <c r="B175" s="388" t="s">
        <v>7445</v>
      </c>
      <c r="C175" s="388" t="s">
        <v>10193</v>
      </c>
      <c r="D175" s="390">
        <v>30</v>
      </c>
      <c r="E175" s="390" t="s">
        <v>70</v>
      </c>
      <c r="F175" s="390" t="s">
        <v>43</v>
      </c>
      <c r="G175" s="390" t="s">
        <v>10</v>
      </c>
      <c r="H175" s="390">
        <v>9</v>
      </c>
      <c r="I175" s="390">
        <v>8</v>
      </c>
      <c r="J175" s="519">
        <v>0.52900000000000003</v>
      </c>
      <c r="K175" s="517">
        <v>3.93</v>
      </c>
      <c r="L175" s="390">
        <v>30</v>
      </c>
      <c r="M175" s="390">
        <v>30</v>
      </c>
      <c r="N175" s="390">
        <v>0</v>
      </c>
      <c r="O175" s="390">
        <v>0</v>
      </c>
      <c r="P175" s="390">
        <v>0</v>
      </c>
      <c r="Q175" s="390">
        <v>0</v>
      </c>
      <c r="R175" s="518">
        <v>158</v>
      </c>
      <c r="S175" s="390">
        <v>131</v>
      </c>
      <c r="T175" s="390">
        <v>71</v>
      </c>
      <c r="U175" s="390">
        <v>69</v>
      </c>
      <c r="V175" s="390">
        <v>30</v>
      </c>
      <c r="W175" s="390">
        <v>57</v>
      </c>
      <c r="X175" s="390">
        <v>0</v>
      </c>
      <c r="Y175" s="390">
        <v>128</v>
      </c>
      <c r="Z175" s="390">
        <v>7</v>
      </c>
      <c r="AA175" s="390">
        <v>0</v>
      </c>
      <c r="AB175" s="390">
        <v>1</v>
      </c>
      <c r="AC175" s="390">
        <v>644</v>
      </c>
      <c r="AD175" s="390">
        <v>104</v>
      </c>
      <c r="AE175" s="390">
        <v>5.22</v>
      </c>
      <c r="AF175" s="519">
        <v>1.19</v>
      </c>
      <c r="AG175" s="518">
        <v>7.5</v>
      </c>
      <c r="AH175" s="518">
        <v>1.7</v>
      </c>
      <c r="AI175" s="518">
        <v>3.2</v>
      </c>
      <c r="AJ175" s="518">
        <v>7.3</v>
      </c>
      <c r="AK175" s="567">
        <v>2.25</v>
      </c>
      <c r="AL175" s="370"/>
      <c r="AM175" s="390">
        <v>290</v>
      </c>
      <c r="AN175" s="390">
        <v>0</v>
      </c>
      <c r="AO175" s="389">
        <v>63</v>
      </c>
      <c r="AP175" s="390">
        <v>8</v>
      </c>
      <c r="AQ175" s="390">
        <v>1</v>
      </c>
      <c r="AR175" s="390">
        <v>12</v>
      </c>
      <c r="AS175" s="390">
        <v>27</v>
      </c>
      <c r="AT175" s="390">
        <v>32</v>
      </c>
      <c r="AU175" s="390">
        <v>67</v>
      </c>
      <c r="AV175" s="519">
        <v>0.217</v>
      </c>
      <c r="AW175" s="519">
        <v>0.30199999999999999</v>
      </c>
      <c r="AX175" s="519">
        <v>0.376</v>
      </c>
      <c r="AY175" s="519">
        <v>0.67800000000000005</v>
      </c>
      <c r="AZ175" s="370"/>
      <c r="BA175" s="390">
        <v>285</v>
      </c>
      <c r="BB175" s="389">
        <v>0</v>
      </c>
      <c r="BC175" s="389">
        <v>68</v>
      </c>
      <c r="BD175" s="389">
        <v>12</v>
      </c>
      <c r="BE175" s="389">
        <v>1</v>
      </c>
      <c r="BF175" s="390">
        <v>18</v>
      </c>
      <c r="BG175" s="390">
        <v>35</v>
      </c>
      <c r="BH175" s="390">
        <v>25</v>
      </c>
      <c r="BI175" s="390">
        <v>61</v>
      </c>
      <c r="BJ175" s="519">
        <v>0.23899999999999999</v>
      </c>
      <c r="BK175" s="519">
        <v>0.308</v>
      </c>
      <c r="BL175" s="519">
        <v>0.47699999999999998</v>
      </c>
      <c r="BM175" s="519">
        <v>0.78500000000000003</v>
      </c>
    </row>
    <row r="176" spans="1:75" s="388" customFormat="1">
      <c r="A176" s="272" t="s">
        <v>3879</v>
      </c>
      <c r="B176" s="388" t="s">
        <v>7446</v>
      </c>
      <c r="C176" s="388" t="s">
        <v>10193</v>
      </c>
      <c r="D176" s="390">
        <v>30</v>
      </c>
      <c r="E176" s="390" t="s">
        <v>51</v>
      </c>
      <c r="F176" s="390" t="s">
        <v>34</v>
      </c>
      <c r="G176" s="390" t="s">
        <v>35</v>
      </c>
      <c r="H176" s="390">
        <v>2</v>
      </c>
      <c r="I176" s="390">
        <v>0</v>
      </c>
      <c r="J176" s="519">
        <v>1</v>
      </c>
      <c r="K176" s="517">
        <v>3.1</v>
      </c>
      <c r="L176" s="390">
        <v>41</v>
      </c>
      <c r="M176" s="390">
        <v>0</v>
      </c>
      <c r="N176" s="390">
        <v>21</v>
      </c>
      <c r="O176" s="390">
        <v>0</v>
      </c>
      <c r="P176" s="390">
        <v>0</v>
      </c>
      <c r="Q176" s="390">
        <v>7</v>
      </c>
      <c r="R176" s="518">
        <v>40.667000000000002</v>
      </c>
      <c r="S176" s="390">
        <v>29</v>
      </c>
      <c r="T176" s="390">
        <v>16</v>
      </c>
      <c r="U176" s="390">
        <v>14</v>
      </c>
      <c r="V176" s="390">
        <v>3</v>
      </c>
      <c r="W176" s="390">
        <v>21</v>
      </c>
      <c r="X176" s="390">
        <v>0</v>
      </c>
      <c r="Y176" s="390">
        <v>34</v>
      </c>
      <c r="Z176" s="390">
        <v>3</v>
      </c>
      <c r="AA176" s="390">
        <v>0</v>
      </c>
      <c r="AB176" s="390">
        <v>7</v>
      </c>
      <c r="AC176" s="390">
        <v>169</v>
      </c>
      <c r="AD176" s="390">
        <v>140</v>
      </c>
      <c r="AE176" s="390">
        <v>4.22</v>
      </c>
      <c r="AF176" s="519">
        <v>1.23</v>
      </c>
      <c r="AG176" s="518">
        <v>6.4</v>
      </c>
      <c r="AH176" s="518">
        <v>0.7</v>
      </c>
      <c r="AI176" s="518">
        <v>4.5999999999999996</v>
      </c>
      <c r="AJ176" s="518">
        <v>7.5</v>
      </c>
      <c r="AK176" s="567">
        <v>1.62</v>
      </c>
      <c r="AL176" s="370"/>
      <c r="AM176" s="390">
        <v>45</v>
      </c>
      <c r="AN176" s="390">
        <v>0</v>
      </c>
      <c r="AO176" s="389">
        <v>9</v>
      </c>
      <c r="AP176" s="390">
        <v>1</v>
      </c>
      <c r="AQ176" s="390">
        <v>0</v>
      </c>
      <c r="AR176" s="390">
        <v>2</v>
      </c>
      <c r="AS176" s="390">
        <v>6</v>
      </c>
      <c r="AT176" s="390">
        <v>6</v>
      </c>
      <c r="AU176" s="390">
        <v>11</v>
      </c>
      <c r="AV176" s="519">
        <v>0.2</v>
      </c>
      <c r="AW176" s="519">
        <v>0.33300000000000002</v>
      </c>
      <c r="AX176" s="519">
        <v>0.35599999999999998</v>
      </c>
      <c r="AY176" s="519">
        <v>0.68899999999999995</v>
      </c>
      <c r="AZ176" s="370"/>
      <c r="BA176" s="390">
        <v>99</v>
      </c>
      <c r="BB176" s="389">
        <v>0</v>
      </c>
      <c r="BC176" s="389">
        <v>20</v>
      </c>
      <c r="BD176" s="389">
        <v>3</v>
      </c>
      <c r="BE176" s="389">
        <v>0</v>
      </c>
      <c r="BF176" s="390">
        <v>1</v>
      </c>
      <c r="BG176" s="390">
        <v>11</v>
      </c>
      <c r="BH176" s="390">
        <v>15</v>
      </c>
      <c r="BI176" s="390">
        <v>23</v>
      </c>
      <c r="BJ176" s="519">
        <v>0.20200000000000001</v>
      </c>
      <c r="BK176" s="519">
        <v>0.30399999999999999</v>
      </c>
      <c r="BL176" s="519">
        <v>0.26300000000000001</v>
      </c>
      <c r="BM176" s="519">
        <v>0.56699999999999995</v>
      </c>
    </row>
    <row r="177" spans="1:75" s="388" customFormat="1">
      <c r="A177" s="272" t="s">
        <v>6174</v>
      </c>
      <c r="B177" s="388" t="s">
        <v>7447</v>
      </c>
      <c r="C177" s="388" t="s">
        <v>10193</v>
      </c>
      <c r="D177" s="390">
        <v>27</v>
      </c>
      <c r="E177" s="390" t="s">
        <v>51</v>
      </c>
      <c r="F177" s="390" t="s">
        <v>52</v>
      </c>
      <c r="G177" s="390" t="s">
        <v>10</v>
      </c>
      <c r="H177" s="390">
        <v>2</v>
      </c>
      <c r="I177" s="390">
        <v>3</v>
      </c>
      <c r="J177" s="519">
        <v>0.4</v>
      </c>
      <c r="K177" s="517">
        <v>5.62</v>
      </c>
      <c r="L177" s="390">
        <v>30</v>
      </c>
      <c r="M177" s="390">
        <v>0</v>
      </c>
      <c r="N177" s="390">
        <v>9</v>
      </c>
      <c r="O177" s="390">
        <v>0</v>
      </c>
      <c r="P177" s="390">
        <v>0</v>
      </c>
      <c r="Q177" s="390">
        <v>2</v>
      </c>
      <c r="R177" s="518">
        <v>49.667000000000002</v>
      </c>
      <c r="S177" s="390">
        <v>59</v>
      </c>
      <c r="T177" s="390">
        <v>34</v>
      </c>
      <c r="U177" s="390">
        <v>31</v>
      </c>
      <c r="V177" s="390">
        <v>11</v>
      </c>
      <c r="W177" s="390">
        <v>19</v>
      </c>
      <c r="X177" s="390">
        <v>1</v>
      </c>
      <c r="Y177" s="390">
        <v>29</v>
      </c>
      <c r="Z177" s="390">
        <v>2</v>
      </c>
      <c r="AA177" s="390">
        <v>0</v>
      </c>
      <c r="AB177" s="390">
        <v>6</v>
      </c>
      <c r="AC177" s="390">
        <v>228</v>
      </c>
      <c r="AD177" s="390">
        <v>83</v>
      </c>
      <c r="AE177" s="390">
        <v>6.14</v>
      </c>
      <c r="AF177" s="519">
        <v>1.57</v>
      </c>
      <c r="AG177" s="518">
        <v>10.7</v>
      </c>
      <c r="AH177" s="518">
        <v>2</v>
      </c>
      <c r="AI177" s="518">
        <v>3.4</v>
      </c>
      <c r="AJ177" s="518">
        <v>5.3</v>
      </c>
      <c r="AK177" s="567">
        <v>1.53</v>
      </c>
      <c r="AL177" s="370"/>
      <c r="AM177" s="390">
        <v>73</v>
      </c>
      <c r="AN177" s="390">
        <v>0</v>
      </c>
      <c r="AO177" s="389">
        <v>19</v>
      </c>
      <c r="AP177" s="390">
        <v>1</v>
      </c>
      <c r="AQ177" s="390">
        <v>1</v>
      </c>
      <c r="AR177" s="390">
        <v>4</v>
      </c>
      <c r="AS177" s="390">
        <v>17</v>
      </c>
      <c r="AT177" s="390">
        <v>6</v>
      </c>
      <c r="AU177" s="390">
        <v>8</v>
      </c>
      <c r="AV177" s="519">
        <v>0.26</v>
      </c>
      <c r="AW177" s="519">
        <v>0.317</v>
      </c>
      <c r="AX177" s="519">
        <v>0.46600000000000003</v>
      </c>
      <c r="AY177" s="519">
        <v>0.78300000000000003</v>
      </c>
      <c r="AZ177" s="370"/>
      <c r="BA177" s="390">
        <v>129</v>
      </c>
      <c r="BB177" s="389">
        <v>0</v>
      </c>
      <c r="BC177" s="389">
        <v>40</v>
      </c>
      <c r="BD177" s="389">
        <v>6</v>
      </c>
      <c r="BE177" s="389">
        <v>0</v>
      </c>
      <c r="BF177" s="390">
        <v>7</v>
      </c>
      <c r="BG177" s="390">
        <v>20</v>
      </c>
      <c r="BH177" s="390">
        <v>13</v>
      </c>
      <c r="BI177" s="390">
        <v>21</v>
      </c>
      <c r="BJ177" s="519">
        <v>0.31</v>
      </c>
      <c r="BK177" s="519">
        <v>0.372</v>
      </c>
      <c r="BL177" s="519">
        <v>0.51900000000000002</v>
      </c>
      <c r="BM177" s="519">
        <v>0.89100000000000001</v>
      </c>
    </row>
    <row r="178" spans="1:75" s="388" customFormat="1">
      <c r="A178" s="272" t="s">
        <v>3902</v>
      </c>
      <c r="B178" s="388" t="s">
        <v>7448</v>
      </c>
      <c r="C178" s="388" t="s">
        <v>10193</v>
      </c>
      <c r="D178" s="390">
        <v>37</v>
      </c>
      <c r="E178" s="390" t="s">
        <v>36</v>
      </c>
      <c r="F178" s="390" t="s">
        <v>34</v>
      </c>
      <c r="G178" s="390" t="s">
        <v>10</v>
      </c>
      <c r="H178" s="390">
        <v>0</v>
      </c>
      <c r="I178" s="390">
        <v>0</v>
      </c>
      <c r="J178" s="519">
        <v>0</v>
      </c>
      <c r="K178" s="517">
        <v>3.16</v>
      </c>
      <c r="L178" s="390">
        <v>26</v>
      </c>
      <c r="M178" s="390">
        <v>0</v>
      </c>
      <c r="N178" s="390">
        <v>12</v>
      </c>
      <c r="O178" s="390">
        <v>0</v>
      </c>
      <c r="P178" s="390">
        <v>0</v>
      </c>
      <c r="Q178" s="390">
        <v>1</v>
      </c>
      <c r="R178" s="518">
        <v>31.332999999999998</v>
      </c>
      <c r="S178" s="390">
        <v>18</v>
      </c>
      <c r="T178" s="390">
        <v>11</v>
      </c>
      <c r="U178" s="390">
        <v>11</v>
      </c>
      <c r="V178" s="390">
        <v>0</v>
      </c>
      <c r="W178" s="390">
        <v>20</v>
      </c>
      <c r="X178" s="390">
        <v>0</v>
      </c>
      <c r="Y178" s="390">
        <v>22</v>
      </c>
      <c r="Z178" s="390">
        <v>4</v>
      </c>
      <c r="AA178" s="390">
        <v>0</v>
      </c>
      <c r="AB178" s="390">
        <v>4</v>
      </c>
      <c r="AC178" s="390">
        <v>132</v>
      </c>
      <c r="AD178" s="390">
        <v>133</v>
      </c>
      <c r="AE178" s="390">
        <v>4.05</v>
      </c>
      <c r="AF178" s="519">
        <v>1.2130000000000001</v>
      </c>
      <c r="AG178" s="518">
        <v>5.2</v>
      </c>
      <c r="AH178" s="518">
        <v>0</v>
      </c>
      <c r="AI178" s="518">
        <v>5.7</v>
      </c>
      <c r="AJ178" s="518">
        <v>6.3</v>
      </c>
      <c r="AK178" s="567">
        <v>1.1000000000000001</v>
      </c>
      <c r="AL178" s="370"/>
      <c r="AM178" s="390">
        <v>54</v>
      </c>
      <c r="AN178" s="390">
        <v>0</v>
      </c>
      <c r="AO178" s="389">
        <v>9</v>
      </c>
      <c r="AP178" s="390">
        <v>3</v>
      </c>
      <c r="AQ178" s="390">
        <v>0</v>
      </c>
      <c r="AR178" s="390">
        <v>0</v>
      </c>
      <c r="AS178" s="390">
        <v>6</v>
      </c>
      <c r="AT178" s="390">
        <v>8</v>
      </c>
      <c r="AU178" s="390">
        <v>14</v>
      </c>
      <c r="AV178" s="519">
        <v>0.16700000000000001</v>
      </c>
      <c r="AW178" s="519">
        <v>0.28100000000000003</v>
      </c>
      <c r="AX178" s="519">
        <v>0.222</v>
      </c>
      <c r="AY178" s="519">
        <v>0.503</v>
      </c>
      <c r="AZ178" s="370"/>
      <c r="BA178" s="390">
        <v>52</v>
      </c>
      <c r="BB178" s="389">
        <v>0</v>
      </c>
      <c r="BC178" s="389">
        <v>9</v>
      </c>
      <c r="BD178" s="389">
        <v>3</v>
      </c>
      <c r="BE178" s="389">
        <v>0</v>
      </c>
      <c r="BF178" s="390">
        <v>0</v>
      </c>
      <c r="BG178" s="390">
        <v>5</v>
      </c>
      <c r="BH178" s="390">
        <v>12</v>
      </c>
      <c r="BI178" s="390">
        <v>8</v>
      </c>
      <c r="BJ178" s="519">
        <v>0.17299999999999999</v>
      </c>
      <c r="BK178" s="519">
        <v>0.35299999999999998</v>
      </c>
      <c r="BL178" s="519">
        <v>0.23100000000000001</v>
      </c>
      <c r="BM178" s="519">
        <v>0.58399999999999996</v>
      </c>
    </row>
    <row r="179" spans="1:75" s="388" customFormat="1">
      <c r="A179" s="272" t="s">
        <v>306</v>
      </c>
      <c r="B179" s="388" t="s">
        <v>7563</v>
      </c>
      <c r="C179" s="388" t="s">
        <v>10193</v>
      </c>
      <c r="D179" s="390">
        <v>45</v>
      </c>
      <c r="E179" s="390" t="s">
        <v>73</v>
      </c>
      <c r="F179" s="390" t="s">
        <v>34</v>
      </c>
      <c r="G179" s="390" t="s">
        <v>10</v>
      </c>
      <c r="H179" s="390">
        <v>7</v>
      </c>
      <c r="I179" s="390">
        <v>12</v>
      </c>
      <c r="J179" s="519">
        <v>0.36799999999999999</v>
      </c>
      <c r="K179" s="517">
        <v>5.78</v>
      </c>
      <c r="L179" s="390">
        <v>28</v>
      </c>
      <c r="M179" s="390">
        <v>24</v>
      </c>
      <c r="N179" s="390">
        <v>1</v>
      </c>
      <c r="O179" s="390">
        <v>1</v>
      </c>
      <c r="P179" s="390">
        <v>0</v>
      </c>
      <c r="Q179" s="390">
        <v>0</v>
      </c>
      <c r="R179" s="518">
        <v>146.333</v>
      </c>
      <c r="S179" s="390">
        <v>172</v>
      </c>
      <c r="T179" s="390">
        <v>97</v>
      </c>
      <c r="U179" s="390">
        <v>94</v>
      </c>
      <c r="V179" s="390">
        <v>32</v>
      </c>
      <c r="W179" s="390">
        <v>25</v>
      </c>
      <c r="X179" s="390">
        <v>1</v>
      </c>
      <c r="Y179" s="390">
        <v>81</v>
      </c>
      <c r="Z179" s="390">
        <v>3</v>
      </c>
      <c r="AA179" s="390">
        <v>0</v>
      </c>
      <c r="AB179" s="390">
        <v>2</v>
      </c>
      <c r="AC179" s="390">
        <v>628</v>
      </c>
      <c r="AD179" s="390">
        <v>84</v>
      </c>
      <c r="AE179" s="390">
        <v>5.47</v>
      </c>
      <c r="AF179" s="519">
        <v>1.3460000000000001</v>
      </c>
      <c r="AG179" s="518">
        <v>10.6</v>
      </c>
      <c r="AH179" s="518">
        <v>2</v>
      </c>
      <c r="AI179" s="518">
        <v>1.5</v>
      </c>
      <c r="AJ179" s="518">
        <v>5</v>
      </c>
      <c r="AK179" s="567">
        <v>3.24</v>
      </c>
      <c r="AL179" s="370"/>
      <c r="AM179" s="390">
        <v>270</v>
      </c>
      <c r="AN179" s="390">
        <v>0</v>
      </c>
      <c r="AO179" s="389">
        <v>73</v>
      </c>
      <c r="AP179" s="390">
        <v>18</v>
      </c>
      <c r="AQ179" s="390">
        <v>6</v>
      </c>
      <c r="AR179" s="390">
        <v>7</v>
      </c>
      <c r="AS179" s="390">
        <v>27</v>
      </c>
      <c r="AT179" s="390">
        <v>18</v>
      </c>
      <c r="AU179" s="390">
        <v>37</v>
      </c>
      <c r="AV179" s="519">
        <v>0.27</v>
      </c>
      <c r="AW179" s="519">
        <v>0.315</v>
      </c>
      <c r="AX179" s="519">
        <v>0.45900000000000002</v>
      </c>
      <c r="AY179" s="519">
        <v>0.77400000000000002</v>
      </c>
      <c r="AZ179" s="370"/>
      <c r="BA179" s="390">
        <v>321</v>
      </c>
      <c r="BB179" s="389">
        <v>0</v>
      </c>
      <c r="BC179" s="389">
        <v>99</v>
      </c>
      <c r="BD179" s="389">
        <v>17</v>
      </c>
      <c r="BE179" s="389">
        <v>4</v>
      </c>
      <c r="BF179" s="390">
        <v>25</v>
      </c>
      <c r="BG179" s="390">
        <v>63</v>
      </c>
      <c r="BH179" s="390">
        <v>7</v>
      </c>
      <c r="BI179" s="390">
        <v>44</v>
      </c>
      <c r="BJ179" s="519">
        <v>0.308</v>
      </c>
      <c r="BK179" s="519">
        <v>0.32200000000000001</v>
      </c>
      <c r="BL179" s="519">
        <v>0.62</v>
      </c>
      <c r="BM179" s="519">
        <v>0.94199999999999995</v>
      </c>
    </row>
    <row r="180" spans="1:75" s="388" customFormat="1" ht="15.75" thickBot="1">
      <c r="A180" s="550" t="s">
        <v>6547</v>
      </c>
      <c r="B180" s="390" t="s">
        <v>10</v>
      </c>
      <c r="C180" s="390"/>
      <c r="D180" s="390"/>
      <c r="E180" s="390"/>
      <c r="F180" s="390"/>
      <c r="G180" s="390"/>
      <c r="H180" s="390"/>
      <c r="I180" s="390"/>
      <c r="J180" s="517"/>
      <c r="K180" s="390"/>
      <c r="L180" s="390"/>
      <c r="M180" s="390"/>
      <c r="N180" s="390"/>
      <c r="O180" s="390"/>
      <c r="P180" s="390"/>
      <c r="Q180" s="518"/>
      <c r="R180" s="519"/>
      <c r="S180" s="390"/>
      <c r="T180" s="390"/>
      <c r="U180" s="390"/>
      <c r="V180" s="390"/>
      <c r="W180" s="390"/>
      <c r="X180" s="390"/>
      <c r="Y180" s="390"/>
      <c r="Z180" s="390"/>
      <c r="AA180" s="390"/>
      <c r="AB180" s="390"/>
      <c r="AC180" s="390"/>
      <c r="AD180" s="390"/>
      <c r="AE180" s="390"/>
      <c r="AF180" s="518"/>
      <c r="AG180" s="518"/>
      <c r="AH180" s="518"/>
      <c r="AI180" s="518"/>
      <c r="AJ180" s="517"/>
      <c r="AK180" s="389"/>
      <c r="AL180" s="605"/>
      <c r="AM180" s="507"/>
      <c r="AN180" s="507"/>
      <c r="AO180" s="389"/>
      <c r="AP180" s="507"/>
      <c r="AQ180" s="507"/>
      <c r="AR180" s="507"/>
      <c r="AS180" s="389"/>
      <c r="AT180" s="341"/>
      <c r="AU180" s="341"/>
      <c r="AV180" s="341"/>
      <c r="AW180" s="341"/>
      <c r="AX180" s="341"/>
      <c r="AY180" s="341"/>
      <c r="AZ180" s="115"/>
      <c r="BA180" s="341"/>
      <c r="BB180" s="341"/>
      <c r="BC180" s="341"/>
      <c r="BD180" s="341"/>
      <c r="BE180" s="341"/>
      <c r="BF180" s="341"/>
      <c r="BG180" s="341"/>
      <c r="BH180" s="341"/>
      <c r="BI180" s="341"/>
      <c r="BJ180" s="341"/>
      <c r="BK180" s="341"/>
      <c r="BL180" s="341"/>
      <c r="BM180" s="341"/>
      <c r="BN180" s="316"/>
      <c r="BO180" s="316"/>
      <c r="BP180" s="316"/>
      <c r="BQ180" s="316"/>
      <c r="BR180" s="316"/>
      <c r="BS180" s="316"/>
      <c r="BT180" s="316"/>
      <c r="BU180" s="316"/>
      <c r="BV180" s="316"/>
      <c r="BW180" s="316"/>
    </row>
    <row r="181" spans="1:75" s="388" customFormat="1">
      <c r="A181" s="272" t="s">
        <v>3894</v>
      </c>
      <c r="B181" s="388" t="s">
        <v>7449</v>
      </c>
      <c r="C181" s="388" t="s">
        <v>10193</v>
      </c>
      <c r="D181" s="390">
        <v>29</v>
      </c>
      <c r="E181" s="390" t="s">
        <v>88</v>
      </c>
      <c r="F181" s="390" t="s">
        <v>34</v>
      </c>
      <c r="G181" s="390" t="s">
        <v>10</v>
      </c>
      <c r="H181" s="390">
        <v>4</v>
      </c>
      <c r="I181" s="390">
        <v>6</v>
      </c>
      <c r="J181" s="519">
        <v>0.4</v>
      </c>
      <c r="K181" s="517">
        <v>5.12</v>
      </c>
      <c r="L181" s="390">
        <v>66</v>
      </c>
      <c r="M181" s="390">
        <v>0</v>
      </c>
      <c r="N181" s="390">
        <v>58</v>
      </c>
      <c r="O181" s="390">
        <v>0</v>
      </c>
      <c r="P181" s="390">
        <v>0</v>
      </c>
      <c r="Q181" s="390">
        <v>32</v>
      </c>
      <c r="R181" s="518">
        <v>63.332999999999998</v>
      </c>
      <c r="S181" s="390">
        <v>68</v>
      </c>
      <c r="T181" s="390">
        <v>39</v>
      </c>
      <c r="U181" s="390">
        <v>36</v>
      </c>
      <c r="V181" s="390">
        <v>12</v>
      </c>
      <c r="W181" s="390">
        <v>19</v>
      </c>
      <c r="X181" s="390">
        <v>1</v>
      </c>
      <c r="Y181" s="390">
        <v>65</v>
      </c>
      <c r="Z181" s="390">
        <v>3</v>
      </c>
      <c r="AA181" s="390">
        <v>0</v>
      </c>
      <c r="AB181" s="390">
        <v>3</v>
      </c>
      <c r="AC181" s="390">
        <v>279</v>
      </c>
      <c r="AD181" s="390">
        <v>86</v>
      </c>
      <c r="AE181" s="390">
        <v>4.6100000000000003</v>
      </c>
      <c r="AF181" s="519">
        <v>1.3740000000000001</v>
      </c>
      <c r="AG181" s="518">
        <v>9.6999999999999993</v>
      </c>
      <c r="AH181" s="518">
        <v>1.7</v>
      </c>
      <c r="AI181" s="518">
        <v>2.7</v>
      </c>
      <c r="AJ181" s="518">
        <v>9.1999999999999993</v>
      </c>
      <c r="AK181" s="567">
        <v>3.42</v>
      </c>
      <c r="AL181" s="370"/>
      <c r="AM181" s="390">
        <v>134</v>
      </c>
      <c r="AN181" s="390">
        <v>0</v>
      </c>
      <c r="AO181" s="389">
        <v>33</v>
      </c>
      <c r="AP181" s="390">
        <v>4</v>
      </c>
      <c r="AQ181" s="390">
        <v>1</v>
      </c>
      <c r="AR181" s="390">
        <v>6</v>
      </c>
      <c r="AS181" s="390">
        <v>16</v>
      </c>
      <c r="AT181" s="390">
        <v>13</v>
      </c>
      <c r="AU181" s="390">
        <v>36</v>
      </c>
      <c r="AV181" s="519">
        <v>0.246</v>
      </c>
      <c r="AW181" s="519">
        <v>0.32</v>
      </c>
      <c r="AX181" s="519">
        <v>0.42499999999999999</v>
      </c>
      <c r="AY181" s="519">
        <v>0.745</v>
      </c>
      <c r="AZ181" s="370"/>
      <c r="BA181" s="390">
        <v>120</v>
      </c>
      <c r="BB181" s="389">
        <v>0</v>
      </c>
      <c r="BC181" s="389">
        <v>35</v>
      </c>
      <c r="BD181" s="389">
        <v>2</v>
      </c>
      <c r="BE181" s="389">
        <v>3</v>
      </c>
      <c r="BF181" s="390">
        <v>6</v>
      </c>
      <c r="BG181" s="390">
        <v>20</v>
      </c>
      <c r="BH181" s="390">
        <v>6</v>
      </c>
      <c r="BI181" s="390">
        <v>29</v>
      </c>
      <c r="BJ181" s="519">
        <v>0.29199999999999998</v>
      </c>
      <c r="BK181" s="519">
        <v>0.32600000000000001</v>
      </c>
      <c r="BL181" s="519">
        <v>0.50800000000000001</v>
      </c>
      <c r="BM181" s="519">
        <v>0.83399999999999996</v>
      </c>
    </row>
    <row r="182" spans="1:75" s="388" customFormat="1" ht="15.75" thickBot="1">
      <c r="A182" s="550" t="s">
        <v>367</v>
      </c>
      <c r="B182" s="390" t="s">
        <v>10</v>
      </c>
      <c r="C182" s="390"/>
      <c r="D182" s="390"/>
      <c r="E182" s="390"/>
      <c r="F182" s="390"/>
      <c r="G182" s="390"/>
      <c r="H182" s="390"/>
      <c r="I182" s="390"/>
      <c r="J182" s="517"/>
      <c r="K182" s="390"/>
      <c r="L182" s="390"/>
      <c r="M182" s="390"/>
      <c r="N182" s="390"/>
      <c r="O182" s="390"/>
      <c r="P182" s="390"/>
      <c r="Q182" s="518"/>
      <c r="R182" s="519"/>
      <c r="S182" s="390"/>
      <c r="T182" s="390"/>
      <c r="U182" s="390"/>
      <c r="V182" s="390"/>
      <c r="W182" s="390"/>
      <c r="X182" s="390"/>
      <c r="Y182" s="390"/>
      <c r="Z182" s="390"/>
      <c r="AA182" s="390"/>
      <c r="AB182" s="390"/>
      <c r="AC182" s="390"/>
      <c r="AD182" s="390"/>
      <c r="AE182" s="390"/>
      <c r="AF182" s="518"/>
      <c r="AG182" s="518"/>
      <c r="AH182" s="518"/>
      <c r="AI182" s="518"/>
      <c r="AJ182" s="517"/>
      <c r="AK182" s="389"/>
      <c r="AL182" s="605"/>
      <c r="AM182" s="507"/>
      <c r="AN182" s="507"/>
      <c r="AO182" s="389"/>
      <c r="AP182" s="507"/>
      <c r="AQ182" s="507"/>
      <c r="AR182" s="507"/>
      <c r="AS182" s="389"/>
      <c r="AT182" s="341"/>
      <c r="AU182" s="341"/>
      <c r="AV182" s="341"/>
      <c r="AW182" s="341"/>
      <c r="AX182" s="341"/>
      <c r="AY182" s="341"/>
      <c r="AZ182" s="115"/>
      <c r="BA182" s="341"/>
      <c r="BB182" s="341"/>
      <c r="BC182" s="341"/>
      <c r="BD182" s="341"/>
      <c r="BE182" s="341"/>
      <c r="BF182" s="341"/>
      <c r="BG182" s="341"/>
      <c r="BH182" s="341"/>
      <c r="BI182" s="341"/>
      <c r="BJ182" s="341"/>
      <c r="BK182" s="341"/>
      <c r="BL182" s="341"/>
      <c r="BM182" s="341"/>
      <c r="BN182" s="316"/>
      <c r="BO182" s="316"/>
      <c r="BP182" s="316"/>
      <c r="BQ182" s="316"/>
      <c r="BR182" s="316"/>
      <c r="BS182" s="316"/>
      <c r="BT182" s="316"/>
      <c r="BU182" s="316"/>
      <c r="BV182" s="316"/>
      <c r="BW182" s="316"/>
    </row>
    <row r="183" spans="1:75" s="388" customFormat="1">
      <c r="A183" s="272" t="s">
        <v>6586</v>
      </c>
      <c r="B183" s="388" t="s">
        <v>7450</v>
      </c>
      <c r="C183" s="388" t="s">
        <v>10193</v>
      </c>
      <c r="D183" s="390">
        <v>27</v>
      </c>
      <c r="E183" s="390" t="s">
        <v>51</v>
      </c>
      <c r="F183" s="390" t="s">
        <v>43</v>
      </c>
      <c r="G183" s="390" t="s">
        <v>10</v>
      </c>
      <c r="H183" s="390">
        <v>3</v>
      </c>
      <c r="I183" s="390">
        <v>4</v>
      </c>
      <c r="J183" s="519">
        <v>0.42899999999999999</v>
      </c>
      <c r="K183" s="517">
        <v>4.1100000000000003</v>
      </c>
      <c r="L183" s="390">
        <v>35</v>
      </c>
      <c r="M183" s="390">
        <v>8</v>
      </c>
      <c r="N183" s="390">
        <v>10</v>
      </c>
      <c r="O183" s="390">
        <v>0</v>
      </c>
      <c r="P183" s="390">
        <v>0</v>
      </c>
      <c r="Q183" s="390">
        <v>0</v>
      </c>
      <c r="R183" s="518">
        <v>87.667000000000002</v>
      </c>
      <c r="S183" s="390">
        <v>83</v>
      </c>
      <c r="T183" s="390">
        <v>42</v>
      </c>
      <c r="U183" s="390">
        <v>40</v>
      </c>
      <c r="V183" s="390">
        <v>12</v>
      </c>
      <c r="W183" s="390">
        <v>28</v>
      </c>
      <c r="X183" s="390">
        <v>3</v>
      </c>
      <c r="Y183" s="390">
        <v>84</v>
      </c>
      <c r="Z183" s="390">
        <v>3</v>
      </c>
      <c r="AA183" s="390">
        <v>0</v>
      </c>
      <c r="AB183" s="390">
        <v>5</v>
      </c>
      <c r="AC183" s="390">
        <v>371</v>
      </c>
      <c r="AD183" s="390">
        <v>95</v>
      </c>
      <c r="AE183" s="390">
        <v>4.08</v>
      </c>
      <c r="AF183" s="519">
        <v>1.266</v>
      </c>
      <c r="AG183" s="518">
        <v>8.5</v>
      </c>
      <c r="AH183" s="518">
        <v>1.2</v>
      </c>
      <c r="AI183" s="518">
        <v>2.9</v>
      </c>
      <c r="AJ183" s="518">
        <v>8.6</v>
      </c>
      <c r="AK183" s="567">
        <v>3</v>
      </c>
      <c r="AL183" s="370"/>
      <c r="AM183" s="390">
        <v>146</v>
      </c>
      <c r="AN183" s="390">
        <v>0</v>
      </c>
      <c r="AO183" s="389">
        <v>27</v>
      </c>
      <c r="AP183" s="390">
        <v>5</v>
      </c>
      <c r="AQ183" s="390">
        <v>0</v>
      </c>
      <c r="AR183" s="390">
        <v>4</v>
      </c>
      <c r="AS183" s="390">
        <v>18</v>
      </c>
      <c r="AT183" s="390">
        <v>15</v>
      </c>
      <c r="AU183" s="390">
        <v>36</v>
      </c>
      <c r="AV183" s="519">
        <v>0.185</v>
      </c>
      <c r="AW183" s="519">
        <v>0.26700000000000002</v>
      </c>
      <c r="AX183" s="519">
        <v>0.30099999999999999</v>
      </c>
      <c r="AY183" s="519">
        <v>0.56799999999999995</v>
      </c>
      <c r="AZ183" s="370"/>
      <c r="BA183" s="390">
        <v>187</v>
      </c>
      <c r="BB183" s="389">
        <v>0</v>
      </c>
      <c r="BC183" s="389">
        <v>56</v>
      </c>
      <c r="BD183" s="389">
        <v>8</v>
      </c>
      <c r="BE183" s="389">
        <v>2</v>
      </c>
      <c r="BF183" s="390">
        <v>8</v>
      </c>
      <c r="BG183" s="390">
        <v>24</v>
      </c>
      <c r="BH183" s="390">
        <v>13</v>
      </c>
      <c r="BI183" s="390">
        <v>48</v>
      </c>
      <c r="BJ183" s="519">
        <v>0.29899999999999999</v>
      </c>
      <c r="BK183" s="519">
        <v>0.34499999999999997</v>
      </c>
      <c r="BL183" s="519">
        <v>0.49199999999999999</v>
      </c>
      <c r="BM183" s="519">
        <v>0.83699999999999997</v>
      </c>
    </row>
    <row r="184" spans="1:75" s="390" customFormat="1" ht="15.75" thickBot="1">
      <c r="A184" s="552" t="s">
        <v>8009</v>
      </c>
      <c r="B184" s="390" t="s">
        <v>10</v>
      </c>
      <c r="J184" s="517"/>
      <c r="Q184" s="518"/>
      <c r="R184" s="519"/>
      <c r="AF184" s="518"/>
      <c r="AG184" s="518"/>
      <c r="AH184" s="518"/>
      <c r="AI184" s="518"/>
      <c r="AJ184" s="517"/>
      <c r="AK184" s="389"/>
      <c r="AL184" s="605"/>
      <c r="AM184" s="507"/>
      <c r="AN184" s="507"/>
      <c r="AO184" s="389"/>
      <c r="AP184" s="507"/>
      <c r="AQ184" s="507"/>
      <c r="AR184" s="507"/>
      <c r="AZ184" s="370"/>
      <c r="BB184" s="389"/>
      <c r="BC184" s="389"/>
      <c r="BD184" s="389"/>
      <c r="BE184" s="389"/>
    </row>
    <row r="185" spans="1:75" s="388" customFormat="1">
      <c r="A185" s="272" t="s">
        <v>7999</v>
      </c>
      <c r="B185" s="388" t="s">
        <v>8000</v>
      </c>
      <c r="C185" s="388" t="s">
        <v>10193</v>
      </c>
      <c r="D185" s="390">
        <v>30</v>
      </c>
      <c r="E185" s="390" t="s">
        <v>115</v>
      </c>
      <c r="F185" s="390" t="s">
        <v>34</v>
      </c>
      <c r="G185" s="390" t="s">
        <v>10</v>
      </c>
      <c r="H185" s="390">
        <v>3</v>
      </c>
      <c r="I185" s="390">
        <v>5</v>
      </c>
      <c r="J185" s="519">
        <v>0.375</v>
      </c>
      <c r="K185" s="517">
        <v>3.46</v>
      </c>
      <c r="L185" s="390">
        <v>61</v>
      </c>
      <c r="M185" s="390">
        <v>1</v>
      </c>
      <c r="N185" s="390">
        <v>20</v>
      </c>
      <c r="O185" s="390">
        <v>0</v>
      </c>
      <c r="P185" s="390">
        <v>0</v>
      </c>
      <c r="Q185" s="390">
        <v>3</v>
      </c>
      <c r="R185" s="518">
        <v>65</v>
      </c>
      <c r="S185" s="390">
        <v>56</v>
      </c>
      <c r="T185" s="390">
        <v>26</v>
      </c>
      <c r="U185" s="390">
        <v>25</v>
      </c>
      <c r="V185" s="390">
        <v>11</v>
      </c>
      <c r="W185" s="390">
        <v>20</v>
      </c>
      <c r="X185" s="390">
        <v>0</v>
      </c>
      <c r="Y185" s="390">
        <v>96</v>
      </c>
      <c r="Z185" s="390">
        <v>3</v>
      </c>
      <c r="AA185" s="390">
        <v>0</v>
      </c>
      <c r="AB185" s="390">
        <v>5</v>
      </c>
      <c r="AC185" s="390">
        <v>272</v>
      </c>
      <c r="AD185" s="390">
        <v>117</v>
      </c>
      <c r="AE185" s="390">
        <v>3.47</v>
      </c>
      <c r="AF185" s="519">
        <v>1.169</v>
      </c>
      <c r="AG185" s="518">
        <v>7.8</v>
      </c>
      <c r="AH185" s="518">
        <v>1.5</v>
      </c>
      <c r="AI185" s="518">
        <v>2.8</v>
      </c>
      <c r="AJ185" s="518">
        <v>13.3</v>
      </c>
      <c r="AK185" s="567">
        <v>4.8</v>
      </c>
      <c r="AL185" s="370"/>
      <c r="AM185" s="390">
        <v>91</v>
      </c>
      <c r="AN185" s="390">
        <v>0</v>
      </c>
      <c r="AO185" s="389">
        <v>24</v>
      </c>
      <c r="AP185" s="390">
        <v>7</v>
      </c>
      <c r="AQ185" s="390">
        <v>1</v>
      </c>
      <c r="AR185" s="390">
        <v>8</v>
      </c>
      <c r="AS185" s="390">
        <v>13</v>
      </c>
      <c r="AT185" s="390">
        <v>9</v>
      </c>
      <c r="AU185" s="390">
        <v>28</v>
      </c>
      <c r="AV185" s="519">
        <v>0.26400000000000001</v>
      </c>
      <c r="AW185" s="519">
        <v>0.32700000000000001</v>
      </c>
      <c r="AX185" s="519">
        <v>0.626</v>
      </c>
      <c r="AY185" s="519">
        <v>0.95299999999999996</v>
      </c>
      <c r="AZ185" s="370"/>
      <c r="BA185" s="390">
        <v>157</v>
      </c>
      <c r="BB185" s="389">
        <v>0</v>
      </c>
      <c r="BC185" s="389">
        <v>32</v>
      </c>
      <c r="BD185" s="389">
        <v>7</v>
      </c>
      <c r="BE185" s="389">
        <v>1</v>
      </c>
      <c r="BF185" s="390">
        <v>3</v>
      </c>
      <c r="BG185" s="390">
        <v>17</v>
      </c>
      <c r="BH185" s="390">
        <v>11</v>
      </c>
      <c r="BI185" s="390">
        <v>68</v>
      </c>
      <c r="BJ185" s="519">
        <v>0.20399999999999999</v>
      </c>
      <c r="BK185" s="519">
        <v>0.26900000000000002</v>
      </c>
      <c r="BL185" s="519">
        <v>0.318</v>
      </c>
      <c r="BM185" s="519">
        <v>0.58699999999999997</v>
      </c>
    </row>
    <row r="186" spans="1:75" s="388" customFormat="1">
      <c r="A186" s="272" t="s">
        <v>399</v>
      </c>
      <c r="B186" s="388" t="s">
        <v>7451</v>
      </c>
      <c r="C186" s="388" t="s">
        <v>10193</v>
      </c>
      <c r="D186" s="390">
        <v>31</v>
      </c>
      <c r="E186" s="390" t="s">
        <v>68</v>
      </c>
      <c r="F186" s="390" t="s">
        <v>43</v>
      </c>
      <c r="G186" s="390" t="s">
        <v>10</v>
      </c>
      <c r="H186" s="390">
        <v>9</v>
      </c>
      <c r="I186" s="390">
        <v>15</v>
      </c>
      <c r="J186" s="519">
        <v>0.375</v>
      </c>
      <c r="K186" s="517">
        <v>4.34</v>
      </c>
      <c r="L186" s="390">
        <v>31</v>
      </c>
      <c r="M186" s="390">
        <v>30</v>
      </c>
      <c r="N186" s="390">
        <v>1</v>
      </c>
      <c r="O186" s="390">
        <v>0</v>
      </c>
      <c r="P186" s="390">
        <v>0</v>
      </c>
      <c r="Q186" s="390">
        <v>0</v>
      </c>
      <c r="R186" s="518">
        <v>180.333</v>
      </c>
      <c r="S186" s="390">
        <v>181</v>
      </c>
      <c r="T186" s="390">
        <v>90</v>
      </c>
      <c r="U186" s="390">
        <v>87</v>
      </c>
      <c r="V186" s="390">
        <v>24</v>
      </c>
      <c r="W186" s="390">
        <v>50</v>
      </c>
      <c r="X186" s="390">
        <v>3</v>
      </c>
      <c r="Y186" s="390">
        <v>146</v>
      </c>
      <c r="Z186" s="390">
        <v>10</v>
      </c>
      <c r="AA186" s="390">
        <v>0</v>
      </c>
      <c r="AB186" s="390">
        <v>5</v>
      </c>
      <c r="AC186" s="390">
        <v>760</v>
      </c>
      <c r="AD186" s="390">
        <v>98</v>
      </c>
      <c r="AE186" s="390">
        <v>4.2699999999999996</v>
      </c>
      <c r="AF186" s="519">
        <v>1.2809999999999999</v>
      </c>
      <c r="AG186" s="518">
        <v>9</v>
      </c>
      <c r="AH186" s="518">
        <v>1.2</v>
      </c>
      <c r="AI186" s="518">
        <v>2.5</v>
      </c>
      <c r="AJ186" s="518">
        <v>7.3</v>
      </c>
      <c r="AK186" s="567">
        <v>2.92</v>
      </c>
      <c r="AL186" s="370"/>
      <c r="AM186" s="390">
        <v>332</v>
      </c>
      <c r="AN186" s="390">
        <v>0</v>
      </c>
      <c r="AO186" s="389">
        <v>88</v>
      </c>
      <c r="AP186" s="390">
        <v>16</v>
      </c>
      <c r="AQ186" s="390">
        <v>2</v>
      </c>
      <c r="AR186" s="390">
        <v>12</v>
      </c>
      <c r="AS186" s="390">
        <v>41</v>
      </c>
      <c r="AT186" s="390">
        <v>29</v>
      </c>
      <c r="AU186" s="390">
        <v>78</v>
      </c>
      <c r="AV186" s="519">
        <v>0.26500000000000001</v>
      </c>
      <c r="AW186" s="519">
        <v>0.33300000000000002</v>
      </c>
      <c r="AX186" s="519">
        <v>0.434</v>
      </c>
      <c r="AY186" s="519">
        <v>0.76700000000000002</v>
      </c>
      <c r="AZ186" s="370"/>
      <c r="BA186" s="390">
        <v>358</v>
      </c>
      <c r="BB186" s="389">
        <v>0</v>
      </c>
      <c r="BC186" s="389">
        <v>93</v>
      </c>
      <c r="BD186" s="389">
        <v>16</v>
      </c>
      <c r="BE186" s="389">
        <v>1</v>
      </c>
      <c r="BF186" s="390">
        <v>12</v>
      </c>
      <c r="BG186" s="390">
        <v>44</v>
      </c>
      <c r="BH186" s="390">
        <v>21</v>
      </c>
      <c r="BI186" s="390">
        <v>68</v>
      </c>
      <c r="BJ186" s="519">
        <v>0.26</v>
      </c>
      <c r="BK186" s="519">
        <v>0.30499999999999999</v>
      </c>
      <c r="BL186" s="519">
        <v>0.41099999999999998</v>
      </c>
      <c r="BM186" s="519">
        <v>0.71599999999999997</v>
      </c>
    </row>
    <row r="187" spans="1:75" s="388" customFormat="1">
      <c r="A187" s="272" t="s">
        <v>8170</v>
      </c>
      <c r="B187" s="388" t="s">
        <v>8171</v>
      </c>
      <c r="C187" s="388" t="s">
        <v>10193</v>
      </c>
      <c r="D187" s="390">
        <v>27</v>
      </c>
      <c r="E187" s="390" t="s">
        <v>51</v>
      </c>
      <c r="F187" s="390" t="s">
        <v>52</v>
      </c>
      <c r="G187" s="390" t="s">
        <v>35</v>
      </c>
      <c r="H187" s="390">
        <v>3</v>
      </c>
      <c r="I187" s="390">
        <v>4</v>
      </c>
      <c r="J187" s="519">
        <v>0.42899999999999999</v>
      </c>
      <c r="K187" s="517">
        <v>3.93</v>
      </c>
      <c r="L187" s="390">
        <v>60</v>
      </c>
      <c r="M187" s="390">
        <v>0</v>
      </c>
      <c r="N187" s="390">
        <v>20</v>
      </c>
      <c r="O187" s="390">
        <v>0</v>
      </c>
      <c r="P187" s="390">
        <v>0</v>
      </c>
      <c r="Q187" s="390">
        <v>1</v>
      </c>
      <c r="R187" s="518">
        <v>52.667000000000002</v>
      </c>
      <c r="S187" s="390">
        <v>53</v>
      </c>
      <c r="T187" s="390">
        <v>28</v>
      </c>
      <c r="U187" s="390">
        <v>23</v>
      </c>
      <c r="V187" s="390">
        <v>11</v>
      </c>
      <c r="W187" s="390">
        <v>27</v>
      </c>
      <c r="X187" s="390">
        <v>0</v>
      </c>
      <c r="Y187" s="390">
        <v>62</v>
      </c>
      <c r="Z187" s="390">
        <v>1</v>
      </c>
      <c r="AA187" s="390">
        <v>0</v>
      </c>
      <c r="AB187" s="390">
        <v>2</v>
      </c>
      <c r="AC187" s="390">
        <v>235</v>
      </c>
      <c r="AD187" s="390">
        <v>109</v>
      </c>
      <c r="AE187" s="390">
        <v>5.12</v>
      </c>
      <c r="AF187" s="519">
        <v>1.5189999999999999</v>
      </c>
      <c r="AG187" s="518">
        <v>9.1</v>
      </c>
      <c r="AH187" s="518">
        <v>1.9</v>
      </c>
      <c r="AI187" s="518">
        <v>4.5999999999999996</v>
      </c>
      <c r="AJ187" s="518">
        <v>10.6</v>
      </c>
      <c r="AK187" s="567">
        <v>2.2999999999999998</v>
      </c>
      <c r="AL187" s="370"/>
      <c r="AM187" s="390">
        <v>80</v>
      </c>
      <c r="AN187" s="390">
        <v>0</v>
      </c>
      <c r="AO187" s="389">
        <v>22</v>
      </c>
      <c r="AP187" s="390">
        <v>5</v>
      </c>
      <c r="AQ187" s="390">
        <v>1</v>
      </c>
      <c r="AR187" s="390">
        <v>5</v>
      </c>
      <c r="AS187" s="390">
        <v>19</v>
      </c>
      <c r="AT187" s="390">
        <v>12</v>
      </c>
      <c r="AU187" s="390">
        <v>26</v>
      </c>
      <c r="AV187" s="519">
        <v>0.27500000000000002</v>
      </c>
      <c r="AW187" s="519">
        <v>0.36099999999999999</v>
      </c>
      <c r="AX187" s="519">
        <v>0.55000000000000004</v>
      </c>
      <c r="AY187" s="519">
        <v>0.91100000000000003</v>
      </c>
      <c r="AZ187" s="370"/>
      <c r="BA187" s="390">
        <v>123</v>
      </c>
      <c r="BB187" s="389">
        <v>0</v>
      </c>
      <c r="BC187" s="389">
        <v>31</v>
      </c>
      <c r="BD187" s="389">
        <v>6</v>
      </c>
      <c r="BE187" s="389">
        <v>0</v>
      </c>
      <c r="BF187" s="390">
        <v>6</v>
      </c>
      <c r="BG187" s="390">
        <v>12</v>
      </c>
      <c r="BH187" s="390">
        <v>15</v>
      </c>
      <c r="BI187" s="390">
        <v>36</v>
      </c>
      <c r="BJ187" s="519">
        <v>0.252</v>
      </c>
      <c r="BK187" s="519">
        <v>0.33300000000000002</v>
      </c>
      <c r="BL187" s="519">
        <v>0.44700000000000001</v>
      </c>
      <c r="BM187" s="519">
        <v>0.78</v>
      </c>
    </row>
    <row r="188" spans="1:75" s="390" customFormat="1" ht="15.75" thickBot="1">
      <c r="A188" s="552" t="s">
        <v>9956</v>
      </c>
      <c r="B188" s="390" t="s">
        <v>10</v>
      </c>
      <c r="J188" s="517"/>
      <c r="Q188" s="518"/>
      <c r="R188" s="519"/>
      <c r="AF188" s="518"/>
      <c r="AG188" s="518"/>
      <c r="AH188" s="518"/>
      <c r="AI188" s="518"/>
      <c r="AJ188" s="517"/>
      <c r="AK188" s="389"/>
      <c r="AL188" s="605"/>
      <c r="AM188" s="507"/>
      <c r="AN188" s="507"/>
      <c r="AO188" s="389"/>
      <c r="AP188" s="507"/>
      <c r="AQ188" s="507"/>
      <c r="AR188" s="507"/>
      <c r="AS188" s="389"/>
      <c r="AT188" s="389"/>
      <c r="AU188" s="389"/>
      <c r="AV188" s="389"/>
      <c r="AW188" s="389"/>
      <c r="AZ188" s="370"/>
      <c r="BB188" s="389"/>
      <c r="BC188" s="389"/>
      <c r="BD188" s="389"/>
      <c r="BE188" s="389"/>
    </row>
    <row r="189" spans="1:75" s="388" customFormat="1">
      <c r="A189" s="272" t="s">
        <v>10198</v>
      </c>
      <c r="B189" s="388" t="s">
        <v>9958</v>
      </c>
      <c r="C189" s="388" t="s">
        <v>10193</v>
      </c>
      <c r="D189" s="390">
        <v>28</v>
      </c>
      <c r="E189" s="390" t="s">
        <v>60</v>
      </c>
      <c r="F189" s="390" t="s">
        <v>34</v>
      </c>
      <c r="G189" s="390" t="s">
        <v>10</v>
      </c>
      <c r="H189" s="390">
        <v>4</v>
      </c>
      <c r="I189" s="390">
        <v>2</v>
      </c>
      <c r="J189" s="519">
        <v>0.66700000000000004</v>
      </c>
      <c r="K189" s="517">
        <v>5.55</v>
      </c>
      <c r="L189" s="390">
        <v>48</v>
      </c>
      <c r="M189" s="390">
        <v>2</v>
      </c>
      <c r="N189" s="390">
        <v>16</v>
      </c>
      <c r="O189" s="390">
        <v>0</v>
      </c>
      <c r="P189" s="390">
        <v>0</v>
      </c>
      <c r="Q189" s="390">
        <v>0</v>
      </c>
      <c r="R189" s="518">
        <v>84.332999999999998</v>
      </c>
      <c r="S189" s="390">
        <v>101</v>
      </c>
      <c r="T189" s="390">
        <v>55</v>
      </c>
      <c r="U189" s="390">
        <v>52</v>
      </c>
      <c r="V189" s="390">
        <v>12</v>
      </c>
      <c r="W189" s="390">
        <v>36</v>
      </c>
      <c r="X189" s="390">
        <v>1</v>
      </c>
      <c r="Y189" s="390">
        <v>74</v>
      </c>
      <c r="Z189" s="390">
        <v>7</v>
      </c>
      <c r="AA189" s="390">
        <v>0</v>
      </c>
      <c r="AB189" s="390">
        <v>4</v>
      </c>
      <c r="AC189" s="390">
        <v>388</v>
      </c>
      <c r="AD189" s="390">
        <v>75</v>
      </c>
      <c r="AE189" s="390">
        <v>4.79</v>
      </c>
      <c r="AF189" s="519">
        <v>1.625</v>
      </c>
      <c r="AG189" s="518">
        <v>10.8</v>
      </c>
      <c r="AH189" s="518">
        <v>1.3</v>
      </c>
      <c r="AI189" s="518">
        <v>3.8</v>
      </c>
      <c r="AJ189" s="518">
        <v>7.9</v>
      </c>
      <c r="AK189" s="567">
        <v>2.06</v>
      </c>
      <c r="AL189" s="370"/>
      <c r="AM189" s="390">
        <v>141</v>
      </c>
      <c r="AN189" s="390">
        <v>0</v>
      </c>
      <c r="AO189" s="389">
        <v>40</v>
      </c>
      <c r="AP189" s="390">
        <v>6</v>
      </c>
      <c r="AQ189" s="390">
        <v>1</v>
      </c>
      <c r="AR189" s="390">
        <v>4</v>
      </c>
      <c r="AS189" s="390">
        <v>22</v>
      </c>
      <c r="AT189" s="390">
        <v>15</v>
      </c>
      <c r="AU189" s="390">
        <v>33</v>
      </c>
      <c r="AV189" s="519">
        <v>0.28399999999999997</v>
      </c>
      <c r="AW189" s="519">
        <v>0.36099999999999999</v>
      </c>
      <c r="AX189" s="519">
        <v>0.42599999999999999</v>
      </c>
      <c r="AY189" s="519">
        <v>0.78700000000000003</v>
      </c>
      <c r="AZ189" s="370"/>
      <c r="BA189" s="390">
        <v>197</v>
      </c>
      <c r="BB189" s="389">
        <v>0</v>
      </c>
      <c r="BC189" s="389">
        <v>61</v>
      </c>
      <c r="BD189" s="389">
        <v>10</v>
      </c>
      <c r="BE189" s="389">
        <v>1</v>
      </c>
      <c r="BF189" s="390">
        <v>8</v>
      </c>
      <c r="BG189" s="390">
        <v>36</v>
      </c>
      <c r="BH189" s="390">
        <v>21</v>
      </c>
      <c r="BI189" s="390">
        <v>41</v>
      </c>
      <c r="BJ189" s="519">
        <v>0.31</v>
      </c>
      <c r="BK189" s="519">
        <v>0.38</v>
      </c>
      <c r="BL189" s="519">
        <v>0.49199999999999999</v>
      </c>
      <c r="BM189" s="519">
        <v>0.872</v>
      </c>
    </row>
    <row r="190" spans="1:75" s="390" customFormat="1" ht="15.75" thickBot="1">
      <c r="A190" s="552" t="s">
        <v>268</v>
      </c>
      <c r="B190" s="390" t="s">
        <v>10</v>
      </c>
      <c r="J190" s="517"/>
      <c r="Q190" s="518"/>
      <c r="R190" s="519"/>
      <c r="AF190" s="518"/>
      <c r="AG190" s="518"/>
      <c r="AH190" s="518"/>
      <c r="AI190" s="518"/>
      <c r="AJ190" s="517"/>
      <c r="AK190" s="389"/>
      <c r="AL190" s="605"/>
      <c r="AM190" s="507"/>
      <c r="AN190" s="507"/>
      <c r="AO190" s="389"/>
      <c r="AP190" s="507"/>
      <c r="AQ190" s="507"/>
      <c r="AR190" s="507"/>
      <c r="AS190" s="389"/>
      <c r="AT190" s="389"/>
      <c r="AZ190" s="370"/>
      <c r="BB190" s="389"/>
      <c r="BC190" s="389"/>
      <c r="BD190" s="389"/>
      <c r="BE190" s="389"/>
    </row>
    <row r="191" spans="1:75">
      <c r="A191" s="279"/>
      <c r="B191" s="368"/>
      <c r="C191" s="368"/>
      <c r="D191" s="368"/>
      <c r="E191" s="368"/>
      <c r="F191" s="368"/>
      <c r="G191" s="368"/>
      <c r="H191" s="291"/>
      <c r="I191" s="291"/>
      <c r="J191" s="292"/>
      <c r="K191" s="368"/>
      <c r="L191" s="368"/>
      <c r="M191" s="368"/>
      <c r="N191" s="368"/>
      <c r="O191" s="368"/>
      <c r="P191" s="368"/>
      <c r="Q191" s="290"/>
      <c r="R191" s="368"/>
      <c r="S191" s="368"/>
      <c r="T191" s="368"/>
      <c r="U191" s="368"/>
      <c r="V191" s="368"/>
      <c r="W191" s="368"/>
      <c r="X191" s="368"/>
      <c r="Y191" s="368"/>
      <c r="Z191" s="368"/>
      <c r="AA191" s="368"/>
      <c r="AB191" s="368"/>
      <c r="AC191" s="368"/>
      <c r="AD191" s="368"/>
      <c r="AE191" s="368"/>
      <c r="AF191" s="368"/>
      <c r="AG191" s="368"/>
      <c r="AH191" s="368"/>
      <c r="AI191" s="368"/>
      <c r="AJ191" s="319"/>
      <c r="AK191" s="291"/>
      <c r="AL191" s="616"/>
      <c r="AM191" s="291"/>
      <c r="AN191" s="291"/>
      <c r="AO191" s="291"/>
      <c r="AP191" s="319"/>
      <c r="AQ191" s="291"/>
      <c r="AR191" s="291"/>
      <c r="AS191" s="291"/>
      <c r="AT191" s="291"/>
      <c r="AU191" s="291"/>
    </row>
    <row r="192" spans="1:75">
      <c r="A192" s="351" t="s">
        <v>462</v>
      </c>
      <c r="B192" s="328"/>
      <c r="C192" s="328"/>
      <c r="D192" s="328"/>
      <c r="E192" s="390"/>
      <c r="F192" s="390"/>
      <c r="G192" s="390"/>
      <c r="H192" s="390"/>
      <c r="I192" s="390"/>
      <c r="J192" s="390"/>
      <c r="K192" s="390"/>
      <c r="L192" s="390"/>
      <c r="M192" s="390"/>
      <c r="N192" s="390"/>
      <c r="O192" s="390"/>
      <c r="P192" s="389"/>
      <c r="Q192" s="390"/>
      <c r="R192" s="390"/>
      <c r="S192" s="390"/>
      <c r="T192" s="390"/>
      <c r="U192" s="390"/>
      <c r="V192" s="390"/>
      <c r="W192" s="390"/>
      <c r="X192" s="390"/>
      <c r="Y192" s="390"/>
      <c r="Z192" s="390"/>
      <c r="AA192" s="390"/>
      <c r="AB192" s="390"/>
      <c r="AC192" s="390"/>
      <c r="AD192" s="390"/>
      <c r="AE192" s="390"/>
      <c r="AF192" s="390"/>
      <c r="AG192" s="390"/>
      <c r="AH192" s="390"/>
      <c r="AI192" s="390"/>
      <c r="AJ192" s="390"/>
      <c r="AK192" s="389"/>
      <c r="AL192" s="370"/>
      <c r="AM192" s="390"/>
      <c r="AN192" s="390"/>
      <c r="AO192" s="389"/>
      <c r="AP192" s="390"/>
      <c r="AQ192" s="390"/>
      <c r="AR192" s="390"/>
      <c r="AS192" s="389"/>
    </row>
    <row r="193" spans="1:75" s="388" customFormat="1">
      <c r="A193" s="272" t="s">
        <v>369</v>
      </c>
      <c r="B193" s="388" t="s">
        <v>7453</v>
      </c>
      <c r="C193" s="388" t="s">
        <v>10193</v>
      </c>
      <c r="D193" s="390">
        <v>30</v>
      </c>
      <c r="E193" s="390" t="s">
        <v>70</v>
      </c>
      <c r="F193" s="390" t="s">
        <v>43</v>
      </c>
      <c r="G193" s="390" t="s">
        <v>10</v>
      </c>
      <c r="H193" s="390">
        <v>15</v>
      </c>
      <c r="I193" s="390">
        <v>8</v>
      </c>
      <c r="J193" s="519">
        <v>0.65200000000000002</v>
      </c>
      <c r="K193" s="517">
        <v>3.5</v>
      </c>
      <c r="L193" s="390">
        <v>35</v>
      </c>
      <c r="M193" s="390">
        <v>35</v>
      </c>
      <c r="N193" s="390">
        <v>0</v>
      </c>
      <c r="O193" s="390">
        <v>0</v>
      </c>
      <c r="P193" s="390">
        <v>0</v>
      </c>
      <c r="Q193" s="390">
        <v>0</v>
      </c>
      <c r="R193" s="518">
        <v>192.667</v>
      </c>
      <c r="S193" s="390">
        <v>153</v>
      </c>
      <c r="T193" s="390">
        <v>83</v>
      </c>
      <c r="U193" s="390">
        <v>75</v>
      </c>
      <c r="V193" s="390">
        <v>18</v>
      </c>
      <c r="W193" s="390">
        <v>71</v>
      </c>
      <c r="X193" s="390">
        <v>3</v>
      </c>
      <c r="Y193" s="390">
        <v>156</v>
      </c>
      <c r="Z193" s="390">
        <v>11</v>
      </c>
      <c r="AA193" s="390">
        <v>0</v>
      </c>
      <c r="AB193" s="390">
        <v>5</v>
      </c>
      <c r="AC193" s="390">
        <v>796</v>
      </c>
      <c r="AD193" s="390">
        <v>116</v>
      </c>
      <c r="AE193" s="390">
        <v>4.03</v>
      </c>
      <c r="AF193" s="519">
        <v>1.163</v>
      </c>
      <c r="AG193" s="518">
        <v>7.1</v>
      </c>
      <c r="AH193" s="518">
        <v>0.8</v>
      </c>
      <c r="AI193" s="518">
        <v>3.3</v>
      </c>
      <c r="AJ193" s="518">
        <v>7.3</v>
      </c>
      <c r="AK193" s="567">
        <v>2.2000000000000002</v>
      </c>
      <c r="AL193" s="370"/>
      <c r="AM193" s="390">
        <v>349</v>
      </c>
      <c r="AN193" s="390">
        <v>0</v>
      </c>
      <c r="AO193" s="389">
        <v>91</v>
      </c>
      <c r="AP193" s="390">
        <v>18</v>
      </c>
      <c r="AQ193" s="390">
        <v>4</v>
      </c>
      <c r="AR193" s="390">
        <v>11</v>
      </c>
      <c r="AS193" s="390">
        <v>36</v>
      </c>
      <c r="AT193" s="390">
        <v>44</v>
      </c>
      <c r="AU193" s="390">
        <v>62</v>
      </c>
      <c r="AV193" s="519">
        <v>0.26100000000000001</v>
      </c>
      <c r="AW193" s="519">
        <v>0.35099999999999998</v>
      </c>
      <c r="AX193" s="519">
        <v>0.43</v>
      </c>
      <c r="AY193" s="519">
        <v>0.78100000000000003</v>
      </c>
      <c r="AZ193" s="370"/>
      <c r="BA193" s="390">
        <v>348</v>
      </c>
      <c r="BB193" s="389">
        <v>0</v>
      </c>
      <c r="BC193" s="389">
        <v>62</v>
      </c>
      <c r="BD193" s="389">
        <v>14</v>
      </c>
      <c r="BE193" s="389">
        <v>1</v>
      </c>
      <c r="BF193" s="390">
        <v>7</v>
      </c>
      <c r="BG193" s="390">
        <v>33</v>
      </c>
      <c r="BH193" s="390">
        <v>27</v>
      </c>
      <c r="BI193" s="390">
        <v>94</v>
      </c>
      <c r="BJ193" s="519">
        <v>0.17799999999999999</v>
      </c>
      <c r="BK193" s="519">
        <v>0.24399999999999999</v>
      </c>
      <c r="BL193" s="519">
        <v>0.28399999999999997</v>
      </c>
      <c r="BM193" s="519">
        <v>0.52800000000000002</v>
      </c>
    </row>
    <row r="194" spans="1:75" s="388" customFormat="1">
      <c r="A194" s="272" t="s">
        <v>6200</v>
      </c>
      <c r="B194" s="388" t="s">
        <v>9951</v>
      </c>
      <c r="C194" s="388" t="s">
        <v>10193</v>
      </c>
      <c r="D194" s="390">
        <v>27</v>
      </c>
      <c r="E194" s="390" t="s">
        <v>33</v>
      </c>
      <c r="F194" s="390" t="s">
        <v>34</v>
      </c>
      <c r="G194" s="390" t="s">
        <v>10</v>
      </c>
      <c r="H194" s="390">
        <v>2</v>
      </c>
      <c r="I194" s="390">
        <v>2</v>
      </c>
      <c r="J194" s="519">
        <v>0.5</v>
      </c>
      <c r="K194" s="517">
        <v>7.2</v>
      </c>
      <c r="L194" s="390">
        <v>19</v>
      </c>
      <c r="M194" s="390">
        <v>1</v>
      </c>
      <c r="N194" s="390">
        <v>4</v>
      </c>
      <c r="O194" s="390">
        <v>0</v>
      </c>
      <c r="P194" s="390">
        <v>0</v>
      </c>
      <c r="Q194" s="390">
        <v>0</v>
      </c>
      <c r="R194" s="518">
        <v>25</v>
      </c>
      <c r="S194" s="390">
        <v>26</v>
      </c>
      <c r="T194" s="390">
        <v>22</v>
      </c>
      <c r="U194" s="390">
        <v>20</v>
      </c>
      <c r="V194" s="390">
        <v>6</v>
      </c>
      <c r="W194" s="390">
        <v>4</v>
      </c>
      <c r="X194" s="390">
        <v>0</v>
      </c>
      <c r="Y194" s="390">
        <v>19</v>
      </c>
      <c r="Z194" s="390">
        <v>1</v>
      </c>
      <c r="AA194" s="390">
        <v>0</v>
      </c>
      <c r="AB194" s="390">
        <v>2</v>
      </c>
      <c r="AC194" s="390">
        <v>107</v>
      </c>
      <c r="AD194" s="390">
        <v>61</v>
      </c>
      <c r="AE194" s="390">
        <v>5.36</v>
      </c>
      <c r="AF194" s="519">
        <v>1.2</v>
      </c>
      <c r="AG194" s="518">
        <v>9.4</v>
      </c>
      <c r="AH194" s="518">
        <v>2.2000000000000002</v>
      </c>
      <c r="AI194" s="518">
        <v>1.4</v>
      </c>
      <c r="AJ194" s="518">
        <v>6.8</v>
      </c>
      <c r="AK194" s="567">
        <v>4.75</v>
      </c>
      <c r="AL194" s="370"/>
      <c r="AM194" s="390">
        <v>51</v>
      </c>
      <c r="AN194" s="390">
        <v>0</v>
      </c>
      <c r="AO194" s="389">
        <v>16</v>
      </c>
      <c r="AP194" s="390">
        <v>5</v>
      </c>
      <c r="AQ194" s="390">
        <v>1</v>
      </c>
      <c r="AR194" s="390">
        <v>2</v>
      </c>
      <c r="AS194" s="390">
        <v>8</v>
      </c>
      <c r="AT194" s="390">
        <v>3</v>
      </c>
      <c r="AU194" s="390">
        <v>9</v>
      </c>
      <c r="AV194" s="519">
        <v>0.314</v>
      </c>
      <c r="AW194" s="519">
        <v>0.35699999999999998</v>
      </c>
      <c r="AX194" s="519">
        <v>0.56899999999999995</v>
      </c>
      <c r="AY194" s="519">
        <v>0.92600000000000005</v>
      </c>
      <c r="AZ194" s="370"/>
      <c r="BA194" s="390">
        <v>49</v>
      </c>
      <c r="BB194" s="389">
        <v>0</v>
      </c>
      <c r="BC194" s="389">
        <v>10</v>
      </c>
      <c r="BD194" s="389">
        <v>3</v>
      </c>
      <c r="BE194" s="389">
        <v>0</v>
      </c>
      <c r="BF194" s="390">
        <v>4</v>
      </c>
      <c r="BG194" s="390">
        <v>9</v>
      </c>
      <c r="BH194" s="390">
        <v>1</v>
      </c>
      <c r="BI194" s="390">
        <v>10</v>
      </c>
      <c r="BJ194" s="519">
        <v>0.20399999999999999</v>
      </c>
      <c r="BK194" s="519">
        <v>0.216</v>
      </c>
      <c r="BL194" s="519">
        <v>0.51</v>
      </c>
      <c r="BM194" s="519">
        <v>0.72599999999999998</v>
      </c>
    </row>
    <row r="195" spans="1:75" s="388" customFormat="1">
      <c r="A195" s="272" t="s">
        <v>353</v>
      </c>
      <c r="B195" s="388" t="s">
        <v>7454</v>
      </c>
      <c r="C195" s="388" t="s">
        <v>10193</v>
      </c>
      <c r="D195" s="390">
        <v>31</v>
      </c>
      <c r="E195" s="390" t="s">
        <v>58</v>
      </c>
      <c r="F195" s="390" t="s">
        <v>34</v>
      </c>
      <c r="G195" s="390" t="s">
        <v>10</v>
      </c>
      <c r="H195" s="390">
        <v>1</v>
      </c>
      <c r="I195" s="390">
        <v>1</v>
      </c>
      <c r="J195" s="519">
        <v>0.5</v>
      </c>
      <c r="K195" s="517">
        <v>5.63</v>
      </c>
      <c r="L195" s="390">
        <v>8</v>
      </c>
      <c r="M195" s="390">
        <v>0</v>
      </c>
      <c r="N195" s="390">
        <v>0</v>
      </c>
      <c r="O195" s="390">
        <v>0</v>
      </c>
      <c r="P195" s="390">
        <v>0</v>
      </c>
      <c r="Q195" s="390">
        <v>0</v>
      </c>
      <c r="R195" s="518">
        <v>8</v>
      </c>
      <c r="S195" s="390">
        <v>6</v>
      </c>
      <c r="T195" s="390">
        <v>5</v>
      </c>
      <c r="U195" s="390">
        <v>5</v>
      </c>
      <c r="V195" s="390">
        <v>3</v>
      </c>
      <c r="W195" s="390">
        <v>0</v>
      </c>
      <c r="X195" s="390">
        <v>0</v>
      </c>
      <c r="Y195" s="390">
        <v>9</v>
      </c>
      <c r="Z195" s="390">
        <v>0</v>
      </c>
      <c r="AA195" s="390">
        <v>0</v>
      </c>
      <c r="AB195" s="390">
        <v>1</v>
      </c>
      <c r="AC195" s="390">
        <v>29</v>
      </c>
      <c r="AD195" s="390">
        <v>78</v>
      </c>
      <c r="AE195" s="390">
        <v>5.79</v>
      </c>
      <c r="AF195" s="519">
        <v>0.75</v>
      </c>
      <c r="AG195" s="518">
        <v>6.8</v>
      </c>
      <c r="AH195" s="518">
        <v>3.4</v>
      </c>
      <c r="AI195" s="518">
        <v>0</v>
      </c>
      <c r="AJ195" s="518">
        <v>10.1</v>
      </c>
      <c r="AK195" s="567">
        <v>0</v>
      </c>
      <c r="AL195" s="370"/>
      <c r="AM195" s="390">
        <v>4</v>
      </c>
      <c r="AN195" s="390">
        <v>0</v>
      </c>
      <c r="AO195" s="389">
        <v>0</v>
      </c>
      <c r="AP195" s="390">
        <v>0</v>
      </c>
      <c r="AQ195" s="390">
        <v>0</v>
      </c>
      <c r="AR195" s="390">
        <v>0</v>
      </c>
      <c r="AS195" s="390">
        <v>1</v>
      </c>
      <c r="AT195" s="390">
        <v>0</v>
      </c>
      <c r="AU195" s="390">
        <v>2</v>
      </c>
      <c r="AV195" s="519">
        <v>0</v>
      </c>
      <c r="AW195" s="519">
        <v>0</v>
      </c>
      <c r="AX195" s="519">
        <v>0</v>
      </c>
      <c r="AY195" s="519">
        <v>0</v>
      </c>
      <c r="AZ195" s="370"/>
      <c r="BA195" s="390">
        <v>24</v>
      </c>
      <c r="BB195" s="389">
        <v>0</v>
      </c>
      <c r="BC195" s="389">
        <v>6</v>
      </c>
      <c r="BD195" s="389">
        <v>2</v>
      </c>
      <c r="BE195" s="389">
        <v>0</v>
      </c>
      <c r="BF195" s="390">
        <v>3</v>
      </c>
      <c r="BG195" s="390">
        <v>7</v>
      </c>
      <c r="BH195" s="390">
        <v>0</v>
      </c>
      <c r="BI195" s="390">
        <v>7</v>
      </c>
      <c r="BJ195" s="519">
        <v>0.25</v>
      </c>
      <c r="BK195" s="519">
        <v>0.25</v>
      </c>
      <c r="BL195" s="519">
        <v>0.70799999999999996</v>
      </c>
      <c r="BM195" s="519">
        <v>0.95799999999999996</v>
      </c>
    </row>
    <row r="196" spans="1:75" s="388" customFormat="1">
      <c r="A196" s="272" t="s">
        <v>8046</v>
      </c>
      <c r="B196" s="388" t="s">
        <v>8047</v>
      </c>
      <c r="C196" s="388" t="s">
        <v>10193</v>
      </c>
      <c r="D196" s="390">
        <v>31</v>
      </c>
      <c r="E196" s="390" t="s">
        <v>46</v>
      </c>
      <c r="F196" s="390" t="s">
        <v>43</v>
      </c>
      <c r="G196" s="390" t="s">
        <v>10</v>
      </c>
      <c r="H196" s="390">
        <v>3</v>
      </c>
      <c r="I196" s="390">
        <v>1</v>
      </c>
      <c r="J196" s="519">
        <v>0.75</v>
      </c>
      <c r="K196" s="517">
        <v>6.07</v>
      </c>
      <c r="L196" s="390">
        <v>59</v>
      </c>
      <c r="M196" s="390">
        <v>0</v>
      </c>
      <c r="N196" s="390">
        <v>7</v>
      </c>
      <c r="O196" s="390">
        <v>0</v>
      </c>
      <c r="P196" s="390">
        <v>0</v>
      </c>
      <c r="Q196" s="390">
        <v>1</v>
      </c>
      <c r="R196" s="518">
        <v>46</v>
      </c>
      <c r="S196" s="390">
        <v>49</v>
      </c>
      <c r="T196" s="390">
        <v>31</v>
      </c>
      <c r="U196" s="390">
        <v>31</v>
      </c>
      <c r="V196" s="390">
        <v>4</v>
      </c>
      <c r="W196" s="390">
        <v>18</v>
      </c>
      <c r="X196" s="390">
        <v>1</v>
      </c>
      <c r="Y196" s="390">
        <v>51</v>
      </c>
      <c r="Z196" s="390">
        <v>4</v>
      </c>
      <c r="AA196" s="390">
        <v>0</v>
      </c>
      <c r="AB196" s="390">
        <v>7</v>
      </c>
      <c r="AC196" s="390">
        <v>204</v>
      </c>
      <c r="AD196" s="390">
        <v>69</v>
      </c>
      <c r="AE196" s="390">
        <v>3.51</v>
      </c>
      <c r="AF196" s="519">
        <v>1.4570000000000001</v>
      </c>
      <c r="AG196" s="518">
        <v>9.6</v>
      </c>
      <c r="AH196" s="518">
        <v>0.8</v>
      </c>
      <c r="AI196" s="518">
        <v>3.5</v>
      </c>
      <c r="AJ196" s="518">
        <v>10</v>
      </c>
      <c r="AK196" s="567">
        <v>2.83</v>
      </c>
      <c r="AL196" s="370"/>
      <c r="AM196" s="390">
        <v>75</v>
      </c>
      <c r="AN196" s="390">
        <v>0</v>
      </c>
      <c r="AO196" s="389">
        <v>21</v>
      </c>
      <c r="AP196" s="390">
        <v>6</v>
      </c>
      <c r="AQ196" s="390">
        <v>1</v>
      </c>
      <c r="AR196" s="390">
        <v>1</v>
      </c>
      <c r="AS196" s="390">
        <v>15</v>
      </c>
      <c r="AT196" s="390">
        <v>7</v>
      </c>
      <c r="AU196" s="390">
        <v>18</v>
      </c>
      <c r="AV196" s="519">
        <v>0.28000000000000003</v>
      </c>
      <c r="AW196" s="519">
        <v>0.34100000000000003</v>
      </c>
      <c r="AX196" s="519">
        <v>0.42699999999999999</v>
      </c>
      <c r="AY196" s="519">
        <v>0.76800000000000002</v>
      </c>
      <c r="AZ196" s="370"/>
      <c r="BA196" s="390">
        <v>106</v>
      </c>
      <c r="BB196" s="389">
        <v>0</v>
      </c>
      <c r="BC196" s="389">
        <v>28</v>
      </c>
      <c r="BD196" s="389">
        <v>4</v>
      </c>
      <c r="BE196" s="389">
        <v>2</v>
      </c>
      <c r="BF196" s="390">
        <v>3</v>
      </c>
      <c r="BG196" s="390">
        <v>12</v>
      </c>
      <c r="BH196" s="390">
        <v>11</v>
      </c>
      <c r="BI196" s="390">
        <v>33</v>
      </c>
      <c r="BJ196" s="519">
        <v>0.26400000000000001</v>
      </c>
      <c r="BK196" s="519">
        <v>0.35199999999999998</v>
      </c>
      <c r="BL196" s="519">
        <v>0.42499999999999999</v>
      </c>
      <c r="BM196" s="519">
        <v>0.77700000000000002</v>
      </c>
    </row>
    <row r="197" spans="1:75" s="388" customFormat="1" ht="15.75" thickBot="1">
      <c r="A197" s="550" t="s">
        <v>6549</v>
      </c>
      <c r="B197" s="390" t="s">
        <v>10</v>
      </c>
      <c r="C197" s="390"/>
      <c r="D197" s="390"/>
      <c r="E197" s="390"/>
      <c r="F197" s="390"/>
      <c r="G197" s="390"/>
      <c r="H197" s="390"/>
      <c r="I197" s="390"/>
      <c r="J197" s="517"/>
      <c r="K197" s="390"/>
      <c r="L197" s="390"/>
      <c r="M197" s="390"/>
      <c r="N197" s="390"/>
      <c r="O197" s="390"/>
      <c r="P197" s="390"/>
      <c r="Q197" s="518"/>
      <c r="R197" s="519"/>
      <c r="S197" s="390"/>
      <c r="T197" s="390"/>
      <c r="U197" s="390"/>
      <c r="V197" s="390"/>
      <c r="W197" s="390"/>
      <c r="X197" s="390"/>
      <c r="Y197" s="390"/>
      <c r="Z197" s="390"/>
      <c r="AA197" s="390"/>
      <c r="AB197" s="390"/>
      <c r="AC197" s="390"/>
      <c r="AD197" s="390"/>
      <c r="AE197" s="390"/>
      <c r="AF197" s="518"/>
      <c r="AG197" s="518"/>
      <c r="AH197" s="518"/>
      <c r="AI197" s="518"/>
      <c r="AJ197" s="517"/>
      <c r="AK197" s="389"/>
      <c r="AL197" s="605"/>
      <c r="AM197" s="507"/>
      <c r="AN197" s="507"/>
      <c r="AO197" s="389"/>
      <c r="AP197" s="507"/>
      <c r="AQ197" s="507"/>
      <c r="AR197" s="507"/>
      <c r="AS197" s="389"/>
      <c r="AT197" s="341"/>
      <c r="AU197" s="341"/>
      <c r="AV197" s="341"/>
      <c r="AW197" s="341"/>
      <c r="AX197" s="341"/>
      <c r="AY197" s="341"/>
      <c r="AZ197" s="115"/>
      <c r="BA197" s="341"/>
      <c r="BB197" s="341"/>
      <c r="BC197" s="341"/>
      <c r="BD197" s="341"/>
      <c r="BE197" s="341"/>
      <c r="BF197" s="341"/>
      <c r="BG197" s="341"/>
      <c r="BH197" s="341"/>
      <c r="BI197" s="341"/>
      <c r="BJ197" s="341"/>
      <c r="BK197" s="341"/>
      <c r="BL197" s="341"/>
      <c r="BM197" s="341"/>
      <c r="BN197" s="316"/>
      <c r="BO197" s="316"/>
      <c r="BP197" s="316"/>
      <c r="BQ197" s="316"/>
      <c r="BR197" s="316"/>
      <c r="BS197" s="316"/>
      <c r="BT197" s="316"/>
      <c r="BU197" s="316"/>
      <c r="BV197" s="316"/>
      <c r="BW197" s="316"/>
    </row>
    <row r="198" spans="1:75" s="388" customFormat="1">
      <c r="A198" s="272" t="s">
        <v>434</v>
      </c>
      <c r="B198" s="388" t="s">
        <v>7574</v>
      </c>
      <c r="C198" s="388" t="s">
        <v>10193</v>
      </c>
      <c r="D198" s="390">
        <v>29</v>
      </c>
      <c r="E198" s="390" t="s">
        <v>51</v>
      </c>
      <c r="F198" s="390" t="s">
        <v>43</v>
      </c>
      <c r="G198" s="390" t="s">
        <v>10</v>
      </c>
      <c r="H198" s="390">
        <v>7</v>
      </c>
      <c r="I198" s="390">
        <v>9</v>
      </c>
      <c r="J198" s="519">
        <v>0.438</v>
      </c>
      <c r="K198" s="517">
        <v>4.9400000000000004</v>
      </c>
      <c r="L198" s="390">
        <v>32</v>
      </c>
      <c r="M198" s="390">
        <v>28</v>
      </c>
      <c r="N198" s="390">
        <v>2</v>
      </c>
      <c r="O198" s="390">
        <v>0</v>
      </c>
      <c r="P198" s="390">
        <v>0</v>
      </c>
      <c r="Q198" s="390">
        <v>0</v>
      </c>
      <c r="R198" s="518">
        <v>155</v>
      </c>
      <c r="S198" s="390">
        <v>165</v>
      </c>
      <c r="T198" s="390">
        <v>87</v>
      </c>
      <c r="U198" s="390">
        <v>85</v>
      </c>
      <c r="V198" s="390">
        <v>27</v>
      </c>
      <c r="W198" s="390">
        <v>37</v>
      </c>
      <c r="X198" s="390">
        <v>2</v>
      </c>
      <c r="Y198" s="390">
        <v>131</v>
      </c>
      <c r="Z198" s="390">
        <v>6</v>
      </c>
      <c r="AA198" s="390">
        <v>1</v>
      </c>
      <c r="AB198" s="390">
        <v>2</v>
      </c>
      <c r="AC198" s="390">
        <v>663</v>
      </c>
      <c r="AD198" s="390">
        <v>83</v>
      </c>
      <c r="AE198" s="390">
        <v>4.57</v>
      </c>
      <c r="AF198" s="519">
        <v>1.3029999999999999</v>
      </c>
      <c r="AG198" s="518">
        <v>9.6</v>
      </c>
      <c r="AH198" s="518">
        <v>1.6</v>
      </c>
      <c r="AI198" s="518">
        <v>2.1</v>
      </c>
      <c r="AJ198" s="518">
        <v>7.6</v>
      </c>
      <c r="AK198" s="567">
        <v>3.54</v>
      </c>
      <c r="AL198" s="370"/>
      <c r="AM198" s="390">
        <v>315</v>
      </c>
      <c r="AN198" s="390">
        <v>0</v>
      </c>
      <c r="AO198" s="389">
        <v>83</v>
      </c>
      <c r="AP198" s="390">
        <v>18</v>
      </c>
      <c r="AQ198" s="390">
        <v>1</v>
      </c>
      <c r="AR198" s="390">
        <v>17</v>
      </c>
      <c r="AS198" s="390">
        <v>45</v>
      </c>
      <c r="AT198" s="390">
        <v>19</v>
      </c>
      <c r="AU198" s="390">
        <v>69</v>
      </c>
      <c r="AV198" s="519">
        <v>0.26300000000000001</v>
      </c>
      <c r="AW198" s="519">
        <v>0.314</v>
      </c>
      <c r="AX198" s="519">
        <v>0.48899999999999999</v>
      </c>
      <c r="AY198" s="519">
        <v>0.80300000000000005</v>
      </c>
      <c r="AZ198" s="370"/>
      <c r="BA198" s="390">
        <v>294</v>
      </c>
      <c r="BB198" s="389">
        <v>0</v>
      </c>
      <c r="BC198" s="389">
        <v>82</v>
      </c>
      <c r="BD198" s="389">
        <v>14</v>
      </c>
      <c r="BE198" s="389">
        <v>2</v>
      </c>
      <c r="BF198" s="390">
        <v>10</v>
      </c>
      <c r="BG198" s="390">
        <v>37</v>
      </c>
      <c r="BH198" s="390">
        <v>18</v>
      </c>
      <c r="BI198" s="390">
        <v>62</v>
      </c>
      <c r="BJ198" s="519">
        <v>0.27900000000000003</v>
      </c>
      <c r="BK198" s="519">
        <v>0.32</v>
      </c>
      <c r="BL198" s="519">
        <v>0.442</v>
      </c>
      <c r="BM198" s="519">
        <v>0.76200000000000001</v>
      </c>
    </row>
    <row r="199" spans="1:75" s="388" customFormat="1">
      <c r="A199" s="272" t="s">
        <v>6599</v>
      </c>
      <c r="B199" s="388" t="s">
        <v>7455</v>
      </c>
      <c r="C199" s="388" t="s">
        <v>10193</v>
      </c>
      <c r="D199" s="390">
        <v>29</v>
      </c>
      <c r="E199" s="390" t="s">
        <v>53</v>
      </c>
      <c r="F199" s="390" t="s">
        <v>34</v>
      </c>
      <c r="G199" s="390" t="s">
        <v>10</v>
      </c>
      <c r="H199" s="390">
        <v>4</v>
      </c>
      <c r="I199" s="390">
        <v>1</v>
      </c>
      <c r="J199" s="519">
        <v>0.8</v>
      </c>
      <c r="K199" s="517">
        <v>4.2</v>
      </c>
      <c r="L199" s="390">
        <v>67</v>
      </c>
      <c r="M199" s="390">
        <v>0</v>
      </c>
      <c r="N199" s="390">
        <v>10</v>
      </c>
      <c r="O199" s="390">
        <v>0</v>
      </c>
      <c r="P199" s="390">
        <v>0</v>
      </c>
      <c r="Q199" s="390">
        <v>0</v>
      </c>
      <c r="R199" s="518">
        <v>60</v>
      </c>
      <c r="S199" s="390">
        <v>53</v>
      </c>
      <c r="T199" s="390">
        <v>30</v>
      </c>
      <c r="U199" s="390">
        <v>28</v>
      </c>
      <c r="V199" s="390">
        <v>10</v>
      </c>
      <c r="W199" s="390">
        <v>27</v>
      </c>
      <c r="X199" s="390">
        <v>1</v>
      </c>
      <c r="Y199" s="390">
        <v>76</v>
      </c>
      <c r="Z199" s="390">
        <v>1</v>
      </c>
      <c r="AA199" s="390">
        <v>1</v>
      </c>
      <c r="AB199" s="390">
        <v>4</v>
      </c>
      <c r="AC199" s="390">
        <v>260</v>
      </c>
      <c r="AD199" s="390">
        <v>104</v>
      </c>
      <c r="AE199" s="390">
        <v>4.1900000000000004</v>
      </c>
      <c r="AF199" s="519">
        <v>1.333</v>
      </c>
      <c r="AG199" s="518">
        <v>8</v>
      </c>
      <c r="AH199" s="518">
        <v>1.5</v>
      </c>
      <c r="AI199" s="518">
        <v>4.0999999999999996</v>
      </c>
      <c r="AJ199" s="518">
        <v>11.4</v>
      </c>
      <c r="AK199" s="567">
        <v>2.81</v>
      </c>
      <c r="AL199" s="370"/>
      <c r="AM199" s="390">
        <v>86</v>
      </c>
      <c r="AN199" s="390">
        <v>0</v>
      </c>
      <c r="AO199" s="389">
        <v>16</v>
      </c>
      <c r="AP199" s="390">
        <v>3</v>
      </c>
      <c r="AQ199" s="390">
        <v>0</v>
      </c>
      <c r="AR199" s="390">
        <v>1</v>
      </c>
      <c r="AS199" s="390">
        <v>9</v>
      </c>
      <c r="AT199" s="390">
        <v>14</v>
      </c>
      <c r="AU199" s="390">
        <v>28</v>
      </c>
      <c r="AV199" s="519">
        <v>0.186</v>
      </c>
      <c r="AW199" s="519">
        <v>0.29499999999999998</v>
      </c>
      <c r="AX199" s="519">
        <v>0.25600000000000001</v>
      </c>
      <c r="AY199" s="519">
        <v>0.55100000000000005</v>
      </c>
      <c r="AZ199" s="370"/>
      <c r="BA199" s="390">
        <v>141</v>
      </c>
      <c r="BB199" s="389">
        <v>0</v>
      </c>
      <c r="BC199" s="389">
        <v>37</v>
      </c>
      <c r="BD199" s="389">
        <v>6</v>
      </c>
      <c r="BE199" s="389">
        <v>2</v>
      </c>
      <c r="BF199" s="390">
        <v>9</v>
      </c>
      <c r="BG199" s="390">
        <v>23</v>
      </c>
      <c r="BH199" s="390">
        <v>13</v>
      </c>
      <c r="BI199" s="390">
        <v>48</v>
      </c>
      <c r="BJ199" s="519">
        <v>0.26200000000000001</v>
      </c>
      <c r="BK199" s="519">
        <v>0.32300000000000001</v>
      </c>
      <c r="BL199" s="519">
        <v>0.52500000000000002</v>
      </c>
      <c r="BM199" s="519">
        <v>0.84799999999999998</v>
      </c>
    </row>
    <row r="200" spans="1:75" s="388" customFormat="1">
      <c r="A200" s="272" t="s">
        <v>365</v>
      </c>
      <c r="B200" s="388" t="s">
        <v>7456</v>
      </c>
      <c r="C200" s="388" t="s">
        <v>10193</v>
      </c>
      <c r="D200" s="390">
        <v>32</v>
      </c>
      <c r="E200" s="390" t="s">
        <v>55</v>
      </c>
      <c r="F200" s="390" t="s">
        <v>34</v>
      </c>
      <c r="G200" s="390" t="s">
        <v>10</v>
      </c>
      <c r="H200" s="390">
        <v>8</v>
      </c>
      <c r="I200" s="390">
        <v>14</v>
      </c>
      <c r="J200" s="519">
        <v>0.36399999999999999</v>
      </c>
      <c r="K200" s="517">
        <v>5.55</v>
      </c>
      <c r="L200" s="390">
        <v>29</v>
      </c>
      <c r="M200" s="390">
        <v>28</v>
      </c>
      <c r="N200" s="390">
        <v>0</v>
      </c>
      <c r="O200" s="390">
        <v>0</v>
      </c>
      <c r="P200" s="390">
        <v>0</v>
      </c>
      <c r="Q200" s="390">
        <v>0</v>
      </c>
      <c r="R200" s="518">
        <v>155.667</v>
      </c>
      <c r="S200" s="390">
        <v>159</v>
      </c>
      <c r="T200" s="390">
        <v>107</v>
      </c>
      <c r="U200" s="390">
        <v>96</v>
      </c>
      <c r="V200" s="390">
        <v>27</v>
      </c>
      <c r="W200" s="390">
        <v>59</v>
      </c>
      <c r="X200" s="390">
        <v>0</v>
      </c>
      <c r="Y200" s="390">
        <v>125</v>
      </c>
      <c r="Z200" s="390">
        <v>12</v>
      </c>
      <c r="AA200" s="390">
        <v>0</v>
      </c>
      <c r="AB200" s="390">
        <v>11</v>
      </c>
      <c r="AC200" s="390">
        <v>685</v>
      </c>
      <c r="AD200" s="390">
        <v>73</v>
      </c>
      <c r="AE200" s="390">
        <v>5.18</v>
      </c>
      <c r="AF200" s="519">
        <v>1.4</v>
      </c>
      <c r="AG200" s="518">
        <v>9.1999999999999993</v>
      </c>
      <c r="AH200" s="518">
        <v>1.6</v>
      </c>
      <c r="AI200" s="518">
        <v>3.4</v>
      </c>
      <c r="AJ200" s="518">
        <v>7.2</v>
      </c>
      <c r="AK200" s="567">
        <v>2.12</v>
      </c>
      <c r="AL200" s="370"/>
      <c r="AM200" s="390">
        <v>259</v>
      </c>
      <c r="AN200" s="390">
        <v>0</v>
      </c>
      <c r="AO200" s="389">
        <v>65</v>
      </c>
      <c r="AP200" s="390">
        <v>21</v>
      </c>
      <c r="AQ200" s="390">
        <v>2</v>
      </c>
      <c r="AR200" s="390">
        <v>14</v>
      </c>
      <c r="AS200" s="390">
        <v>48</v>
      </c>
      <c r="AT200" s="390">
        <v>28</v>
      </c>
      <c r="AU200" s="390">
        <v>57</v>
      </c>
      <c r="AV200" s="519">
        <v>0.251</v>
      </c>
      <c r="AW200" s="519">
        <v>0.32500000000000001</v>
      </c>
      <c r="AX200" s="519">
        <v>0.51</v>
      </c>
      <c r="AY200" s="519">
        <v>0.83499999999999996</v>
      </c>
      <c r="AZ200" s="370"/>
      <c r="BA200" s="390">
        <v>348</v>
      </c>
      <c r="BB200" s="389">
        <v>0</v>
      </c>
      <c r="BC200" s="389">
        <v>94</v>
      </c>
      <c r="BD200" s="389">
        <v>14</v>
      </c>
      <c r="BE200" s="389">
        <v>0</v>
      </c>
      <c r="BF200" s="390">
        <v>13</v>
      </c>
      <c r="BG200" s="390">
        <v>40</v>
      </c>
      <c r="BH200" s="390">
        <v>31</v>
      </c>
      <c r="BI200" s="390">
        <v>68</v>
      </c>
      <c r="BJ200" s="519">
        <v>0.27100000000000002</v>
      </c>
      <c r="BK200" s="519">
        <v>0.34699999999999998</v>
      </c>
      <c r="BL200" s="519">
        <v>0.42399999999999999</v>
      </c>
      <c r="BM200" s="519">
        <v>0.77100000000000002</v>
      </c>
    </row>
    <row r="201" spans="1:75" s="388" customFormat="1">
      <c r="A201" s="272" t="s">
        <v>371</v>
      </c>
      <c r="B201" s="388" t="s">
        <v>7457</v>
      </c>
      <c r="C201" s="388" t="s">
        <v>10193</v>
      </c>
      <c r="D201" s="390">
        <v>31</v>
      </c>
      <c r="E201" s="390" t="s">
        <v>46</v>
      </c>
      <c r="F201" s="390" t="s">
        <v>43</v>
      </c>
      <c r="G201" s="390" t="s">
        <v>10</v>
      </c>
      <c r="H201" s="390">
        <v>5</v>
      </c>
      <c r="I201" s="390">
        <v>4</v>
      </c>
      <c r="J201" s="519">
        <v>0.55600000000000005</v>
      </c>
      <c r="K201" s="517">
        <v>3.8</v>
      </c>
      <c r="L201" s="390">
        <v>65</v>
      </c>
      <c r="M201" s="390">
        <v>0</v>
      </c>
      <c r="N201" s="390">
        <v>10</v>
      </c>
      <c r="O201" s="390">
        <v>0</v>
      </c>
      <c r="P201" s="390">
        <v>0</v>
      </c>
      <c r="Q201" s="390">
        <v>4</v>
      </c>
      <c r="R201" s="518">
        <v>64</v>
      </c>
      <c r="S201" s="390">
        <v>65</v>
      </c>
      <c r="T201" s="390">
        <v>28</v>
      </c>
      <c r="U201" s="390">
        <v>27</v>
      </c>
      <c r="V201" s="390">
        <v>6</v>
      </c>
      <c r="W201" s="390">
        <v>15</v>
      </c>
      <c r="X201" s="390">
        <v>1</v>
      </c>
      <c r="Y201" s="390">
        <v>51</v>
      </c>
      <c r="Z201" s="390">
        <v>3</v>
      </c>
      <c r="AA201" s="390">
        <v>0</v>
      </c>
      <c r="AB201" s="390">
        <v>1</v>
      </c>
      <c r="AC201" s="390">
        <v>270</v>
      </c>
      <c r="AD201" s="390">
        <v>110</v>
      </c>
      <c r="AE201" s="390">
        <v>3.63</v>
      </c>
      <c r="AF201" s="519">
        <v>1.25</v>
      </c>
      <c r="AG201" s="518">
        <v>9.1</v>
      </c>
      <c r="AH201" s="518">
        <v>0.8</v>
      </c>
      <c r="AI201" s="518">
        <v>2.1</v>
      </c>
      <c r="AJ201" s="518">
        <v>7.2</v>
      </c>
      <c r="AK201" s="567">
        <v>3.4</v>
      </c>
      <c r="AL201" s="370"/>
      <c r="AM201" s="390">
        <v>123</v>
      </c>
      <c r="AN201" s="390">
        <v>0</v>
      </c>
      <c r="AO201" s="389">
        <v>29</v>
      </c>
      <c r="AP201" s="390">
        <v>12</v>
      </c>
      <c r="AQ201" s="390">
        <v>1</v>
      </c>
      <c r="AR201" s="390">
        <v>3</v>
      </c>
      <c r="AS201" s="390">
        <v>15</v>
      </c>
      <c r="AT201" s="390">
        <v>12</v>
      </c>
      <c r="AU201" s="390">
        <v>28</v>
      </c>
      <c r="AV201" s="519">
        <v>0.23599999999999999</v>
      </c>
      <c r="AW201" s="519">
        <v>0.317</v>
      </c>
      <c r="AX201" s="519">
        <v>0.42299999999999999</v>
      </c>
      <c r="AY201" s="519">
        <v>0.74</v>
      </c>
      <c r="AZ201" s="370"/>
      <c r="BA201" s="390">
        <v>127</v>
      </c>
      <c r="BB201" s="389">
        <v>0</v>
      </c>
      <c r="BC201" s="389">
        <v>36</v>
      </c>
      <c r="BD201" s="389">
        <v>8</v>
      </c>
      <c r="BE201" s="389">
        <v>2</v>
      </c>
      <c r="BF201" s="390">
        <v>3</v>
      </c>
      <c r="BG201" s="390">
        <v>14</v>
      </c>
      <c r="BH201" s="390">
        <v>3</v>
      </c>
      <c r="BI201" s="390">
        <v>23</v>
      </c>
      <c r="BJ201" s="519">
        <v>0.28299999999999997</v>
      </c>
      <c r="BK201" s="519">
        <v>0.3</v>
      </c>
      <c r="BL201" s="519">
        <v>0.44900000000000001</v>
      </c>
      <c r="BM201" s="519">
        <v>0.749</v>
      </c>
    </row>
    <row r="202" spans="1:75" s="388" customFormat="1" ht="15.75" thickBot="1">
      <c r="A202" s="550" t="s">
        <v>325</v>
      </c>
      <c r="B202" s="390" t="s">
        <v>10</v>
      </c>
      <c r="C202" s="390"/>
      <c r="D202" s="390"/>
      <c r="E202" s="390"/>
      <c r="F202" s="390"/>
      <c r="G202" s="390"/>
      <c r="H202" s="390"/>
      <c r="I202" s="390"/>
      <c r="J202" s="517"/>
      <c r="K202" s="390"/>
      <c r="L202" s="390"/>
      <c r="M202" s="390"/>
      <c r="N202" s="390"/>
      <c r="O202" s="390"/>
      <c r="P202" s="390"/>
      <c r="Q202" s="518"/>
      <c r="R202" s="519"/>
      <c r="S202" s="390"/>
      <c r="T202" s="390"/>
      <c r="U202" s="390"/>
      <c r="V202" s="390"/>
      <c r="W202" s="390"/>
      <c r="X202" s="390"/>
      <c r="Y202" s="390"/>
      <c r="Z202" s="390"/>
      <c r="AA202" s="390"/>
      <c r="AB202" s="390"/>
      <c r="AC202" s="390"/>
      <c r="AD202" s="390"/>
      <c r="AE202" s="390"/>
      <c r="AF202" s="518"/>
      <c r="AG202" s="518"/>
      <c r="AH202" s="518"/>
      <c r="AI202" s="518"/>
      <c r="AJ202" s="517"/>
      <c r="AK202" s="389"/>
      <c r="AL202" s="605"/>
      <c r="AM202" s="507"/>
      <c r="AN202" s="507"/>
      <c r="AO202" s="389"/>
      <c r="AP202" s="507"/>
      <c r="AQ202" s="507"/>
      <c r="AR202" s="507"/>
      <c r="AS202" s="389"/>
      <c r="AT202" s="341"/>
      <c r="AU202" s="341"/>
      <c r="AV202" s="341"/>
      <c r="AW202" s="341"/>
      <c r="AX202" s="341"/>
      <c r="AY202" s="341"/>
      <c r="AZ202" s="115"/>
      <c r="BA202" s="341"/>
      <c r="BB202" s="341"/>
      <c r="BC202" s="341"/>
      <c r="BD202" s="341"/>
      <c r="BE202" s="341"/>
      <c r="BF202" s="341"/>
      <c r="BG202" s="341"/>
      <c r="BH202" s="341"/>
      <c r="BI202" s="341"/>
      <c r="BJ202" s="341"/>
      <c r="BK202" s="341"/>
      <c r="BL202" s="341"/>
      <c r="BM202" s="341"/>
      <c r="BN202" s="316"/>
      <c r="BO202" s="316"/>
      <c r="BP202" s="316"/>
      <c r="BQ202" s="316"/>
      <c r="BR202" s="316"/>
      <c r="BS202" s="316"/>
      <c r="BT202" s="316"/>
      <c r="BU202" s="316"/>
      <c r="BV202" s="316"/>
      <c r="BW202" s="316"/>
    </row>
    <row r="203" spans="1:75" s="388" customFormat="1">
      <c r="A203" s="272" t="s">
        <v>372</v>
      </c>
      <c r="B203" s="388" t="s">
        <v>7458</v>
      </c>
      <c r="C203" s="388" t="s">
        <v>10193</v>
      </c>
      <c r="D203" s="390">
        <v>30</v>
      </c>
      <c r="E203" s="390" t="s">
        <v>115</v>
      </c>
      <c r="F203" s="390" t="s">
        <v>34</v>
      </c>
      <c r="G203" s="390" t="s">
        <v>35</v>
      </c>
      <c r="H203" s="390">
        <v>12</v>
      </c>
      <c r="I203" s="390">
        <v>11</v>
      </c>
      <c r="J203" s="519">
        <v>0.52200000000000002</v>
      </c>
      <c r="K203" s="517">
        <v>3.74</v>
      </c>
      <c r="L203" s="390">
        <v>34</v>
      </c>
      <c r="M203" s="390">
        <v>34</v>
      </c>
      <c r="N203" s="390">
        <v>0</v>
      </c>
      <c r="O203" s="390">
        <v>1</v>
      </c>
      <c r="P203" s="390">
        <v>0</v>
      </c>
      <c r="Q203" s="390">
        <v>0</v>
      </c>
      <c r="R203" s="518">
        <v>204.667</v>
      </c>
      <c r="S203" s="390">
        <v>211</v>
      </c>
      <c r="T203" s="390">
        <v>92</v>
      </c>
      <c r="U203" s="390">
        <v>85</v>
      </c>
      <c r="V203" s="390">
        <v>18</v>
      </c>
      <c r="W203" s="390">
        <v>58</v>
      </c>
      <c r="X203" s="390">
        <v>0</v>
      </c>
      <c r="Y203" s="390">
        <v>153</v>
      </c>
      <c r="Z203" s="390">
        <v>2</v>
      </c>
      <c r="AA203" s="390">
        <v>0</v>
      </c>
      <c r="AB203" s="390">
        <v>9</v>
      </c>
      <c r="AC203" s="390">
        <v>874</v>
      </c>
      <c r="AD203" s="390">
        <v>108</v>
      </c>
      <c r="AE203" s="390">
        <v>3.69</v>
      </c>
      <c r="AF203" s="519">
        <v>1.3140000000000001</v>
      </c>
      <c r="AG203" s="518">
        <v>9.3000000000000007</v>
      </c>
      <c r="AH203" s="518">
        <v>0.8</v>
      </c>
      <c r="AI203" s="518">
        <v>2.6</v>
      </c>
      <c r="AJ203" s="518">
        <v>6.7</v>
      </c>
      <c r="AK203" s="567">
        <v>2.64</v>
      </c>
      <c r="AL203" s="370"/>
      <c r="AM203" s="390">
        <v>153</v>
      </c>
      <c r="AN203" s="390">
        <v>0</v>
      </c>
      <c r="AO203" s="389">
        <v>43</v>
      </c>
      <c r="AP203" s="390">
        <v>8</v>
      </c>
      <c r="AQ203" s="390">
        <v>0</v>
      </c>
      <c r="AR203" s="390">
        <v>3</v>
      </c>
      <c r="AS203" s="390">
        <v>23</v>
      </c>
      <c r="AT203" s="390">
        <v>7</v>
      </c>
      <c r="AU203" s="390">
        <v>37</v>
      </c>
      <c r="AV203" s="519">
        <v>0.28100000000000003</v>
      </c>
      <c r="AW203" s="519">
        <v>0.315</v>
      </c>
      <c r="AX203" s="519">
        <v>0.39200000000000002</v>
      </c>
      <c r="AY203" s="519">
        <v>0.70699999999999996</v>
      </c>
      <c r="AZ203" s="370"/>
      <c r="BA203" s="390">
        <v>649</v>
      </c>
      <c r="BB203" s="389">
        <v>0</v>
      </c>
      <c r="BC203" s="389">
        <v>168</v>
      </c>
      <c r="BD203" s="389">
        <v>40</v>
      </c>
      <c r="BE203" s="389">
        <v>1</v>
      </c>
      <c r="BF203" s="390">
        <v>15</v>
      </c>
      <c r="BG203" s="390">
        <v>66</v>
      </c>
      <c r="BH203" s="390">
        <v>51</v>
      </c>
      <c r="BI203" s="390">
        <v>116</v>
      </c>
      <c r="BJ203" s="519">
        <v>0.25900000000000001</v>
      </c>
      <c r="BK203" s="519">
        <v>0.31</v>
      </c>
      <c r="BL203" s="519">
        <v>0.39300000000000002</v>
      </c>
      <c r="BM203" s="519">
        <v>0.70299999999999996</v>
      </c>
    </row>
    <row r="204" spans="1:75" s="388" customFormat="1">
      <c r="A204" s="272" t="s">
        <v>320</v>
      </c>
      <c r="B204" s="388" t="s">
        <v>7459</v>
      </c>
      <c r="C204" s="388" t="s">
        <v>10193</v>
      </c>
      <c r="D204" s="390">
        <v>30</v>
      </c>
      <c r="E204" s="390" t="s">
        <v>53</v>
      </c>
      <c r="F204" s="390" t="s">
        <v>34</v>
      </c>
      <c r="G204" s="390" t="s">
        <v>10</v>
      </c>
      <c r="H204" s="390">
        <v>5</v>
      </c>
      <c r="I204" s="390">
        <v>1</v>
      </c>
      <c r="J204" s="519">
        <v>0.83299999999999996</v>
      </c>
      <c r="K204" s="517">
        <v>2.74</v>
      </c>
      <c r="L204" s="390">
        <v>63</v>
      </c>
      <c r="M204" s="390">
        <v>0</v>
      </c>
      <c r="N204" s="390">
        <v>57</v>
      </c>
      <c r="O204" s="390">
        <v>0</v>
      </c>
      <c r="P204" s="390">
        <v>0</v>
      </c>
      <c r="Q204" s="390">
        <v>42</v>
      </c>
      <c r="R204" s="518">
        <v>62.332999999999998</v>
      </c>
      <c r="S204" s="390">
        <v>31</v>
      </c>
      <c r="T204" s="390">
        <v>19</v>
      </c>
      <c r="U204" s="390">
        <v>19</v>
      </c>
      <c r="V204" s="390">
        <v>7</v>
      </c>
      <c r="W204" s="390">
        <v>31</v>
      </c>
      <c r="X204" s="390">
        <v>0</v>
      </c>
      <c r="Y204" s="390">
        <v>96</v>
      </c>
      <c r="Z204" s="390">
        <v>2</v>
      </c>
      <c r="AA204" s="390">
        <v>0</v>
      </c>
      <c r="AB204" s="390">
        <v>7</v>
      </c>
      <c r="AC204" s="390">
        <v>247</v>
      </c>
      <c r="AD204" s="390">
        <v>160</v>
      </c>
      <c r="AE204" s="390">
        <v>3.13</v>
      </c>
      <c r="AF204" s="519">
        <v>0.995</v>
      </c>
      <c r="AG204" s="518">
        <v>4.5</v>
      </c>
      <c r="AH204" s="518">
        <v>1</v>
      </c>
      <c r="AI204" s="518">
        <v>4.5</v>
      </c>
      <c r="AJ204" s="518">
        <v>13.9</v>
      </c>
      <c r="AK204" s="567">
        <v>3.1</v>
      </c>
      <c r="AL204" s="370"/>
      <c r="AM204" s="390">
        <v>98</v>
      </c>
      <c r="AN204" s="390">
        <v>0</v>
      </c>
      <c r="AO204" s="389">
        <v>15</v>
      </c>
      <c r="AP204" s="390">
        <v>5</v>
      </c>
      <c r="AQ204" s="390">
        <v>1</v>
      </c>
      <c r="AR204" s="390">
        <v>4</v>
      </c>
      <c r="AS204" s="390">
        <v>12</v>
      </c>
      <c r="AT204" s="390">
        <v>17</v>
      </c>
      <c r="AU204" s="390">
        <v>42</v>
      </c>
      <c r="AV204" s="519">
        <v>0.153</v>
      </c>
      <c r="AW204" s="519">
        <v>0.28399999999999997</v>
      </c>
      <c r="AX204" s="519">
        <v>0.34699999999999998</v>
      </c>
      <c r="AY204" s="519">
        <v>0.63100000000000001</v>
      </c>
      <c r="AZ204" s="370"/>
      <c r="BA204" s="390">
        <v>115</v>
      </c>
      <c r="BB204" s="389">
        <v>0</v>
      </c>
      <c r="BC204" s="389">
        <v>16</v>
      </c>
      <c r="BD204" s="389">
        <v>4</v>
      </c>
      <c r="BE204" s="389">
        <v>1</v>
      </c>
      <c r="BF204" s="390">
        <v>3</v>
      </c>
      <c r="BG204" s="390">
        <v>8</v>
      </c>
      <c r="BH204" s="390">
        <v>14</v>
      </c>
      <c r="BI204" s="390">
        <v>54</v>
      </c>
      <c r="BJ204" s="519">
        <v>0.13900000000000001</v>
      </c>
      <c r="BK204" s="519">
        <v>0.23799999999999999</v>
      </c>
      <c r="BL204" s="519">
        <v>0.27</v>
      </c>
      <c r="BM204" s="519">
        <v>0.50800000000000001</v>
      </c>
    </row>
    <row r="205" spans="1:75" s="388" customFormat="1">
      <c r="A205" s="272" t="s">
        <v>373</v>
      </c>
      <c r="B205" s="388" t="s">
        <v>7460</v>
      </c>
      <c r="C205" s="388" t="s">
        <v>10193</v>
      </c>
      <c r="D205" s="390">
        <v>30</v>
      </c>
      <c r="E205" s="390" t="s">
        <v>55</v>
      </c>
      <c r="F205" s="390" t="s">
        <v>34</v>
      </c>
      <c r="G205" s="390" t="s">
        <v>10</v>
      </c>
      <c r="H205" s="390">
        <v>10</v>
      </c>
      <c r="I205" s="390">
        <v>10</v>
      </c>
      <c r="J205" s="519">
        <v>0.5</v>
      </c>
      <c r="K205" s="517">
        <v>4.3600000000000003</v>
      </c>
      <c r="L205" s="390">
        <v>31</v>
      </c>
      <c r="M205" s="390">
        <v>31</v>
      </c>
      <c r="N205" s="390">
        <v>0</v>
      </c>
      <c r="O205" s="390">
        <v>0</v>
      </c>
      <c r="P205" s="390">
        <v>0</v>
      </c>
      <c r="Q205" s="390">
        <v>0</v>
      </c>
      <c r="R205" s="518">
        <v>185.667</v>
      </c>
      <c r="S205" s="390">
        <v>207</v>
      </c>
      <c r="T205" s="390">
        <v>98</v>
      </c>
      <c r="U205" s="390">
        <v>90</v>
      </c>
      <c r="V205" s="390">
        <v>23</v>
      </c>
      <c r="W205" s="390">
        <v>34</v>
      </c>
      <c r="X205" s="390">
        <v>3</v>
      </c>
      <c r="Y205" s="390">
        <v>119</v>
      </c>
      <c r="Z205" s="390">
        <v>6</v>
      </c>
      <c r="AA205" s="390">
        <v>0</v>
      </c>
      <c r="AB205" s="390">
        <v>2</v>
      </c>
      <c r="AC205" s="390">
        <v>784</v>
      </c>
      <c r="AD205" s="390">
        <v>93</v>
      </c>
      <c r="AE205" s="390">
        <v>4.1399999999999997</v>
      </c>
      <c r="AF205" s="519">
        <v>1.298</v>
      </c>
      <c r="AG205" s="518">
        <v>10</v>
      </c>
      <c r="AH205" s="518">
        <v>1.1000000000000001</v>
      </c>
      <c r="AI205" s="518">
        <v>1.6</v>
      </c>
      <c r="AJ205" s="518">
        <v>5.8</v>
      </c>
      <c r="AK205" s="567">
        <v>3.5</v>
      </c>
      <c r="AL205" s="370"/>
      <c r="AM205" s="390">
        <v>338</v>
      </c>
      <c r="AN205" s="390">
        <v>0</v>
      </c>
      <c r="AO205" s="389">
        <v>97</v>
      </c>
      <c r="AP205" s="390">
        <v>19</v>
      </c>
      <c r="AQ205" s="390">
        <v>3</v>
      </c>
      <c r="AR205" s="390">
        <v>6</v>
      </c>
      <c r="AS205" s="390">
        <v>37</v>
      </c>
      <c r="AT205" s="390">
        <v>12</v>
      </c>
      <c r="AU205" s="390">
        <v>41</v>
      </c>
      <c r="AV205" s="519">
        <v>0.28799999999999998</v>
      </c>
      <c r="AW205" s="519">
        <v>0.31900000000000001</v>
      </c>
      <c r="AX205" s="519">
        <v>0.41499999999999998</v>
      </c>
      <c r="AY205" s="519">
        <v>0.73399999999999999</v>
      </c>
      <c r="AZ205" s="370"/>
      <c r="BA205" s="390">
        <v>402</v>
      </c>
      <c r="BB205" s="389">
        <v>0</v>
      </c>
      <c r="BC205" s="389">
        <v>110</v>
      </c>
      <c r="BD205" s="389">
        <v>25</v>
      </c>
      <c r="BE205" s="389">
        <v>2</v>
      </c>
      <c r="BF205" s="390">
        <v>17</v>
      </c>
      <c r="BG205" s="390">
        <v>49</v>
      </c>
      <c r="BH205" s="390">
        <v>22</v>
      </c>
      <c r="BI205" s="390">
        <v>78</v>
      </c>
      <c r="BJ205" s="519">
        <v>0.27400000000000002</v>
      </c>
      <c r="BK205" s="519">
        <v>0.313</v>
      </c>
      <c r="BL205" s="519">
        <v>0.47299999999999998</v>
      </c>
      <c r="BM205" s="519">
        <v>0.78600000000000003</v>
      </c>
    </row>
    <row r="206" spans="1:75" s="390" customFormat="1" ht="15.75" thickBot="1">
      <c r="A206" s="552" t="s">
        <v>8006</v>
      </c>
      <c r="B206" s="390" t="s">
        <v>10</v>
      </c>
      <c r="J206" s="517"/>
      <c r="Q206" s="518"/>
      <c r="R206" s="519"/>
      <c r="AF206" s="518"/>
      <c r="AG206" s="518"/>
      <c r="AH206" s="518"/>
      <c r="AI206" s="518"/>
      <c r="AJ206" s="517"/>
      <c r="AK206" s="389"/>
      <c r="AL206" s="605"/>
      <c r="AM206" s="507"/>
      <c r="AN206" s="507"/>
      <c r="AO206" s="389"/>
      <c r="AP206" s="507"/>
      <c r="AQ206" s="507"/>
      <c r="AR206" s="507"/>
      <c r="AS206" s="389"/>
      <c r="AT206" s="389"/>
      <c r="AU206" s="389"/>
      <c r="AV206" s="389"/>
      <c r="AW206" s="389"/>
      <c r="AZ206" s="370"/>
      <c r="BB206" s="389"/>
      <c r="BC206" s="389"/>
      <c r="BD206" s="389"/>
      <c r="BE206" s="389"/>
    </row>
    <row r="207" spans="1:75" s="388" customFormat="1">
      <c r="A207" s="272" t="s">
        <v>338</v>
      </c>
      <c r="B207" s="388" t="s">
        <v>7406</v>
      </c>
      <c r="C207" s="388" t="s">
        <v>10193</v>
      </c>
      <c r="D207" s="390">
        <v>32</v>
      </c>
      <c r="E207" s="390" t="s">
        <v>53</v>
      </c>
      <c r="F207" s="390" t="s">
        <v>34</v>
      </c>
      <c r="G207" s="390" t="s">
        <v>35</v>
      </c>
      <c r="H207" s="390">
        <v>16</v>
      </c>
      <c r="I207" s="390">
        <v>7</v>
      </c>
      <c r="J207" s="519">
        <v>0.69599999999999995</v>
      </c>
      <c r="K207" s="517">
        <v>3.58</v>
      </c>
      <c r="L207" s="390">
        <v>30</v>
      </c>
      <c r="M207" s="390">
        <v>30</v>
      </c>
      <c r="N207" s="390">
        <v>0</v>
      </c>
      <c r="O207" s="390">
        <v>1</v>
      </c>
      <c r="P207" s="390">
        <v>0</v>
      </c>
      <c r="Q207" s="390">
        <v>0</v>
      </c>
      <c r="R207" s="518">
        <v>176</v>
      </c>
      <c r="S207" s="390">
        <v>151</v>
      </c>
      <c r="T207" s="390">
        <v>75</v>
      </c>
      <c r="U207" s="390">
        <v>70</v>
      </c>
      <c r="V207" s="390">
        <v>25</v>
      </c>
      <c r="W207" s="390">
        <v>50</v>
      </c>
      <c r="X207" s="390">
        <v>0</v>
      </c>
      <c r="Y207" s="390">
        <v>177</v>
      </c>
      <c r="Z207" s="390">
        <v>10</v>
      </c>
      <c r="AA207" s="390">
        <v>0</v>
      </c>
      <c r="AB207" s="390">
        <v>1</v>
      </c>
      <c r="AC207" s="390">
        <v>722</v>
      </c>
      <c r="AD207" s="390">
        <v>122</v>
      </c>
      <c r="AE207" s="390">
        <v>4.0199999999999996</v>
      </c>
      <c r="AF207" s="519">
        <v>1.1419999999999999</v>
      </c>
      <c r="AG207" s="518">
        <v>7.7</v>
      </c>
      <c r="AH207" s="518">
        <v>1.3</v>
      </c>
      <c r="AI207" s="518">
        <v>2.6</v>
      </c>
      <c r="AJ207" s="518">
        <v>9.1</v>
      </c>
      <c r="AK207" s="567">
        <v>3.54</v>
      </c>
      <c r="AL207" s="370"/>
      <c r="AM207" s="390">
        <v>105</v>
      </c>
      <c r="AN207" s="390">
        <v>0</v>
      </c>
      <c r="AO207" s="389">
        <v>22</v>
      </c>
      <c r="AP207" s="390">
        <v>4</v>
      </c>
      <c r="AQ207" s="390">
        <v>1</v>
      </c>
      <c r="AR207" s="390">
        <v>4</v>
      </c>
      <c r="AS207" s="390">
        <v>10</v>
      </c>
      <c r="AT207" s="390">
        <v>5</v>
      </c>
      <c r="AU207" s="390">
        <v>27</v>
      </c>
      <c r="AV207" s="519">
        <v>0.21</v>
      </c>
      <c r="AW207" s="519">
        <v>0.29099999999999998</v>
      </c>
      <c r="AX207" s="519">
        <v>0.38100000000000001</v>
      </c>
      <c r="AY207" s="519">
        <v>0.67200000000000004</v>
      </c>
      <c r="AZ207" s="370"/>
      <c r="BA207" s="390">
        <v>552</v>
      </c>
      <c r="BB207" s="389">
        <v>0</v>
      </c>
      <c r="BC207" s="389">
        <v>129</v>
      </c>
      <c r="BD207" s="389">
        <v>24</v>
      </c>
      <c r="BE207" s="389">
        <v>3</v>
      </c>
      <c r="BF207" s="390">
        <v>21</v>
      </c>
      <c r="BG207" s="390">
        <v>55</v>
      </c>
      <c r="BH207" s="390">
        <v>45</v>
      </c>
      <c r="BI207" s="390">
        <v>150</v>
      </c>
      <c r="BJ207" s="519">
        <v>0.23400000000000001</v>
      </c>
      <c r="BK207" s="519">
        <v>0.29299999999999998</v>
      </c>
      <c r="BL207" s="519">
        <v>0.40200000000000002</v>
      </c>
      <c r="BM207" s="519">
        <v>0.69499999999999995</v>
      </c>
    </row>
    <row r="208" spans="1:75" s="388" customFormat="1" ht="15.75" thickBot="1">
      <c r="A208" s="550" t="s">
        <v>6179</v>
      </c>
      <c r="B208" s="390" t="s">
        <v>35</v>
      </c>
      <c r="C208" s="390"/>
      <c r="D208" s="390"/>
      <c r="E208" s="390"/>
      <c r="F208" s="390"/>
      <c r="G208" s="390"/>
      <c r="H208" s="390"/>
      <c r="I208" s="390"/>
      <c r="J208" s="517"/>
      <c r="K208" s="390"/>
      <c r="L208" s="390"/>
      <c r="M208" s="390"/>
      <c r="N208" s="390"/>
      <c r="O208" s="390"/>
      <c r="P208" s="390"/>
      <c r="Q208" s="518"/>
      <c r="R208" s="519"/>
      <c r="S208" s="390"/>
      <c r="T208" s="390"/>
      <c r="U208" s="390"/>
      <c r="V208" s="390"/>
      <c r="W208" s="390"/>
      <c r="X208" s="390"/>
      <c r="Y208" s="390"/>
      <c r="Z208" s="390"/>
      <c r="AA208" s="390"/>
      <c r="AB208" s="390"/>
      <c r="AC208" s="390"/>
      <c r="AD208" s="390"/>
      <c r="AE208" s="390"/>
      <c r="AF208" s="518"/>
      <c r="AG208" s="518"/>
      <c r="AH208" s="518"/>
      <c r="AI208" s="518"/>
      <c r="AJ208" s="517"/>
      <c r="AK208" s="389"/>
      <c r="AL208" s="605"/>
      <c r="AM208" s="507"/>
      <c r="AN208" s="507"/>
      <c r="AO208" s="389"/>
      <c r="AP208" s="507"/>
      <c r="AQ208" s="507"/>
      <c r="AR208" s="507"/>
      <c r="AS208" s="389"/>
      <c r="AT208" s="341"/>
      <c r="AU208" s="341"/>
      <c r="AV208" s="341"/>
      <c r="AW208" s="341"/>
      <c r="AX208" s="341"/>
      <c r="AY208" s="341"/>
      <c r="AZ208" s="115"/>
      <c r="BA208" s="341"/>
      <c r="BB208" s="341"/>
      <c r="BC208" s="341"/>
      <c r="BD208" s="341"/>
      <c r="BE208" s="341"/>
      <c r="BF208" s="341"/>
      <c r="BG208" s="341"/>
      <c r="BH208" s="341"/>
      <c r="BI208" s="341"/>
      <c r="BJ208" s="341"/>
      <c r="BK208" s="341"/>
      <c r="BL208" s="341"/>
      <c r="BM208" s="341"/>
      <c r="BN208" s="316"/>
      <c r="BO208" s="316"/>
      <c r="BP208" s="316"/>
      <c r="BQ208" s="316"/>
      <c r="BR208" s="316"/>
      <c r="BS208" s="316"/>
      <c r="BT208" s="316"/>
      <c r="BU208" s="316"/>
      <c r="BV208" s="316"/>
      <c r="BW208" s="316"/>
    </row>
    <row r="209" spans="1:75" s="388" customFormat="1">
      <c r="A209" s="272" t="s">
        <v>6559</v>
      </c>
      <c r="B209" s="388" t="s">
        <v>7462</v>
      </c>
      <c r="C209" s="388" t="s">
        <v>10193</v>
      </c>
      <c r="D209" s="390">
        <v>32</v>
      </c>
      <c r="E209" s="390" t="s">
        <v>38</v>
      </c>
      <c r="F209" s="390" t="s">
        <v>34</v>
      </c>
      <c r="G209" s="390" t="s">
        <v>10</v>
      </c>
      <c r="H209" s="390">
        <v>1</v>
      </c>
      <c r="I209" s="390">
        <v>0</v>
      </c>
      <c r="J209" s="519">
        <v>1</v>
      </c>
      <c r="K209" s="517">
        <v>2.31</v>
      </c>
      <c r="L209" s="390">
        <v>13</v>
      </c>
      <c r="M209" s="390">
        <v>0</v>
      </c>
      <c r="N209" s="390">
        <v>1</v>
      </c>
      <c r="O209" s="390">
        <v>0</v>
      </c>
      <c r="P209" s="390">
        <v>0</v>
      </c>
      <c r="Q209" s="390">
        <v>0</v>
      </c>
      <c r="R209" s="518">
        <v>11.667</v>
      </c>
      <c r="S209" s="390">
        <v>8</v>
      </c>
      <c r="T209" s="390">
        <v>3</v>
      </c>
      <c r="U209" s="390">
        <v>3</v>
      </c>
      <c r="V209" s="390">
        <v>1</v>
      </c>
      <c r="W209" s="390">
        <v>7</v>
      </c>
      <c r="X209" s="390">
        <v>2</v>
      </c>
      <c r="Y209" s="390">
        <v>10</v>
      </c>
      <c r="Z209" s="390">
        <v>1</v>
      </c>
      <c r="AA209" s="390">
        <v>0</v>
      </c>
      <c r="AB209" s="390">
        <v>0</v>
      </c>
      <c r="AC209" s="390">
        <v>47</v>
      </c>
      <c r="AD209" s="390">
        <v>185</v>
      </c>
      <c r="AE209" s="390">
        <v>4.62</v>
      </c>
      <c r="AF209" s="519">
        <v>1.286</v>
      </c>
      <c r="AG209" s="518">
        <v>6.2</v>
      </c>
      <c r="AH209" s="518">
        <v>0.8</v>
      </c>
      <c r="AI209" s="518">
        <v>5.4</v>
      </c>
      <c r="AJ209" s="518">
        <v>7.7</v>
      </c>
      <c r="AK209" s="567">
        <v>1.43</v>
      </c>
      <c r="AL209" s="370"/>
      <c r="AM209" s="390">
        <v>12</v>
      </c>
      <c r="AN209" s="390">
        <v>0</v>
      </c>
      <c r="AO209" s="389">
        <v>3</v>
      </c>
      <c r="AP209" s="390">
        <v>1</v>
      </c>
      <c r="AQ209" s="390">
        <v>0</v>
      </c>
      <c r="AR209" s="390">
        <v>0</v>
      </c>
      <c r="AS209" s="390">
        <v>2</v>
      </c>
      <c r="AT209" s="390">
        <v>4</v>
      </c>
      <c r="AU209" s="390">
        <v>6</v>
      </c>
      <c r="AV209" s="519">
        <v>0.25</v>
      </c>
      <c r="AW209" s="519">
        <v>0.41199999999999998</v>
      </c>
      <c r="AX209" s="519">
        <v>0.33300000000000002</v>
      </c>
      <c r="AY209" s="519">
        <v>0.745</v>
      </c>
      <c r="AZ209" s="370"/>
      <c r="BA209" s="390">
        <v>26</v>
      </c>
      <c r="BB209" s="389">
        <v>0</v>
      </c>
      <c r="BC209" s="389">
        <v>5</v>
      </c>
      <c r="BD209" s="389">
        <v>1</v>
      </c>
      <c r="BE209" s="389">
        <v>0</v>
      </c>
      <c r="BF209" s="390">
        <v>1</v>
      </c>
      <c r="BG209" s="390">
        <v>1</v>
      </c>
      <c r="BH209" s="390">
        <v>3</v>
      </c>
      <c r="BI209" s="390">
        <v>4</v>
      </c>
      <c r="BJ209" s="519">
        <v>0.192</v>
      </c>
      <c r="BK209" s="519">
        <v>0.3</v>
      </c>
      <c r="BL209" s="519">
        <v>0.34599999999999997</v>
      </c>
      <c r="BM209" s="519">
        <v>0.64600000000000002</v>
      </c>
    </row>
    <row r="210" spans="1:75">
      <c r="A210" s="342"/>
      <c r="B210" s="363"/>
      <c r="C210" s="363"/>
      <c r="D210" s="363"/>
      <c r="E210" s="364"/>
      <c r="F210" s="364"/>
      <c r="G210" s="364"/>
      <c r="H210" s="365"/>
      <c r="I210" s="365"/>
      <c r="J210" s="366"/>
      <c r="K210" s="364"/>
      <c r="L210" s="364"/>
      <c r="M210" s="364"/>
      <c r="N210" s="364"/>
      <c r="O210" s="364"/>
      <c r="P210" s="369"/>
      <c r="Q210" s="367"/>
      <c r="R210" s="364"/>
      <c r="S210" s="364"/>
      <c r="T210" s="364"/>
      <c r="U210" s="364"/>
      <c r="V210" s="364"/>
      <c r="W210" s="364"/>
      <c r="X210" s="364"/>
      <c r="Y210" s="364"/>
      <c r="Z210" s="364"/>
      <c r="AA210" s="364"/>
      <c r="AB210" s="364"/>
      <c r="AC210" s="364"/>
      <c r="AD210" s="364"/>
      <c r="AE210" s="364"/>
      <c r="AF210" s="364"/>
      <c r="AG210" s="364"/>
      <c r="AH210" s="364"/>
      <c r="AI210" s="364"/>
      <c r="AJ210" s="362"/>
      <c r="AK210" s="449"/>
      <c r="AL210" s="617"/>
      <c r="AM210" s="365"/>
      <c r="AN210" s="365"/>
      <c r="AO210" s="449"/>
      <c r="AP210" s="362"/>
      <c r="AQ210" s="365"/>
      <c r="AR210" s="365"/>
      <c r="AS210" s="449"/>
      <c r="AT210" s="291"/>
      <c r="AU210" s="291"/>
    </row>
    <row r="211" spans="1:75">
      <c r="A211" s="352" t="s">
        <v>463</v>
      </c>
      <c r="B211" s="329"/>
      <c r="C211" s="329"/>
      <c r="D211" s="329"/>
      <c r="E211" s="390"/>
      <c r="F211" s="390"/>
      <c r="G211" s="390"/>
      <c r="H211" s="390"/>
      <c r="I211" s="390"/>
      <c r="J211" s="390"/>
      <c r="K211" s="390"/>
      <c r="L211" s="390"/>
      <c r="M211" s="390"/>
      <c r="N211" s="390"/>
      <c r="O211" s="390"/>
      <c r="P211" s="389"/>
      <c r="Q211" s="390"/>
      <c r="R211" s="390"/>
      <c r="S211" s="390"/>
      <c r="T211" s="390"/>
      <c r="U211" s="390"/>
      <c r="V211" s="390"/>
      <c r="W211" s="390"/>
      <c r="X211" s="390"/>
      <c r="Y211" s="390"/>
      <c r="Z211" s="390"/>
      <c r="AA211" s="390"/>
      <c r="AB211" s="390"/>
      <c r="AC211" s="390"/>
      <c r="AD211" s="390"/>
      <c r="AE211" s="390"/>
      <c r="AF211" s="390"/>
      <c r="AG211" s="390"/>
      <c r="AH211" s="390"/>
      <c r="AI211" s="390"/>
      <c r="AJ211" s="390"/>
      <c r="AK211" s="389"/>
      <c r="AL211" s="370"/>
      <c r="AM211" s="390"/>
      <c r="AN211" s="390"/>
      <c r="AO211" s="389"/>
      <c r="AP211" s="390"/>
      <c r="AQ211" s="390"/>
      <c r="AR211" s="390"/>
      <c r="AS211" s="389"/>
    </row>
    <row r="212" spans="1:75" s="388" customFormat="1">
      <c r="A212" s="272" t="s">
        <v>6207</v>
      </c>
      <c r="B212" s="388" t="s">
        <v>7463</v>
      </c>
      <c r="C212" s="388" t="s">
        <v>10193</v>
      </c>
      <c r="D212" s="390">
        <v>30</v>
      </c>
      <c r="E212" s="390" t="s">
        <v>69</v>
      </c>
      <c r="F212" s="390" t="s">
        <v>43</v>
      </c>
      <c r="G212" s="390" t="s">
        <v>10</v>
      </c>
      <c r="H212" s="390">
        <v>4</v>
      </c>
      <c r="I212" s="390">
        <v>3</v>
      </c>
      <c r="J212" s="519">
        <v>0.57099999999999995</v>
      </c>
      <c r="K212" s="517">
        <v>2.88</v>
      </c>
      <c r="L212" s="390">
        <v>55</v>
      </c>
      <c r="M212" s="390">
        <v>0</v>
      </c>
      <c r="N212" s="390">
        <v>8</v>
      </c>
      <c r="O212" s="390">
        <v>0</v>
      </c>
      <c r="P212" s="390">
        <v>0</v>
      </c>
      <c r="Q212" s="390">
        <v>0</v>
      </c>
      <c r="R212" s="518">
        <v>56.332999999999998</v>
      </c>
      <c r="S212" s="390">
        <v>46</v>
      </c>
      <c r="T212" s="390">
        <v>19</v>
      </c>
      <c r="U212" s="390">
        <v>18</v>
      </c>
      <c r="V212" s="390">
        <v>4</v>
      </c>
      <c r="W212" s="390">
        <v>23</v>
      </c>
      <c r="X212" s="390">
        <v>2</v>
      </c>
      <c r="Y212" s="390">
        <v>62</v>
      </c>
      <c r="Z212" s="390">
        <v>1</v>
      </c>
      <c r="AA212" s="390">
        <v>1</v>
      </c>
      <c r="AB212" s="390">
        <v>0</v>
      </c>
      <c r="AC212" s="390">
        <v>237</v>
      </c>
      <c r="AD212" s="390">
        <v>135</v>
      </c>
      <c r="AE212" s="390">
        <v>3.16</v>
      </c>
      <c r="AF212" s="519">
        <v>1.2250000000000001</v>
      </c>
      <c r="AG212" s="518">
        <v>7.3</v>
      </c>
      <c r="AH212" s="518">
        <v>0.6</v>
      </c>
      <c r="AI212" s="518">
        <v>3.7</v>
      </c>
      <c r="AJ212" s="518">
        <v>9.9</v>
      </c>
      <c r="AK212" s="567">
        <v>2.7</v>
      </c>
      <c r="AL212" s="370"/>
      <c r="AM212" s="390">
        <v>67</v>
      </c>
      <c r="AN212" s="390">
        <v>0</v>
      </c>
      <c r="AO212" s="389">
        <v>11</v>
      </c>
      <c r="AP212" s="390">
        <v>2</v>
      </c>
      <c r="AQ212" s="390">
        <v>2</v>
      </c>
      <c r="AR212" s="390">
        <v>1</v>
      </c>
      <c r="AS212" s="390">
        <v>8</v>
      </c>
      <c r="AT212" s="390">
        <v>15</v>
      </c>
      <c r="AU212" s="390">
        <v>17</v>
      </c>
      <c r="AV212" s="519">
        <v>0.16400000000000001</v>
      </c>
      <c r="AW212" s="519">
        <v>0.31</v>
      </c>
      <c r="AX212" s="519">
        <v>0.29899999999999999</v>
      </c>
      <c r="AY212" s="519">
        <v>0.60899999999999999</v>
      </c>
      <c r="AZ212" s="370"/>
      <c r="BA212" s="390">
        <v>142</v>
      </c>
      <c r="BB212" s="389">
        <v>0</v>
      </c>
      <c r="BC212" s="389">
        <v>35</v>
      </c>
      <c r="BD212" s="389">
        <v>8</v>
      </c>
      <c r="BE212" s="389">
        <v>1</v>
      </c>
      <c r="BF212" s="390">
        <v>3</v>
      </c>
      <c r="BG212" s="390">
        <v>12</v>
      </c>
      <c r="BH212" s="390">
        <v>8</v>
      </c>
      <c r="BI212" s="390">
        <v>45</v>
      </c>
      <c r="BJ212" s="519">
        <v>0.246</v>
      </c>
      <c r="BK212" s="519">
        <v>0.29099999999999998</v>
      </c>
      <c r="BL212" s="519">
        <v>0.38</v>
      </c>
      <c r="BM212" s="519">
        <v>0.67100000000000004</v>
      </c>
    </row>
    <row r="213" spans="1:75" s="388" customFormat="1">
      <c r="A213" s="272" t="s">
        <v>8079</v>
      </c>
      <c r="B213" s="388" t="s">
        <v>8080</v>
      </c>
      <c r="C213" s="388" t="s">
        <v>10193</v>
      </c>
      <c r="D213" s="390">
        <v>35</v>
      </c>
      <c r="E213" s="390" t="s">
        <v>97</v>
      </c>
      <c r="F213" s="390" t="s">
        <v>43</v>
      </c>
      <c r="G213" s="390" t="s">
        <v>35</v>
      </c>
      <c r="H213" s="390">
        <v>3</v>
      </c>
      <c r="I213" s="390">
        <v>0</v>
      </c>
      <c r="J213" s="519">
        <v>1</v>
      </c>
      <c r="K213" s="517">
        <v>7.65</v>
      </c>
      <c r="L213" s="390">
        <v>48</v>
      </c>
      <c r="M213" s="390">
        <v>0</v>
      </c>
      <c r="N213" s="390">
        <v>7</v>
      </c>
      <c r="O213" s="390">
        <v>0</v>
      </c>
      <c r="P213" s="390">
        <v>0</v>
      </c>
      <c r="Q213" s="390">
        <v>1</v>
      </c>
      <c r="R213" s="518">
        <v>37.667000000000002</v>
      </c>
      <c r="S213" s="390">
        <v>42</v>
      </c>
      <c r="T213" s="390">
        <v>33</v>
      </c>
      <c r="U213" s="390">
        <v>32</v>
      </c>
      <c r="V213" s="390">
        <v>6</v>
      </c>
      <c r="W213" s="390">
        <v>29</v>
      </c>
      <c r="X213" s="390">
        <v>2</v>
      </c>
      <c r="Y213" s="390">
        <v>24</v>
      </c>
      <c r="Z213" s="390">
        <v>1</v>
      </c>
      <c r="AA213" s="390">
        <v>0</v>
      </c>
      <c r="AB213" s="390">
        <v>0</v>
      </c>
      <c r="AC213" s="390">
        <v>181</v>
      </c>
      <c r="AD213" s="390">
        <v>56</v>
      </c>
      <c r="AE213" s="390">
        <v>6.35</v>
      </c>
      <c r="AF213" s="519">
        <v>1.885</v>
      </c>
      <c r="AG213" s="518">
        <v>10</v>
      </c>
      <c r="AH213" s="518">
        <v>1.4</v>
      </c>
      <c r="AI213" s="518">
        <v>6.9</v>
      </c>
      <c r="AJ213" s="518">
        <v>5.7</v>
      </c>
      <c r="AK213" s="567">
        <v>0.83</v>
      </c>
      <c r="AL213" s="370"/>
      <c r="AM213" s="390">
        <v>69</v>
      </c>
      <c r="AN213" s="390">
        <v>0</v>
      </c>
      <c r="AO213" s="389">
        <v>15</v>
      </c>
      <c r="AP213" s="390">
        <v>2</v>
      </c>
      <c r="AQ213" s="390">
        <v>0</v>
      </c>
      <c r="AR213" s="390">
        <v>3</v>
      </c>
      <c r="AS213" s="390">
        <v>13</v>
      </c>
      <c r="AT213" s="390">
        <v>9</v>
      </c>
      <c r="AU213" s="390">
        <v>13</v>
      </c>
      <c r="AV213" s="519">
        <v>0.217</v>
      </c>
      <c r="AW213" s="519">
        <v>0.313</v>
      </c>
      <c r="AX213" s="519">
        <v>0.377</v>
      </c>
      <c r="AY213" s="519">
        <v>0.69</v>
      </c>
      <c r="AZ213" s="370"/>
      <c r="BA213" s="390">
        <v>78</v>
      </c>
      <c r="BB213" s="389">
        <v>0</v>
      </c>
      <c r="BC213" s="389">
        <v>27</v>
      </c>
      <c r="BD213" s="389">
        <v>6</v>
      </c>
      <c r="BE213" s="389">
        <v>0</v>
      </c>
      <c r="BF213" s="390">
        <v>3</v>
      </c>
      <c r="BG213" s="390">
        <v>20</v>
      </c>
      <c r="BH213" s="390">
        <v>20</v>
      </c>
      <c r="BI213" s="390">
        <v>11</v>
      </c>
      <c r="BJ213" s="519">
        <v>0.34599999999999997</v>
      </c>
      <c r="BK213" s="519">
        <v>0.47</v>
      </c>
      <c r="BL213" s="519">
        <v>0.53800000000000003</v>
      </c>
      <c r="BM213" s="519">
        <v>1.008</v>
      </c>
    </row>
    <row r="214" spans="1:75" s="388" customFormat="1">
      <c r="A214" s="272" t="s">
        <v>6208</v>
      </c>
      <c r="B214" s="388" t="s">
        <v>7464</v>
      </c>
      <c r="C214" s="388" t="s">
        <v>10193</v>
      </c>
      <c r="D214" s="390">
        <v>27</v>
      </c>
      <c r="E214" s="390" t="s">
        <v>46</v>
      </c>
      <c r="F214" s="390" t="s">
        <v>43</v>
      </c>
      <c r="G214" s="390" t="s">
        <v>10</v>
      </c>
      <c r="H214" s="390">
        <v>0</v>
      </c>
      <c r="I214" s="390">
        <v>1</v>
      </c>
      <c r="J214" s="519">
        <v>0</v>
      </c>
      <c r="K214" s="517">
        <v>6.75</v>
      </c>
      <c r="L214" s="390">
        <v>3</v>
      </c>
      <c r="M214" s="390">
        <v>1</v>
      </c>
      <c r="N214" s="390">
        <v>1</v>
      </c>
      <c r="O214" s="390">
        <v>0</v>
      </c>
      <c r="P214" s="390">
        <v>0</v>
      </c>
      <c r="Q214" s="390">
        <v>0</v>
      </c>
      <c r="R214" s="518">
        <v>5.3330000000000002</v>
      </c>
      <c r="S214" s="390">
        <v>10</v>
      </c>
      <c r="T214" s="390">
        <v>4</v>
      </c>
      <c r="U214" s="390">
        <v>4</v>
      </c>
      <c r="V214" s="390">
        <v>1</v>
      </c>
      <c r="W214" s="390">
        <v>0</v>
      </c>
      <c r="X214" s="390">
        <v>0</v>
      </c>
      <c r="Y214" s="390">
        <v>11</v>
      </c>
      <c r="Z214" s="390">
        <v>0</v>
      </c>
      <c r="AA214" s="390">
        <v>0</v>
      </c>
      <c r="AB214" s="390">
        <v>0</v>
      </c>
      <c r="AC214" s="390">
        <v>26</v>
      </c>
      <c r="AD214" s="390">
        <v>66</v>
      </c>
      <c r="AE214" s="390">
        <v>1.47</v>
      </c>
      <c r="AF214" s="519">
        <v>1.875</v>
      </c>
      <c r="AG214" s="518">
        <v>16.899999999999999</v>
      </c>
      <c r="AH214" s="518">
        <v>1.7</v>
      </c>
      <c r="AI214" s="518">
        <v>0</v>
      </c>
      <c r="AJ214" s="518">
        <v>18.600000000000001</v>
      </c>
      <c r="AK214" s="567">
        <v>0</v>
      </c>
      <c r="AL214" s="370"/>
      <c r="AM214" s="390">
        <v>17</v>
      </c>
      <c r="AN214" s="390">
        <v>0</v>
      </c>
      <c r="AO214" s="389">
        <v>8</v>
      </c>
      <c r="AP214" s="390">
        <v>2</v>
      </c>
      <c r="AQ214" s="390">
        <v>0</v>
      </c>
      <c r="AR214" s="390">
        <v>1</v>
      </c>
      <c r="AS214" s="390">
        <v>2</v>
      </c>
      <c r="AT214" s="390">
        <v>0</v>
      </c>
      <c r="AU214" s="390">
        <v>5</v>
      </c>
      <c r="AV214" s="519">
        <v>0.47099999999999997</v>
      </c>
      <c r="AW214" s="519">
        <v>0.47099999999999997</v>
      </c>
      <c r="AX214" s="519">
        <v>0.76500000000000001</v>
      </c>
      <c r="AY214" s="519">
        <v>1.236</v>
      </c>
      <c r="AZ214" s="370"/>
      <c r="BA214" s="390">
        <v>9</v>
      </c>
      <c r="BB214" s="389">
        <v>0</v>
      </c>
      <c r="BC214" s="389">
        <v>2</v>
      </c>
      <c r="BD214" s="389">
        <v>2</v>
      </c>
      <c r="BE214" s="389">
        <v>0</v>
      </c>
      <c r="BF214" s="390">
        <v>0</v>
      </c>
      <c r="BG214" s="390">
        <v>1</v>
      </c>
      <c r="BH214" s="390">
        <v>0</v>
      </c>
      <c r="BI214" s="390">
        <v>6</v>
      </c>
      <c r="BJ214" s="519">
        <v>0.222</v>
      </c>
      <c r="BK214" s="519">
        <v>0.222</v>
      </c>
      <c r="BL214" s="519">
        <v>0.44400000000000001</v>
      </c>
      <c r="BM214" s="519">
        <v>0.66600000000000004</v>
      </c>
    </row>
    <row r="215" spans="1:75" s="388" customFormat="1">
      <c r="A215" s="272" t="s">
        <v>6210</v>
      </c>
      <c r="B215" s="388" t="s">
        <v>7465</v>
      </c>
      <c r="C215" s="388" t="s">
        <v>10193</v>
      </c>
      <c r="D215" s="390">
        <v>25</v>
      </c>
      <c r="E215" s="390" t="s">
        <v>100</v>
      </c>
      <c r="F215" s="390" t="s">
        <v>43</v>
      </c>
      <c r="G215" s="390" t="s">
        <v>35</v>
      </c>
      <c r="H215" s="390">
        <v>0</v>
      </c>
      <c r="I215" s="390">
        <v>3</v>
      </c>
      <c r="J215" s="519">
        <v>0</v>
      </c>
      <c r="K215" s="517">
        <v>7.4</v>
      </c>
      <c r="L215" s="390">
        <v>5</v>
      </c>
      <c r="M215" s="390">
        <v>5</v>
      </c>
      <c r="N215" s="390">
        <v>0</v>
      </c>
      <c r="O215" s="390">
        <v>0</v>
      </c>
      <c r="P215" s="390">
        <v>0</v>
      </c>
      <c r="Q215" s="390">
        <v>0</v>
      </c>
      <c r="R215" s="518">
        <v>20.667000000000002</v>
      </c>
      <c r="S215" s="390">
        <v>27</v>
      </c>
      <c r="T215" s="390">
        <v>20</v>
      </c>
      <c r="U215" s="390">
        <v>17</v>
      </c>
      <c r="V215" s="390">
        <v>5</v>
      </c>
      <c r="W215" s="390">
        <v>15</v>
      </c>
      <c r="X215" s="390">
        <v>2</v>
      </c>
      <c r="Y215" s="390">
        <v>14</v>
      </c>
      <c r="Z215" s="390">
        <v>0</v>
      </c>
      <c r="AA215" s="390">
        <v>0</v>
      </c>
      <c r="AB215" s="390">
        <v>1</v>
      </c>
      <c r="AC215" s="390">
        <v>103</v>
      </c>
      <c r="AD215" s="390">
        <v>58</v>
      </c>
      <c r="AE215" s="390">
        <v>7.13</v>
      </c>
      <c r="AF215" s="519">
        <v>2.032</v>
      </c>
      <c r="AG215" s="518">
        <v>11.8</v>
      </c>
      <c r="AH215" s="518">
        <v>2.2000000000000002</v>
      </c>
      <c r="AI215" s="518">
        <v>6.5</v>
      </c>
      <c r="AJ215" s="518">
        <v>6.1</v>
      </c>
      <c r="AK215" s="567">
        <v>0.93</v>
      </c>
      <c r="AL215" s="370"/>
      <c r="AM215" s="390">
        <v>20</v>
      </c>
      <c r="AN215" s="390">
        <v>0</v>
      </c>
      <c r="AO215" s="389">
        <v>7</v>
      </c>
      <c r="AP215" s="390">
        <v>0</v>
      </c>
      <c r="AQ215" s="390">
        <v>0</v>
      </c>
      <c r="AR215" s="390">
        <v>2</v>
      </c>
      <c r="AS215" s="390">
        <v>3</v>
      </c>
      <c r="AT215" s="390">
        <v>1</v>
      </c>
      <c r="AU215" s="390">
        <v>2</v>
      </c>
      <c r="AV215" s="519">
        <v>0.35</v>
      </c>
      <c r="AW215" s="519">
        <v>0.38100000000000001</v>
      </c>
      <c r="AX215" s="519">
        <v>0.65</v>
      </c>
      <c r="AY215" s="519">
        <v>1.0309999999999999</v>
      </c>
      <c r="AZ215" s="370"/>
      <c r="BA215" s="390">
        <v>65</v>
      </c>
      <c r="BB215" s="389">
        <v>0</v>
      </c>
      <c r="BC215" s="389">
        <v>20</v>
      </c>
      <c r="BD215" s="389">
        <v>5</v>
      </c>
      <c r="BE215" s="389">
        <v>0</v>
      </c>
      <c r="BF215" s="390">
        <v>3</v>
      </c>
      <c r="BG215" s="390">
        <v>16</v>
      </c>
      <c r="BH215" s="390">
        <v>14</v>
      </c>
      <c r="BI215" s="390">
        <v>12</v>
      </c>
      <c r="BJ215" s="519">
        <v>0.308</v>
      </c>
      <c r="BK215" s="519">
        <v>0.41499999999999998</v>
      </c>
      <c r="BL215" s="519">
        <v>0.52300000000000002</v>
      </c>
      <c r="BM215" s="519">
        <v>0.93799999999999994</v>
      </c>
    </row>
    <row r="216" spans="1:75" s="388" customFormat="1">
      <c r="A216" s="272" t="s">
        <v>6181</v>
      </c>
      <c r="B216" s="388" t="s">
        <v>7467</v>
      </c>
      <c r="C216" s="388" t="s">
        <v>10193</v>
      </c>
      <c r="D216" s="390">
        <v>33</v>
      </c>
      <c r="E216" s="390" t="s">
        <v>115</v>
      </c>
      <c r="F216" s="390" t="s">
        <v>34</v>
      </c>
      <c r="G216" s="390" t="s">
        <v>10</v>
      </c>
      <c r="H216" s="390">
        <v>5</v>
      </c>
      <c r="I216" s="390">
        <v>3</v>
      </c>
      <c r="J216" s="519">
        <v>0.625</v>
      </c>
      <c r="K216" s="517">
        <v>3.49</v>
      </c>
      <c r="L216" s="390">
        <v>61</v>
      </c>
      <c r="M216" s="390">
        <v>0</v>
      </c>
      <c r="N216" s="390">
        <v>11</v>
      </c>
      <c r="O216" s="390">
        <v>0</v>
      </c>
      <c r="P216" s="390">
        <v>0</v>
      </c>
      <c r="Q216" s="390">
        <v>0</v>
      </c>
      <c r="R216" s="518">
        <v>56.667000000000002</v>
      </c>
      <c r="S216" s="390">
        <v>48</v>
      </c>
      <c r="T216" s="390">
        <v>22</v>
      </c>
      <c r="U216" s="390">
        <v>22</v>
      </c>
      <c r="V216" s="390">
        <v>3</v>
      </c>
      <c r="W216" s="390">
        <v>14</v>
      </c>
      <c r="X216" s="390">
        <v>1</v>
      </c>
      <c r="Y216" s="390">
        <v>64</v>
      </c>
      <c r="Z216" s="390">
        <v>2</v>
      </c>
      <c r="AA216" s="390">
        <v>0</v>
      </c>
      <c r="AB216" s="390">
        <v>6</v>
      </c>
      <c r="AC216" s="390">
        <v>230</v>
      </c>
      <c r="AD216" s="390">
        <v>116</v>
      </c>
      <c r="AE216" s="390">
        <v>2.44</v>
      </c>
      <c r="AF216" s="519">
        <v>1.0940000000000001</v>
      </c>
      <c r="AG216" s="518">
        <v>7.6</v>
      </c>
      <c r="AH216" s="518">
        <v>0.5</v>
      </c>
      <c r="AI216" s="518">
        <v>2.2000000000000002</v>
      </c>
      <c r="AJ216" s="518">
        <v>10.199999999999999</v>
      </c>
      <c r="AK216" s="567">
        <v>4.57</v>
      </c>
      <c r="AL216" s="370"/>
      <c r="AM216" s="390">
        <v>105</v>
      </c>
      <c r="AN216" s="390">
        <v>0</v>
      </c>
      <c r="AO216" s="389">
        <v>28</v>
      </c>
      <c r="AP216" s="390">
        <v>4</v>
      </c>
      <c r="AQ216" s="390">
        <v>0</v>
      </c>
      <c r="AR216" s="390">
        <v>1</v>
      </c>
      <c r="AS216" s="390">
        <v>7</v>
      </c>
      <c r="AT216" s="390">
        <v>10</v>
      </c>
      <c r="AU216" s="390">
        <v>31</v>
      </c>
      <c r="AV216" s="519">
        <v>0.26700000000000002</v>
      </c>
      <c r="AW216" s="519">
        <v>0.33900000000000002</v>
      </c>
      <c r="AX216" s="519">
        <v>0.33300000000000002</v>
      </c>
      <c r="AY216" s="519">
        <v>0.67200000000000004</v>
      </c>
      <c r="AZ216" s="370"/>
      <c r="BA216" s="390">
        <v>107</v>
      </c>
      <c r="BB216" s="389">
        <v>0</v>
      </c>
      <c r="BC216" s="389">
        <v>20</v>
      </c>
      <c r="BD216" s="389">
        <v>3</v>
      </c>
      <c r="BE216" s="389">
        <v>1</v>
      </c>
      <c r="BF216" s="390">
        <v>2</v>
      </c>
      <c r="BG216" s="390">
        <v>13</v>
      </c>
      <c r="BH216" s="390">
        <v>4</v>
      </c>
      <c r="BI216" s="390">
        <v>33</v>
      </c>
      <c r="BJ216" s="519">
        <v>0.187</v>
      </c>
      <c r="BK216" s="519">
        <v>0.216</v>
      </c>
      <c r="BL216" s="519">
        <v>0.28999999999999998</v>
      </c>
      <c r="BM216" s="519">
        <v>0.50600000000000001</v>
      </c>
    </row>
    <row r="217" spans="1:75" s="388" customFormat="1" ht="15.75" thickBot="1">
      <c r="A217" s="550" t="s">
        <v>376</v>
      </c>
      <c r="B217" s="390" t="s">
        <v>10</v>
      </c>
      <c r="C217" s="390"/>
      <c r="D217" s="390"/>
      <c r="E217" s="390"/>
      <c r="F217" s="390"/>
      <c r="G217" s="390"/>
      <c r="H217" s="390"/>
      <c r="I217" s="390"/>
      <c r="J217" s="517"/>
      <c r="K217" s="390"/>
      <c r="L217" s="390"/>
      <c r="M217" s="390"/>
      <c r="N217" s="390"/>
      <c r="O217" s="390"/>
      <c r="P217" s="390"/>
      <c r="Q217" s="518"/>
      <c r="R217" s="519"/>
      <c r="S217" s="390"/>
      <c r="T217" s="390"/>
      <c r="U217" s="390"/>
      <c r="V217" s="390"/>
      <c r="W217" s="390"/>
      <c r="X217" s="390"/>
      <c r="Y217" s="390"/>
      <c r="Z217" s="390"/>
      <c r="AA217" s="390"/>
      <c r="AB217" s="390"/>
      <c r="AC217" s="390"/>
      <c r="AD217" s="390"/>
      <c r="AE217" s="390"/>
      <c r="AF217" s="518"/>
      <c r="AG217" s="518"/>
      <c r="AH217" s="518"/>
      <c r="AI217" s="518"/>
      <c r="AJ217" s="517"/>
      <c r="AK217" s="389"/>
      <c r="AL217" s="605"/>
      <c r="AM217" s="507"/>
      <c r="AN217" s="507"/>
      <c r="AO217" s="389"/>
      <c r="AP217" s="507"/>
      <c r="AQ217" s="507"/>
      <c r="AR217" s="507"/>
      <c r="AS217" s="389"/>
      <c r="AT217" s="341"/>
      <c r="AU217" s="341"/>
      <c r="AV217" s="341"/>
      <c r="AW217" s="341"/>
      <c r="AX217" s="341"/>
      <c r="AY217" s="341"/>
      <c r="AZ217" s="115"/>
      <c r="BA217" s="341"/>
      <c r="BB217" s="341"/>
      <c r="BC217" s="341"/>
      <c r="BD217" s="341"/>
      <c r="BE217" s="341"/>
      <c r="BF217" s="341"/>
      <c r="BG217" s="341"/>
      <c r="BH217" s="341"/>
      <c r="BI217" s="341"/>
      <c r="BJ217" s="341"/>
      <c r="BK217" s="341"/>
      <c r="BL217" s="341"/>
      <c r="BM217" s="341"/>
      <c r="BN217" s="316"/>
      <c r="BO217" s="316"/>
      <c r="BP217" s="316"/>
      <c r="BQ217" s="316"/>
      <c r="BR217" s="316"/>
      <c r="BS217" s="316"/>
      <c r="BT217" s="316"/>
      <c r="BU217" s="316"/>
      <c r="BV217" s="316"/>
      <c r="BW217" s="316"/>
    </row>
    <row r="218" spans="1:75" s="388" customFormat="1">
      <c r="A218" s="272" t="s">
        <v>6564</v>
      </c>
      <c r="B218" s="388" t="s">
        <v>7468</v>
      </c>
      <c r="C218" s="388" t="s">
        <v>10193</v>
      </c>
      <c r="D218" s="390">
        <v>32</v>
      </c>
      <c r="E218" s="390" t="s">
        <v>58</v>
      </c>
      <c r="F218" s="390" t="s">
        <v>34</v>
      </c>
      <c r="G218" s="390" t="s">
        <v>10</v>
      </c>
      <c r="H218" s="390">
        <v>2</v>
      </c>
      <c r="I218" s="390">
        <v>2</v>
      </c>
      <c r="J218" s="519">
        <v>0.5</v>
      </c>
      <c r="K218" s="517">
        <v>3</v>
      </c>
      <c r="L218" s="390">
        <v>33</v>
      </c>
      <c r="M218" s="390">
        <v>0</v>
      </c>
      <c r="N218" s="390">
        <v>15</v>
      </c>
      <c r="O218" s="390">
        <v>0</v>
      </c>
      <c r="P218" s="390">
        <v>0</v>
      </c>
      <c r="Q218" s="390">
        <v>5</v>
      </c>
      <c r="R218" s="518">
        <v>30</v>
      </c>
      <c r="S218" s="390">
        <v>28</v>
      </c>
      <c r="T218" s="390">
        <v>14</v>
      </c>
      <c r="U218" s="390">
        <v>10</v>
      </c>
      <c r="V218" s="390">
        <v>4</v>
      </c>
      <c r="W218" s="390">
        <v>15</v>
      </c>
      <c r="X218" s="390">
        <v>0</v>
      </c>
      <c r="Y218" s="390">
        <v>32</v>
      </c>
      <c r="Z218" s="390">
        <v>3</v>
      </c>
      <c r="AA218" s="390">
        <v>0</v>
      </c>
      <c r="AB218" s="390">
        <v>2</v>
      </c>
      <c r="AC218" s="390">
        <v>137</v>
      </c>
      <c r="AD218" s="390">
        <v>141</v>
      </c>
      <c r="AE218" s="390">
        <v>4.5599999999999996</v>
      </c>
      <c r="AF218" s="519">
        <v>1.4330000000000001</v>
      </c>
      <c r="AG218" s="518">
        <v>8.4</v>
      </c>
      <c r="AH218" s="518">
        <v>1.2</v>
      </c>
      <c r="AI218" s="518">
        <v>4.5</v>
      </c>
      <c r="AJ218" s="518">
        <v>9.6</v>
      </c>
      <c r="AK218" s="567">
        <v>2.13</v>
      </c>
      <c r="AL218" s="370"/>
      <c r="AM218" s="390">
        <v>51</v>
      </c>
      <c r="AN218" s="390">
        <v>0</v>
      </c>
      <c r="AO218" s="389">
        <v>12</v>
      </c>
      <c r="AP218" s="390">
        <v>4</v>
      </c>
      <c r="AQ218" s="390">
        <v>0</v>
      </c>
      <c r="AR218" s="390">
        <v>3</v>
      </c>
      <c r="AS218" s="390">
        <v>8</v>
      </c>
      <c r="AT218" s="390">
        <v>5</v>
      </c>
      <c r="AU218" s="390">
        <v>14</v>
      </c>
      <c r="AV218" s="519">
        <v>0.23499999999999999</v>
      </c>
      <c r="AW218" s="519">
        <v>0.316</v>
      </c>
      <c r="AX218" s="519">
        <v>0.49</v>
      </c>
      <c r="AY218" s="519">
        <v>0.80600000000000005</v>
      </c>
      <c r="AZ218" s="370"/>
      <c r="BA218" s="390">
        <v>66</v>
      </c>
      <c r="BB218" s="389">
        <v>0</v>
      </c>
      <c r="BC218" s="389">
        <v>16</v>
      </c>
      <c r="BD218" s="389">
        <v>1</v>
      </c>
      <c r="BE218" s="389">
        <v>0</v>
      </c>
      <c r="BF218" s="390">
        <v>1</v>
      </c>
      <c r="BG218" s="390">
        <v>9</v>
      </c>
      <c r="BH218" s="390">
        <v>10</v>
      </c>
      <c r="BI218" s="390">
        <v>18</v>
      </c>
      <c r="BJ218" s="519">
        <v>0.24199999999999999</v>
      </c>
      <c r="BK218" s="519">
        <v>0.35399999999999998</v>
      </c>
      <c r="BL218" s="519">
        <v>0.30299999999999999</v>
      </c>
      <c r="BM218" s="519">
        <v>0.65700000000000003</v>
      </c>
    </row>
    <row r="219" spans="1:75" s="388" customFormat="1">
      <c r="A219" s="272" t="s">
        <v>8012</v>
      </c>
      <c r="B219" s="388" t="s">
        <v>8013</v>
      </c>
      <c r="C219" s="388" t="s">
        <v>10193</v>
      </c>
      <c r="D219" s="390">
        <v>25</v>
      </c>
      <c r="E219" s="390" t="s">
        <v>40</v>
      </c>
      <c r="F219" s="390" t="s">
        <v>34</v>
      </c>
      <c r="G219" s="390" t="s">
        <v>10</v>
      </c>
      <c r="H219" s="390">
        <v>9</v>
      </c>
      <c r="I219" s="390">
        <v>12</v>
      </c>
      <c r="J219" s="519">
        <v>0.42899999999999999</v>
      </c>
      <c r="K219" s="517">
        <v>4.37</v>
      </c>
      <c r="L219" s="390">
        <v>30</v>
      </c>
      <c r="M219" s="390">
        <v>30</v>
      </c>
      <c r="N219" s="390">
        <v>0</v>
      </c>
      <c r="O219" s="390">
        <v>1</v>
      </c>
      <c r="P219" s="390">
        <v>0</v>
      </c>
      <c r="Q219" s="390">
        <v>0</v>
      </c>
      <c r="R219" s="518">
        <v>177</v>
      </c>
      <c r="S219" s="390">
        <v>182</v>
      </c>
      <c r="T219" s="390">
        <v>94</v>
      </c>
      <c r="U219" s="390">
        <v>86</v>
      </c>
      <c r="V219" s="390">
        <v>32</v>
      </c>
      <c r="W219" s="390">
        <v>43</v>
      </c>
      <c r="X219" s="390">
        <v>1</v>
      </c>
      <c r="Y219" s="390">
        <v>164</v>
      </c>
      <c r="Z219" s="390">
        <v>15</v>
      </c>
      <c r="AA219" s="390">
        <v>0</v>
      </c>
      <c r="AB219" s="390">
        <v>9</v>
      </c>
      <c r="AC219" s="390">
        <v>758</v>
      </c>
      <c r="AD219" s="390">
        <v>98</v>
      </c>
      <c r="AE219" s="390">
        <v>4.6399999999999997</v>
      </c>
      <c r="AF219" s="519">
        <v>1.2709999999999999</v>
      </c>
      <c r="AG219" s="518">
        <v>9.3000000000000007</v>
      </c>
      <c r="AH219" s="518">
        <v>1.6</v>
      </c>
      <c r="AI219" s="518">
        <v>2.2000000000000002</v>
      </c>
      <c r="AJ219" s="518">
        <v>8.3000000000000007</v>
      </c>
      <c r="AK219" s="567">
        <v>3.81</v>
      </c>
      <c r="AL219" s="370"/>
      <c r="AM219" s="390">
        <v>342</v>
      </c>
      <c r="AN219" s="390">
        <v>0</v>
      </c>
      <c r="AO219" s="389">
        <v>95</v>
      </c>
      <c r="AP219" s="390">
        <v>16</v>
      </c>
      <c r="AQ219" s="390">
        <v>2</v>
      </c>
      <c r="AR219" s="390">
        <v>13</v>
      </c>
      <c r="AS219" s="390">
        <v>43</v>
      </c>
      <c r="AT219" s="390">
        <v>25</v>
      </c>
      <c r="AU219" s="390">
        <v>70</v>
      </c>
      <c r="AV219" s="519">
        <v>0.27800000000000002</v>
      </c>
      <c r="AW219" s="519">
        <v>0.33600000000000002</v>
      </c>
      <c r="AX219" s="519">
        <v>0.45</v>
      </c>
      <c r="AY219" s="519">
        <v>0.78600000000000003</v>
      </c>
      <c r="AZ219" s="370"/>
      <c r="BA219" s="390">
        <v>346</v>
      </c>
      <c r="BB219" s="389">
        <v>0</v>
      </c>
      <c r="BC219" s="389">
        <v>88</v>
      </c>
      <c r="BD219" s="389">
        <v>11</v>
      </c>
      <c r="BE219" s="389">
        <v>2</v>
      </c>
      <c r="BF219" s="390">
        <v>19</v>
      </c>
      <c r="BG219" s="390">
        <v>41</v>
      </c>
      <c r="BH219" s="390">
        <v>18</v>
      </c>
      <c r="BI219" s="390">
        <v>94</v>
      </c>
      <c r="BJ219" s="519">
        <v>0.254</v>
      </c>
      <c r="BK219" s="519">
        <v>0.30299999999999999</v>
      </c>
      <c r="BL219" s="519">
        <v>0.46200000000000002</v>
      </c>
      <c r="BM219" s="519">
        <v>0.76500000000000001</v>
      </c>
    </row>
    <row r="220" spans="1:75" s="388" customFormat="1">
      <c r="A220" s="272" t="s">
        <v>388</v>
      </c>
      <c r="B220" s="388" t="s">
        <v>7487</v>
      </c>
      <c r="C220" s="388" t="s">
        <v>10193</v>
      </c>
      <c r="D220" s="390">
        <v>34</v>
      </c>
      <c r="E220" s="390" t="s">
        <v>56</v>
      </c>
      <c r="F220" s="390" t="s">
        <v>43</v>
      </c>
      <c r="G220" s="390" t="s">
        <v>10</v>
      </c>
      <c r="H220" s="390">
        <v>6</v>
      </c>
      <c r="I220" s="390">
        <v>3</v>
      </c>
      <c r="J220" s="519">
        <v>0.66700000000000004</v>
      </c>
      <c r="K220" s="517">
        <v>4.92</v>
      </c>
      <c r="L220" s="390">
        <v>15</v>
      </c>
      <c r="M220" s="390">
        <v>15</v>
      </c>
      <c r="N220" s="390">
        <v>0</v>
      </c>
      <c r="O220" s="390">
        <v>0</v>
      </c>
      <c r="P220" s="390">
        <v>0</v>
      </c>
      <c r="Q220" s="390">
        <v>0</v>
      </c>
      <c r="R220" s="518">
        <v>78.667000000000002</v>
      </c>
      <c r="S220" s="390">
        <v>94</v>
      </c>
      <c r="T220" s="390">
        <v>45</v>
      </c>
      <c r="U220" s="390">
        <v>43</v>
      </c>
      <c r="V220" s="390">
        <v>15</v>
      </c>
      <c r="W220" s="390">
        <v>21</v>
      </c>
      <c r="X220" s="390">
        <v>0</v>
      </c>
      <c r="Y220" s="390">
        <v>65</v>
      </c>
      <c r="Z220" s="390">
        <v>0</v>
      </c>
      <c r="AA220" s="390">
        <v>0</v>
      </c>
      <c r="AB220" s="390">
        <v>2</v>
      </c>
      <c r="AC220" s="390">
        <v>339</v>
      </c>
      <c r="AD220" s="390">
        <v>82</v>
      </c>
      <c r="AE220" s="390">
        <v>4.79</v>
      </c>
      <c r="AF220" s="519">
        <v>1.462</v>
      </c>
      <c r="AG220" s="518">
        <v>10.8</v>
      </c>
      <c r="AH220" s="518">
        <v>1.7</v>
      </c>
      <c r="AI220" s="518">
        <v>2.4</v>
      </c>
      <c r="AJ220" s="518">
        <v>7.4</v>
      </c>
      <c r="AK220" s="567">
        <v>3.1</v>
      </c>
      <c r="AL220" s="370"/>
      <c r="AM220" s="390">
        <v>138</v>
      </c>
      <c r="AN220" s="390">
        <v>0</v>
      </c>
      <c r="AO220" s="389">
        <v>38</v>
      </c>
      <c r="AP220" s="390">
        <v>5</v>
      </c>
      <c r="AQ220" s="390">
        <v>1</v>
      </c>
      <c r="AR220" s="390">
        <v>8</v>
      </c>
      <c r="AS220" s="390">
        <v>17</v>
      </c>
      <c r="AT220" s="390">
        <v>15</v>
      </c>
      <c r="AU220" s="390">
        <v>31</v>
      </c>
      <c r="AV220" s="519">
        <v>0.27500000000000002</v>
      </c>
      <c r="AW220" s="519">
        <v>0.34399999999999997</v>
      </c>
      <c r="AX220" s="519">
        <v>0.5</v>
      </c>
      <c r="AY220" s="519">
        <v>0.84399999999999997</v>
      </c>
      <c r="AZ220" s="370"/>
      <c r="BA220" s="390">
        <v>175</v>
      </c>
      <c r="BB220" s="389">
        <v>0</v>
      </c>
      <c r="BC220" s="389">
        <v>56</v>
      </c>
      <c r="BD220" s="389">
        <v>10</v>
      </c>
      <c r="BE220" s="389">
        <v>0</v>
      </c>
      <c r="BF220" s="390">
        <v>7</v>
      </c>
      <c r="BG220" s="390">
        <v>24</v>
      </c>
      <c r="BH220" s="390">
        <v>6</v>
      </c>
      <c r="BI220" s="390">
        <v>34</v>
      </c>
      <c r="BJ220" s="519">
        <v>0.32</v>
      </c>
      <c r="BK220" s="519">
        <v>0.34300000000000003</v>
      </c>
      <c r="BL220" s="519">
        <v>0.497</v>
      </c>
      <c r="BM220" s="519">
        <v>0.84</v>
      </c>
    </row>
    <row r="221" spans="1:75" s="388" customFormat="1">
      <c r="A221" s="272" t="s">
        <v>8059</v>
      </c>
      <c r="B221" s="388" t="s">
        <v>8060</v>
      </c>
      <c r="C221" s="388" t="s">
        <v>10193</v>
      </c>
      <c r="D221" s="390">
        <v>33</v>
      </c>
      <c r="E221" s="390" t="s">
        <v>38</v>
      </c>
      <c r="F221" s="390" t="s">
        <v>34</v>
      </c>
      <c r="G221" s="390" t="s">
        <v>10</v>
      </c>
      <c r="H221" s="390">
        <v>2</v>
      </c>
      <c r="I221" s="390">
        <v>1</v>
      </c>
      <c r="J221" s="519">
        <v>0.66700000000000004</v>
      </c>
      <c r="K221" s="517">
        <v>3.26</v>
      </c>
      <c r="L221" s="390">
        <v>67</v>
      </c>
      <c r="M221" s="390">
        <v>0</v>
      </c>
      <c r="N221" s="390">
        <v>41</v>
      </c>
      <c r="O221" s="390">
        <v>0</v>
      </c>
      <c r="P221" s="390">
        <v>0</v>
      </c>
      <c r="Q221" s="390">
        <v>14</v>
      </c>
      <c r="R221" s="518">
        <v>66.332999999999998</v>
      </c>
      <c r="S221" s="390">
        <v>63</v>
      </c>
      <c r="T221" s="390">
        <v>24</v>
      </c>
      <c r="U221" s="390">
        <v>24</v>
      </c>
      <c r="V221" s="390">
        <v>12</v>
      </c>
      <c r="W221" s="390">
        <v>19</v>
      </c>
      <c r="X221" s="390">
        <v>1</v>
      </c>
      <c r="Y221" s="390">
        <v>70</v>
      </c>
      <c r="Z221" s="390">
        <v>3</v>
      </c>
      <c r="AA221" s="390">
        <v>0</v>
      </c>
      <c r="AB221" s="390">
        <v>8</v>
      </c>
      <c r="AC221" s="390">
        <v>276</v>
      </c>
      <c r="AD221" s="390">
        <v>128</v>
      </c>
      <c r="AE221" s="390">
        <v>4.4000000000000004</v>
      </c>
      <c r="AF221" s="519">
        <v>1.236</v>
      </c>
      <c r="AG221" s="518">
        <v>8.5</v>
      </c>
      <c r="AH221" s="518">
        <v>1.6</v>
      </c>
      <c r="AI221" s="518">
        <v>2.6</v>
      </c>
      <c r="AJ221" s="518">
        <v>9.5</v>
      </c>
      <c r="AK221" s="567">
        <v>3.68</v>
      </c>
      <c r="AL221" s="370"/>
      <c r="AM221" s="390">
        <v>119</v>
      </c>
      <c r="AN221" s="390">
        <v>0</v>
      </c>
      <c r="AO221" s="389">
        <v>32</v>
      </c>
      <c r="AP221" s="390">
        <v>7</v>
      </c>
      <c r="AQ221" s="390">
        <v>0</v>
      </c>
      <c r="AR221" s="390">
        <v>5</v>
      </c>
      <c r="AS221" s="390">
        <v>9</v>
      </c>
      <c r="AT221" s="390">
        <v>10</v>
      </c>
      <c r="AU221" s="390">
        <v>30</v>
      </c>
      <c r="AV221" s="519">
        <v>0.26900000000000002</v>
      </c>
      <c r="AW221" s="519">
        <v>0.32600000000000001</v>
      </c>
      <c r="AX221" s="519">
        <v>0.45400000000000001</v>
      </c>
      <c r="AY221" s="519">
        <v>0.78</v>
      </c>
      <c r="AZ221" s="370"/>
      <c r="BA221" s="390">
        <v>134</v>
      </c>
      <c r="BB221" s="389">
        <v>0</v>
      </c>
      <c r="BC221" s="389">
        <v>31</v>
      </c>
      <c r="BD221" s="389">
        <v>4</v>
      </c>
      <c r="BE221" s="389">
        <v>1</v>
      </c>
      <c r="BF221" s="390">
        <v>7</v>
      </c>
      <c r="BG221" s="390">
        <v>18</v>
      </c>
      <c r="BH221" s="390">
        <v>9</v>
      </c>
      <c r="BI221" s="390">
        <v>40</v>
      </c>
      <c r="BJ221" s="519">
        <v>0.23100000000000001</v>
      </c>
      <c r="BK221" s="519">
        <v>0.29299999999999998</v>
      </c>
      <c r="BL221" s="519">
        <v>0.433</v>
      </c>
      <c r="BM221" s="519">
        <v>0.72599999999999998</v>
      </c>
    </row>
    <row r="222" spans="1:75" s="388" customFormat="1">
      <c r="A222" s="272" t="s">
        <v>8257</v>
      </c>
      <c r="B222" s="388" t="s">
        <v>8258</v>
      </c>
      <c r="C222" s="388" t="s">
        <v>10193</v>
      </c>
      <c r="D222" s="390">
        <v>24</v>
      </c>
      <c r="E222" s="390" t="s">
        <v>44</v>
      </c>
      <c r="F222" s="390" t="s">
        <v>34</v>
      </c>
      <c r="G222" s="390" t="s">
        <v>10</v>
      </c>
      <c r="H222" s="390">
        <v>1</v>
      </c>
      <c r="I222" s="390">
        <v>0</v>
      </c>
      <c r="J222" s="519">
        <v>1</v>
      </c>
      <c r="K222" s="517">
        <v>1.35</v>
      </c>
      <c r="L222" s="390">
        <v>7</v>
      </c>
      <c r="M222" s="390">
        <v>0</v>
      </c>
      <c r="N222" s="390">
        <v>4</v>
      </c>
      <c r="O222" s="390">
        <v>0</v>
      </c>
      <c r="P222" s="390">
        <v>0</v>
      </c>
      <c r="Q222" s="390">
        <v>0</v>
      </c>
      <c r="R222" s="518">
        <v>6.6669999999999998</v>
      </c>
      <c r="S222" s="390">
        <v>6</v>
      </c>
      <c r="T222" s="390">
        <v>2</v>
      </c>
      <c r="U222" s="390">
        <v>1</v>
      </c>
      <c r="V222" s="390">
        <v>1</v>
      </c>
      <c r="W222" s="390">
        <v>2</v>
      </c>
      <c r="X222" s="390">
        <v>0</v>
      </c>
      <c r="Y222" s="390">
        <v>6</v>
      </c>
      <c r="Z222" s="390">
        <v>0</v>
      </c>
      <c r="AA222" s="390">
        <v>0</v>
      </c>
      <c r="AB222" s="390">
        <v>0</v>
      </c>
      <c r="AC222" s="390">
        <v>28</v>
      </c>
      <c r="AD222" s="390">
        <v>327</v>
      </c>
      <c r="AE222" s="390">
        <v>4.21</v>
      </c>
      <c r="AF222" s="519">
        <v>1.2</v>
      </c>
      <c r="AG222" s="518">
        <v>8.1</v>
      </c>
      <c r="AH222" s="518">
        <v>1.4</v>
      </c>
      <c r="AI222" s="518">
        <v>2.7</v>
      </c>
      <c r="AJ222" s="518">
        <v>8.1</v>
      </c>
      <c r="AK222" s="567">
        <v>3</v>
      </c>
      <c r="AL222" s="370"/>
      <c r="AM222" s="390">
        <v>9</v>
      </c>
      <c r="AN222" s="390">
        <v>0</v>
      </c>
      <c r="AO222" s="389">
        <v>1</v>
      </c>
      <c r="AP222" s="390">
        <v>0</v>
      </c>
      <c r="AQ222" s="390">
        <v>0</v>
      </c>
      <c r="AR222" s="390">
        <v>1</v>
      </c>
      <c r="AS222" s="390">
        <v>2</v>
      </c>
      <c r="AT222" s="390">
        <v>1</v>
      </c>
      <c r="AU222" s="390">
        <v>3</v>
      </c>
      <c r="AV222" s="519">
        <v>0.111</v>
      </c>
      <c r="AW222" s="519">
        <v>0.182</v>
      </c>
      <c r="AX222" s="519">
        <v>0.44400000000000001</v>
      </c>
      <c r="AY222" s="519">
        <v>0.626</v>
      </c>
      <c r="AZ222" s="370"/>
      <c r="BA222" s="390">
        <v>16</v>
      </c>
      <c r="BB222" s="389">
        <v>0</v>
      </c>
      <c r="BC222" s="389">
        <v>5</v>
      </c>
      <c r="BD222" s="389">
        <v>1</v>
      </c>
      <c r="BE222" s="389">
        <v>0</v>
      </c>
      <c r="BF222" s="390">
        <v>0</v>
      </c>
      <c r="BG222" s="390">
        <v>0</v>
      </c>
      <c r="BH222" s="390">
        <v>1</v>
      </c>
      <c r="BI222" s="390">
        <v>3</v>
      </c>
      <c r="BJ222" s="519">
        <v>0.313</v>
      </c>
      <c r="BK222" s="519">
        <v>0.35299999999999998</v>
      </c>
      <c r="BL222" s="519">
        <v>0.375</v>
      </c>
      <c r="BM222" s="519">
        <v>0.72799999999999998</v>
      </c>
    </row>
    <row r="223" spans="1:75" s="388" customFormat="1">
      <c r="A223" s="272" t="s">
        <v>436</v>
      </c>
      <c r="B223" s="388" t="s">
        <v>7469</v>
      </c>
      <c r="C223" s="388" t="s">
        <v>10193</v>
      </c>
      <c r="D223" s="390">
        <v>29</v>
      </c>
      <c r="E223" s="390" t="s">
        <v>33</v>
      </c>
      <c r="F223" s="390" t="s">
        <v>34</v>
      </c>
      <c r="G223" s="390" t="s">
        <v>10</v>
      </c>
      <c r="H223" s="390">
        <v>1</v>
      </c>
      <c r="I223" s="390">
        <v>6</v>
      </c>
      <c r="J223" s="519">
        <v>0.14299999999999999</v>
      </c>
      <c r="K223" s="517">
        <v>4.5</v>
      </c>
      <c r="L223" s="390">
        <v>55</v>
      </c>
      <c r="M223" s="390">
        <v>0</v>
      </c>
      <c r="N223" s="390">
        <v>14</v>
      </c>
      <c r="O223" s="390">
        <v>0</v>
      </c>
      <c r="P223" s="390">
        <v>0</v>
      </c>
      <c r="Q223" s="390">
        <v>0</v>
      </c>
      <c r="R223" s="518">
        <v>56</v>
      </c>
      <c r="S223" s="390">
        <v>65</v>
      </c>
      <c r="T223" s="390">
        <v>30</v>
      </c>
      <c r="U223" s="390">
        <v>28</v>
      </c>
      <c r="V223" s="390">
        <v>11</v>
      </c>
      <c r="W223" s="390">
        <v>15</v>
      </c>
      <c r="X223" s="390">
        <v>3</v>
      </c>
      <c r="Y223" s="390">
        <v>44</v>
      </c>
      <c r="Z223" s="390">
        <v>3</v>
      </c>
      <c r="AA223" s="390">
        <v>0</v>
      </c>
      <c r="AB223" s="390">
        <v>2</v>
      </c>
      <c r="AC223" s="390">
        <v>242</v>
      </c>
      <c r="AD223" s="390">
        <v>97</v>
      </c>
      <c r="AE223" s="390">
        <v>5.1100000000000003</v>
      </c>
      <c r="AF223" s="519">
        <v>1.429</v>
      </c>
      <c r="AG223" s="518">
        <v>10.4</v>
      </c>
      <c r="AH223" s="518">
        <v>1.8</v>
      </c>
      <c r="AI223" s="518">
        <v>2.4</v>
      </c>
      <c r="AJ223" s="518">
        <v>7.1</v>
      </c>
      <c r="AK223" s="567">
        <v>2.93</v>
      </c>
      <c r="AL223" s="370"/>
      <c r="AM223" s="390">
        <v>86</v>
      </c>
      <c r="AN223" s="390">
        <v>0</v>
      </c>
      <c r="AO223" s="389">
        <v>29</v>
      </c>
      <c r="AP223" s="390">
        <v>5</v>
      </c>
      <c r="AQ223" s="390">
        <v>0</v>
      </c>
      <c r="AR223" s="390">
        <v>5</v>
      </c>
      <c r="AS223" s="390">
        <v>14</v>
      </c>
      <c r="AT223" s="390">
        <v>10</v>
      </c>
      <c r="AU223" s="390">
        <v>11</v>
      </c>
      <c r="AV223" s="519">
        <v>0.33700000000000002</v>
      </c>
      <c r="AW223" s="519">
        <v>0.40600000000000003</v>
      </c>
      <c r="AX223" s="519">
        <v>0.56999999999999995</v>
      </c>
      <c r="AY223" s="519">
        <v>0.97599999999999998</v>
      </c>
      <c r="AZ223" s="370"/>
      <c r="BA223" s="390">
        <v>132</v>
      </c>
      <c r="BB223" s="389">
        <v>0</v>
      </c>
      <c r="BC223" s="389">
        <v>36</v>
      </c>
      <c r="BD223" s="389">
        <v>4</v>
      </c>
      <c r="BE223" s="389">
        <v>2</v>
      </c>
      <c r="BF223" s="390">
        <v>6</v>
      </c>
      <c r="BG223" s="390">
        <v>14</v>
      </c>
      <c r="BH223" s="390">
        <v>5</v>
      </c>
      <c r="BI223" s="390">
        <v>33</v>
      </c>
      <c r="BJ223" s="519">
        <v>0.27300000000000002</v>
      </c>
      <c r="BK223" s="519">
        <v>0.30199999999999999</v>
      </c>
      <c r="BL223" s="519">
        <v>0.47</v>
      </c>
      <c r="BM223" s="519">
        <v>0.77200000000000002</v>
      </c>
    </row>
    <row r="224" spans="1:75" s="388" customFormat="1">
      <c r="A224" s="272" t="s">
        <v>389</v>
      </c>
      <c r="B224" s="388" t="s">
        <v>7471</v>
      </c>
      <c r="C224" s="388" t="s">
        <v>10193</v>
      </c>
      <c r="D224" s="390">
        <v>31</v>
      </c>
      <c r="E224" s="390" t="s">
        <v>51</v>
      </c>
      <c r="F224" s="390" t="s">
        <v>43</v>
      </c>
      <c r="G224" s="390" t="s">
        <v>10</v>
      </c>
      <c r="H224" s="390">
        <v>8</v>
      </c>
      <c r="I224" s="390">
        <v>9</v>
      </c>
      <c r="J224" s="519">
        <v>0.47099999999999997</v>
      </c>
      <c r="K224" s="517">
        <v>4.1500000000000004</v>
      </c>
      <c r="L224" s="390">
        <v>31</v>
      </c>
      <c r="M224" s="390">
        <v>23</v>
      </c>
      <c r="N224" s="390">
        <v>0</v>
      </c>
      <c r="O224" s="390">
        <v>0</v>
      </c>
      <c r="P224" s="390">
        <v>0</v>
      </c>
      <c r="Q224" s="390">
        <v>0</v>
      </c>
      <c r="R224" s="518">
        <v>149.667</v>
      </c>
      <c r="S224" s="390">
        <v>132</v>
      </c>
      <c r="T224" s="390">
        <v>73</v>
      </c>
      <c r="U224" s="390">
        <v>69</v>
      </c>
      <c r="V224" s="390">
        <v>17</v>
      </c>
      <c r="W224" s="390">
        <v>62</v>
      </c>
      <c r="X224" s="390">
        <v>4</v>
      </c>
      <c r="Y224" s="390">
        <v>122</v>
      </c>
      <c r="Z224" s="390">
        <v>7</v>
      </c>
      <c r="AA224" s="390">
        <v>0</v>
      </c>
      <c r="AB224" s="390">
        <v>4</v>
      </c>
      <c r="AC224" s="390">
        <v>634</v>
      </c>
      <c r="AD224" s="390">
        <v>93</v>
      </c>
      <c r="AE224" s="390">
        <v>4.3899999999999997</v>
      </c>
      <c r="AF224" s="519">
        <v>1.296</v>
      </c>
      <c r="AG224" s="518">
        <v>7.9</v>
      </c>
      <c r="AH224" s="518">
        <v>1</v>
      </c>
      <c r="AI224" s="518">
        <v>3.7</v>
      </c>
      <c r="AJ224" s="518">
        <v>7.3</v>
      </c>
      <c r="AK224" s="567">
        <v>1.97</v>
      </c>
      <c r="AL224" s="370"/>
      <c r="AM224" s="390">
        <v>289</v>
      </c>
      <c r="AN224" s="390">
        <v>0</v>
      </c>
      <c r="AO224" s="389">
        <v>85</v>
      </c>
      <c r="AP224" s="390">
        <v>17</v>
      </c>
      <c r="AQ224" s="390">
        <v>3</v>
      </c>
      <c r="AR224" s="390">
        <v>9</v>
      </c>
      <c r="AS224" s="390">
        <v>42</v>
      </c>
      <c r="AT224" s="390">
        <v>38</v>
      </c>
      <c r="AU224" s="390">
        <v>54</v>
      </c>
      <c r="AV224" s="519">
        <v>0.29399999999999998</v>
      </c>
      <c r="AW224" s="519">
        <v>0.38100000000000001</v>
      </c>
      <c r="AX224" s="519">
        <v>0.46700000000000003</v>
      </c>
      <c r="AY224" s="519">
        <v>0.84799999999999998</v>
      </c>
      <c r="AZ224" s="370"/>
      <c r="BA224" s="390">
        <v>267</v>
      </c>
      <c r="BB224" s="389">
        <v>0</v>
      </c>
      <c r="BC224" s="389">
        <v>47</v>
      </c>
      <c r="BD224" s="389">
        <v>11</v>
      </c>
      <c r="BE224" s="389">
        <v>1</v>
      </c>
      <c r="BF224" s="390">
        <v>8</v>
      </c>
      <c r="BG224" s="390">
        <v>29</v>
      </c>
      <c r="BH224" s="390">
        <v>24</v>
      </c>
      <c r="BI224" s="390">
        <v>68</v>
      </c>
      <c r="BJ224" s="519">
        <v>0.17599999999999999</v>
      </c>
      <c r="BK224" s="519">
        <v>0.25</v>
      </c>
      <c r="BL224" s="519">
        <v>0.315</v>
      </c>
      <c r="BM224" s="519">
        <v>0.56499999999999995</v>
      </c>
    </row>
    <row r="225" spans="1:75" s="388" customFormat="1">
      <c r="A225" s="272" t="s">
        <v>405</v>
      </c>
      <c r="B225" s="388" t="s">
        <v>7530</v>
      </c>
      <c r="C225" s="388" t="s">
        <v>10193</v>
      </c>
      <c r="D225" s="390">
        <v>33</v>
      </c>
      <c r="E225" s="390" t="s">
        <v>66</v>
      </c>
      <c r="F225" s="390" t="s">
        <v>43</v>
      </c>
      <c r="G225" s="390" t="s">
        <v>10</v>
      </c>
      <c r="H225" s="390">
        <v>1</v>
      </c>
      <c r="I225" s="390">
        <v>5</v>
      </c>
      <c r="J225" s="519">
        <v>0.16700000000000001</v>
      </c>
      <c r="K225" s="517">
        <v>6.25</v>
      </c>
      <c r="L225" s="390">
        <v>10</v>
      </c>
      <c r="M225" s="390">
        <v>10</v>
      </c>
      <c r="N225" s="390">
        <v>0</v>
      </c>
      <c r="O225" s="390">
        <v>0</v>
      </c>
      <c r="P225" s="390">
        <v>0</v>
      </c>
      <c r="Q225" s="390">
        <v>0</v>
      </c>
      <c r="R225" s="518">
        <v>44.667000000000002</v>
      </c>
      <c r="S225" s="390">
        <v>47</v>
      </c>
      <c r="T225" s="390">
        <v>32</v>
      </c>
      <c r="U225" s="390">
        <v>31</v>
      </c>
      <c r="V225" s="390">
        <v>6</v>
      </c>
      <c r="W225" s="390">
        <v>26</v>
      </c>
      <c r="X225" s="390">
        <v>1</v>
      </c>
      <c r="Y225" s="390">
        <v>30</v>
      </c>
      <c r="Z225" s="390">
        <v>2</v>
      </c>
      <c r="AA225" s="390">
        <v>0</v>
      </c>
      <c r="AB225" s="390">
        <v>2</v>
      </c>
      <c r="AC225" s="390">
        <v>207</v>
      </c>
      <c r="AD225" s="390">
        <v>62</v>
      </c>
      <c r="AE225" s="390">
        <v>5.44</v>
      </c>
      <c r="AF225" s="519">
        <v>1.6339999999999999</v>
      </c>
      <c r="AG225" s="518">
        <v>9.5</v>
      </c>
      <c r="AH225" s="518">
        <v>1.2</v>
      </c>
      <c r="AI225" s="518">
        <v>5.2</v>
      </c>
      <c r="AJ225" s="518">
        <v>6</v>
      </c>
      <c r="AK225" s="567">
        <v>1.1499999999999999</v>
      </c>
      <c r="AL225" s="370"/>
      <c r="AM225" s="390">
        <v>73</v>
      </c>
      <c r="AN225" s="390">
        <v>0</v>
      </c>
      <c r="AO225" s="389">
        <v>22</v>
      </c>
      <c r="AP225" s="390">
        <v>4</v>
      </c>
      <c r="AQ225" s="390">
        <v>0</v>
      </c>
      <c r="AR225" s="390">
        <v>4</v>
      </c>
      <c r="AS225" s="390">
        <v>15</v>
      </c>
      <c r="AT225" s="390">
        <v>12</v>
      </c>
      <c r="AU225" s="390">
        <v>15</v>
      </c>
      <c r="AV225" s="519">
        <v>0.30099999999999999</v>
      </c>
      <c r="AW225" s="519">
        <v>0.39100000000000001</v>
      </c>
      <c r="AX225" s="519">
        <v>0.52100000000000002</v>
      </c>
      <c r="AY225" s="519">
        <v>0.91200000000000003</v>
      </c>
      <c r="AZ225" s="370"/>
      <c r="BA225" s="390">
        <v>101</v>
      </c>
      <c r="BB225" s="389">
        <v>0</v>
      </c>
      <c r="BC225" s="389">
        <v>25</v>
      </c>
      <c r="BD225" s="389">
        <v>3</v>
      </c>
      <c r="BE225" s="389">
        <v>1</v>
      </c>
      <c r="BF225" s="390">
        <v>2</v>
      </c>
      <c r="BG225" s="390">
        <v>16</v>
      </c>
      <c r="BH225" s="390">
        <v>14</v>
      </c>
      <c r="BI225" s="390">
        <v>15</v>
      </c>
      <c r="BJ225" s="519">
        <v>0.248</v>
      </c>
      <c r="BK225" s="519">
        <v>0.34499999999999997</v>
      </c>
      <c r="BL225" s="519">
        <v>0.35599999999999998</v>
      </c>
      <c r="BM225" s="519">
        <v>0.70099999999999996</v>
      </c>
    </row>
    <row r="226" spans="1:75" s="388" customFormat="1">
      <c r="A226" s="272" t="s">
        <v>377</v>
      </c>
      <c r="B226" s="388" t="s">
        <v>7472</v>
      </c>
      <c r="C226" s="388" t="s">
        <v>10193</v>
      </c>
      <c r="D226" s="390">
        <v>29</v>
      </c>
      <c r="E226" s="390" t="s">
        <v>124</v>
      </c>
      <c r="F226" s="390" t="s">
        <v>43</v>
      </c>
      <c r="G226" s="390" t="s">
        <v>10</v>
      </c>
      <c r="H226" s="390">
        <v>5</v>
      </c>
      <c r="I226" s="390">
        <v>6</v>
      </c>
      <c r="J226" s="519">
        <v>0.45500000000000002</v>
      </c>
      <c r="K226" s="517">
        <v>4.12</v>
      </c>
      <c r="L226" s="390">
        <v>23</v>
      </c>
      <c r="M226" s="390">
        <v>23</v>
      </c>
      <c r="N226" s="390">
        <v>0</v>
      </c>
      <c r="O226" s="390">
        <v>0</v>
      </c>
      <c r="P226" s="390">
        <v>0</v>
      </c>
      <c r="Q226" s="390">
        <v>0</v>
      </c>
      <c r="R226" s="518">
        <v>122.333</v>
      </c>
      <c r="S226" s="390">
        <v>107</v>
      </c>
      <c r="T226" s="390">
        <v>62</v>
      </c>
      <c r="U226" s="390">
        <v>56</v>
      </c>
      <c r="V226" s="390">
        <v>20</v>
      </c>
      <c r="W226" s="390">
        <v>52</v>
      </c>
      <c r="X226" s="390">
        <v>5</v>
      </c>
      <c r="Y226" s="390">
        <v>99</v>
      </c>
      <c r="Z226" s="390">
        <v>7</v>
      </c>
      <c r="AA226" s="390">
        <v>0</v>
      </c>
      <c r="AB226" s="390">
        <v>1</v>
      </c>
      <c r="AC226" s="390">
        <v>518</v>
      </c>
      <c r="AD226" s="390">
        <v>88</v>
      </c>
      <c r="AE226" s="390">
        <v>5.1100000000000003</v>
      </c>
      <c r="AF226" s="519">
        <v>1.3</v>
      </c>
      <c r="AG226" s="518">
        <v>7.9</v>
      </c>
      <c r="AH226" s="518">
        <v>1.5</v>
      </c>
      <c r="AI226" s="518">
        <v>3.8</v>
      </c>
      <c r="AJ226" s="518">
        <v>7.3</v>
      </c>
      <c r="AK226" s="567">
        <v>1.9</v>
      </c>
      <c r="AL226" s="370"/>
      <c r="AM226" s="390">
        <v>235</v>
      </c>
      <c r="AN226" s="390">
        <v>0</v>
      </c>
      <c r="AO226" s="389">
        <v>62</v>
      </c>
      <c r="AP226" s="390">
        <v>16</v>
      </c>
      <c r="AQ226" s="390">
        <v>0</v>
      </c>
      <c r="AR226" s="390">
        <v>10</v>
      </c>
      <c r="AS226" s="390">
        <v>26</v>
      </c>
      <c r="AT226" s="390">
        <v>39</v>
      </c>
      <c r="AU226" s="390">
        <v>54</v>
      </c>
      <c r="AV226" s="519">
        <v>0.26400000000000001</v>
      </c>
      <c r="AW226" s="519">
        <v>0.371</v>
      </c>
      <c r="AX226" s="519">
        <v>0.46</v>
      </c>
      <c r="AY226" s="519">
        <v>0.83099999999999996</v>
      </c>
      <c r="AZ226" s="370"/>
      <c r="BA226" s="390">
        <v>217</v>
      </c>
      <c r="BB226" s="389">
        <v>0</v>
      </c>
      <c r="BC226" s="389">
        <v>45</v>
      </c>
      <c r="BD226" s="389">
        <v>12</v>
      </c>
      <c r="BE226" s="389">
        <v>0</v>
      </c>
      <c r="BF226" s="390">
        <v>10</v>
      </c>
      <c r="BG226" s="390">
        <v>31</v>
      </c>
      <c r="BH226" s="390">
        <v>13</v>
      </c>
      <c r="BI226" s="390">
        <v>45</v>
      </c>
      <c r="BJ226" s="519">
        <v>0.20699999999999999</v>
      </c>
      <c r="BK226" s="519">
        <v>0.26800000000000002</v>
      </c>
      <c r="BL226" s="519">
        <v>0.40100000000000002</v>
      </c>
      <c r="BM226" s="519">
        <v>0.66900000000000004</v>
      </c>
    </row>
    <row r="227" spans="1:75" s="388" customFormat="1">
      <c r="A227" s="272" t="s">
        <v>6593</v>
      </c>
      <c r="B227" s="388" t="s">
        <v>7473</v>
      </c>
      <c r="C227" s="388" t="s">
        <v>10193</v>
      </c>
      <c r="D227" s="390">
        <v>24</v>
      </c>
      <c r="E227" s="390" t="s">
        <v>46</v>
      </c>
      <c r="F227" s="390" t="s">
        <v>43</v>
      </c>
      <c r="G227" s="390" t="s">
        <v>10</v>
      </c>
      <c r="H227" s="390">
        <v>1</v>
      </c>
      <c r="I227" s="390">
        <v>0</v>
      </c>
      <c r="J227" s="519">
        <v>1</v>
      </c>
      <c r="K227" s="517">
        <v>4.96</v>
      </c>
      <c r="L227" s="390">
        <v>9</v>
      </c>
      <c r="M227" s="390">
        <v>0</v>
      </c>
      <c r="N227" s="390">
        <v>6</v>
      </c>
      <c r="O227" s="390">
        <v>0</v>
      </c>
      <c r="P227" s="390">
        <v>0</v>
      </c>
      <c r="Q227" s="390">
        <v>2</v>
      </c>
      <c r="R227" s="518">
        <v>16.332999999999998</v>
      </c>
      <c r="S227" s="390">
        <v>14</v>
      </c>
      <c r="T227" s="390">
        <v>10</v>
      </c>
      <c r="U227" s="390">
        <v>9</v>
      </c>
      <c r="V227" s="390">
        <v>1</v>
      </c>
      <c r="W227" s="390">
        <v>11</v>
      </c>
      <c r="X227" s="390">
        <v>2</v>
      </c>
      <c r="Y227" s="390">
        <v>14</v>
      </c>
      <c r="Z227" s="390">
        <v>0</v>
      </c>
      <c r="AA227" s="390">
        <v>0</v>
      </c>
      <c r="AB227" s="390">
        <v>1</v>
      </c>
      <c r="AC227" s="390">
        <v>76</v>
      </c>
      <c r="AD227" s="390">
        <v>86</v>
      </c>
      <c r="AE227" s="390">
        <v>4.26</v>
      </c>
      <c r="AF227" s="519">
        <v>1.5309999999999999</v>
      </c>
      <c r="AG227" s="518">
        <v>7.7</v>
      </c>
      <c r="AH227" s="518">
        <v>0.6</v>
      </c>
      <c r="AI227" s="518">
        <v>6.1</v>
      </c>
      <c r="AJ227" s="518">
        <v>7.7</v>
      </c>
      <c r="AK227" s="567">
        <v>1.27</v>
      </c>
      <c r="AL227" s="370"/>
      <c r="AM227" s="390">
        <v>31</v>
      </c>
      <c r="AN227" s="390">
        <v>0</v>
      </c>
      <c r="AO227" s="389">
        <v>9</v>
      </c>
      <c r="AP227" s="390">
        <v>4</v>
      </c>
      <c r="AQ227" s="390">
        <v>0</v>
      </c>
      <c r="AR227" s="390">
        <v>0</v>
      </c>
      <c r="AS227" s="390">
        <v>4</v>
      </c>
      <c r="AT227" s="390">
        <v>4</v>
      </c>
      <c r="AU227" s="390">
        <v>5</v>
      </c>
      <c r="AV227" s="519">
        <v>0.28999999999999998</v>
      </c>
      <c r="AW227" s="519">
        <v>0.36099999999999999</v>
      </c>
      <c r="AX227" s="519">
        <v>0.41899999999999998</v>
      </c>
      <c r="AY227" s="519">
        <v>0.78</v>
      </c>
      <c r="AZ227" s="370"/>
      <c r="BA227" s="390">
        <v>30</v>
      </c>
      <c r="BB227" s="389">
        <v>0</v>
      </c>
      <c r="BC227" s="389">
        <v>5</v>
      </c>
      <c r="BD227" s="389">
        <v>2</v>
      </c>
      <c r="BE227" s="389">
        <v>0</v>
      </c>
      <c r="BF227" s="390">
        <v>1</v>
      </c>
      <c r="BG227" s="390">
        <v>3</v>
      </c>
      <c r="BH227" s="390">
        <v>7</v>
      </c>
      <c r="BI227" s="390">
        <v>9</v>
      </c>
      <c r="BJ227" s="519">
        <v>0.16700000000000001</v>
      </c>
      <c r="BK227" s="519">
        <v>0.32400000000000001</v>
      </c>
      <c r="BL227" s="519">
        <v>0.33300000000000002</v>
      </c>
      <c r="BM227" s="519">
        <v>0.65700000000000003</v>
      </c>
    </row>
    <row r="228" spans="1:75" s="388" customFormat="1">
      <c r="A228" s="272" t="s">
        <v>10199</v>
      </c>
      <c r="B228" s="388" t="s">
        <v>7470</v>
      </c>
      <c r="C228" s="388" t="s">
        <v>10193</v>
      </c>
      <c r="D228" s="390">
        <v>26</v>
      </c>
      <c r="E228" s="390" t="s">
        <v>77</v>
      </c>
      <c r="F228" s="390" t="s">
        <v>43</v>
      </c>
      <c r="G228" s="390" t="s">
        <v>35</v>
      </c>
      <c r="H228" s="390">
        <v>4</v>
      </c>
      <c r="I228" s="390">
        <v>2</v>
      </c>
      <c r="J228" s="519">
        <v>0.66700000000000004</v>
      </c>
      <c r="K228" s="517">
        <v>2.7</v>
      </c>
      <c r="L228" s="390">
        <v>70</v>
      </c>
      <c r="M228" s="390">
        <v>0</v>
      </c>
      <c r="N228" s="390">
        <v>60</v>
      </c>
      <c r="O228" s="390">
        <v>0</v>
      </c>
      <c r="P228" s="390">
        <v>0</v>
      </c>
      <c r="Q228" s="390">
        <v>37</v>
      </c>
      <c r="R228" s="518">
        <v>70</v>
      </c>
      <c r="S228" s="390">
        <v>63</v>
      </c>
      <c r="T228" s="390">
        <v>24</v>
      </c>
      <c r="U228" s="390">
        <v>21</v>
      </c>
      <c r="V228" s="390">
        <v>4</v>
      </c>
      <c r="W228" s="390">
        <v>24</v>
      </c>
      <c r="X228" s="390">
        <v>2</v>
      </c>
      <c r="Y228" s="390">
        <v>89</v>
      </c>
      <c r="Z228" s="390">
        <v>1</v>
      </c>
      <c r="AA228" s="390">
        <v>0</v>
      </c>
      <c r="AB228" s="390">
        <v>3</v>
      </c>
      <c r="AC228" s="390">
        <v>296</v>
      </c>
      <c r="AD228" s="390">
        <v>144</v>
      </c>
      <c r="AE228" s="390">
        <v>2.4300000000000002</v>
      </c>
      <c r="AF228" s="519">
        <v>1.2430000000000001</v>
      </c>
      <c r="AG228" s="518">
        <v>8.1</v>
      </c>
      <c r="AH228" s="518">
        <v>0.5</v>
      </c>
      <c r="AI228" s="518">
        <v>3.1</v>
      </c>
      <c r="AJ228" s="518">
        <v>11.4</v>
      </c>
      <c r="AK228" s="567">
        <v>3.71</v>
      </c>
      <c r="AL228" s="370"/>
      <c r="AM228" s="390">
        <v>63</v>
      </c>
      <c r="AN228" s="390">
        <v>0</v>
      </c>
      <c r="AO228" s="389">
        <v>11</v>
      </c>
      <c r="AP228" s="390">
        <v>2</v>
      </c>
      <c r="AQ228" s="390">
        <v>0</v>
      </c>
      <c r="AR228" s="390">
        <v>1</v>
      </c>
      <c r="AS228" s="390">
        <v>7</v>
      </c>
      <c r="AT228" s="390">
        <v>2</v>
      </c>
      <c r="AU228" s="390">
        <v>28</v>
      </c>
      <c r="AV228" s="519">
        <v>0.17499999999999999</v>
      </c>
      <c r="AW228" s="519">
        <v>0.2</v>
      </c>
      <c r="AX228" s="519">
        <v>0.254</v>
      </c>
      <c r="AY228" s="519">
        <v>0.45400000000000001</v>
      </c>
      <c r="AZ228" s="370"/>
      <c r="BA228" s="390">
        <v>208</v>
      </c>
      <c r="BB228" s="389">
        <v>0</v>
      </c>
      <c r="BC228" s="389">
        <v>52</v>
      </c>
      <c r="BD228" s="389">
        <v>10</v>
      </c>
      <c r="BE228" s="389">
        <v>0</v>
      </c>
      <c r="BF228" s="390">
        <v>3</v>
      </c>
      <c r="BG228" s="390">
        <v>25</v>
      </c>
      <c r="BH228" s="390">
        <v>22</v>
      </c>
      <c r="BI228" s="390">
        <v>61</v>
      </c>
      <c r="BJ228" s="519">
        <v>0.25</v>
      </c>
      <c r="BK228" s="519">
        <v>0.32500000000000001</v>
      </c>
      <c r="BL228" s="519">
        <v>0.34100000000000003</v>
      </c>
      <c r="BM228" s="519">
        <v>0.66600000000000004</v>
      </c>
    </row>
    <row r="229" spans="1:75" s="388" customFormat="1" ht="15.75" thickBot="1">
      <c r="A229" s="550" t="s">
        <v>316</v>
      </c>
      <c r="B229" s="390" t="s">
        <v>10</v>
      </c>
      <c r="C229" s="390"/>
      <c r="D229" s="390"/>
      <c r="E229" s="390"/>
      <c r="F229" s="390"/>
      <c r="G229" s="390"/>
      <c r="H229" s="390"/>
      <c r="I229" s="390"/>
      <c r="J229" s="517"/>
      <c r="K229" s="390"/>
      <c r="L229" s="390"/>
      <c r="M229" s="390"/>
      <c r="N229" s="390"/>
      <c r="O229" s="390"/>
      <c r="P229" s="390"/>
      <c r="Q229" s="518"/>
      <c r="R229" s="519"/>
      <c r="S229" s="390"/>
      <c r="T229" s="390"/>
      <c r="U229" s="390"/>
      <c r="V229" s="390"/>
      <c r="W229" s="390"/>
      <c r="X229" s="390"/>
      <c r="Y229" s="390"/>
      <c r="Z229" s="390"/>
      <c r="AA229" s="390"/>
      <c r="AB229" s="390"/>
      <c r="AC229" s="390"/>
      <c r="AD229" s="390"/>
      <c r="AE229" s="390"/>
      <c r="AF229" s="518"/>
      <c r="AG229" s="518"/>
      <c r="AH229" s="518"/>
      <c r="AI229" s="518"/>
      <c r="AJ229" s="517"/>
      <c r="AK229" s="389"/>
      <c r="AL229" s="605"/>
      <c r="AM229" s="507"/>
      <c r="AN229" s="507"/>
      <c r="AO229" s="389"/>
      <c r="AP229" s="507"/>
      <c r="AQ229" s="507"/>
      <c r="AR229" s="507"/>
      <c r="AS229" s="389"/>
      <c r="AT229" s="341"/>
      <c r="AU229" s="341"/>
      <c r="AV229" s="341"/>
      <c r="AW229" s="341"/>
      <c r="AX229" s="341"/>
      <c r="AY229" s="341"/>
      <c r="AZ229" s="115"/>
      <c r="BA229" s="341"/>
      <c r="BB229" s="341"/>
      <c r="BC229" s="341"/>
      <c r="BD229" s="341"/>
      <c r="BE229" s="341"/>
      <c r="BF229" s="341"/>
      <c r="BG229" s="341"/>
      <c r="BH229" s="341"/>
      <c r="BI229" s="341"/>
      <c r="BJ229" s="341"/>
      <c r="BK229" s="341"/>
      <c r="BL229" s="341"/>
      <c r="BM229" s="341"/>
      <c r="BN229" s="316"/>
      <c r="BO229" s="316"/>
      <c r="BP229" s="316"/>
      <c r="BQ229" s="316"/>
      <c r="BR229" s="316"/>
      <c r="BS229" s="316"/>
      <c r="BT229" s="316"/>
      <c r="BU229" s="316"/>
      <c r="BV229" s="316"/>
      <c r="BW229" s="316"/>
    </row>
    <row r="230" spans="1:75">
      <c r="A230" s="279"/>
      <c r="B230" s="368"/>
      <c r="C230" s="368"/>
      <c r="D230" s="368"/>
      <c r="E230" s="368"/>
      <c r="F230" s="368"/>
      <c r="G230" s="368"/>
      <c r="H230" s="291"/>
      <c r="I230" s="291"/>
      <c r="J230" s="292"/>
      <c r="K230" s="368"/>
      <c r="L230" s="368"/>
      <c r="M230" s="368"/>
      <c r="N230" s="368"/>
      <c r="O230" s="368"/>
      <c r="P230" s="368"/>
      <c r="Q230" s="290"/>
      <c r="R230" s="368"/>
      <c r="S230" s="368"/>
      <c r="T230" s="368"/>
      <c r="U230" s="368"/>
      <c r="V230" s="368"/>
      <c r="W230" s="368"/>
      <c r="X230" s="368"/>
      <c r="Y230" s="368"/>
      <c r="Z230" s="368"/>
      <c r="AA230" s="368"/>
      <c r="AB230" s="368"/>
      <c r="AC230" s="368"/>
      <c r="AD230" s="368"/>
      <c r="AE230" s="368"/>
      <c r="AF230" s="368"/>
      <c r="AG230" s="368"/>
      <c r="AH230" s="368"/>
      <c r="AI230" s="368"/>
      <c r="AJ230" s="319"/>
      <c r="AK230" s="291"/>
      <c r="AL230" s="616"/>
      <c r="AM230" s="291"/>
      <c r="AN230" s="291"/>
      <c r="AO230" s="291"/>
      <c r="AP230" s="319"/>
      <c r="AQ230" s="291"/>
      <c r="AR230" s="291"/>
      <c r="AS230" s="291"/>
      <c r="AT230" s="291"/>
      <c r="AU230" s="291"/>
    </row>
    <row r="231" spans="1:75" s="289" customFormat="1">
      <c r="A231" s="334" t="s">
        <v>480</v>
      </c>
      <c r="B231" s="335"/>
      <c r="C231" s="335"/>
      <c r="D231" s="335"/>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35"/>
      <c r="AU231" s="335"/>
      <c r="AV231" s="335"/>
      <c r="AW231" s="335"/>
      <c r="AX231" s="335"/>
      <c r="AY231" s="335"/>
      <c r="AZ231" s="335"/>
      <c r="BA231" s="335"/>
      <c r="BB231" s="341"/>
      <c r="BC231" s="341"/>
      <c r="BD231" s="341"/>
      <c r="BE231" s="341"/>
      <c r="BF231" s="335"/>
      <c r="BG231" s="335"/>
      <c r="BH231" s="335"/>
      <c r="BI231" s="335"/>
      <c r="BJ231" s="335"/>
      <c r="BK231" s="335"/>
      <c r="BL231" s="335"/>
      <c r="BM231" s="335"/>
      <c r="BN231" s="335"/>
      <c r="BO231" s="335"/>
      <c r="BP231" s="335"/>
      <c r="BQ231" s="335"/>
      <c r="BR231" s="335"/>
    </row>
    <row r="232" spans="1:75">
      <c r="A232" s="333"/>
      <c r="B232" s="332"/>
      <c r="C232" s="332"/>
      <c r="D232" s="332"/>
      <c r="E232" s="390"/>
      <c r="F232" s="390"/>
      <c r="G232" s="390"/>
      <c r="H232" s="390"/>
      <c r="I232" s="390"/>
      <c r="J232" s="390"/>
      <c r="K232" s="390"/>
      <c r="L232" s="390"/>
      <c r="M232" s="390"/>
      <c r="N232" s="390"/>
      <c r="O232" s="390"/>
      <c r="P232" s="389"/>
      <c r="Q232" s="390"/>
      <c r="R232" s="390"/>
      <c r="S232" s="390"/>
      <c r="T232" s="390"/>
      <c r="U232" s="390"/>
      <c r="V232" s="390"/>
      <c r="W232" s="390"/>
      <c r="X232" s="390"/>
      <c r="Y232" s="390"/>
      <c r="Z232" s="390"/>
      <c r="AA232" s="390"/>
      <c r="AB232" s="390"/>
      <c r="AC232" s="390"/>
      <c r="AD232" s="390"/>
      <c r="AE232" s="390"/>
      <c r="AF232" s="390"/>
      <c r="AG232" s="390"/>
      <c r="AH232" s="390"/>
      <c r="AI232" s="390"/>
      <c r="AJ232" s="389"/>
      <c r="AK232" s="389"/>
      <c r="AL232" s="370"/>
      <c r="AM232" s="390"/>
      <c r="AN232" s="390"/>
      <c r="AO232" s="389"/>
      <c r="AP232" s="389"/>
      <c r="AQ232" s="390"/>
      <c r="AR232" s="390"/>
      <c r="AS232" s="389"/>
    </row>
    <row r="233" spans="1:75">
      <c r="A233" s="353" t="s">
        <v>464</v>
      </c>
      <c r="B233" s="330"/>
      <c r="C233" s="330"/>
      <c r="D233" s="330"/>
      <c r="E233" s="390"/>
      <c r="F233" s="390"/>
      <c r="G233" s="390"/>
      <c r="H233" s="390"/>
      <c r="I233" s="390"/>
      <c r="J233" s="390"/>
      <c r="K233" s="390"/>
      <c r="L233" s="390"/>
      <c r="M233" s="390"/>
      <c r="N233" s="390"/>
      <c r="O233" s="390"/>
      <c r="P233" s="389"/>
      <c r="Q233" s="390"/>
      <c r="R233" s="390"/>
      <c r="S233" s="390"/>
      <c r="T233" s="390"/>
      <c r="U233" s="390"/>
      <c r="V233" s="390"/>
      <c r="W233" s="390"/>
      <c r="X233" s="390"/>
      <c r="Y233" s="390"/>
      <c r="Z233" s="390"/>
      <c r="AA233" s="390"/>
      <c r="AB233" s="390"/>
      <c r="AC233" s="390"/>
      <c r="AD233" s="390"/>
      <c r="AE233" s="390"/>
      <c r="AF233" s="390"/>
      <c r="AG233" s="390"/>
      <c r="AH233" s="390"/>
      <c r="AI233" s="390"/>
      <c r="AJ233" s="390"/>
      <c r="AK233" s="389"/>
      <c r="AL233" s="370"/>
      <c r="AM233" s="390"/>
      <c r="AN233" s="390"/>
      <c r="AO233" s="389"/>
      <c r="AP233" s="390"/>
      <c r="AQ233" s="390"/>
      <c r="AR233" s="390"/>
      <c r="AS233" s="389"/>
    </row>
    <row r="234" spans="1:75" s="388" customFormat="1">
      <c r="A234" s="272" t="s">
        <v>312</v>
      </c>
      <c r="B234" s="388" t="s">
        <v>7474</v>
      </c>
      <c r="C234" s="388" t="s">
        <v>10193</v>
      </c>
      <c r="D234" s="390">
        <v>32</v>
      </c>
      <c r="E234" s="390" t="s">
        <v>46</v>
      </c>
      <c r="F234" s="390" t="s">
        <v>43</v>
      </c>
      <c r="G234" s="390" t="s">
        <v>10</v>
      </c>
      <c r="H234" s="390">
        <v>10</v>
      </c>
      <c r="I234" s="390">
        <v>11</v>
      </c>
      <c r="J234" s="519">
        <v>0.47599999999999998</v>
      </c>
      <c r="K234" s="517">
        <v>3.96</v>
      </c>
      <c r="L234" s="390">
        <v>31</v>
      </c>
      <c r="M234" s="390">
        <v>31</v>
      </c>
      <c r="N234" s="390">
        <v>0</v>
      </c>
      <c r="O234" s="390">
        <v>0</v>
      </c>
      <c r="P234" s="390">
        <v>0</v>
      </c>
      <c r="Q234" s="390">
        <v>0</v>
      </c>
      <c r="R234" s="518">
        <v>172.667</v>
      </c>
      <c r="S234" s="390">
        <v>165</v>
      </c>
      <c r="T234" s="390">
        <v>93</v>
      </c>
      <c r="U234" s="390">
        <v>76</v>
      </c>
      <c r="V234" s="390">
        <v>21</v>
      </c>
      <c r="W234" s="390">
        <v>57</v>
      </c>
      <c r="X234" s="390">
        <v>0</v>
      </c>
      <c r="Y234" s="390">
        <v>138</v>
      </c>
      <c r="Z234" s="390">
        <v>7</v>
      </c>
      <c r="AA234" s="390">
        <v>1</v>
      </c>
      <c r="AB234" s="390">
        <v>11</v>
      </c>
      <c r="AC234" s="390">
        <v>724</v>
      </c>
      <c r="AD234" s="390">
        <v>105</v>
      </c>
      <c r="AE234" s="390">
        <v>4.26</v>
      </c>
      <c r="AF234" s="519">
        <v>1.286</v>
      </c>
      <c r="AG234" s="518">
        <v>8.6</v>
      </c>
      <c r="AH234" s="518">
        <v>1.1000000000000001</v>
      </c>
      <c r="AI234" s="518">
        <v>3</v>
      </c>
      <c r="AJ234" s="518">
        <v>7.2</v>
      </c>
      <c r="AK234" s="567">
        <v>2.42</v>
      </c>
      <c r="AL234" s="370"/>
      <c r="AM234" s="390">
        <v>281</v>
      </c>
      <c r="AN234" s="390">
        <v>0</v>
      </c>
      <c r="AO234" s="389">
        <v>79</v>
      </c>
      <c r="AP234" s="390">
        <v>15</v>
      </c>
      <c r="AQ234" s="390">
        <v>1</v>
      </c>
      <c r="AR234" s="390">
        <v>11</v>
      </c>
      <c r="AS234" s="390">
        <v>42</v>
      </c>
      <c r="AT234" s="390">
        <v>30</v>
      </c>
      <c r="AU234" s="390">
        <v>60</v>
      </c>
      <c r="AV234" s="519">
        <v>0.28100000000000003</v>
      </c>
      <c r="AW234" s="519">
        <v>0.35299999999999998</v>
      </c>
      <c r="AX234" s="519">
        <v>0.45900000000000002</v>
      </c>
      <c r="AY234" s="519">
        <v>0.81200000000000006</v>
      </c>
      <c r="AZ234" s="370"/>
      <c r="BA234" s="390">
        <v>370</v>
      </c>
      <c r="BB234" s="389">
        <v>0</v>
      </c>
      <c r="BC234" s="389">
        <v>86</v>
      </c>
      <c r="BD234" s="389">
        <v>19</v>
      </c>
      <c r="BE234" s="389">
        <v>0</v>
      </c>
      <c r="BF234" s="390">
        <v>10</v>
      </c>
      <c r="BG234" s="390">
        <v>43</v>
      </c>
      <c r="BH234" s="390">
        <v>27</v>
      </c>
      <c r="BI234" s="390">
        <v>78</v>
      </c>
      <c r="BJ234" s="519">
        <v>0.23400000000000001</v>
      </c>
      <c r="BK234" s="519">
        <v>0.28999999999999998</v>
      </c>
      <c r="BL234" s="519">
        <v>0.36699999999999999</v>
      </c>
      <c r="BM234" s="519">
        <v>0.65700000000000003</v>
      </c>
    </row>
    <row r="235" spans="1:75" s="388" customFormat="1">
      <c r="A235" s="272" t="s">
        <v>3877</v>
      </c>
      <c r="B235" s="388" t="s">
        <v>7475</v>
      </c>
      <c r="C235" s="388" t="s">
        <v>10193</v>
      </c>
      <c r="D235" s="390">
        <v>30</v>
      </c>
      <c r="E235" s="390" t="s">
        <v>134</v>
      </c>
      <c r="F235" s="390" t="s">
        <v>34</v>
      </c>
      <c r="G235" s="390" t="s">
        <v>10</v>
      </c>
      <c r="H235" s="390">
        <v>4</v>
      </c>
      <c r="I235" s="390">
        <v>6</v>
      </c>
      <c r="J235" s="519">
        <v>0.4</v>
      </c>
      <c r="K235" s="517">
        <v>2.7</v>
      </c>
      <c r="L235" s="390">
        <v>66</v>
      </c>
      <c r="M235" s="390">
        <v>0</v>
      </c>
      <c r="N235" s="390">
        <v>15</v>
      </c>
      <c r="O235" s="390">
        <v>0</v>
      </c>
      <c r="P235" s="390">
        <v>0</v>
      </c>
      <c r="Q235" s="390">
        <v>4</v>
      </c>
      <c r="R235" s="518">
        <v>66.667000000000002</v>
      </c>
      <c r="S235" s="390">
        <v>44</v>
      </c>
      <c r="T235" s="390">
        <v>22</v>
      </c>
      <c r="U235" s="390">
        <v>20</v>
      </c>
      <c r="V235" s="390">
        <v>7</v>
      </c>
      <c r="W235" s="390">
        <v>26</v>
      </c>
      <c r="X235" s="390">
        <v>2</v>
      </c>
      <c r="Y235" s="390">
        <v>115</v>
      </c>
      <c r="Z235" s="390">
        <v>5</v>
      </c>
      <c r="AA235" s="390">
        <v>1</v>
      </c>
      <c r="AB235" s="390">
        <v>4</v>
      </c>
      <c r="AC235" s="390">
        <v>272</v>
      </c>
      <c r="AD235" s="390">
        <v>162</v>
      </c>
      <c r="AE235" s="390">
        <v>2.4700000000000002</v>
      </c>
      <c r="AF235" s="519">
        <v>1.05</v>
      </c>
      <c r="AG235" s="518">
        <v>5.9</v>
      </c>
      <c r="AH235" s="518">
        <v>0.9</v>
      </c>
      <c r="AI235" s="518">
        <v>3.5</v>
      </c>
      <c r="AJ235" s="518">
        <v>15.5</v>
      </c>
      <c r="AK235" s="567">
        <v>4.42</v>
      </c>
      <c r="AL235" s="370"/>
      <c r="AM235" s="390">
        <v>100</v>
      </c>
      <c r="AN235" s="390">
        <v>0</v>
      </c>
      <c r="AO235" s="389">
        <v>20</v>
      </c>
      <c r="AP235" s="390">
        <v>2</v>
      </c>
      <c r="AQ235" s="390">
        <v>0</v>
      </c>
      <c r="AR235" s="390">
        <v>4</v>
      </c>
      <c r="AS235" s="390">
        <v>8</v>
      </c>
      <c r="AT235" s="390">
        <v>8</v>
      </c>
      <c r="AU235" s="390">
        <v>46</v>
      </c>
      <c r="AV235" s="519">
        <v>0.2</v>
      </c>
      <c r="AW235" s="519">
        <v>0.27300000000000002</v>
      </c>
      <c r="AX235" s="519">
        <v>0.34</v>
      </c>
      <c r="AY235" s="519">
        <v>0.61299999999999999</v>
      </c>
      <c r="AZ235" s="370"/>
      <c r="BA235" s="390">
        <v>137</v>
      </c>
      <c r="BB235" s="389">
        <v>0</v>
      </c>
      <c r="BC235" s="389">
        <v>24</v>
      </c>
      <c r="BD235" s="389">
        <v>4</v>
      </c>
      <c r="BE235" s="389">
        <v>0</v>
      </c>
      <c r="BF235" s="390">
        <v>3</v>
      </c>
      <c r="BG235" s="390">
        <v>10</v>
      </c>
      <c r="BH235" s="390">
        <v>18</v>
      </c>
      <c r="BI235" s="390">
        <v>69</v>
      </c>
      <c r="BJ235" s="519">
        <v>0.17499999999999999</v>
      </c>
      <c r="BK235" s="519">
        <v>0.28299999999999997</v>
      </c>
      <c r="BL235" s="519">
        <v>0.27</v>
      </c>
      <c r="BM235" s="519">
        <v>0.55300000000000005</v>
      </c>
    </row>
    <row r="236" spans="1:75" s="388" customFormat="1">
      <c r="A236" s="272" t="s">
        <v>346</v>
      </c>
      <c r="B236" s="388" t="s">
        <v>7422</v>
      </c>
      <c r="C236" s="388" t="s">
        <v>10193</v>
      </c>
      <c r="D236" s="390">
        <v>28</v>
      </c>
      <c r="E236" s="390" t="s">
        <v>66</v>
      </c>
      <c r="F236" s="390" t="s">
        <v>43</v>
      </c>
      <c r="G236" s="390" t="s">
        <v>35</v>
      </c>
      <c r="H236" s="390">
        <v>6</v>
      </c>
      <c r="I236" s="390">
        <v>7</v>
      </c>
      <c r="J236" s="519">
        <v>0.46200000000000002</v>
      </c>
      <c r="K236" s="517">
        <v>3.26</v>
      </c>
      <c r="L236" s="390">
        <v>21</v>
      </c>
      <c r="M236" s="390">
        <v>21</v>
      </c>
      <c r="N236" s="390">
        <v>0</v>
      </c>
      <c r="O236" s="390">
        <v>0</v>
      </c>
      <c r="P236" s="390">
        <v>0</v>
      </c>
      <c r="Q236" s="390">
        <v>0</v>
      </c>
      <c r="R236" s="518">
        <v>129.667</v>
      </c>
      <c r="S236" s="390">
        <v>118</v>
      </c>
      <c r="T236" s="390">
        <v>51</v>
      </c>
      <c r="U236" s="390">
        <v>47</v>
      </c>
      <c r="V236" s="390">
        <v>14</v>
      </c>
      <c r="W236" s="390">
        <v>43</v>
      </c>
      <c r="X236" s="390">
        <v>3</v>
      </c>
      <c r="Y236" s="390">
        <v>109</v>
      </c>
      <c r="Z236" s="390">
        <v>5</v>
      </c>
      <c r="AA236" s="390">
        <v>1</v>
      </c>
      <c r="AB236" s="390">
        <v>3</v>
      </c>
      <c r="AC236" s="390">
        <v>551</v>
      </c>
      <c r="AD236" s="390">
        <v>119</v>
      </c>
      <c r="AE236" s="390">
        <v>3.99</v>
      </c>
      <c r="AF236" s="519">
        <v>1.242</v>
      </c>
      <c r="AG236" s="518">
        <v>8.1999999999999993</v>
      </c>
      <c r="AH236" s="518">
        <v>1</v>
      </c>
      <c r="AI236" s="518">
        <v>3</v>
      </c>
      <c r="AJ236" s="518">
        <v>7.6</v>
      </c>
      <c r="AK236" s="567">
        <v>2.5299999999999998</v>
      </c>
      <c r="AL236" s="370"/>
      <c r="AM236" s="390">
        <v>89</v>
      </c>
      <c r="AN236" s="390">
        <v>0</v>
      </c>
      <c r="AO236" s="389">
        <v>22</v>
      </c>
      <c r="AP236" s="390">
        <v>5</v>
      </c>
      <c r="AQ236" s="390">
        <v>1</v>
      </c>
      <c r="AR236" s="390">
        <v>0</v>
      </c>
      <c r="AS236" s="390">
        <v>3</v>
      </c>
      <c r="AT236" s="390">
        <v>7</v>
      </c>
      <c r="AU236" s="390">
        <v>27</v>
      </c>
      <c r="AV236" s="519">
        <v>0.247</v>
      </c>
      <c r="AW236" s="519">
        <v>0.309</v>
      </c>
      <c r="AX236" s="519">
        <v>0.32600000000000001</v>
      </c>
      <c r="AY236" s="519">
        <v>0.63500000000000001</v>
      </c>
      <c r="AZ236" s="370"/>
      <c r="BA236" s="390">
        <v>406</v>
      </c>
      <c r="BB236" s="389">
        <v>0</v>
      </c>
      <c r="BC236" s="389">
        <v>96</v>
      </c>
      <c r="BD236" s="389">
        <v>22</v>
      </c>
      <c r="BE236" s="389">
        <v>2</v>
      </c>
      <c r="BF236" s="390">
        <v>14</v>
      </c>
      <c r="BG236" s="390">
        <v>43</v>
      </c>
      <c r="BH236" s="390">
        <v>36</v>
      </c>
      <c r="BI236" s="390">
        <v>82</v>
      </c>
      <c r="BJ236" s="519">
        <v>0.23599999999999999</v>
      </c>
      <c r="BK236" s="519">
        <v>0.30299999999999999</v>
      </c>
      <c r="BL236" s="519">
        <v>0.40400000000000003</v>
      </c>
      <c r="BM236" s="519">
        <v>0.70699999999999996</v>
      </c>
    </row>
    <row r="237" spans="1:75" s="388" customFormat="1">
      <c r="A237" s="272" t="s">
        <v>379</v>
      </c>
      <c r="B237" s="388" t="s">
        <v>7476</v>
      </c>
      <c r="C237" s="388" t="s">
        <v>10193</v>
      </c>
      <c r="D237" s="390">
        <v>31</v>
      </c>
      <c r="E237" s="390" t="s">
        <v>82</v>
      </c>
      <c r="F237" s="390" t="s">
        <v>34</v>
      </c>
      <c r="G237" s="390" t="s">
        <v>10</v>
      </c>
      <c r="H237" s="390">
        <v>17</v>
      </c>
      <c r="I237" s="390">
        <v>10</v>
      </c>
      <c r="J237" s="519">
        <v>0.63</v>
      </c>
      <c r="K237" s="517">
        <v>3.38</v>
      </c>
      <c r="L237" s="390">
        <v>32</v>
      </c>
      <c r="M237" s="390">
        <v>30</v>
      </c>
      <c r="N237" s="390">
        <v>1</v>
      </c>
      <c r="O237" s="390">
        <v>2</v>
      </c>
      <c r="P237" s="390">
        <v>0</v>
      </c>
      <c r="Q237" s="390">
        <v>0</v>
      </c>
      <c r="R237" s="518">
        <v>192</v>
      </c>
      <c r="S237" s="390">
        <v>173</v>
      </c>
      <c r="T237" s="390">
        <v>78</v>
      </c>
      <c r="U237" s="390">
        <v>72</v>
      </c>
      <c r="V237" s="390">
        <v>21</v>
      </c>
      <c r="W237" s="390">
        <v>43</v>
      </c>
      <c r="X237" s="390">
        <v>4</v>
      </c>
      <c r="Y237" s="390">
        <v>231</v>
      </c>
      <c r="Z237" s="390">
        <v>6</v>
      </c>
      <c r="AA237" s="390">
        <v>0</v>
      </c>
      <c r="AB237" s="390">
        <v>9</v>
      </c>
      <c r="AC237" s="390">
        <v>784</v>
      </c>
      <c r="AD237" s="390">
        <v>129</v>
      </c>
      <c r="AE237" s="390">
        <v>2.94</v>
      </c>
      <c r="AF237" s="519">
        <v>1.125</v>
      </c>
      <c r="AG237" s="518">
        <v>8.1</v>
      </c>
      <c r="AH237" s="518">
        <v>1</v>
      </c>
      <c r="AI237" s="518">
        <v>2</v>
      </c>
      <c r="AJ237" s="518">
        <v>10.8</v>
      </c>
      <c r="AK237" s="567">
        <v>5.37</v>
      </c>
      <c r="AL237" s="370"/>
      <c r="AM237" s="390">
        <v>363</v>
      </c>
      <c r="AN237" s="390">
        <v>0</v>
      </c>
      <c r="AO237" s="389">
        <v>90</v>
      </c>
      <c r="AP237" s="390">
        <v>14</v>
      </c>
      <c r="AQ237" s="390">
        <v>4</v>
      </c>
      <c r="AR237" s="390">
        <v>11</v>
      </c>
      <c r="AS237" s="390">
        <v>45</v>
      </c>
      <c r="AT237" s="390">
        <v>26</v>
      </c>
      <c r="AU237" s="390">
        <v>112</v>
      </c>
      <c r="AV237" s="519">
        <v>0.248</v>
      </c>
      <c r="AW237" s="519">
        <v>0.30399999999999999</v>
      </c>
      <c r="AX237" s="519">
        <v>0.39900000000000002</v>
      </c>
      <c r="AY237" s="519">
        <v>0.70299999999999996</v>
      </c>
      <c r="AZ237" s="370"/>
      <c r="BA237" s="390">
        <v>363</v>
      </c>
      <c r="BB237" s="389">
        <v>0</v>
      </c>
      <c r="BC237" s="389">
        <v>83</v>
      </c>
      <c r="BD237" s="389">
        <v>17</v>
      </c>
      <c r="BE237" s="389">
        <v>2</v>
      </c>
      <c r="BF237" s="390">
        <v>10</v>
      </c>
      <c r="BG237" s="390">
        <v>30</v>
      </c>
      <c r="BH237" s="390">
        <v>17</v>
      </c>
      <c r="BI237" s="390">
        <v>119</v>
      </c>
      <c r="BJ237" s="519">
        <v>0.22900000000000001</v>
      </c>
      <c r="BK237" s="519">
        <v>0.26500000000000001</v>
      </c>
      <c r="BL237" s="519">
        <v>0.36899999999999999</v>
      </c>
      <c r="BM237" s="519">
        <v>0.63400000000000001</v>
      </c>
    </row>
    <row r="238" spans="1:75" s="388" customFormat="1">
      <c r="A238" s="272" t="s">
        <v>3913</v>
      </c>
      <c r="B238" s="388" t="s">
        <v>10200</v>
      </c>
      <c r="C238" s="388" t="s">
        <v>10193</v>
      </c>
      <c r="D238" s="390">
        <v>28</v>
      </c>
      <c r="E238" s="390" t="s">
        <v>100</v>
      </c>
      <c r="F238" s="390" t="s">
        <v>43</v>
      </c>
      <c r="G238" s="390" t="s">
        <v>10</v>
      </c>
      <c r="H238" s="390">
        <v>7</v>
      </c>
      <c r="I238" s="390">
        <v>8</v>
      </c>
      <c r="J238" s="519">
        <v>0.46700000000000003</v>
      </c>
      <c r="K238" s="517">
        <v>4.93</v>
      </c>
      <c r="L238" s="390">
        <v>21</v>
      </c>
      <c r="M238" s="390">
        <v>21</v>
      </c>
      <c r="N238" s="390">
        <v>0</v>
      </c>
      <c r="O238" s="390">
        <v>0</v>
      </c>
      <c r="P238" s="390">
        <v>0</v>
      </c>
      <c r="Q238" s="390">
        <v>0</v>
      </c>
      <c r="R238" s="518">
        <v>115</v>
      </c>
      <c r="S238" s="390">
        <v>118</v>
      </c>
      <c r="T238" s="390">
        <v>68</v>
      </c>
      <c r="U238" s="390">
        <v>63</v>
      </c>
      <c r="V238" s="390">
        <v>24</v>
      </c>
      <c r="W238" s="390">
        <v>30</v>
      </c>
      <c r="X238" s="390">
        <v>2</v>
      </c>
      <c r="Y238" s="390">
        <v>108</v>
      </c>
      <c r="Z238" s="390">
        <v>2</v>
      </c>
      <c r="AA238" s="390">
        <v>0</v>
      </c>
      <c r="AB238" s="390">
        <v>4</v>
      </c>
      <c r="AC238" s="390">
        <v>484</v>
      </c>
      <c r="AD238" s="390">
        <v>85</v>
      </c>
      <c r="AE238" s="390">
        <v>4.83</v>
      </c>
      <c r="AF238" s="519">
        <v>1.2869999999999999</v>
      </c>
      <c r="AG238" s="518">
        <v>9.1999999999999993</v>
      </c>
      <c r="AH238" s="518">
        <v>1.9</v>
      </c>
      <c r="AI238" s="518">
        <v>2.2999999999999998</v>
      </c>
      <c r="AJ238" s="518">
        <v>8.5</v>
      </c>
      <c r="AK238" s="567">
        <v>3.6</v>
      </c>
      <c r="AL238" s="370"/>
      <c r="AM238" s="390">
        <v>212</v>
      </c>
      <c r="AN238" s="390">
        <v>0</v>
      </c>
      <c r="AO238" s="389">
        <v>61</v>
      </c>
      <c r="AP238" s="390">
        <v>14</v>
      </c>
      <c r="AQ238" s="390">
        <v>1</v>
      </c>
      <c r="AR238" s="390">
        <v>15</v>
      </c>
      <c r="AS238" s="390">
        <v>27</v>
      </c>
      <c r="AT238" s="390">
        <v>17</v>
      </c>
      <c r="AU238" s="390">
        <v>50</v>
      </c>
      <c r="AV238" s="519">
        <v>0.28799999999999998</v>
      </c>
      <c r="AW238" s="519">
        <v>0.34200000000000003</v>
      </c>
      <c r="AX238" s="519">
        <v>0.57499999999999996</v>
      </c>
      <c r="AY238" s="519">
        <v>0.91700000000000004</v>
      </c>
      <c r="AZ238" s="370"/>
      <c r="BA238" s="390">
        <v>231</v>
      </c>
      <c r="BB238" s="389">
        <v>0</v>
      </c>
      <c r="BC238" s="389">
        <v>57</v>
      </c>
      <c r="BD238" s="389">
        <v>6</v>
      </c>
      <c r="BE238" s="389">
        <v>0</v>
      </c>
      <c r="BF238" s="390">
        <v>9</v>
      </c>
      <c r="BG238" s="390">
        <v>31</v>
      </c>
      <c r="BH238" s="390">
        <v>13</v>
      </c>
      <c r="BI238" s="390">
        <v>58</v>
      </c>
      <c r="BJ238" s="519">
        <v>0.247</v>
      </c>
      <c r="BK238" s="519">
        <v>0.28599999999999998</v>
      </c>
      <c r="BL238" s="519">
        <v>0.39</v>
      </c>
      <c r="BM238" s="519">
        <v>0.67600000000000005</v>
      </c>
    </row>
    <row r="239" spans="1:75" s="388" customFormat="1">
      <c r="A239" s="272" t="s">
        <v>6603</v>
      </c>
      <c r="B239" s="388" t="s">
        <v>7380</v>
      </c>
      <c r="C239" s="388" t="s">
        <v>10193</v>
      </c>
      <c r="D239" s="390">
        <v>27</v>
      </c>
      <c r="E239" s="390" t="s">
        <v>134</v>
      </c>
      <c r="F239" s="390" t="s">
        <v>34</v>
      </c>
      <c r="G239" s="390" t="s">
        <v>10</v>
      </c>
      <c r="H239" s="390">
        <v>8</v>
      </c>
      <c r="I239" s="390">
        <v>3</v>
      </c>
      <c r="J239" s="519">
        <v>0.72699999999999998</v>
      </c>
      <c r="K239" s="517">
        <v>2.5</v>
      </c>
      <c r="L239" s="390">
        <v>63</v>
      </c>
      <c r="M239" s="390">
        <v>0</v>
      </c>
      <c r="N239" s="390">
        <v>3</v>
      </c>
      <c r="O239" s="390">
        <v>0</v>
      </c>
      <c r="P239" s="390">
        <v>0</v>
      </c>
      <c r="Q239" s="390">
        <v>0</v>
      </c>
      <c r="R239" s="518">
        <v>75.667000000000002</v>
      </c>
      <c r="S239" s="390">
        <v>64</v>
      </c>
      <c r="T239" s="390">
        <v>22</v>
      </c>
      <c r="U239" s="390">
        <v>21</v>
      </c>
      <c r="V239" s="390">
        <v>9</v>
      </c>
      <c r="W239" s="390">
        <v>15</v>
      </c>
      <c r="X239" s="390">
        <v>2</v>
      </c>
      <c r="Y239" s="390">
        <v>94</v>
      </c>
      <c r="Z239" s="390">
        <v>1</v>
      </c>
      <c r="AA239" s="390">
        <v>0</v>
      </c>
      <c r="AB239" s="390">
        <v>3</v>
      </c>
      <c r="AC239" s="390">
        <v>298</v>
      </c>
      <c r="AD239" s="390">
        <v>175</v>
      </c>
      <c r="AE239" s="390">
        <v>2.86</v>
      </c>
      <c r="AF239" s="519">
        <v>1.044</v>
      </c>
      <c r="AG239" s="518">
        <v>7.6</v>
      </c>
      <c r="AH239" s="518">
        <v>1.1000000000000001</v>
      </c>
      <c r="AI239" s="518">
        <v>1.8</v>
      </c>
      <c r="AJ239" s="518">
        <v>11.2</v>
      </c>
      <c r="AK239" s="567">
        <v>6.27</v>
      </c>
      <c r="AL239" s="370"/>
      <c r="AM239" s="390">
        <v>137</v>
      </c>
      <c r="AN239" s="390">
        <v>0</v>
      </c>
      <c r="AO239" s="389">
        <v>32</v>
      </c>
      <c r="AP239" s="390">
        <v>8</v>
      </c>
      <c r="AQ239" s="390">
        <v>0</v>
      </c>
      <c r="AR239" s="390">
        <v>4</v>
      </c>
      <c r="AS239" s="390">
        <v>13</v>
      </c>
      <c r="AT239" s="390">
        <v>6</v>
      </c>
      <c r="AU239" s="390">
        <v>58</v>
      </c>
      <c r="AV239" s="519">
        <v>0.23400000000000001</v>
      </c>
      <c r="AW239" s="519">
        <v>0.26600000000000001</v>
      </c>
      <c r="AX239" s="519">
        <v>0.38</v>
      </c>
      <c r="AY239" s="519">
        <v>0.64600000000000002</v>
      </c>
      <c r="AZ239" s="370"/>
      <c r="BA239" s="390">
        <v>142</v>
      </c>
      <c r="BB239" s="389">
        <v>0</v>
      </c>
      <c r="BC239" s="389">
        <v>32</v>
      </c>
      <c r="BD239" s="389">
        <v>5</v>
      </c>
      <c r="BE239" s="389">
        <v>0</v>
      </c>
      <c r="BF239" s="390">
        <v>5</v>
      </c>
      <c r="BG239" s="390">
        <v>17</v>
      </c>
      <c r="BH239" s="390">
        <v>9</v>
      </c>
      <c r="BI239" s="390">
        <v>36</v>
      </c>
      <c r="BJ239" s="519">
        <v>0.22500000000000001</v>
      </c>
      <c r="BK239" s="519">
        <v>0.27100000000000002</v>
      </c>
      <c r="BL239" s="519">
        <v>0.36599999999999999</v>
      </c>
      <c r="BM239" s="519">
        <v>0.63700000000000001</v>
      </c>
    </row>
    <row r="240" spans="1:75" s="388" customFormat="1">
      <c r="A240" s="272" t="s">
        <v>3863</v>
      </c>
      <c r="B240" s="388" t="s">
        <v>7477</v>
      </c>
      <c r="C240" s="388" t="s">
        <v>10193</v>
      </c>
      <c r="D240" s="390">
        <v>27</v>
      </c>
      <c r="E240" s="390" t="s">
        <v>38</v>
      </c>
      <c r="F240" s="390" t="s">
        <v>34</v>
      </c>
      <c r="G240" s="390" t="s">
        <v>35</v>
      </c>
      <c r="H240" s="390">
        <v>9</v>
      </c>
      <c r="I240" s="390">
        <v>10</v>
      </c>
      <c r="J240" s="519">
        <v>0.47399999999999998</v>
      </c>
      <c r="K240" s="517">
        <v>4.1500000000000004</v>
      </c>
      <c r="L240" s="390">
        <v>30</v>
      </c>
      <c r="M240" s="390">
        <v>30</v>
      </c>
      <c r="N240" s="390">
        <v>0</v>
      </c>
      <c r="O240" s="390">
        <v>1</v>
      </c>
      <c r="P240" s="390">
        <v>1</v>
      </c>
      <c r="Q240" s="390">
        <v>0</v>
      </c>
      <c r="R240" s="518">
        <v>180</v>
      </c>
      <c r="S240" s="390">
        <v>171</v>
      </c>
      <c r="T240" s="390">
        <v>91</v>
      </c>
      <c r="U240" s="390">
        <v>83</v>
      </c>
      <c r="V240" s="390">
        <v>27</v>
      </c>
      <c r="W240" s="390">
        <v>45</v>
      </c>
      <c r="X240" s="390">
        <v>0</v>
      </c>
      <c r="Y240" s="390">
        <v>180</v>
      </c>
      <c r="Z240" s="390">
        <v>8</v>
      </c>
      <c r="AA240" s="390">
        <v>0</v>
      </c>
      <c r="AB240" s="390">
        <v>9</v>
      </c>
      <c r="AC240" s="390">
        <v>749</v>
      </c>
      <c r="AD240" s="390">
        <v>100</v>
      </c>
      <c r="AE240" s="390">
        <v>3.99</v>
      </c>
      <c r="AF240" s="519">
        <v>1.2</v>
      </c>
      <c r="AG240" s="518">
        <v>8.6</v>
      </c>
      <c r="AH240" s="518">
        <v>1.4</v>
      </c>
      <c r="AI240" s="518">
        <v>2.2999999999999998</v>
      </c>
      <c r="AJ240" s="518">
        <v>9</v>
      </c>
      <c r="AK240" s="567">
        <v>4</v>
      </c>
      <c r="AL240" s="370"/>
      <c r="AM240" s="390">
        <v>152</v>
      </c>
      <c r="AN240" s="390">
        <v>0</v>
      </c>
      <c r="AO240" s="389">
        <v>35</v>
      </c>
      <c r="AP240" s="390">
        <v>9</v>
      </c>
      <c r="AQ240" s="390">
        <v>0</v>
      </c>
      <c r="AR240" s="390">
        <v>0</v>
      </c>
      <c r="AS240" s="390">
        <v>9</v>
      </c>
      <c r="AT240" s="390">
        <v>5</v>
      </c>
      <c r="AU240" s="390">
        <v>43</v>
      </c>
      <c r="AV240" s="519">
        <v>0.23</v>
      </c>
      <c r="AW240" s="519">
        <v>0.25600000000000001</v>
      </c>
      <c r="AX240" s="519">
        <v>0.28899999999999998</v>
      </c>
      <c r="AY240" s="519">
        <v>0.54500000000000004</v>
      </c>
      <c r="AZ240" s="370"/>
      <c r="BA240" s="390">
        <v>537</v>
      </c>
      <c r="BB240" s="389">
        <v>0</v>
      </c>
      <c r="BC240" s="389">
        <v>136</v>
      </c>
      <c r="BD240" s="389">
        <v>22</v>
      </c>
      <c r="BE240" s="389">
        <v>3</v>
      </c>
      <c r="BF240" s="390">
        <v>27</v>
      </c>
      <c r="BG240" s="390">
        <v>76</v>
      </c>
      <c r="BH240" s="390">
        <v>40</v>
      </c>
      <c r="BI240" s="390">
        <v>137</v>
      </c>
      <c r="BJ240" s="519">
        <v>0.253</v>
      </c>
      <c r="BK240" s="519">
        <v>0.312</v>
      </c>
      <c r="BL240" s="519">
        <v>0.45600000000000002</v>
      </c>
      <c r="BM240" s="519">
        <v>0.76800000000000002</v>
      </c>
    </row>
    <row r="241" spans="1:75" s="388" customFormat="1">
      <c r="A241" s="272" t="s">
        <v>3884</v>
      </c>
      <c r="B241" s="388" t="s">
        <v>7385</v>
      </c>
      <c r="C241" s="388" t="s">
        <v>10193</v>
      </c>
      <c r="D241" s="390">
        <v>29</v>
      </c>
      <c r="E241" s="390" t="s">
        <v>55</v>
      </c>
      <c r="F241" s="390" t="s">
        <v>34</v>
      </c>
      <c r="G241" s="390" t="s">
        <v>35</v>
      </c>
      <c r="H241" s="390">
        <v>11</v>
      </c>
      <c r="I241" s="390">
        <v>6</v>
      </c>
      <c r="J241" s="519">
        <v>0.64700000000000002</v>
      </c>
      <c r="K241" s="517">
        <v>3.76</v>
      </c>
      <c r="L241" s="390">
        <v>28</v>
      </c>
      <c r="M241" s="390">
        <v>28</v>
      </c>
      <c r="N241" s="390">
        <v>0</v>
      </c>
      <c r="O241" s="390">
        <v>2</v>
      </c>
      <c r="P241" s="390">
        <v>1</v>
      </c>
      <c r="Q241" s="390">
        <v>0</v>
      </c>
      <c r="R241" s="518">
        <v>160.333</v>
      </c>
      <c r="S241" s="390">
        <v>134</v>
      </c>
      <c r="T241" s="390">
        <v>67</v>
      </c>
      <c r="U241" s="390">
        <v>67</v>
      </c>
      <c r="V241" s="390">
        <v>23</v>
      </c>
      <c r="W241" s="390">
        <v>42</v>
      </c>
      <c r="X241" s="390">
        <v>0</v>
      </c>
      <c r="Y241" s="390">
        <v>208</v>
      </c>
      <c r="Z241" s="390">
        <v>1</v>
      </c>
      <c r="AA241" s="390">
        <v>0</v>
      </c>
      <c r="AB241" s="390">
        <v>8</v>
      </c>
      <c r="AC241" s="390">
        <v>645</v>
      </c>
      <c r="AD241" s="390">
        <v>108</v>
      </c>
      <c r="AE241" s="390">
        <v>3.24</v>
      </c>
      <c r="AF241" s="519">
        <v>1.0980000000000001</v>
      </c>
      <c r="AG241" s="518">
        <v>7.5</v>
      </c>
      <c r="AH241" s="518">
        <v>1.3</v>
      </c>
      <c r="AI241" s="518">
        <v>2.4</v>
      </c>
      <c r="AJ241" s="518">
        <v>11.7</v>
      </c>
      <c r="AK241" s="567">
        <v>4.95</v>
      </c>
      <c r="AL241" s="370"/>
      <c r="AM241" s="390">
        <v>103</v>
      </c>
      <c r="AN241" s="390">
        <v>0</v>
      </c>
      <c r="AO241" s="389">
        <v>34</v>
      </c>
      <c r="AP241" s="390">
        <v>8</v>
      </c>
      <c r="AQ241" s="390">
        <v>0</v>
      </c>
      <c r="AR241" s="390">
        <v>3</v>
      </c>
      <c r="AS241" s="390">
        <v>18</v>
      </c>
      <c r="AT241" s="390">
        <v>7</v>
      </c>
      <c r="AU241" s="390">
        <v>38</v>
      </c>
      <c r="AV241" s="519">
        <v>0.33</v>
      </c>
      <c r="AW241" s="519">
        <v>0.378</v>
      </c>
      <c r="AX241" s="519">
        <v>0.495</v>
      </c>
      <c r="AY241" s="519">
        <v>0.873</v>
      </c>
      <c r="AZ241" s="370"/>
      <c r="BA241" s="390">
        <v>495</v>
      </c>
      <c r="BB241" s="389">
        <v>0</v>
      </c>
      <c r="BC241" s="389">
        <v>100</v>
      </c>
      <c r="BD241" s="389">
        <v>16</v>
      </c>
      <c r="BE241" s="389">
        <v>2</v>
      </c>
      <c r="BF241" s="390">
        <v>20</v>
      </c>
      <c r="BG241" s="390">
        <v>48</v>
      </c>
      <c r="BH241" s="390">
        <v>35</v>
      </c>
      <c r="BI241" s="390">
        <v>170</v>
      </c>
      <c r="BJ241" s="519">
        <v>0.20200000000000001</v>
      </c>
      <c r="BK241" s="519">
        <v>0.254</v>
      </c>
      <c r="BL241" s="519">
        <v>0.36399999999999999</v>
      </c>
      <c r="BM241" s="519">
        <v>0.61799999999999999</v>
      </c>
    </row>
    <row r="242" spans="1:75" s="388" customFormat="1" ht="15.75" thickBot="1">
      <c r="A242" s="550" t="s">
        <v>382</v>
      </c>
      <c r="B242" s="390" t="s">
        <v>10</v>
      </c>
      <c r="C242" s="390"/>
      <c r="D242" s="390"/>
      <c r="E242" s="390"/>
      <c r="F242" s="390"/>
      <c r="G242" s="390"/>
      <c r="H242" s="390"/>
      <c r="I242" s="390"/>
      <c r="J242" s="517"/>
      <c r="K242" s="390"/>
      <c r="L242" s="390"/>
      <c r="M242" s="390"/>
      <c r="N242" s="390"/>
      <c r="O242" s="390"/>
      <c r="P242" s="390"/>
      <c r="Q242" s="518"/>
      <c r="R242" s="519"/>
      <c r="S242" s="390"/>
      <c r="T242" s="390"/>
      <c r="U242" s="390"/>
      <c r="V242" s="390"/>
      <c r="W242" s="390"/>
      <c r="X242" s="390"/>
      <c r="Y242" s="390"/>
      <c r="Z242" s="390"/>
      <c r="AA242" s="390"/>
      <c r="AB242" s="390"/>
      <c r="AC242" s="390"/>
      <c r="AD242" s="390"/>
      <c r="AE242" s="390"/>
      <c r="AF242" s="518"/>
      <c r="AG242" s="518"/>
      <c r="AH242" s="518"/>
      <c r="AI242" s="518"/>
      <c r="AJ242" s="517"/>
      <c r="AK242" s="389"/>
      <c r="AL242" s="605"/>
      <c r="AM242" s="507"/>
      <c r="AN242" s="507"/>
      <c r="AO242" s="389"/>
      <c r="AP242" s="507"/>
      <c r="AQ242" s="507"/>
      <c r="AR242" s="507"/>
      <c r="AS242" s="389"/>
      <c r="AT242" s="341"/>
      <c r="AU242" s="341"/>
      <c r="AV242" s="341"/>
      <c r="AW242" s="341"/>
      <c r="AX242" s="341"/>
      <c r="AY242" s="341"/>
      <c r="AZ242" s="115"/>
      <c r="BA242" s="341"/>
      <c r="BB242" s="341"/>
      <c r="BC242" s="341"/>
      <c r="BD242" s="341"/>
      <c r="BE242" s="341"/>
      <c r="BF242" s="341"/>
      <c r="BG242" s="341"/>
      <c r="BH242" s="341"/>
      <c r="BI242" s="341"/>
      <c r="BJ242" s="341"/>
      <c r="BK242" s="341"/>
      <c r="BL242" s="341"/>
      <c r="BM242" s="341"/>
      <c r="BN242" s="316"/>
      <c r="BO242" s="316"/>
      <c r="BP242" s="316"/>
      <c r="BQ242" s="316"/>
      <c r="BR242" s="316"/>
      <c r="BS242" s="316"/>
      <c r="BT242" s="316"/>
      <c r="BU242" s="316"/>
      <c r="BV242" s="316"/>
      <c r="BW242" s="316"/>
    </row>
    <row r="243" spans="1:75" s="388" customFormat="1">
      <c r="A243" s="272" t="s">
        <v>429</v>
      </c>
      <c r="B243" s="388" t="s">
        <v>7478</v>
      </c>
      <c r="C243" s="388" t="s">
        <v>10193</v>
      </c>
      <c r="D243" s="390">
        <v>33</v>
      </c>
      <c r="E243" s="390" t="s">
        <v>134</v>
      </c>
      <c r="F243" s="390" t="s">
        <v>34</v>
      </c>
      <c r="G243" s="390" t="s">
        <v>10</v>
      </c>
      <c r="H243" s="390">
        <v>8</v>
      </c>
      <c r="I243" s="390">
        <v>3</v>
      </c>
      <c r="J243" s="519">
        <v>0.72699999999999998</v>
      </c>
      <c r="K243" s="517">
        <v>3.23</v>
      </c>
      <c r="L243" s="390">
        <v>69</v>
      </c>
      <c r="M243" s="390">
        <v>0</v>
      </c>
      <c r="N243" s="390">
        <v>11</v>
      </c>
      <c r="O243" s="390">
        <v>0</v>
      </c>
      <c r="P243" s="390">
        <v>0</v>
      </c>
      <c r="Q243" s="390">
        <v>5</v>
      </c>
      <c r="R243" s="518">
        <v>69.667000000000002</v>
      </c>
      <c r="S243" s="390">
        <v>46</v>
      </c>
      <c r="T243" s="390">
        <v>30</v>
      </c>
      <c r="U243" s="390">
        <v>25</v>
      </c>
      <c r="V243" s="390">
        <v>7</v>
      </c>
      <c r="W243" s="390">
        <v>26</v>
      </c>
      <c r="X243" s="390">
        <v>1</v>
      </c>
      <c r="Y243" s="390">
        <v>91</v>
      </c>
      <c r="Z243" s="390">
        <v>0</v>
      </c>
      <c r="AA243" s="390">
        <v>0</v>
      </c>
      <c r="AB243" s="390">
        <v>1</v>
      </c>
      <c r="AC243" s="390">
        <v>283</v>
      </c>
      <c r="AD243" s="390">
        <v>136</v>
      </c>
      <c r="AE243" s="390">
        <v>2.97</v>
      </c>
      <c r="AF243" s="519">
        <v>1.0329999999999999</v>
      </c>
      <c r="AG243" s="518">
        <v>5.9</v>
      </c>
      <c r="AH243" s="518">
        <v>0.9</v>
      </c>
      <c r="AI243" s="518">
        <v>3.4</v>
      </c>
      <c r="AJ243" s="518">
        <v>11.8</v>
      </c>
      <c r="AK243" s="567">
        <v>3.5</v>
      </c>
      <c r="AL243" s="370"/>
      <c r="AM243" s="390">
        <v>119</v>
      </c>
      <c r="AN243" s="390">
        <v>0</v>
      </c>
      <c r="AO243" s="389">
        <v>21</v>
      </c>
      <c r="AP243" s="390">
        <v>6</v>
      </c>
      <c r="AQ243" s="390">
        <v>0</v>
      </c>
      <c r="AR243" s="390">
        <v>6</v>
      </c>
      <c r="AS243" s="390">
        <v>21</v>
      </c>
      <c r="AT243" s="390">
        <v>10</v>
      </c>
      <c r="AU243" s="390">
        <v>53</v>
      </c>
      <c r="AV243" s="519">
        <v>0.17599999999999999</v>
      </c>
      <c r="AW243" s="519">
        <v>0.24</v>
      </c>
      <c r="AX243" s="519">
        <v>0.378</v>
      </c>
      <c r="AY243" s="519">
        <v>0.61799999999999999</v>
      </c>
      <c r="AZ243" s="370"/>
      <c r="BA243" s="390">
        <v>133</v>
      </c>
      <c r="BB243" s="389">
        <v>0</v>
      </c>
      <c r="BC243" s="389">
        <v>25</v>
      </c>
      <c r="BD243" s="389">
        <v>8</v>
      </c>
      <c r="BE243" s="389">
        <v>2</v>
      </c>
      <c r="BF243" s="390">
        <v>1</v>
      </c>
      <c r="BG243" s="390">
        <v>16</v>
      </c>
      <c r="BH243" s="390">
        <v>16</v>
      </c>
      <c r="BI243" s="390">
        <v>38</v>
      </c>
      <c r="BJ243" s="519">
        <v>0.188</v>
      </c>
      <c r="BK243" s="519">
        <v>0.27300000000000002</v>
      </c>
      <c r="BL243" s="519">
        <v>0.30099999999999999</v>
      </c>
      <c r="BM243" s="519">
        <v>0.57399999999999995</v>
      </c>
    </row>
    <row r="244" spans="1:75" s="388" customFormat="1">
      <c r="A244" s="272" t="s">
        <v>400</v>
      </c>
      <c r="B244" s="388" t="s">
        <v>8113</v>
      </c>
      <c r="C244" s="388" t="s">
        <v>10193</v>
      </c>
      <c r="D244" s="390">
        <v>30</v>
      </c>
      <c r="E244" s="390" t="s">
        <v>115</v>
      </c>
      <c r="F244" s="390" t="s">
        <v>34</v>
      </c>
      <c r="G244" s="390" t="s">
        <v>10</v>
      </c>
      <c r="H244" s="390">
        <v>2</v>
      </c>
      <c r="I244" s="390">
        <v>5</v>
      </c>
      <c r="J244" s="519">
        <v>0.28599999999999998</v>
      </c>
      <c r="K244" s="517">
        <v>3.2</v>
      </c>
      <c r="L244" s="390">
        <v>63</v>
      </c>
      <c r="M244" s="390">
        <v>0</v>
      </c>
      <c r="N244" s="390">
        <v>26</v>
      </c>
      <c r="O244" s="390">
        <v>0</v>
      </c>
      <c r="P244" s="390">
        <v>0</v>
      </c>
      <c r="Q244" s="390">
        <v>15</v>
      </c>
      <c r="R244" s="518">
        <v>59</v>
      </c>
      <c r="S244" s="390">
        <v>58</v>
      </c>
      <c r="T244" s="390">
        <v>22</v>
      </c>
      <c r="U244" s="390">
        <v>21</v>
      </c>
      <c r="V244" s="390">
        <v>4</v>
      </c>
      <c r="W244" s="390">
        <v>20</v>
      </c>
      <c r="X244" s="390">
        <v>2</v>
      </c>
      <c r="Y244" s="390">
        <v>67</v>
      </c>
      <c r="Z244" s="390">
        <v>0</v>
      </c>
      <c r="AA244" s="390">
        <v>0</v>
      </c>
      <c r="AB244" s="390">
        <v>1</v>
      </c>
      <c r="AC244" s="390">
        <v>250</v>
      </c>
      <c r="AD244" s="390">
        <v>126</v>
      </c>
      <c r="AE244" s="390">
        <v>2.79</v>
      </c>
      <c r="AF244" s="519">
        <v>1.3220000000000001</v>
      </c>
      <c r="AG244" s="518">
        <v>8.8000000000000007</v>
      </c>
      <c r="AH244" s="518">
        <v>0.6</v>
      </c>
      <c r="AI244" s="518">
        <v>3.1</v>
      </c>
      <c r="AJ244" s="518">
        <v>10.199999999999999</v>
      </c>
      <c r="AK244" s="567">
        <v>3.35</v>
      </c>
      <c r="AL244" s="370"/>
      <c r="AM244" s="390">
        <v>110</v>
      </c>
      <c r="AN244" s="390">
        <v>0</v>
      </c>
      <c r="AO244" s="389">
        <v>27</v>
      </c>
      <c r="AP244" s="390">
        <v>6</v>
      </c>
      <c r="AQ244" s="390">
        <v>2</v>
      </c>
      <c r="AR244" s="390">
        <v>2</v>
      </c>
      <c r="AS244" s="390">
        <v>14</v>
      </c>
      <c r="AT244" s="390">
        <v>12</v>
      </c>
      <c r="AU244" s="390">
        <v>30</v>
      </c>
      <c r="AV244" s="519">
        <v>0.245</v>
      </c>
      <c r="AW244" s="519">
        <v>0.32</v>
      </c>
      <c r="AX244" s="519">
        <v>0.39100000000000001</v>
      </c>
      <c r="AY244" s="519">
        <v>0.71099999999999997</v>
      </c>
      <c r="AZ244" s="370"/>
      <c r="BA244" s="390">
        <v>120</v>
      </c>
      <c r="BB244" s="389">
        <v>0</v>
      </c>
      <c r="BC244" s="389">
        <v>31</v>
      </c>
      <c r="BD244" s="389">
        <v>8</v>
      </c>
      <c r="BE244" s="389">
        <v>0</v>
      </c>
      <c r="BF244" s="390">
        <v>2</v>
      </c>
      <c r="BG244" s="390">
        <v>12</v>
      </c>
      <c r="BH244" s="390">
        <v>8</v>
      </c>
      <c r="BI244" s="390">
        <v>37</v>
      </c>
      <c r="BJ244" s="519">
        <v>0.25800000000000001</v>
      </c>
      <c r="BK244" s="519">
        <v>0.30499999999999999</v>
      </c>
      <c r="BL244" s="519">
        <v>0.375</v>
      </c>
      <c r="BM244" s="519">
        <v>0.68</v>
      </c>
    </row>
    <row r="245" spans="1:75" s="388" customFormat="1">
      <c r="A245" s="272" t="s">
        <v>3862</v>
      </c>
      <c r="B245" s="388" t="s">
        <v>7479</v>
      </c>
      <c r="C245" s="388" t="s">
        <v>10193</v>
      </c>
      <c r="D245" s="390">
        <v>25</v>
      </c>
      <c r="E245" s="390" t="s">
        <v>44</v>
      </c>
      <c r="F245" s="390" t="s">
        <v>34</v>
      </c>
      <c r="G245" s="390" t="s">
        <v>10</v>
      </c>
      <c r="H245" s="390">
        <v>4</v>
      </c>
      <c r="I245" s="390">
        <v>6</v>
      </c>
      <c r="J245" s="519">
        <v>0.4</v>
      </c>
      <c r="K245" s="517">
        <v>4.8899999999999997</v>
      </c>
      <c r="L245" s="390">
        <v>20</v>
      </c>
      <c r="M245" s="390">
        <v>20</v>
      </c>
      <c r="N245" s="390">
        <v>0</v>
      </c>
      <c r="O245" s="390">
        <v>0</v>
      </c>
      <c r="P245" s="390">
        <v>0</v>
      </c>
      <c r="Q245" s="390">
        <v>0</v>
      </c>
      <c r="R245" s="518">
        <v>105</v>
      </c>
      <c r="S245" s="390">
        <v>106</v>
      </c>
      <c r="T245" s="390">
        <v>62</v>
      </c>
      <c r="U245" s="390">
        <v>57</v>
      </c>
      <c r="V245" s="390">
        <v>11</v>
      </c>
      <c r="W245" s="390">
        <v>58</v>
      </c>
      <c r="X245" s="390">
        <v>2</v>
      </c>
      <c r="Y245" s="390">
        <v>86</v>
      </c>
      <c r="Z245" s="390">
        <v>7</v>
      </c>
      <c r="AA245" s="390">
        <v>0</v>
      </c>
      <c r="AB245" s="390">
        <v>4</v>
      </c>
      <c r="AC245" s="390">
        <v>474</v>
      </c>
      <c r="AD245" s="390">
        <v>86</v>
      </c>
      <c r="AE245" s="390">
        <v>4.74</v>
      </c>
      <c r="AF245" s="519">
        <v>1.5620000000000001</v>
      </c>
      <c r="AG245" s="518">
        <v>9.1</v>
      </c>
      <c r="AH245" s="518">
        <v>0.9</v>
      </c>
      <c r="AI245" s="518">
        <v>5</v>
      </c>
      <c r="AJ245" s="518">
        <v>7.4</v>
      </c>
      <c r="AK245" s="567">
        <v>1.48</v>
      </c>
      <c r="AL245" s="370"/>
      <c r="AM245" s="390">
        <v>198</v>
      </c>
      <c r="AN245" s="390">
        <v>0</v>
      </c>
      <c r="AO245" s="389">
        <v>57</v>
      </c>
      <c r="AP245" s="390">
        <v>14</v>
      </c>
      <c r="AQ245" s="390">
        <v>2</v>
      </c>
      <c r="AR245" s="390">
        <v>6</v>
      </c>
      <c r="AS245" s="390">
        <v>28</v>
      </c>
      <c r="AT245" s="390">
        <v>39</v>
      </c>
      <c r="AU245" s="390">
        <v>36</v>
      </c>
      <c r="AV245" s="519">
        <v>0.28799999999999998</v>
      </c>
      <c r="AW245" s="519">
        <v>0.40699999999999997</v>
      </c>
      <c r="AX245" s="519">
        <v>0.47</v>
      </c>
      <c r="AY245" s="519">
        <v>0.877</v>
      </c>
      <c r="AZ245" s="370"/>
      <c r="BA245" s="390">
        <v>207</v>
      </c>
      <c r="BB245" s="389">
        <v>0</v>
      </c>
      <c r="BC245" s="389">
        <v>49</v>
      </c>
      <c r="BD245" s="389">
        <v>6</v>
      </c>
      <c r="BE245" s="389">
        <v>1</v>
      </c>
      <c r="BF245" s="390">
        <v>5</v>
      </c>
      <c r="BG245" s="390">
        <v>24</v>
      </c>
      <c r="BH245" s="390">
        <v>19</v>
      </c>
      <c r="BI245" s="390">
        <v>50</v>
      </c>
      <c r="BJ245" s="519">
        <v>0.23699999999999999</v>
      </c>
      <c r="BK245" s="519">
        <v>0.313</v>
      </c>
      <c r="BL245" s="519">
        <v>0.34799999999999998</v>
      </c>
      <c r="BM245" s="519">
        <v>0.66100000000000003</v>
      </c>
    </row>
    <row r="246" spans="1:75" s="388" customFormat="1">
      <c r="A246" s="272" t="s">
        <v>360</v>
      </c>
      <c r="B246" s="388" t="s">
        <v>7480</v>
      </c>
      <c r="C246" s="388" t="s">
        <v>10193</v>
      </c>
      <c r="D246" s="390">
        <v>34</v>
      </c>
      <c r="E246" s="390" t="s">
        <v>51</v>
      </c>
      <c r="F246" s="390" t="s">
        <v>52</v>
      </c>
      <c r="G246" s="390" t="s">
        <v>10</v>
      </c>
      <c r="H246" s="390">
        <v>3</v>
      </c>
      <c r="I246" s="390">
        <v>4</v>
      </c>
      <c r="J246" s="519">
        <v>0.42899999999999999</v>
      </c>
      <c r="K246" s="517">
        <v>3.12</v>
      </c>
      <c r="L246" s="390">
        <v>66</v>
      </c>
      <c r="M246" s="390">
        <v>0</v>
      </c>
      <c r="N246" s="390">
        <v>29</v>
      </c>
      <c r="O246" s="390">
        <v>0</v>
      </c>
      <c r="P246" s="390">
        <v>0</v>
      </c>
      <c r="Q246" s="390">
        <v>16</v>
      </c>
      <c r="R246" s="518">
        <v>60.667000000000002</v>
      </c>
      <c r="S246" s="390">
        <v>53</v>
      </c>
      <c r="T246" s="390">
        <v>24</v>
      </c>
      <c r="U246" s="390">
        <v>21</v>
      </c>
      <c r="V246" s="390">
        <v>4</v>
      </c>
      <c r="W246" s="390">
        <v>16</v>
      </c>
      <c r="X246" s="390">
        <v>1</v>
      </c>
      <c r="Y246" s="390">
        <v>75</v>
      </c>
      <c r="Z246" s="390">
        <v>2</v>
      </c>
      <c r="AA246" s="390">
        <v>1</v>
      </c>
      <c r="AB246" s="390">
        <v>2</v>
      </c>
      <c r="AC246" s="390">
        <v>255</v>
      </c>
      <c r="AD246" s="390">
        <v>135</v>
      </c>
      <c r="AE246" s="390">
        <v>2.44</v>
      </c>
      <c r="AF246" s="519">
        <v>1.137</v>
      </c>
      <c r="AG246" s="518">
        <v>7.9</v>
      </c>
      <c r="AH246" s="518">
        <v>0.6</v>
      </c>
      <c r="AI246" s="518">
        <v>2.4</v>
      </c>
      <c r="AJ246" s="518">
        <v>11.1</v>
      </c>
      <c r="AK246" s="567">
        <v>4.6900000000000004</v>
      </c>
      <c r="AL246" s="370"/>
      <c r="AM246" s="390">
        <v>112</v>
      </c>
      <c r="AN246" s="390">
        <v>0</v>
      </c>
      <c r="AO246" s="389">
        <v>29</v>
      </c>
      <c r="AP246" s="390">
        <v>5</v>
      </c>
      <c r="AQ246" s="390">
        <v>1</v>
      </c>
      <c r="AR246" s="390">
        <v>3</v>
      </c>
      <c r="AS246" s="390">
        <v>13</v>
      </c>
      <c r="AT246" s="390">
        <v>7</v>
      </c>
      <c r="AU246" s="390">
        <v>24</v>
      </c>
      <c r="AV246" s="519">
        <v>0.25900000000000001</v>
      </c>
      <c r="AW246" s="519">
        <v>0.30299999999999999</v>
      </c>
      <c r="AX246" s="519">
        <v>0.40200000000000002</v>
      </c>
      <c r="AY246" s="519">
        <v>0.70499999999999996</v>
      </c>
      <c r="AZ246" s="370"/>
      <c r="BA246" s="390">
        <v>124</v>
      </c>
      <c r="BB246" s="389">
        <v>0</v>
      </c>
      <c r="BC246" s="389">
        <v>24</v>
      </c>
      <c r="BD246" s="389">
        <v>6</v>
      </c>
      <c r="BE246" s="389">
        <v>1</v>
      </c>
      <c r="BF246" s="390">
        <v>1</v>
      </c>
      <c r="BG246" s="390">
        <v>11</v>
      </c>
      <c r="BH246" s="390">
        <v>9</v>
      </c>
      <c r="BI246" s="390">
        <v>51</v>
      </c>
      <c r="BJ246" s="519">
        <v>0.19400000000000001</v>
      </c>
      <c r="BK246" s="519">
        <v>0.25900000000000001</v>
      </c>
      <c r="BL246" s="519">
        <v>0.28199999999999997</v>
      </c>
      <c r="BM246" s="519">
        <v>0.54100000000000004</v>
      </c>
    </row>
    <row r="247" spans="1:75" s="388" customFormat="1">
      <c r="A247" s="272" t="s">
        <v>3858</v>
      </c>
      <c r="B247" s="388" t="s">
        <v>7481</v>
      </c>
      <c r="C247" s="388" t="s">
        <v>10193</v>
      </c>
      <c r="D247" s="390">
        <v>29</v>
      </c>
      <c r="E247" s="390" t="s">
        <v>134</v>
      </c>
      <c r="F247" s="390" t="s">
        <v>34</v>
      </c>
      <c r="G247" s="390" t="s">
        <v>10</v>
      </c>
      <c r="H247" s="390">
        <v>12</v>
      </c>
      <c r="I247" s="390">
        <v>6</v>
      </c>
      <c r="J247" s="519">
        <v>0.66700000000000004</v>
      </c>
      <c r="K247" s="517">
        <v>3.75</v>
      </c>
      <c r="L247" s="390">
        <v>27</v>
      </c>
      <c r="M247" s="390">
        <v>27</v>
      </c>
      <c r="N247" s="390">
        <v>0</v>
      </c>
      <c r="O247" s="390">
        <v>1</v>
      </c>
      <c r="P247" s="390">
        <v>1</v>
      </c>
      <c r="Q247" s="390">
        <v>0</v>
      </c>
      <c r="R247" s="518">
        <v>156</v>
      </c>
      <c r="S247" s="390">
        <v>141</v>
      </c>
      <c r="T247" s="390">
        <v>68</v>
      </c>
      <c r="U247" s="390">
        <v>65</v>
      </c>
      <c r="V247" s="390">
        <v>25</v>
      </c>
      <c r="W247" s="390">
        <v>35</v>
      </c>
      <c r="X247" s="390">
        <v>0</v>
      </c>
      <c r="Y247" s="390">
        <v>159</v>
      </c>
      <c r="Z247" s="390">
        <v>7</v>
      </c>
      <c r="AA247" s="390">
        <v>0</v>
      </c>
      <c r="AB247" s="390">
        <v>3</v>
      </c>
      <c r="AC247" s="390">
        <v>635</v>
      </c>
      <c r="AD247" s="390">
        <v>116</v>
      </c>
      <c r="AE247" s="390">
        <v>4.01</v>
      </c>
      <c r="AF247" s="519">
        <v>1.1279999999999999</v>
      </c>
      <c r="AG247" s="518">
        <v>8.1</v>
      </c>
      <c r="AH247" s="518">
        <v>1.4</v>
      </c>
      <c r="AI247" s="518">
        <v>2</v>
      </c>
      <c r="AJ247" s="518">
        <v>9.1999999999999993</v>
      </c>
      <c r="AK247" s="567">
        <v>4.54</v>
      </c>
      <c r="AL247" s="370"/>
      <c r="AM247" s="390">
        <v>259</v>
      </c>
      <c r="AN247" s="390">
        <v>0</v>
      </c>
      <c r="AO247" s="389">
        <v>61</v>
      </c>
      <c r="AP247" s="390">
        <v>10</v>
      </c>
      <c r="AQ247" s="390">
        <v>0</v>
      </c>
      <c r="AR247" s="390">
        <v>8</v>
      </c>
      <c r="AS247" s="390">
        <v>19</v>
      </c>
      <c r="AT247" s="390">
        <v>15</v>
      </c>
      <c r="AU247" s="390">
        <v>67</v>
      </c>
      <c r="AV247" s="519">
        <v>0.23599999999999999</v>
      </c>
      <c r="AW247" s="519">
        <v>0.28599999999999998</v>
      </c>
      <c r="AX247" s="519">
        <v>0.36699999999999999</v>
      </c>
      <c r="AY247" s="519">
        <v>0.65300000000000002</v>
      </c>
      <c r="AZ247" s="370"/>
      <c r="BA247" s="390">
        <v>329</v>
      </c>
      <c r="BB247" s="389">
        <v>0</v>
      </c>
      <c r="BC247" s="389">
        <v>80</v>
      </c>
      <c r="BD247" s="389">
        <v>22</v>
      </c>
      <c r="BE247" s="389">
        <v>0</v>
      </c>
      <c r="BF247" s="390">
        <v>17</v>
      </c>
      <c r="BG247" s="390">
        <v>40</v>
      </c>
      <c r="BH247" s="390">
        <v>20</v>
      </c>
      <c r="BI247" s="390">
        <v>92</v>
      </c>
      <c r="BJ247" s="519">
        <v>0.24299999999999999</v>
      </c>
      <c r="BK247" s="519">
        <v>0.29299999999999998</v>
      </c>
      <c r="BL247" s="519">
        <v>0.46500000000000002</v>
      </c>
      <c r="BM247" s="519">
        <v>0.75800000000000001</v>
      </c>
    </row>
    <row r="248" spans="1:75" s="388" customFormat="1">
      <c r="A248" s="272" t="s">
        <v>327</v>
      </c>
      <c r="B248" s="388" t="s">
        <v>7482</v>
      </c>
      <c r="C248" s="388" t="s">
        <v>10193</v>
      </c>
      <c r="D248" s="390">
        <v>30</v>
      </c>
      <c r="E248" s="390" t="s">
        <v>51</v>
      </c>
      <c r="F248" s="390" t="s">
        <v>34</v>
      </c>
      <c r="G248" s="390" t="s">
        <v>10</v>
      </c>
      <c r="H248" s="390">
        <v>3</v>
      </c>
      <c r="I248" s="390">
        <v>2</v>
      </c>
      <c r="J248" s="519">
        <v>0.6</v>
      </c>
      <c r="K248" s="517">
        <v>3.14</v>
      </c>
      <c r="L248" s="390">
        <v>47</v>
      </c>
      <c r="M248" s="390">
        <v>0</v>
      </c>
      <c r="N248" s="390">
        <v>10</v>
      </c>
      <c r="O248" s="390">
        <v>0</v>
      </c>
      <c r="P248" s="390">
        <v>0</v>
      </c>
      <c r="Q248" s="390">
        <v>0</v>
      </c>
      <c r="R248" s="518">
        <v>51.667000000000002</v>
      </c>
      <c r="S248" s="390">
        <v>48</v>
      </c>
      <c r="T248" s="390">
        <v>18</v>
      </c>
      <c r="U248" s="390">
        <v>18</v>
      </c>
      <c r="V248" s="390">
        <v>6</v>
      </c>
      <c r="W248" s="390">
        <v>20</v>
      </c>
      <c r="X248" s="390">
        <v>1</v>
      </c>
      <c r="Y248" s="390">
        <v>52</v>
      </c>
      <c r="Z248" s="390">
        <v>2</v>
      </c>
      <c r="AA248" s="390">
        <v>0</v>
      </c>
      <c r="AB248" s="390">
        <v>3</v>
      </c>
      <c r="AC248" s="390">
        <v>223</v>
      </c>
      <c r="AD248" s="390">
        <v>137</v>
      </c>
      <c r="AE248" s="390">
        <v>3.94</v>
      </c>
      <c r="AF248" s="519">
        <v>1.3160000000000001</v>
      </c>
      <c r="AG248" s="518">
        <v>8.4</v>
      </c>
      <c r="AH248" s="518">
        <v>1</v>
      </c>
      <c r="AI248" s="518">
        <v>3.5</v>
      </c>
      <c r="AJ248" s="518">
        <v>9.1</v>
      </c>
      <c r="AK248" s="567">
        <v>2.6</v>
      </c>
      <c r="AL248" s="370"/>
      <c r="AM248" s="390">
        <v>84</v>
      </c>
      <c r="AN248" s="390">
        <v>0</v>
      </c>
      <c r="AO248" s="389">
        <v>23</v>
      </c>
      <c r="AP248" s="390">
        <v>4</v>
      </c>
      <c r="AQ248" s="390">
        <v>0</v>
      </c>
      <c r="AR248" s="390">
        <v>2</v>
      </c>
      <c r="AS248" s="390">
        <v>8</v>
      </c>
      <c r="AT248" s="390">
        <v>8</v>
      </c>
      <c r="AU248" s="390">
        <v>21</v>
      </c>
      <c r="AV248" s="519">
        <v>0.27400000000000002</v>
      </c>
      <c r="AW248" s="519">
        <v>0.34</v>
      </c>
      <c r="AX248" s="519">
        <v>0.39300000000000002</v>
      </c>
      <c r="AY248" s="519">
        <v>0.73299999999999998</v>
      </c>
      <c r="AZ248" s="370"/>
      <c r="BA248" s="390">
        <v>116</v>
      </c>
      <c r="BB248" s="389">
        <v>0</v>
      </c>
      <c r="BC248" s="389">
        <v>25</v>
      </c>
      <c r="BD248" s="389">
        <v>6</v>
      </c>
      <c r="BE248" s="389">
        <v>0</v>
      </c>
      <c r="BF248" s="390">
        <v>4</v>
      </c>
      <c r="BG248" s="390">
        <v>10</v>
      </c>
      <c r="BH248" s="390">
        <v>12</v>
      </c>
      <c r="BI248" s="390">
        <v>31</v>
      </c>
      <c r="BJ248" s="519">
        <v>0.216</v>
      </c>
      <c r="BK248" s="519">
        <v>0.29499999999999998</v>
      </c>
      <c r="BL248" s="519">
        <v>0.371</v>
      </c>
      <c r="BM248" s="519">
        <v>0.66600000000000004</v>
      </c>
    </row>
    <row r="249" spans="1:75">
      <c r="A249" s="279"/>
      <c r="B249" s="368"/>
      <c r="C249" s="368"/>
      <c r="D249" s="368"/>
      <c r="E249" s="368"/>
      <c r="F249" s="368"/>
      <c r="G249" s="368"/>
      <c r="H249" s="291"/>
      <c r="I249" s="291"/>
      <c r="J249" s="292"/>
      <c r="K249" s="368"/>
      <c r="L249" s="368"/>
      <c r="M249" s="368"/>
      <c r="N249" s="368"/>
      <c r="O249" s="368"/>
      <c r="P249" s="368"/>
      <c r="Q249" s="290"/>
      <c r="R249" s="368"/>
      <c r="S249" s="368"/>
      <c r="T249" s="368"/>
      <c r="U249" s="368"/>
      <c r="V249" s="368"/>
      <c r="W249" s="368"/>
      <c r="X249" s="368"/>
      <c r="Y249" s="368"/>
      <c r="Z249" s="368"/>
      <c r="AA249" s="368"/>
      <c r="AB249" s="368"/>
      <c r="AC249" s="368"/>
      <c r="AD249" s="368"/>
      <c r="AE249" s="368"/>
      <c r="AF249" s="368"/>
      <c r="AG249" s="368"/>
      <c r="AH249" s="368"/>
      <c r="AI249" s="368"/>
      <c r="AJ249" s="319"/>
      <c r="AK249" s="291"/>
      <c r="AL249" s="616"/>
      <c r="AM249" s="291"/>
      <c r="AN249" s="291"/>
      <c r="AO249" s="291"/>
      <c r="AP249" s="319"/>
      <c r="AQ249" s="291"/>
      <c r="AR249" s="291"/>
      <c r="AS249" s="291"/>
      <c r="AT249" s="291"/>
      <c r="AU249" s="291"/>
    </row>
    <row r="250" spans="1:75">
      <c r="A250" s="354" t="s">
        <v>465</v>
      </c>
      <c r="B250" s="329"/>
      <c r="C250" s="329"/>
      <c r="D250" s="329"/>
      <c r="E250" s="390"/>
      <c r="F250" s="390"/>
      <c r="G250" s="390"/>
      <c r="H250" s="390"/>
      <c r="I250" s="390"/>
      <c r="J250" s="390"/>
      <c r="K250" s="390"/>
      <c r="L250" s="390"/>
      <c r="M250" s="390"/>
      <c r="N250" s="390"/>
      <c r="O250" s="390"/>
      <c r="P250" s="389"/>
      <c r="Q250" s="390"/>
      <c r="R250" s="390"/>
      <c r="S250" s="390"/>
      <c r="T250" s="390"/>
      <c r="U250" s="390"/>
      <c r="V250" s="390"/>
      <c r="W250" s="390"/>
      <c r="X250" s="390"/>
      <c r="Y250" s="390"/>
      <c r="Z250" s="390"/>
      <c r="AA250" s="390"/>
      <c r="AB250" s="390"/>
      <c r="AC250" s="390"/>
      <c r="AD250" s="390"/>
      <c r="AE250" s="390"/>
      <c r="AF250" s="390"/>
      <c r="AG250" s="390"/>
      <c r="AH250" s="390"/>
      <c r="AI250" s="390"/>
      <c r="AJ250" s="390"/>
      <c r="AK250" s="389"/>
      <c r="AL250" s="370"/>
      <c r="AM250" s="390"/>
      <c r="AN250" s="390"/>
      <c r="AO250" s="389"/>
      <c r="AP250" s="390"/>
      <c r="AQ250" s="390"/>
      <c r="AR250" s="390"/>
      <c r="AS250" s="389"/>
    </row>
    <row r="251" spans="1:75" s="388" customFormat="1">
      <c r="A251" s="272" t="s">
        <v>8056</v>
      </c>
      <c r="B251" s="388" t="s">
        <v>8057</v>
      </c>
      <c r="C251" s="388" t="s">
        <v>10193</v>
      </c>
      <c r="D251" s="390">
        <v>28</v>
      </c>
      <c r="E251" s="390" t="s">
        <v>69</v>
      </c>
      <c r="F251" s="390" t="s">
        <v>43</v>
      </c>
      <c r="G251" s="390" t="s">
        <v>35</v>
      </c>
      <c r="H251" s="390">
        <v>2</v>
      </c>
      <c r="I251" s="390">
        <v>1</v>
      </c>
      <c r="J251" s="519">
        <v>0.66700000000000004</v>
      </c>
      <c r="K251" s="517">
        <v>3.68</v>
      </c>
      <c r="L251" s="390">
        <v>73</v>
      </c>
      <c r="M251" s="390">
        <v>1</v>
      </c>
      <c r="N251" s="390">
        <v>8</v>
      </c>
      <c r="O251" s="390">
        <v>0</v>
      </c>
      <c r="P251" s="390">
        <v>0</v>
      </c>
      <c r="Q251" s="390">
        <v>3</v>
      </c>
      <c r="R251" s="518">
        <v>66</v>
      </c>
      <c r="S251" s="390">
        <v>57</v>
      </c>
      <c r="T251" s="390">
        <v>28</v>
      </c>
      <c r="U251" s="390">
        <v>27</v>
      </c>
      <c r="V251" s="390">
        <v>4</v>
      </c>
      <c r="W251" s="390">
        <v>27</v>
      </c>
      <c r="X251" s="390">
        <v>2</v>
      </c>
      <c r="Y251" s="390">
        <v>56</v>
      </c>
      <c r="Z251" s="390">
        <v>2</v>
      </c>
      <c r="AA251" s="390">
        <v>0</v>
      </c>
      <c r="AB251" s="390">
        <v>2</v>
      </c>
      <c r="AC251" s="390">
        <v>268</v>
      </c>
      <c r="AD251" s="390">
        <v>106</v>
      </c>
      <c r="AE251" s="390">
        <v>3.57</v>
      </c>
      <c r="AF251" s="519">
        <v>1.2729999999999999</v>
      </c>
      <c r="AG251" s="518">
        <v>7.8</v>
      </c>
      <c r="AH251" s="518">
        <v>0.5</v>
      </c>
      <c r="AI251" s="518">
        <v>3.7</v>
      </c>
      <c r="AJ251" s="518">
        <v>7.6</v>
      </c>
      <c r="AK251" s="567">
        <v>2.0699999999999998</v>
      </c>
      <c r="AL251" s="370"/>
      <c r="AM251" s="390">
        <v>99</v>
      </c>
      <c r="AN251" s="390">
        <v>0</v>
      </c>
      <c r="AO251" s="389">
        <v>17</v>
      </c>
      <c r="AP251" s="390">
        <v>2</v>
      </c>
      <c r="AQ251" s="390">
        <v>1</v>
      </c>
      <c r="AR251" s="390">
        <v>0</v>
      </c>
      <c r="AS251" s="390">
        <v>7</v>
      </c>
      <c r="AT251" s="390">
        <v>9</v>
      </c>
      <c r="AU251" s="390">
        <v>30</v>
      </c>
      <c r="AV251" s="519">
        <v>0.17199999999999999</v>
      </c>
      <c r="AW251" s="519">
        <v>0.248</v>
      </c>
      <c r="AX251" s="519">
        <v>0.21199999999999999</v>
      </c>
      <c r="AY251" s="519">
        <v>0.46</v>
      </c>
      <c r="AZ251" s="370"/>
      <c r="BA251" s="390">
        <v>139</v>
      </c>
      <c r="BB251" s="389">
        <v>0</v>
      </c>
      <c r="BC251" s="389">
        <v>40</v>
      </c>
      <c r="BD251" s="389">
        <v>7</v>
      </c>
      <c r="BE251" s="389">
        <v>1</v>
      </c>
      <c r="BF251" s="390">
        <v>4</v>
      </c>
      <c r="BG251" s="390">
        <v>21</v>
      </c>
      <c r="BH251" s="390">
        <v>18</v>
      </c>
      <c r="BI251" s="390">
        <v>26</v>
      </c>
      <c r="BJ251" s="519">
        <v>0.28799999999999998</v>
      </c>
      <c r="BK251" s="519">
        <v>0.373</v>
      </c>
      <c r="BL251" s="519">
        <v>0.439</v>
      </c>
      <c r="BM251" s="519">
        <v>0.81200000000000006</v>
      </c>
    </row>
    <row r="252" spans="1:75" s="388" customFormat="1" ht="15.75" thickBot="1">
      <c r="A252" s="550" t="s">
        <v>385</v>
      </c>
      <c r="B252" s="390" t="s">
        <v>10</v>
      </c>
      <c r="C252" s="390"/>
      <c r="D252" s="390"/>
      <c r="E252" s="390"/>
      <c r="F252" s="390"/>
      <c r="G252" s="390"/>
      <c r="H252" s="390"/>
      <c r="I252" s="390"/>
      <c r="J252" s="517"/>
      <c r="K252" s="390"/>
      <c r="L252" s="390"/>
      <c r="M252" s="390"/>
      <c r="N252" s="390"/>
      <c r="O252" s="390"/>
      <c r="P252" s="390"/>
      <c r="Q252" s="518"/>
      <c r="R252" s="519"/>
      <c r="S252" s="390"/>
      <c r="T252" s="390"/>
      <c r="U252" s="390"/>
      <c r="V252" s="390"/>
      <c r="W252" s="390"/>
      <c r="X252" s="390"/>
      <c r="Y252" s="390"/>
      <c r="Z252" s="390"/>
      <c r="AA252" s="390"/>
      <c r="AB252" s="390"/>
      <c r="AC252" s="390"/>
      <c r="AD252" s="390"/>
      <c r="AE252" s="390"/>
      <c r="AF252" s="518"/>
      <c r="AG252" s="518"/>
      <c r="AH252" s="518"/>
      <c r="AI252" s="518"/>
      <c r="AJ252" s="517"/>
      <c r="AK252" s="389"/>
      <c r="AL252" s="605"/>
      <c r="AM252" s="507"/>
      <c r="AN252" s="507"/>
      <c r="AO252" s="389"/>
      <c r="AP252" s="507"/>
      <c r="AQ252" s="507"/>
      <c r="AR252" s="507"/>
      <c r="AS252" s="389"/>
      <c r="AT252" s="341"/>
      <c r="AU252" s="341"/>
      <c r="AV252" s="341"/>
      <c r="AW252" s="341"/>
      <c r="AX252" s="341"/>
      <c r="AY252" s="341"/>
      <c r="AZ252" s="115"/>
      <c r="BA252" s="341"/>
      <c r="BB252" s="341"/>
      <c r="BC252" s="341"/>
      <c r="BD252" s="341"/>
      <c r="BE252" s="341"/>
      <c r="BF252" s="341"/>
      <c r="BG252" s="341"/>
      <c r="BH252" s="341"/>
      <c r="BI252" s="341"/>
      <c r="BJ252" s="341"/>
      <c r="BK252" s="341"/>
      <c r="BL252" s="341"/>
      <c r="BM252" s="341"/>
      <c r="BN252" s="316"/>
      <c r="BO252" s="316"/>
      <c r="BP252" s="316"/>
      <c r="BQ252" s="316"/>
      <c r="BR252" s="316"/>
      <c r="BS252" s="316"/>
      <c r="BT252" s="316"/>
      <c r="BU252" s="316"/>
      <c r="BV252" s="316"/>
      <c r="BW252" s="316"/>
    </row>
    <row r="253" spans="1:75" s="388" customFormat="1">
      <c r="A253" s="272" t="s">
        <v>8044</v>
      </c>
      <c r="B253" s="388" t="s">
        <v>8045</v>
      </c>
      <c r="C253" s="388" t="s">
        <v>10193</v>
      </c>
      <c r="D253" s="390">
        <v>28</v>
      </c>
      <c r="E253" s="390" t="s">
        <v>44</v>
      </c>
      <c r="F253" s="390" t="s">
        <v>34</v>
      </c>
      <c r="G253" s="390" t="s">
        <v>10</v>
      </c>
      <c r="H253" s="390">
        <v>3</v>
      </c>
      <c r="I253" s="390">
        <v>10</v>
      </c>
      <c r="J253" s="519">
        <v>0.23100000000000001</v>
      </c>
      <c r="K253" s="517">
        <v>5.31</v>
      </c>
      <c r="L253" s="390">
        <v>26</v>
      </c>
      <c r="M253" s="390">
        <v>24</v>
      </c>
      <c r="N253" s="390">
        <v>1</v>
      </c>
      <c r="O253" s="390">
        <v>0</v>
      </c>
      <c r="P253" s="390">
        <v>0</v>
      </c>
      <c r="Q253" s="390">
        <v>0</v>
      </c>
      <c r="R253" s="518">
        <v>123.667</v>
      </c>
      <c r="S253" s="390">
        <v>140</v>
      </c>
      <c r="T253" s="390">
        <v>77</v>
      </c>
      <c r="U253" s="390">
        <v>73</v>
      </c>
      <c r="V253" s="390">
        <v>21</v>
      </c>
      <c r="W253" s="390">
        <v>38</v>
      </c>
      <c r="X253" s="390">
        <v>1</v>
      </c>
      <c r="Y253" s="390">
        <v>105</v>
      </c>
      <c r="Z253" s="390">
        <v>4</v>
      </c>
      <c r="AA253" s="390">
        <v>2</v>
      </c>
      <c r="AB253" s="390">
        <v>6</v>
      </c>
      <c r="AC253" s="390">
        <v>548</v>
      </c>
      <c r="AD253" s="390">
        <v>79</v>
      </c>
      <c r="AE253" s="390">
        <v>4.6900000000000004</v>
      </c>
      <c r="AF253" s="519">
        <v>1.4390000000000001</v>
      </c>
      <c r="AG253" s="518">
        <v>10.199999999999999</v>
      </c>
      <c r="AH253" s="518">
        <v>1.5</v>
      </c>
      <c r="AI253" s="518">
        <v>2.8</v>
      </c>
      <c r="AJ253" s="518">
        <v>7.6</v>
      </c>
      <c r="AK253" s="567">
        <v>2.76</v>
      </c>
      <c r="AL253" s="370"/>
      <c r="AM253" s="390">
        <v>226</v>
      </c>
      <c r="AN253" s="390">
        <v>0</v>
      </c>
      <c r="AO253" s="389">
        <v>63</v>
      </c>
      <c r="AP253" s="390">
        <v>15</v>
      </c>
      <c r="AQ253" s="390">
        <v>0</v>
      </c>
      <c r="AR253" s="390">
        <v>9</v>
      </c>
      <c r="AS253" s="390">
        <v>33</v>
      </c>
      <c r="AT253" s="390">
        <v>20</v>
      </c>
      <c r="AU253" s="390">
        <v>37</v>
      </c>
      <c r="AV253" s="519">
        <v>0.27900000000000003</v>
      </c>
      <c r="AW253" s="519">
        <v>0.33600000000000002</v>
      </c>
      <c r="AX253" s="519">
        <v>0.46500000000000002</v>
      </c>
      <c r="AY253" s="519">
        <v>0.80100000000000005</v>
      </c>
      <c r="AZ253" s="370"/>
      <c r="BA253" s="390">
        <v>272</v>
      </c>
      <c r="BB253" s="389">
        <v>0</v>
      </c>
      <c r="BC253" s="389">
        <v>77</v>
      </c>
      <c r="BD253" s="389">
        <v>10</v>
      </c>
      <c r="BE253" s="389">
        <v>3</v>
      </c>
      <c r="BF253" s="390">
        <v>12</v>
      </c>
      <c r="BG253" s="390">
        <v>36</v>
      </c>
      <c r="BH253" s="390">
        <v>18</v>
      </c>
      <c r="BI253" s="390">
        <v>68</v>
      </c>
      <c r="BJ253" s="519">
        <v>0.28299999999999997</v>
      </c>
      <c r="BK253" s="519">
        <v>0.33300000000000002</v>
      </c>
      <c r="BL253" s="519">
        <v>0.47399999999999998</v>
      </c>
      <c r="BM253" s="519">
        <v>0.80700000000000005</v>
      </c>
    </row>
    <row r="254" spans="1:75" s="388" customFormat="1">
      <c r="A254" s="272" t="s">
        <v>6216</v>
      </c>
      <c r="B254" s="388" t="s">
        <v>7483</v>
      </c>
      <c r="C254" s="388" t="s">
        <v>10193</v>
      </c>
      <c r="D254" s="390">
        <v>28</v>
      </c>
      <c r="E254" s="390" t="s">
        <v>48</v>
      </c>
      <c r="F254" s="390" t="s">
        <v>43</v>
      </c>
      <c r="G254" s="390" t="s">
        <v>10</v>
      </c>
      <c r="H254" s="390">
        <v>15</v>
      </c>
      <c r="I254" s="390">
        <v>11</v>
      </c>
      <c r="J254" s="519">
        <v>0.57699999999999996</v>
      </c>
      <c r="K254" s="517">
        <v>4.74</v>
      </c>
      <c r="L254" s="390">
        <v>33</v>
      </c>
      <c r="M254" s="390">
        <v>32</v>
      </c>
      <c r="N254" s="390">
        <v>0</v>
      </c>
      <c r="O254" s="390">
        <v>0</v>
      </c>
      <c r="P254" s="390">
        <v>0</v>
      </c>
      <c r="Q254" s="390">
        <v>0</v>
      </c>
      <c r="R254" s="518">
        <v>178.333</v>
      </c>
      <c r="S254" s="390">
        <v>177</v>
      </c>
      <c r="T254" s="390">
        <v>103</v>
      </c>
      <c r="U254" s="390">
        <v>94</v>
      </c>
      <c r="V254" s="390">
        <v>16</v>
      </c>
      <c r="W254" s="390">
        <v>81</v>
      </c>
      <c r="X254" s="390">
        <v>2</v>
      </c>
      <c r="Y254" s="390">
        <v>185</v>
      </c>
      <c r="Z254" s="390">
        <v>12</v>
      </c>
      <c r="AA254" s="390">
        <v>1</v>
      </c>
      <c r="AB254" s="390">
        <v>17</v>
      </c>
      <c r="AC254" s="390">
        <v>791</v>
      </c>
      <c r="AD254" s="390">
        <v>91</v>
      </c>
      <c r="AE254" s="390">
        <v>3.82</v>
      </c>
      <c r="AF254" s="519">
        <v>1.4470000000000001</v>
      </c>
      <c r="AG254" s="518">
        <v>8.9</v>
      </c>
      <c r="AH254" s="518">
        <v>0.8</v>
      </c>
      <c r="AI254" s="518">
        <v>4.0999999999999996</v>
      </c>
      <c r="AJ254" s="518">
        <v>9.3000000000000007</v>
      </c>
      <c r="AK254" s="567">
        <v>2.2799999999999998</v>
      </c>
      <c r="AL254" s="370"/>
      <c r="AM254" s="390">
        <v>333</v>
      </c>
      <c r="AN254" s="390">
        <v>0</v>
      </c>
      <c r="AO254" s="389">
        <v>88</v>
      </c>
      <c r="AP254" s="390">
        <v>18</v>
      </c>
      <c r="AQ254" s="390">
        <v>1</v>
      </c>
      <c r="AR254" s="390">
        <v>6</v>
      </c>
      <c r="AS254" s="390">
        <v>42</v>
      </c>
      <c r="AT254" s="390">
        <v>39</v>
      </c>
      <c r="AU254" s="390">
        <v>83</v>
      </c>
      <c r="AV254" s="519">
        <v>0.26400000000000001</v>
      </c>
      <c r="AW254" s="519">
        <v>0.35299999999999998</v>
      </c>
      <c r="AX254" s="519">
        <v>0.378</v>
      </c>
      <c r="AY254" s="519">
        <v>0.73099999999999998</v>
      </c>
      <c r="AZ254" s="370"/>
      <c r="BA254" s="390">
        <v>349</v>
      </c>
      <c r="BB254" s="389">
        <v>0</v>
      </c>
      <c r="BC254" s="389">
        <v>89</v>
      </c>
      <c r="BD254" s="389">
        <v>14</v>
      </c>
      <c r="BE254" s="389">
        <v>3</v>
      </c>
      <c r="BF254" s="390">
        <v>10</v>
      </c>
      <c r="BG254" s="390">
        <v>44</v>
      </c>
      <c r="BH254" s="390">
        <v>42</v>
      </c>
      <c r="BI254" s="390">
        <v>102</v>
      </c>
      <c r="BJ254" s="519">
        <v>0.255</v>
      </c>
      <c r="BK254" s="519">
        <v>0.33700000000000002</v>
      </c>
      <c r="BL254" s="519">
        <v>0.39800000000000002</v>
      </c>
      <c r="BM254" s="519">
        <v>0.73499999999999999</v>
      </c>
    </row>
    <row r="255" spans="1:75" s="388" customFormat="1">
      <c r="A255" s="272" t="s">
        <v>6163</v>
      </c>
      <c r="B255" s="388" t="s">
        <v>7484</v>
      </c>
      <c r="C255" s="388" t="s">
        <v>10193</v>
      </c>
      <c r="D255" s="390">
        <v>27</v>
      </c>
      <c r="E255" s="390" t="s">
        <v>36</v>
      </c>
      <c r="F255" s="390" t="s">
        <v>34</v>
      </c>
      <c r="G255" s="390" t="s">
        <v>10</v>
      </c>
      <c r="H255" s="390">
        <v>1</v>
      </c>
      <c r="I255" s="390">
        <v>5</v>
      </c>
      <c r="J255" s="519">
        <v>0.16700000000000001</v>
      </c>
      <c r="K255" s="517">
        <v>7.6</v>
      </c>
      <c r="L255" s="390">
        <v>7</v>
      </c>
      <c r="M255" s="390">
        <v>7</v>
      </c>
      <c r="N255" s="390">
        <v>0</v>
      </c>
      <c r="O255" s="390">
        <v>0</v>
      </c>
      <c r="P255" s="390">
        <v>0</v>
      </c>
      <c r="Q255" s="390">
        <v>0</v>
      </c>
      <c r="R255" s="518">
        <v>34.332999999999998</v>
      </c>
      <c r="S255" s="390">
        <v>44</v>
      </c>
      <c r="T255" s="390">
        <v>32</v>
      </c>
      <c r="U255" s="390">
        <v>29</v>
      </c>
      <c r="V255" s="390">
        <v>9</v>
      </c>
      <c r="W255" s="390">
        <v>13</v>
      </c>
      <c r="X255" s="390">
        <v>0</v>
      </c>
      <c r="Y255" s="390">
        <v>27</v>
      </c>
      <c r="Z255" s="390">
        <v>1</v>
      </c>
      <c r="AA255" s="390">
        <v>0</v>
      </c>
      <c r="AB255" s="390">
        <v>2</v>
      </c>
      <c r="AC255" s="390">
        <v>158</v>
      </c>
      <c r="AD255" s="390">
        <v>55</v>
      </c>
      <c r="AE255" s="390">
        <v>6.22</v>
      </c>
      <c r="AF255" s="519">
        <v>1.66</v>
      </c>
      <c r="AG255" s="518">
        <v>11.5</v>
      </c>
      <c r="AH255" s="518">
        <v>2.4</v>
      </c>
      <c r="AI255" s="518">
        <v>3.4</v>
      </c>
      <c r="AJ255" s="518">
        <v>7.1</v>
      </c>
      <c r="AK255" s="567">
        <v>2.08</v>
      </c>
      <c r="AL255" s="370"/>
      <c r="AM255" s="390">
        <v>70</v>
      </c>
      <c r="AN255" s="390">
        <v>0</v>
      </c>
      <c r="AO255" s="389">
        <v>22</v>
      </c>
      <c r="AP255" s="390">
        <v>3</v>
      </c>
      <c r="AQ255" s="390">
        <v>1</v>
      </c>
      <c r="AR255" s="390">
        <v>3</v>
      </c>
      <c r="AS255" s="390">
        <v>10</v>
      </c>
      <c r="AT255" s="390">
        <v>10</v>
      </c>
      <c r="AU255" s="390">
        <v>13</v>
      </c>
      <c r="AV255" s="519">
        <v>0.314</v>
      </c>
      <c r="AW255" s="519">
        <v>0.4</v>
      </c>
      <c r="AX255" s="519">
        <v>0.51400000000000001</v>
      </c>
      <c r="AY255" s="519">
        <v>0.91400000000000003</v>
      </c>
      <c r="AZ255" s="370"/>
      <c r="BA255" s="390">
        <v>74</v>
      </c>
      <c r="BB255" s="389">
        <v>0</v>
      </c>
      <c r="BC255" s="389">
        <v>22</v>
      </c>
      <c r="BD255" s="389">
        <v>2</v>
      </c>
      <c r="BE255" s="389">
        <v>0</v>
      </c>
      <c r="BF255" s="390">
        <v>6</v>
      </c>
      <c r="BG255" s="390">
        <v>18</v>
      </c>
      <c r="BH255" s="390">
        <v>3</v>
      </c>
      <c r="BI255" s="390">
        <v>14</v>
      </c>
      <c r="BJ255" s="519">
        <v>0.29699999999999999</v>
      </c>
      <c r="BK255" s="519">
        <v>0.33300000000000002</v>
      </c>
      <c r="BL255" s="519">
        <v>0.56799999999999995</v>
      </c>
      <c r="BM255" s="519">
        <v>0.90100000000000002</v>
      </c>
    </row>
    <row r="256" spans="1:75" s="388" customFormat="1">
      <c r="A256" s="272" t="s">
        <v>426</v>
      </c>
      <c r="B256" s="388" t="s">
        <v>7466</v>
      </c>
      <c r="C256" s="388" t="s">
        <v>10193</v>
      </c>
      <c r="D256" s="390">
        <v>34</v>
      </c>
      <c r="E256" s="390" t="s">
        <v>51</v>
      </c>
      <c r="F256" s="390" t="s">
        <v>52</v>
      </c>
      <c r="G256" s="390" t="s">
        <v>35</v>
      </c>
      <c r="H256" s="390">
        <v>9</v>
      </c>
      <c r="I256" s="390">
        <v>12</v>
      </c>
      <c r="J256" s="519">
        <v>0.42899999999999999</v>
      </c>
      <c r="K256" s="517">
        <v>3.78</v>
      </c>
      <c r="L256" s="390">
        <v>32</v>
      </c>
      <c r="M256" s="390">
        <v>32</v>
      </c>
      <c r="N256" s="390">
        <v>0</v>
      </c>
      <c r="O256" s="390">
        <v>1</v>
      </c>
      <c r="P256" s="390">
        <v>0</v>
      </c>
      <c r="Q256" s="390">
        <v>0</v>
      </c>
      <c r="R256" s="518">
        <v>190.667</v>
      </c>
      <c r="S256" s="390">
        <v>176</v>
      </c>
      <c r="T256" s="390">
        <v>93</v>
      </c>
      <c r="U256" s="390">
        <v>80</v>
      </c>
      <c r="V256" s="390">
        <v>29</v>
      </c>
      <c r="W256" s="390">
        <v>65</v>
      </c>
      <c r="X256" s="390">
        <v>0</v>
      </c>
      <c r="Y256" s="390">
        <v>188</v>
      </c>
      <c r="Z256" s="390">
        <v>19</v>
      </c>
      <c r="AA256" s="390">
        <v>3</v>
      </c>
      <c r="AB256" s="390">
        <v>7</v>
      </c>
      <c r="AC256" s="390">
        <v>806</v>
      </c>
      <c r="AD256" s="390">
        <v>122</v>
      </c>
      <c r="AE256" s="390">
        <v>4.49</v>
      </c>
      <c r="AF256" s="519">
        <v>1.264</v>
      </c>
      <c r="AG256" s="518">
        <v>8.3000000000000007</v>
      </c>
      <c r="AH256" s="518">
        <v>1.4</v>
      </c>
      <c r="AI256" s="518">
        <v>3.1</v>
      </c>
      <c r="AJ256" s="518">
        <v>8.9</v>
      </c>
      <c r="AK256" s="567">
        <v>2.89</v>
      </c>
      <c r="AL256" s="370"/>
      <c r="AM256" s="390">
        <v>125</v>
      </c>
      <c r="AN256" s="390">
        <v>0</v>
      </c>
      <c r="AO256" s="389">
        <v>30</v>
      </c>
      <c r="AP256" s="390">
        <v>4</v>
      </c>
      <c r="AQ256" s="390">
        <v>0</v>
      </c>
      <c r="AR256" s="390">
        <v>2</v>
      </c>
      <c r="AS256" s="390">
        <v>8</v>
      </c>
      <c r="AT256" s="390">
        <v>17</v>
      </c>
      <c r="AU256" s="390">
        <v>33</v>
      </c>
      <c r="AV256" s="519">
        <v>0.24399999999999999</v>
      </c>
      <c r="AW256" s="519">
        <v>0.34</v>
      </c>
      <c r="AX256" s="519">
        <v>0.32500000000000001</v>
      </c>
      <c r="AY256" s="519">
        <v>0.66500000000000004</v>
      </c>
      <c r="AZ256" s="370"/>
      <c r="BA256" s="390">
        <v>592</v>
      </c>
      <c r="BB256" s="389">
        <v>0</v>
      </c>
      <c r="BC256" s="389">
        <v>146</v>
      </c>
      <c r="BD256" s="389">
        <v>25</v>
      </c>
      <c r="BE256" s="389">
        <v>5</v>
      </c>
      <c r="BF256" s="390">
        <v>27</v>
      </c>
      <c r="BG256" s="390">
        <v>75</v>
      </c>
      <c r="BH256" s="390">
        <v>48</v>
      </c>
      <c r="BI256" s="390">
        <v>155</v>
      </c>
      <c r="BJ256" s="519">
        <v>0.247</v>
      </c>
      <c r="BK256" s="519">
        <v>0.32</v>
      </c>
      <c r="BL256" s="519">
        <v>0.443</v>
      </c>
      <c r="BM256" s="519">
        <v>0.76300000000000001</v>
      </c>
    </row>
    <row r="257" spans="1:75" s="388" customFormat="1">
      <c r="A257" s="272" t="s">
        <v>3871</v>
      </c>
      <c r="B257" s="388" t="s">
        <v>7485</v>
      </c>
      <c r="C257" s="388" t="s">
        <v>10193</v>
      </c>
      <c r="D257" s="390">
        <v>28</v>
      </c>
      <c r="E257" s="390" t="s">
        <v>97</v>
      </c>
      <c r="F257" s="390" t="s">
        <v>43</v>
      </c>
      <c r="G257" s="390" t="s">
        <v>10</v>
      </c>
      <c r="H257" s="390">
        <v>14</v>
      </c>
      <c r="I257" s="390">
        <v>11</v>
      </c>
      <c r="J257" s="519">
        <v>0.56000000000000005</v>
      </c>
      <c r="K257" s="517">
        <v>3.44</v>
      </c>
      <c r="L257" s="390">
        <v>33</v>
      </c>
      <c r="M257" s="390">
        <v>33</v>
      </c>
      <c r="N257" s="390">
        <v>0</v>
      </c>
      <c r="O257" s="390">
        <v>0</v>
      </c>
      <c r="P257" s="390">
        <v>0</v>
      </c>
      <c r="Q257" s="390">
        <v>0</v>
      </c>
      <c r="R257" s="518">
        <v>199</v>
      </c>
      <c r="S257" s="390">
        <v>184</v>
      </c>
      <c r="T257" s="390">
        <v>82</v>
      </c>
      <c r="U257" s="390">
        <v>76</v>
      </c>
      <c r="V257" s="390">
        <v>22</v>
      </c>
      <c r="W257" s="390">
        <v>44</v>
      </c>
      <c r="X257" s="390">
        <v>4</v>
      </c>
      <c r="Y257" s="390">
        <v>161</v>
      </c>
      <c r="Z257" s="390">
        <v>9</v>
      </c>
      <c r="AA257" s="390">
        <v>0</v>
      </c>
      <c r="AB257" s="390">
        <v>0</v>
      </c>
      <c r="AC257" s="390">
        <v>812</v>
      </c>
      <c r="AD257" s="390">
        <v>125</v>
      </c>
      <c r="AE257" s="390">
        <v>3.78</v>
      </c>
      <c r="AF257" s="519">
        <v>1.1459999999999999</v>
      </c>
      <c r="AG257" s="518">
        <v>8.3000000000000007</v>
      </c>
      <c r="AH257" s="518">
        <v>1</v>
      </c>
      <c r="AI257" s="518">
        <v>2</v>
      </c>
      <c r="AJ257" s="518">
        <v>7.3</v>
      </c>
      <c r="AK257" s="567">
        <v>3.66</v>
      </c>
      <c r="AL257" s="370"/>
      <c r="AM257" s="390">
        <v>344</v>
      </c>
      <c r="AN257" s="390">
        <v>0</v>
      </c>
      <c r="AO257" s="389">
        <v>80</v>
      </c>
      <c r="AP257" s="390">
        <v>13</v>
      </c>
      <c r="AQ257" s="390">
        <v>4</v>
      </c>
      <c r="AR257" s="390">
        <v>10</v>
      </c>
      <c r="AS257" s="390">
        <v>35</v>
      </c>
      <c r="AT257" s="390">
        <v>22</v>
      </c>
      <c r="AU257" s="390">
        <v>87</v>
      </c>
      <c r="AV257" s="519">
        <v>0.23300000000000001</v>
      </c>
      <c r="AW257" s="519">
        <v>0.28299999999999997</v>
      </c>
      <c r="AX257" s="519">
        <v>0.38100000000000001</v>
      </c>
      <c r="AY257" s="519">
        <v>0.66400000000000003</v>
      </c>
      <c r="AZ257" s="370"/>
      <c r="BA257" s="390">
        <v>401</v>
      </c>
      <c r="BB257" s="389">
        <v>0</v>
      </c>
      <c r="BC257" s="389">
        <v>104</v>
      </c>
      <c r="BD257" s="389">
        <v>18</v>
      </c>
      <c r="BE257" s="389">
        <v>1</v>
      </c>
      <c r="BF257" s="390">
        <v>12</v>
      </c>
      <c r="BG257" s="390">
        <v>41</v>
      </c>
      <c r="BH257" s="390">
        <v>22</v>
      </c>
      <c r="BI257" s="390">
        <v>74</v>
      </c>
      <c r="BJ257" s="519">
        <v>0.25900000000000001</v>
      </c>
      <c r="BK257" s="519">
        <v>0.30399999999999999</v>
      </c>
      <c r="BL257" s="519">
        <v>0.39900000000000002</v>
      </c>
      <c r="BM257" s="519">
        <v>0.70299999999999996</v>
      </c>
    </row>
    <row r="258" spans="1:75" s="388" customFormat="1">
      <c r="A258" s="272" t="s">
        <v>387</v>
      </c>
      <c r="B258" s="388" t="s">
        <v>7486</v>
      </c>
      <c r="C258" s="388" t="s">
        <v>10193</v>
      </c>
      <c r="D258" s="390">
        <v>31</v>
      </c>
      <c r="E258" s="390" t="s">
        <v>66</v>
      </c>
      <c r="F258" s="390" t="s">
        <v>43</v>
      </c>
      <c r="G258" s="390" t="s">
        <v>35</v>
      </c>
      <c r="H258" s="390">
        <v>7</v>
      </c>
      <c r="I258" s="390">
        <v>9</v>
      </c>
      <c r="J258" s="519">
        <v>0.438</v>
      </c>
      <c r="K258" s="517">
        <v>3.57</v>
      </c>
      <c r="L258" s="390">
        <v>36</v>
      </c>
      <c r="M258" s="390">
        <v>30</v>
      </c>
      <c r="N258" s="390">
        <v>1</v>
      </c>
      <c r="O258" s="390">
        <v>0</v>
      </c>
      <c r="P258" s="390">
        <v>0</v>
      </c>
      <c r="Q258" s="390">
        <v>0</v>
      </c>
      <c r="R258" s="518">
        <v>171.333</v>
      </c>
      <c r="S258" s="390">
        <v>154</v>
      </c>
      <c r="T258" s="390">
        <v>74</v>
      </c>
      <c r="U258" s="390">
        <v>68</v>
      </c>
      <c r="V258" s="390">
        <v>19</v>
      </c>
      <c r="W258" s="390">
        <v>67</v>
      </c>
      <c r="X258" s="390">
        <v>6</v>
      </c>
      <c r="Y258" s="390">
        <v>169</v>
      </c>
      <c r="Z258" s="390">
        <v>4</v>
      </c>
      <c r="AA258" s="390">
        <v>1</v>
      </c>
      <c r="AB258" s="390">
        <v>2</v>
      </c>
      <c r="AC258" s="390">
        <v>727</v>
      </c>
      <c r="AD258" s="390">
        <v>109</v>
      </c>
      <c r="AE258" s="390">
        <v>3.87</v>
      </c>
      <c r="AF258" s="519">
        <v>1.29</v>
      </c>
      <c r="AG258" s="518">
        <v>8.1</v>
      </c>
      <c r="AH258" s="518">
        <v>1</v>
      </c>
      <c r="AI258" s="518">
        <v>3.5</v>
      </c>
      <c r="AJ258" s="518">
        <v>8.9</v>
      </c>
      <c r="AK258" s="567">
        <v>2.52</v>
      </c>
      <c r="AL258" s="370"/>
      <c r="AM258" s="390">
        <v>143</v>
      </c>
      <c r="AN258" s="390">
        <v>0</v>
      </c>
      <c r="AO258" s="389">
        <v>24</v>
      </c>
      <c r="AP258" s="390">
        <v>3</v>
      </c>
      <c r="AQ258" s="390">
        <v>0</v>
      </c>
      <c r="AR258" s="390">
        <v>0</v>
      </c>
      <c r="AS258" s="390">
        <v>8</v>
      </c>
      <c r="AT258" s="390">
        <v>14</v>
      </c>
      <c r="AU258" s="390">
        <v>27</v>
      </c>
      <c r="AV258" s="519">
        <v>0.16800000000000001</v>
      </c>
      <c r="AW258" s="519">
        <v>0.252</v>
      </c>
      <c r="AX258" s="519">
        <v>0.189</v>
      </c>
      <c r="AY258" s="519">
        <v>0.441</v>
      </c>
      <c r="AZ258" s="370"/>
      <c r="BA258" s="390">
        <v>497</v>
      </c>
      <c r="BB258" s="389">
        <v>0</v>
      </c>
      <c r="BC258" s="389">
        <v>130</v>
      </c>
      <c r="BD258" s="389">
        <v>39</v>
      </c>
      <c r="BE258" s="389">
        <v>3</v>
      </c>
      <c r="BF258" s="390">
        <v>19</v>
      </c>
      <c r="BG258" s="390">
        <v>57</v>
      </c>
      <c r="BH258" s="390">
        <v>53</v>
      </c>
      <c r="BI258" s="390">
        <v>142</v>
      </c>
      <c r="BJ258" s="519">
        <v>0.26200000000000001</v>
      </c>
      <c r="BK258" s="519">
        <v>0.33100000000000002</v>
      </c>
      <c r="BL258" s="519">
        <v>0.46700000000000003</v>
      </c>
      <c r="BM258" s="519">
        <v>0.79800000000000004</v>
      </c>
    </row>
    <row r="259" spans="1:75" s="388" customFormat="1">
      <c r="A259" s="272" t="s">
        <v>6592</v>
      </c>
      <c r="B259" s="388" t="s">
        <v>7437</v>
      </c>
      <c r="C259" s="388" t="s">
        <v>10193</v>
      </c>
      <c r="D259" s="390">
        <v>33</v>
      </c>
      <c r="E259" s="390" t="s">
        <v>51</v>
      </c>
      <c r="F259" s="390" t="s">
        <v>43</v>
      </c>
      <c r="G259" s="390" t="s">
        <v>10</v>
      </c>
      <c r="H259" s="390">
        <v>3</v>
      </c>
      <c r="I259" s="390">
        <v>3</v>
      </c>
      <c r="J259" s="519">
        <v>0.5</v>
      </c>
      <c r="K259" s="517">
        <v>4.5999999999999996</v>
      </c>
      <c r="L259" s="390">
        <v>70</v>
      </c>
      <c r="M259" s="390">
        <v>0</v>
      </c>
      <c r="N259" s="390">
        <v>15</v>
      </c>
      <c r="O259" s="390">
        <v>0</v>
      </c>
      <c r="P259" s="390">
        <v>0</v>
      </c>
      <c r="Q259" s="390">
        <v>2</v>
      </c>
      <c r="R259" s="518">
        <v>60.667000000000002</v>
      </c>
      <c r="S259" s="390">
        <v>67</v>
      </c>
      <c r="T259" s="390">
        <v>31</v>
      </c>
      <c r="U259" s="390">
        <v>31</v>
      </c>
      <c r="V259" s="390">
        <v>5</v>
      </c>
      <c r="W259" s="390">
        <v>22</v>
      </c>
      <c r="X259" s="390">
        <v>5</v>
      </c>
      <c r="Y259" s="390">
        <v>43</v>
      </c>
      <c r="Z259" s="390">
        <v>4</v>
      </c>
      <c r="AA259" s="390">
        <v>0</v>
      </c>
      <c r="AB259" s="390">
        <v>1</v>
      </c>
      <c r="AC259" s="390">
        <v>263</v>
      </c>
      <c r="AD259" s="390">
        <v>93</v>
      </c>
      <c r="AE259" s="390">
        <v>4.0999999999999996</v>
      </c>
      <c r="AF259" s="519">
        <v>1.4670000000000001</v>
      </c>
      <c r="AG259" s="518">
        <v>9.9</v>
      </c>
      <c r="AH259" s="518">
        <v>0.7</v>
      </c>
      <c r="AI259" s="518">
        <v>3.3</v>
      </c>
      <c r="AJ259" s="518">
        <v>6.4</v>
      </c>
      <c r="AK259" s="567">
        <v>1.95</v>
      </c>
      <c r="AL259" s="370"/>
      <c r="AM259" s="390">
        <v>87</v>
      </c>
      <c r="AN259" s="390">
        <v>0</v>
      </c>
      <c r="AO259" s="389">
        <v>23</v>
      </c>
      <c r="AP259" s="390">
        <v>7</v>
      </c>
      <c r="AQ259" s="390">
        <v>1</v>
      </c>
      <c r="AR259" s="390">
        <v>3</v>
      </c>
      <c r="AS259" s="390">
        <v>16</v>
      </c>
      <c r="AT259" s="390">
        <v>16</v>
      </c>
      <c r="AU259" s="390">
        <v>19</v>
      </c>
      <c r="AV259" s="519">
        <v>0.26400000000000001</v>
      </c>
      <c r="AW259" s="519">
        <v>0.39</v>
      </c>
      <c r="AX259" s="519">
        <v>0.47099999999999997</v>
      </c>
      <c r="AY259" s="519">
        <v>0.86099999999999999</v>
      </c>
      <c r="AZ259" s="370"/>
      <c r="BA259" s="390">
        <v>147</v>
      </c>
      <c r="BB259" s="389">
        <v>0</v>
      </c>
      <c r="BC259" s="389">
        <v>44</v>
      </c>
      <c r="BD259" s="389">
        <v>6</v>
      </c>
      <c r="BE259" s="389">
        <v>2</v>
      </c>
      <c r="BF259" s="390">
        <v>2</v>
      </c>
      <c r="BG259" s="390">
        <v>16</v>
      </c>
      <c r="BH259" s="390">
        <v>6</v>
      </c>
      <c r="BI259" s="390">
        <v>24</v>
      </c>
      <c r="BJ259" s="519">
        <v>0.29899999999999999</v>
      </c>
      <c r="BK259" s="519">
        <v>0.33100000000000002</v>
      </c>
      <c r="BL259" s="519">
        <v>0.40799999999999997</v>
      </c>
      <c r="BM259" s="519">
        <v>0.73899999999999999</v>
      </c>
    </row>
    <row r="260" spans="1:75" s="388" customFormat="1">
      <c r="A260" s="272" t="s">
        <v>8172</v>
      </c>
      <c r="B260" s="388" t="s">
        <v>8173</v>
      </c>
      <c r="C260" s="388" t="s">
        <v>10193</v>
      </c>
      <c r="D260" s="390">
        <v>26</v>
      </c>
      <c r="E260" s="390" t="s">
        <v>40</v>
      </c>
      <c r="F260" s="390" t="s">
        <v>34</v>
      </c>
      <c r="G260" s="390" t="s">
        <v>10</v>
      </c>
      <c r="H260" s="390">
        <v>5</v>
      </c>
      <c r="I260" s="390">
        <v>4</v>
      </c>
      <c r="J260" s="519">
        <v>0.55600000000000005</v>
      </c>
      <c r="K260" s="517">
        <v>3.25</v>
      </c>
      <c r="L260" s="390">
        <v>65</v>
      </c>
      <c r="M260" s="390">
        <v>0</v>
      </c>
      <c r="N260" s="390">
        <v>10</v>
      </c>
      <c r="O260" s="390">
        <v>0</v>
      </c>
      <c r="P260" s="390">
        <v>0</v>
      </c>
      <c r="Q260" s="390">
        <v>0</v>
      </c>
      <c r="R260" s="518">
        <v>72</v>
      </c>
      <c r="S260" s="390">
        <v>70</v>
      </c>
      <c r="T260" s="390">
        <v>28</v>
      </c>
      <c r="U260" s="390">
        <v>26</v>
      </c>
      <c r="V260" s="390">
        <v>7</v>
      </c>
      <c r="W260" s="390">
        <v>20</v>
      </c>
      <c r="X260" s="390">
        <v>2</v>
      </c>
      <c r="Y260" s="390">
        <v>46</v>
      </c>
      <c r="Z260" s="390">
        <v>2</v>
      </c>
      <c r="AA260" s="390">
        <v>0</v>
      </c>
      <c r="AB260" s="390">
        <v>2</v>
      </c>
      <c r="AC260" s="390">
        <v>293</v>
      </c>
      <c r="AD260" s="390">
        <v>132</v>
      </c>
      <c r="AE260" s="390">
        <v>4.0599999999999996</v>
      </c>
      <c r="AF260" s="519">
        <v>1.25</v>
      </c>
      <c r="AG260" s="518">
        <v>8.8000000000000007</v>
      </c>
      <c r="AH260" s="518">
        <v>0.9</v>
      </c>
      <c r="AI260" s="518">
        <v>2.5</v>
      </c>
      <c r="AJ260" s="518">
        <v>5.8</v>
      </c>
      <c r="AK260" s="567">
        <v>2.2999999999999998</v>
      </c>
      <c r="AL260" s="370"/>
      <c r="AM260" s="390">
        <v>99</v>
      </c>
      <c r="AN260" s="390">
        <v>0</v>
      </c>
      <c r="AO260" s="389">
        <v>26</v>
      </c>
      <c r="AP260" s="390">
        <v>4</v>
      </c>
      <c r="AQ260" s="390">
        <v>1</v>
      </c>
      <c r="AR260" s="390">
        <v>5</v>
      </c>
      <c r="AS260" s="390">
        <v>11</v>
      </c>
      <c r="AT260" s="390">
        <v>12</v>
      </c>
      <c r="AU260" s="390">
        <v>13</v>
      </c>
      <c r="AV260" s="519">
        <v>0.26300000000000001</v>
      </c>
      <c r="AW260" s="519">
        <v>0.34200000000000003</v>
      </c>
      <c r="AX260" s="519">
        <v>0.47499999999999998</v>
      </c>
      <c r="AY260" s="519">
        <v>0.81699999999999995</v>
      </c>
      <c r="AZ260" s="370"/>
      <c r="BA260" s="390">
        <v>171</v>
      </c>
      <c r="BB260" s="389">
        <v>0</v>
      </c>
      <c r="BC260" s="389">
        <v>44</v>
      </c>
      <c r="BD260" s="389">
        <v>6</v>
      </c>
      <c r="BE260" s="389">
        <v>1</v>
      </c>
      <c r="BF260" s="390">
        <v>2</v>
      </c>
      <c r="BG260" s="390">
        <v>19</v>
      </c>
      <c r="BH260" s="390">
        <v>8</v>
      </c>
      <c r="BI260" s="390">
        <v>33</v>
      </c>
      <c r="BJ260" s="519">
        <v>0.25700000000000001</v>
      </c>
      <c r="BK260" s="519">
        <v>0.29699999999999999</v>
      </c>
      <c r="BL260" s="519">
        <v>0.33900000000000002</v>
      </c>
      <c r="BM260" s="519">
        <v>0.63600000000000001</v>
      </c>
    </row>
    <row r="261" spans="1:75" s="388" customFormat="1">
      <c r="A261" s="272" t="s">
        <v>6177</v>
      </c>
      <c r="B261" s="388" t="s">
        <v>9950</v>
      </c>
      <c r="C261" s="388" t="s">
        <v>10193</v>
      </c>
      <c r="D261" s="390">
        <v>25</v>
      </c>
      <c r="E261" s="390" t="s">
        <v>68</v>
      </c>
      <c r="F261" s="390" t="s">
        <v>43</v>
      </c>
      <c r="G261" s="390" t="s">
        <v>10</v>
      </c>
      <c r="H261" s="390">
        <v>0</v>
      </c>
      <c r="I261" s="390">
        <v>2</v>
      </c>
      <c r="J261" s="519">
        <v>0</v>
      </c>
      <c r="K261" s="517">
        <v>5.0599999999999996</v>
      </c>
      <c r="L261" s="390">
        <v>3</v>
      </c>
      <c r="M261" s="390">
        <v>3</v>
      </c>
      <c r="N261" s="390">
        <v>0</v>
      </c>
      <c r="O261" s="390">
        <v>0</v>
      </c>
      <c r="P261" s="390">
        <v>0</v>
      </c>
      <c r="Q261" s="390">
        <v>0</v>
      </c>
      <c r="R261" s="518">
        <v>16</v>
      </c>
      <c r="S261" s="390">
        <v>17</v>
      </c>
      <c r="T261" s="390">
        <v>10</v>
      </c>
      <c r="U261" s="390">
        <v>9</v>
      </c>
      <c r="V261" s="390">
        <v>3</v>
      </c>
      <c r="W261" s="390">
        <v>4</v>
      </c>
      <c r="X261" s="390">
        <v>0</v>
      </c>
      <c r="Y261" s="390">
        <v>7</v>
      </c>
      <c r="Z261" s="390">
        <v>2</v>
      </c>
      <c r="AA261" s="390">
        <v>0</v>
      </c>
      <c r="AB261" s="390">
        <v>0</v>
      </c>
      <c r="AC261" s="390">
        <v>68</v>
      </c>
      <c r="AD261" s="390">
        <v>85</v>
      </c>
      <c r="AE261" s="390">
        <v>5.85</v>
      </c>
      <c r="AF261" s="519">
        <v>1.3129999999999999</v>
      </c>
      <c r="AG261" s="518">
        <v>9.6</v>
      </c>
      <c r="AH261" s="518">
        <v>1.7</v>
      </c>
      <c r="AI261" s="518">
        <v>2.2999999999999998</v>
      </c>
      <c r="AJ261" s="518">
        <v>3.9</v>
      </c>
      <c r="AK261" s="567">
        <v>1.75</v>
      </c>
      <c r="AL261" s="370"/>
      <c r="AM261" s="390">
        <v>33</v>
      </c>
      <c r="AN261" s="390">
        <v>0</v>
      </c>
      <c r="AO261" s="389">
        <v>8</v>
      </c>
      <c r="AP261" s="390">
        <v>2</v>
      </c>
      <c r="AQ261" s="390">
        <v>0</v>
      </c>
      <c r="AR261" s="390">
        <v>1</v>
      </c>
      <c r="AS261" s="390">
        <v>5</v>
      </c>
      <c r="AT261" s="390">
        <v>3</v>
      </c>
      <c r="AU261" s="390">
        <v>4</v>
      </c>
      <c r="AV261" s="519">
        <v>0.24199999999999999</v>
      </c>
      <c r="AW261" s="519">
        <v>0.34200000000000003</v>
      </c>
      <c r="AX261" s="519">
        <v>0.39400000000000002</v>
      </c>
      <c r="AY261" s="519">
        <v>0.73599999999999999</v>
      </c>
      <c r="AZ261" s="370"/>
      <c r="BA261" s="390">
        <v>29</v>
      </c>
      <c r="BB261" s="389">
        <v>0</v>
      </c>
      <c r="BC261" s="389">
        <v>9</v>
      </c>
      <c r="BD261" s="389">
        <v>5</v>
      </c>
      <c r="BE261" s="389">
        <v>0</v>
      </c>
      <c r="BF261" s="390">
        <v>2</v>
      </c>
      <c r="BG261" s="390">
        <v>5</v>
      </c>
      <c r="BH261" s="390">
        <v>1</v>
      </c>
      <c r="BI261" s="390">
        <v>3</v>
      </c>
      <c r="BJ261" s="519">
        <v>0.31</v>
      </c>
      <c r="BK261" s="519">
        <v>0.33300000000000002</v>
      </c>
      <c r="BL261" s="519">
        <v>0.69</v>
      </c>
      <c r="BM261" s="519">
        <v>1.0229999999999999</v>
      </c>
    </row>
    <row r="262" spans="1:75" s="388" customFormat="1">
      <c r="A262" s="272" t="s">
        <v>6611</v>
      </c>
      <c r="B262" s="388" t="s">
        <v>7375</v>
      </c>
      <c r="C262" s="388" t="s">
        <v>10193</v>
      </c>
      <c r="D262" s="390">
        <v>25</v>
      </c>
      <c r="E262" s="390" t="s">
        <v>100</v>
      </c>
      <c r="F262" s="390" t="s">
        <v>43</v>
      </c>
      <c r="G262" s="390" t="s">
        <v>10</v>
      </c>
      <c r="H262" s="390">
        <v>0</v>
      </c>
      <c r="I262" s="390">
        <v>2</v>
      </c>
      <c r="J262" s="519">
        <v>0</v>
      </c>
      <c r="K262" s="517">
        <v>9.26</v>
      </c>
      <c r="L262" s="390">
        <v>4</v>
      </c>
      <c r="M262" s="390">
        <v>3</v>
      </c>
      <c r="N262" s="390">
        <v>0</v>
      </c>
      <c r="O262" s="390">
        <v>0</v>
      </c>
      <c r="P262" s="390">
        <v>0</v>
      </c>
      <c r="Q262" s="390">
        <v>0</v>
      </c>
      <c r="R262" s="518">
        <v>11.667</v>
      </c>
      <c r="S262" s="390">
        <v>17</v>
      </c>
      <c r="T262" s="390">
        <v>12</v>
      </c>
      <c r="U262" s="390">
        <v>12</v>
      </c>
      <c r="V262" s="390">
        <v>2</v>
      </c>
      <c r="W262" s="390">
        <v>12</v>
      </c>
      <c r="X262" s="390">
        <v>3</v>
      </c>
      <c r="Y262" s="390">
        <v>11</v>
      </c>
      <c r="Z262" s="390">
        <v>0</v>
      </c>
      <c r="AA262" s="390">
        <v>1</v>
      </c>
      <c r="AB262" s="390">
        <v>2</v>
      </c>
      <c r="AC262" s="390">
        <v>63</v>
      </c>
      <c r="AD262" s="390">
        <v>47</v>
      </c>
      <c r="AE262" s="390">
        <v>6.59</v>
      </c>
      <c r="AF262" s="519">
        <v>2.4860000000000002</v>
      </c>
      <c r="AG262" s="518">
        <v>13.1</v>
      </c>
      <c r="AH262" s="518">
        <v>1.5</v>
      </c>
      <c r="AI262" s="518">
        <v>9.3000000000000007</v>
      </c>
      <c r="AJ262" s="518">
        <v>8.5</v>
      </c>
      <c r="AK262" s="567">
        <v>0.92</v>
      </c>
      <c r="AL262" s="370"/>
      <c r="AM262" s="390">
        <v>24</v>
      </c>
      <c r="AN262" s="390">
        <v>0</v>
      </c>
      <c r="AO262" s="389">
        <v>8</v>
      </c>
      <c r="AP262" s="390">
        <v>3</v>
      </c>
      <c r="AQ262" s="390">
        <v>0</v>
      </c>
      <c r="AR262" s="390">
        <v>2</v>
      </c>
      <c r="AS262" s="390">
        <v>6</v>
      </c>
      <c r="AT262" s="390">
        <v>7</v>
      </c>
      <c r="AU262" s="390">
        <v>6</v>
      </c>
      <c r="AV262" s="519">
        <v>0.33300000000000002</v>
      </c>
      <c r="AW262" s="519">
        <v>0.48399999999999999</v>
      </c>
      <c r="AX262" s="519">
        <v>0.70799999999999996</v>
      </c>
      <c r="AY262" s="519">
        <v>1.1919999999999999</v>
      </c>
      <c r="AZ262" s="370"/>
      <c r="BA262" s="390">
        <v>26</v>
      </c>
      <c r="BB262" s="389">
        <v>0</v>
      </c>
      <c r="BC262" s="389">
        <v>9</v>
      </c>
      <c r="BD262" s="389">
        <v>3</v>
      </c>
      <c r="BE262" s="389">
        <v>0</v>
      </c>
      <c r="BF262" s="390">
        <v>0</v>
      </c>
      <c r="BG262" s="390">
        <v>3</v>
      </c>
      <c r="BH262" s="390">
        <v>5</v>
      </c>
      <c r="BI262" s="390">
        <v>5</v>
      </c>
      <c r="BJ262" s="519">
        <v>0.34599999999999997</v>
      </c>
      <c r="BK262" s="519">
        <v>0.438</v>
      </c>
      <c r="BL262" s="519">
        <v>0.46200000000000002</v>
      </c>
      <c r="BM262" s="519">
        <v>0.9</v>
      </c>
    </row>
    <row r="263" spans="1:75" s="388" customFormat="1">
      <c r="A263" s="272" t="s">
        <v>6554</v>
      </c>
      <c r="B263" s="388" t="s">
        <v>7488</v>
      </c>
      <c r="C263" s="388" t="s">
        <v>10193</v>
      </c>
      <c r="D263" s="390">
        <v>28</v>
      </c>
      <c r="E263" s="390" t="s">
        <v>69</v>
      </c>
      <c r="F263" s="390" t="s">
        <v>43</v>
      </c>
      <c r="G263" s="390" t="s">
        <v>10</v>
      </c>
      <c r="H263" s="390">
        <v>8</v>
      </c>
      <c r="I263" s="390">
        <v>6</v>
      </c>
      <c r="J263" s="519">
        <v>0.57099999999999995</v>
      </c>
      <c r="K263" s="517">
        <v>3.02</v>
      </c>
      <c r="L263" s="390">
        <v>33</v>
      </c>
      <c r="M263" s="390">
        <v>21</v>
      </c>
      <c r="N263" s="390">
        <v>2</v>
      </c>
      <c r="O263" s="390">
        <v>0</v>
      </c>
      <c r="P263" s="390">
        <v>0</v>
      </c>
      <c r="Q263" s="390">
        <v>0</v>
      </c>
      <c r="R263" s="518">
        <v>122</v>
      </c>
      <c r="S263" s="390">
        <v>123</v>
      </c>
      <c r="T263" s="390">
        <v>42</v>
      </c>
      <c r="U263" s="390">
        <v>41</v>
      </c>
      <c r="V263" s="390">
        <v>18</v>
      </c>
      <c r="W263" s="390">
        <v>22</v>
      </c>
      <c r="X263" s="390">
        <v>2</v>
      </c>
      <c r="Y263" s="390">
        <v>136</v>
      </c>
      <c r="Z263" s="390">
        <v>1</v>
      </c>
      <c r="AA263" s="390">
        <v>0</v>
      </c>
      <c r="AB263" s="390">
        <v>3</v>
      </c>
      <c r="AC263" s="390">
        <v>503</v>
      </c>
      <c r="AD263" s="390">
        <v>128</v>
      </c>
      <c r="AE263" s="390">
        <v>3.42</v>
      </c>
      <c r="AF263" s="519">
        <v>1.1890000000000001</v>
      </c>
      <c r="AG263" s="518">
        <v>9.1</v>
      </c>
      <c r="AH263" s="518">
        <v>1.3</v>
      </c>
      <c r="AI263" s="518">
        <v>1.6</v>
      </c>
      <c r="AJ263" s="518">
        <v>10</v>
      </c>
      <c r="AK263" s="567">
        <v>6.18</v>
      </c>
      <c r="AL263" s="370"/>
      <c r="AM263" s="390">
        <v>241</v>
      </c>
      <c r="AN263" s="390">
        <v>0</v>
      </c>
      <c r="AO263" s="389">
        <v>58</v>
      </c>
      <c r="AP263" s="390">
        <v>10</v>
      </c>
      <c r="AQ263" s="390">
        <v>0</v>
      </c>
      <c r="AR263" s="390">
        <v>8</v>
      </c>
      <c r="AS263" s="390">
        <v>16</v>
      </c>
      <c r="AT263" s="390">
        <v>13</v>
      </c>
      <c r="AU263" s="390">
        <v>75</v>
      </c>
      <c r="AV263" s="519">
        <v>0.24099999999999999</v>
      </c>
      <c r="AW263" s="519">
        <v>0.28000000000000003</v>
      </c>
      <c r="AX263" s="519">
        <v>0.38200000000000001</v>
      </c>
      <c r="AY263" s="519">
        <v>0.66200000000000003</v>
      </c>
      <c r="AZ263" s="370"/>
      <c r="BA263" s="390">
        <v>237</v>
      </c>
      <c r="BB263" s="389">
        <v>0</v>
      </c>
      <c r="BC263" s="389">
        <v>65</v>
      </c>
      <c r="BD263" s="389">
        <v>17</v>
      </c>
      <c r="BE263" s="389">
        <v>1</v>
      </c>
      <c r="BF263" s="390">
        <v>10</v>
      </c>
      <c r="BG263" s="390">
        <v>25</v>
      </c>
      <c r="BH263" s="390">
        <v>9</v>
      </c>
      <c r="BI263" s="390">
        <v>61</v>
      </c>
      <c r="BJ263" s="519">
        <v>0.27400000000000002</v>
      </c>
      <c r="BK263" s="519">
        <v>0.30399999999999999</v>
      </c>
      <c r="BL263" s="519">
        <v>0.48099999999999998</v>
      </c>
      <c r="BM263" s="519">
        <v>0.78500000000000003</v>
      </c>
    </row>
    <row r="264" spans="1:75" s="388" customFormat="1">
      <c r="A264" s="272" t="s">
        <v>3853</v>
      </c>
      <c r="B264" s="388" t="s">
        <v>7581</v>
      </c>
      <c r="C264" s="388" t="s">
        <v>10193</v>
      </c>
      <c r="D264" s="390">
        <v>27</v>
      </c>
      <c r="E264" s="390" t="s">
        <v>44</v>
      </c>
      <c r="F264" s="390" t="s">
        <v>34</v>
      </c>
      <c r="G264" s="390" t="s">
        <v>10</v>
      </c>
      <c r="H264" s="390">
        <v>4</v>
      </c>
      <c r="I264" s="390">
        <v>9</v>
      </c>
      <c r="J264" s="519">
        <v>0.308</v>
      </c>
      <c r="K264" s="517">
        <v>5.54</v>
      </c>
      <c r="L264" s="390">
        <v>19</v>
      </c>
      <c r="M264" s="390">
        <v>19</v>
      </c>
      <c r="N264" s="390">
        <v>0</v>
      </c>
      <c r="O264" s="390">
        <v>0</v>
      </c>
      <c r="P264" s="390">
        <v>0</v>
      </c>
      <c r="Q264" s="390">
        <v>0</v>
      </c>
      <c r="R264" s="518">
        <v>102.333</v>
      </c>
      <c r="S264" s="390">
        <v>115</v>
      </c>
      <c r="T264" s="390">
        <v>68</v>
      </c>
      <c r="U264" s="390">
        <v>63</v>
      </c>
      <c r="V264" s="390">
        <v>9</v>
      </c>
      <c r="W264" s="390">
        <v>36</v>
      </c>
      <c r="X264" s="390">
        <v>0</v>
      </c>
      <c r="Y264" s="390">
        <v>77</v>
      </c>
      <c r="Z264" s="390">
        <v>2</v>
      </c>
      <c r="AA264" s="390">
        <v>1</v>
      </c>
      <c r="AB264" s="390">
        <v>3</v>
      </c>
      <c r="AC264" s="390">
        <v>449</v>
      </c>
      <c r="AD264" s="390">
        <v>76</v>
      </c>
      <c r="AE264" s="390">
        <v>3.91</v>
      </c>
      <c r="AF264" s="519">
        <v>1.476</v>
      </c>
      <c r="AG264" s="518">
        <v>10.1</v>
      </c>
      <c r="AH264" s="518">
        <v>0.8</v>
      </c>
      <c r="AI264" s="518">
        <v>3.2</v>
      </c>
      <c r="AJ264" s="518">
        <v>6.8</v>
      </c>
      <c r="AK264" s="567">
        <v>2.14</v>
      </c>
      <c r="AL264" s="370"/>
      <c r="AM264" s="390">
        <v>213</v>
      </c>
      <c r="AN264" s="390">
        <v>0</v>
      </c>
      <c r="AO264" s="389">
        <v>58</v>
      </c>
      <c r="AP264" s="390">
        <v>12</v>
      </c>
      <c r="AQ264" s="390">
        <v>3</v>
      </c>
      <c r="AR264" s="390">
        <v>4</v>
      </c>
      <c r="AS264" s="390">
        <v>30</v>
      </c>
      <c r="AT264" s="390">
        <v>19</v>
      </c>
      <c r="AU264" s="390">
        <v>35</v>
      </c>
      <c r="AV264" s="519">
        <v>0.27200000000000002</v>
      </c>
      <c r="AW264" s="519">
        <v>0.33300000000000002</v>
      </c>
      <c r="AX264" s="519">
        <v>0.41299999999999998</v>
      </c>
      <c r="AY264" s="519">
        <v>0.746</v>
      </c>
      <c r="AZ264" s="370"/>
      <c r="BA264" s="390">
        <v>193</v>
      </c>
      <c r="BB264" s="389">
        <v>0</v>
      </c>
      <c r="BC264" s="389">
        <v>57</v>
      </c>
      <c r="BD264" s="389">
        <v>9</v>
      </c>
      <c r="BE264" s="389">
        <v>0</v>
      </c>
      <c r="BF264" s="390">
        <v>5</v>
      </c>
      <c r="BG264" s="390">
        <v>31</v>
      </c>
      <c r="BH264" s="390">
        <v>17</v>
      </c>
      <c r="BI264" s="390">
        <v>42</v>
      </c>
      <c r="BJ264" s="519">
        <v>0.29499999999999998</v>
      </c>
      <c r="BK264" s="519">
        <v>0.35199999999999998</v>
      </c>
      <c r="BL264" s="519">
        <v>0.42</v>
      </c>
      <c r="BM264" s="519">
        <v>0.77200000000000002</v>
      </c>
    </row>
    <row r="265" spans="1:75" s="388" customFormat="1">
      <c r="A265" s="272" t="s">
        <v>6553</v>
      </c>
      <c r="B265" s="388" t="s">
        <v>7489</v>
      </c>
      <c r="C265" s="388" t="s">
        <v>10193</v>
      </c>
      <c r="D265" s="390">
        <v>26</v>
      </c>
      <c r="E265" s="390" t="s">
        <v>77</v>
      </c>
      <c r="F265" s="390" t="s">
        <v>43</v>
      </c>
      <c r="G265" s="390" t="s">
        <v>10</v>
      </c>
      <c r="H265" s="390">
        <v>14</v>
      </c>
      <c r="I265" s="390">
        <v>10</v>
      </c>
      <c r="J265" s="519">
        <v>0.58299999999999996</v>
      </c>
      <c r="K265" s="517">
        <v>3.2</v>
      </c>
      <c r="L265" s="390">
        <v>32</v>
      </c>
      <c r="M265" s="390">
        <v>32</v>
      </c>
      <c r="N265" s="390">
        <v>0</v>
      </c>
      <c r="O265" s="390">
        <v>2</v>
      </c>
      <c r="P265" s="390">
        <v>1</v>
      </c>
      <c r="Q265" s="390">
        <v>0</v>
      </c>
      <c r="R265" s="518">
        <v>191</v>
      </c>
      <c r="S265" s="390">
        <v>179</v>
      </c>
      <c r="T265" s="390">
        <v>69</v>
      </c>
      <c r="U265" s="390">
        <v>68</v>
      </c>
      <c r="V265" s="390">
        <v>20</v>
      </c>
      <c r="W265" s="390">
        <v>46</v>
      </c>
      <c r="X265" s="390">
        <v>4</v>
      </c>
      <c r="Y265" s="390">
        <v>179</v>
      </c>
      <c r="Z265" s="390">
        <v>6</v>
      </c>
      <c r="AA265" s="390">
        <v>0</v>
      </c>
      <c r="AB265" s="390">
        <v>2</v>
      </c>
      <c r="AC265" s="390">
        <v>785</v>
      </c>
      <c r="AD265" s="390">
        <v>121</v>
      </c>
      <c r="AE265" s="390">
        <v>3.46</v>
      </c>
      <c r="AF265" s="519">
        <v>1.1779999999999999</v>
      </c>
      <c r="AG265" s="518">
        <v>8.4</v>
      </c>
      <c r="AH265" s="518">
        <v>0.9</v>
      </c>
      <c r="AI265" s="518">
        <v>2.2000000000000002</v>
      </c>
      <c r="AJ265" s="518">
        <v>8.4</v>
      </c>
      <c r="AK265" s="567">
        <v>3.89</v>
      </c>
      <c r="AL265" s="370"/>
      <c r="AM265" s="390">
        <v>380</v>
      </c>
      <c r="AN265" s="390">
        <v>0</v>
      </c>
      <c r="AO265" s="389">
        <v>101</v>
      </c>
      <c r="AP265" s="390">
        <v>16</v>
      </c>
      <c r="AQ265" s="390">
        <v>3</v>
      </c>
      <c r="AR265" s="390">
        <v>10</v>
      </c>
      <c r="AS265" s="390">
        <v>28</v>
      </c>
      <c r="AT265" s="390">
        <v>36</v>
      </c>
      <c r="AU265" s="390">
        <v>84</v>
      </c>
      <c r="AV265" s="519">
        <v>0.26600000000000001</v>
      </c>
      <c r="AW265" s="519">
        <v>0.33400000000000002</v>
      </c>
      <c r="AX265" s="519">
        <v>0.40300000000000002</v>
      </c>
      <c r="AY265" s="519">
        <v>0.73699999999999999</v>
      </c>
      <c r="AZ265" s="370"/>
      <c r="BA265" s="390">
        <v>347</v>
      </c>
      <c r="BB265" s="389">
        <v>0</v>
      </c>
      <c r="BC265" s="389">
        <v>78</v>
      </c>
      <c r="BD265" s="389">
        <v>15</v>
      </c>
      <c r="BE265" s="389">
        <v>2</v>
      </c>
      <c r="BF265" s="390">
        <v>10</v>
      </c>
      <c r="BG265" s="390">
        <v>34</v>
      </c>
      <c r="BH265" s="390">
        <v>10</v>
      </c>
      <c r="BI265" s="390">
        <v>95</v>
      </c>
      <c r="BJ265" s="519">
        <v>0.22500000000000001</v>
      </c>
      <c r="BK265" s="519">
        <v>0.251</v>
      </c>
      <c r="BL265" s="519">
        <v>0.36599999999999999</v>
      </c>
      <c r="BM265" s="519">
        <v>0.61699999999999999</v>
      </c>
    </row>
    <row r="266" spans="1:75" s="388" customFormat="1">
      <c r="A266" s="272" t="s">
        <v>6221</v>
      </c>
      <c r="B266" s="388" t="s">
        <v>7420</v>
      </c>
      <c r="C266" s="388" t="s">
        <v>10193</v>
      </c>
      <c r="D266" s="390">
        <v>27</v>
      </c>
      <c r="E266" s="390" t="s">
        <v>56</v>
      </c>
      <c r="F266" s="390" t="s">
        <v>43</v>
      </c>
      <c r="G266" s="390" t="s">
        <v>10</v>
      </c>
      <c r="H266" s="390">
        <v>2</v>
      </c>
      <c r="I266" s="390">
        <v>2</v>
      </c>
      <c r="J266" s="519">
        <v>0.5</v>
      </c>
      <c r="K266" s="517">
        <v>2.11</v>
      </c>
      <c r="L266" s="390">
        <v>39</v>
      </c>
      <c r="M266" s="390">
        <v>0</v>
      </c>
      <c r="N266" s="390">
        <v>31</v>
      </c>
      <c r="O266" s="390">
        <v>0</v>
      </c>
      <c r="P266" s="390">
        <v>0</v>
      </c>
      <c r="Q266" s="390">
        <v>16</v>
      </c>
      <c r="R266" s="518">
        <v>38.332999999999998</v>
      </c>
      <c r="S266" s="390">
        <v>30</v>
      </c>
      <c r="T266" s="390">
        <v>9</v>
      </c>
      <c r="U266" s="390">
        <v>9</v>
      </c>
      <c r="V266" s="390">
        <v>4</v>
      </c>
      <c r="W266" s="390">
        <v>15</v>
      </c>
      <c r="X266" s="390">
        <v>1</v>
      </c>
      <c r="Y266" s="390">
        <v>40</v>
      </c>
      <c r="Z266" s="390">
        <v>2</v>
      </c>
      <c r="AA266" s="390">
        <v>0</v>
      </c>
      <c r="AB266" s="390">
        <v>4</v>
      </c>
      <c r="AC266" s="390">
        <v>158</v>
      </c>
      <c r="AD266" s="390">
        <v>193</v>
      </c>
      <c r="AE266" s="390">
        <v>3.76</v>
      </c>
      <c r="AF266" s="519">
        <v>1.1739999999999999</v>
      </c>
      <c r="AG266" s="518">
        <v>7</v>
      </c>
      <c r="AH266" s="518">
        <v>0.9</v>
      </c>
      <c r="AI266" s="518">
        <v>3.5</v>
      </c>
      <c r="AJ266" s="518">
        <v>9.4</v>
      </c>
      <c r="AK266" s="567">
        <v>2.67</v>
      </c>
      <c r="AL266" s="370"/>
      <c r="AM266" s="390">
        <v>66</v>
      </c>
      <c r="AN266" s="390">
        <v>0</v>
      </c>
      <c r="AO266" s="389">
        <v>15</v>
      </c>
      <c r="AP266" s="390">
        <v>3</v>
      </c>
      <c r="AQ266" s="390">
        <v>0</v>
      </c>
      <c r="AR266" s="390">
        <v>2</v>
      </c>
      <c r="AS266" s="390">
        <v>6</v>
      </c>
      <c r="AT266" s="390">
        <v>12</v>
      </c>
      <c r="AU266" s="390">
        <v>19</v>
      </c>
      <c r="AV266" s="519">
        <v>0.22700000000000001</v>
      </c>
      <c r="AW266" s="519">
        <v>0.35399999999999998</v>
      </c>
      <c r="AX266" s="519">
        <v>0.36399999999999999</v>
      </c>
      <c r="AY266" s="519">
        <v>0.71799999999999997</v>
      </c>
      <c r="AZ266" s="370"/>
      <c r="BA266" s="390">
        <v>75</v>
      </c>
      <c r="BB266" s="389">
        <v>0</v>
      </c>
      <c r="BC266" s="389">
        <v>15</v>
      </c>
      <c r="BD266" s="389">
        <v>5</v>
      </c>
      <c r="BE266" s="389">
        <v>0</v>
      </c>
      <c r="BF266" s="390">
        <v>2</v>
      </c>
      <c r="BG266" s="390">
        <v>5</v>
      </c>
      <c r="BH266" s="390">
        <v>3</v>
      </c>
      <c r="BI266" s="390">
        <v>21</v>
      </c>
      <c r="BJ266" s="519">
        <v>0.2</v>
      </c>
      <c r="BK266" s="519">
        <v>0.24099999999999999</v>
      </c>
      <c r="BL266" s="519">
        <v>0.34699999999999998</v>
      </c>
      <c r="BM266" s="519">
        <v>0.58799999999999997</v>
      </c>
    </row>
    <row r="267" spans="1:75" s="388" customFormat="1">
      <c r="A267" s="272" t="s">
        <v>6167</v>
      </c>
      <c r="B267" s="388" t="s">
        <v>7490</v>
      </c>
      <c r="C267" s="388" t="s">
        <v>10193</v>
      </c>
      <c r="D267" s="390">
        <v>25</v>
      </c>
      <c r="E267" s="390" t="s">
        <v>51</v>
      </c>
      <c r="F267" s="390" t="s">
        <v>43</v>
      </c>
      <c r="G267" s="390" t="s">
        <v>10</v>
      </c>
      <c r="H267" s="390">
        <v>1</v>
      </c>
      <c r="I267" s="390">
        <v>1</v>
      </c>
      <c r="J267" s="519">
        <v>0.5</v>
      </c>
      <c r="K267" s="517">
        <v>4.28</v>
      </c>
      <c r="L267" s="390">
        <v>18</v>
      </c>
      <c r="M267" s="390">
        <v>3</v>
      </c>
      <c r="N267" s="390">
        <v>3</v>
      </c>
      <c r="O267" s="390">
        <v>0</v>
      </c>
      <c r="P267" s="390">
        <v>0</v>
      </c>
      <c r="Q267" s="390">
        <v>0</v>
      </c>
      <c r="R267" s="518">
        <v>40</v>
      </c>
      <c r="S267" s="390">
        <v>41</v>
      </c>
      <c r="T267" s="390">
        <v>20</v>
      </c>
      <c r="U267" s="390">
        <v>19</v>
      </c>
      <c r="V267" s="390">
        <v>8</v>
      </c>
      <c r="W267" s="390">
        <v>7</v>
      </c>
      <c r="X267" s="390">
        <v>0</v>
      </c>
      <c r="Y267" s="390">
        <v>32</v>
      </c>
      <c r="Z267" s="390">
        <v>0</v>
      </c>
      <c r="AA267" s="390">
        <v>0</v>
      </c>
      <c r="AB267" s="390">
        <v>1</v>
      </c>
      <c r="AC267" s="390">
        <v>166</v>
      </c>
      <c r="AD267" s="390">
        <v>97</v>
      </c>
      <c r="AE267" s="390">
        <v>4.6900000000000004</v>
      </c>
      <c r="AF267" s="519">
        <v>1.2</v>
      </c>
      <c r="AG267" s="518">
        <v>9.1999999999999993</v>
      </c>
      <c r="AH267" s="518">
        <v>1.8</v>
      </c>
      <c r="AI267" s="518">
        <v>1.6</v>
      </c>
      <c r="AJ267" s="518">
        <v>7.2</v>
      </c>
      <c r="AK267" s="567">
        <v>4.57</v>
      </c>
      <c r="AL267" s="370"/>
      <c r="AM267" s="390">
        <v>69</v>
      </c>
      <c r="AN267" s="390">
        <v>0</v>
      </c>
      <c r="AO267" s="389">
        <v>18</v>
      </c>
      <c r="AP267" s="390">
        <v>4</v>
      </c>
      <c r="AQ267" s="390">
        <v>0</v>
      </c>
      <c r="AR267" s="390">
        <v>4</v>
      </c>
      <c r="AS267" s="390">
        <v>11</v>
      </c>
      <c r="AT267" s="390">
        <v>3</v>
      </c>
      <c r="AU267" s="390">
        <v>8</v>
      </c>
      <c r="AV267" s="519">
        <v>0.26100000000000001</v>
      </c>
      <c r="AW267" s="519">
        <v>0.28799999999999998</v>
      </c>
      <c r="AX267" s="519">
        <v>0.49299999999999999</v>
      </c>
      <c r="AY267" s="519">
        <v>0.78100000000000003</v>
      </c>
      <c r="AZ267" s="370"/>
      <c r="BA267" s="390">
        <v>86</v>
      </c>
      <c r="BB267" s="389">
        <v>0</v>
      </c>
      <c r="BC267" s="389">
        <v>23</v>
      </c>
      <c r="BD267" s="389">
        <v>5</v>
      </c>
      <c r="BE267" s="389">
        <v>1</v>
      </c>
      <c r="BF267" s="390">
        <v>4</v>
      </c>
      <c r="BG267" s="390">
        <v>13</v>
      </c>
      <c r="BH267" s="390">
        <v>4</v>
      </c>
      <c r="BI267" s="390">
        <v>24</v>
      </c>
      <c r="BJ267" s="519">
        <v>0.26700000000000002</v>
      </c>
      <c r="BK267" s="519">
        <v>0.29299999999999998</v>
      </c>
      <c r="BL267" s="519">
        <v>0.48799999999999999</v>
      </c>
      <c r="BM267" s="519">
        <v>0.78100000000000003</v>
      </c>
    </row>
    <row r="268" spans="1:75" s="388" customFormat="1" ht="15.75" thickBot="1">
      <c r="A268" s="550" t="s">
        <v>390</v>
      </c>
      <c r="B268" s="390" t="s">
        <v>35</v>
      </c>
      <c r="C268" s="390"/>
      <c r="D268" s="390"/>
      <c r="E268" s="390"/>
      <c r="F268" s="390"/>
      <c r="G268" s="390"/>
      <c r="H268" s="390"/>
      <c r="I268" s="390"/>
      <c r="J268" s="517"/>
      <c r="K268" s="390"/>
      <c r="L268" s="390"/>
      <c r="M268" s="390"/>
      <c r="N268" s="390"/>
      <c r="O268" s="390"/>
      <c r="P268" s="390"/>
      <c r="Q268" s="518"/>
      <c r="R268" s="519"/>
      <c r="S268" s="390"/>
      <c r="T268" s="390"/>
      <c r="U268" s="390"/>
      <c r="V268" s="390"/>
      <c r="W268" s="390"/>
      <c r="X268" s="390"/>
      <c r="Y268" s="390"/>
      <c r="Z268" s="390"/>
      <c r="AA268" s="390"/>
      <c r="AB268" s="390"/>
      <c r="AC268" s="390"/>
      <c r="AD268" s="390"/>
      <c r="AE268" s="390"/>
      <c r="AF268" s="518"/>
      <c r="AG268" s="518"/>
      <c r="AH268" s="518"/>
      <c r="AI268" s="518"/>
      <c r="AJ268" s="517"/>
      <c r="AK268" s="389"/>
      <c r="AL268" s="605"/>
      <c r="AM268" s="507"/>
      <c r="AN268" s="507"/>
      <c r="AO268" s="389"/>
      <c r="AP268" s="507"/>
      <c r="AQ268" s="507"/>
      <c r="AR268" s="507"/>
      <c r="AS268" s="389"/>
      <c r="AT268" s="341"/>
      <c r="AU268" s="341"/>
      <c r="AV268" s="341"/>
      <c r="AW268" s="341"/>
      <c r="AX268" s="341"/>
      <c r="AY268" s="341"/>
      <c r="AZ268" s="115"/>
      <c r="BA268" s="341"/>
      <c r="BB268" s="341"/>
      <c r="BC268" s="341"/>
      <c r="BD268" s="341"/>
      <c r="BE268" s="341"/>
      <c r="BF268" s="341"/>
      <c r="BG268" s="341"/>
      <c r="BH268" s="341"/>
      <c r="BI268" s="341"/>
      <c r="BJ268" s="341"/>
      <c r="BK268" s="341"/>
      <c r="BL268" s="341"/>
      <c r="BM268" s="341"/>
      <c r="BN268" s="316"/>
      <c r="BO268" s="316"/>
      <c r="BP268" s="316"/>
      <c r="BQ268" s="316"/>
      <c r="BR268" s="316"/>
      <c r="BS268" s="316"/>
      <c r="BT268" s="316"/>
      <c r="BU268" s="316"/>
      <c r="BV268" s="316"/>
      <c r="BW268" s="316"/>
    </row>
    <row r="269" spans="1:75">
      <c r="A269" s="279"/>
      <c r="B269" s="368"/>
      <c r="C269" s="368"/>
      <c r="D269" s="368"/>
      <c r="E269" s="368"/>
      <c r="F269" s="368"/>
      <c r="G269" s="368"/>
      <c r="H269" s="291"/>
      <c r="I269" s="291"/>
      <c r="J269" s="292"/>
      <c r="K269" s="368"/>
      <c r="L269" s="368"/>
      <c r="M269" s="368"/>
      <c r="N269" s="368"/>
      <c r="O269" s="368"/>
      <c r="P269" s="368"/>
      <c r="Q269" s="290"/>
      <c r="R269" s="368"/>
      <c r="S269" s="368"/>
      <c r="T269" s="368"/>
      <c r="U269" s="368"/>
      <c r="V269" s="368"/>
      <c r="W269" s="368"/>
      <c r="X269" s="368"/>
      <c r="Y269" s="368"/>
      <c r="Z269" s="368"/>
      <c r="AA269" s="368"/>
      <c r="AB269" s="368"/>
      <c r="AC269" s="368"/>
      <c r="AD269" s="368"/>
      <c r="AE269" s="368"/>
      <c r="AF269" s="368"/>
      <c r="AG269" s="368"/>
      <c r="AH269" s="368"/>
      <c r="AI269" s="368"/>
      <c r="AJ269" s="319"/>
      <c r="AK269" s="291"/>
      <c r="AL269" s="616"/>
      <c r="AM269" s="291"/>
      <c r="AN269" s="291"/>
      <c r="AO269" s="291"/>
      <c r="AP269" s="319"/>
      <c r="AQ269" s="291"/>
      <c r="AR269" s="291"/>
      <c r="AS269" s="291"/>
      <c r="AT269" s="291"/>
      <c r="AU269" s="291"/>
    </row>
    <row r="270" spans="1:75">
      <c r="A270" s="355" t="s">
        <v>466</v>
      </c>
      <c r="B270" s="374"/>
      <c r="C270" s="374"/>
      <c r="D270" s="374"/>
      <c r="E270" s="390"/>
      <c r="F270" s="390"/>
      <c r="G270" s="390"/>
      <c r="H270" s="390"/>
      <c r="I270" s="390"/>
      <c r="J270" s="390"/>
      <c r="K270" s="390"/>
      <c r="L270" s="390"/>
      <c r="M270" s="390"/>
      <c r="N270" s="390"/>
      <c r="O270" s="390"/>
      <c r="P270" s="389"/>
      <c r="Q270" s="390"/>
      <c r="R270" s="390"/>
      <c r="S270" s="390"/>
      <c r="T270" s="390"/>
      <c r="U270" s="390"/>
      <c r="V270" s="390"/>
      <c r="W270" s="390"/>
      <c r="X270" s="390"/>
      <c r="Y270" s="390"/>
      <c r="Z270" s="390"/>
      <c r="AA270" s="390"/>
      <c r="AB270" s="390"/>
      <c r="AC270" s="390"/>
      <c r="AD270" s="390"/>
      <c r="AE270" s="390"/>
      <c r="AF270" s="390"/>
      <c r="AG270" s="390"/>
      <c r="AH270" s="390"/>
      <c r="AI270" s="390"/>
      <c r="AJ270" s="390"/>
      <c r="AK270" s="389"/>
      <c r="AL270" s="370"/>
      <c r="AM270" s="390"/>
      <c r="AN270" s="390"/>
      <c r="AO270" s="389"/>
      <c r="AP270" s="390"/>
      <c r="AQ270" s="390"/>
      <c r="AR270" s="390"/>
      <c r="AS270" s="389"/>
    </row>
    <row r="271" spans="1:75" s="388" customFormat="1">
      <c r="A271" s="272" t="s">
        <v>10201</v>
      </c>
      <c r="B271" s="388" t="s">
        <v>7491</v>
      </c>
      <c r="C271" s="388" t="s">
        <v>10193</v>
      </c>
      <c r="D271" s="390">
        <v>27</v>
      </c>
      <c r="E271" s="390" t="s">
        <v>88</v>
      </c>
      <c r="F271" s="390" t="s">
        <v>34</v>
      </c>
      <c r="G271" s="390" t="s">
        <v>35</v>
      </c>
      <c r="H271" s="390">
        <v>9</v>
      </c>
      <c r="I271" s="390">
        <v>13</v>
      </c>
      <c r="J271" s="519">
        <v>0.40899999999999997</v>
      </c>
      <c r="K271" s="517">
        <v>4.3899999999999997</v>
      </c>
      <c r="L271" s="390">
        <v>31</v>
      </c>
      <c r="M271" s="390">
        <v>31</v>
      </c>
      <c r="N271" s="390">
        <v>0</v>
      </c>
      <c r="O271" s="390">
        <v>0</v>
      </c>
      <c r="P271" s="390">
        <v>0</v>
      </c>
      <c r="Q271" s="390">
        <v>0</v>
      </c>
      <c r="R271" s="518">
        <v>170.333</v>
      </c>
      <c r="S271" s="390">
        <v>146</v>
      </c>
      <c r="T271" s="390">
        <v>87</v>
      </c>
      <c r="U271" s="390">
        <v>83</v>
      </c>
      <c r="V271" s="390">
        <v>27</v>
      </c>
      <c r="W271" s="390">
        <v>51</v>
      </c>
      <c r="X271" s="390">
        <v>0</v>
      </c>
      <c r="Y271" s="390">
        <v>159</v>
      </c>
      <c r="Z271" s="390">
        <v>11</v>
      </c>
      <c r="AA271" s="390">
        <v>2</v>
      </c>
      <c r="AB271" s="390">
        <v>6</v>
      </c>
      <c r="AC271" s="390">
        <v>709</v>
      </c>
      <c r="AD271" s="390">
        <v>100</v>
      </c>
      <c r="AE271" s="390">
        <v>4.45</v>
      </c>
      <c r="AF271" s="519">
        <v>1.157</v>
      </c>
      <c r="AG271" s="518">
        <v>7.7</v>
      </c>
      <c r="AH271" s="518">
        <v>1.4</v>
      </c>
      <c r="AI271" s="518">
        <v>2.7</v>
      </c>
      <c r="AJ271" s="518">
        <v>8.4</v>
      </c>
      <c r="AK271" s="567">
        <v>3.12</v>
      </c>
      <c r="AL271" s="370"/>
      <c r="AM271" s="390">
        <v>144</v>
      </c>
      <c r="AN271" s="390">
        <v>0</v>
      </c>
      <c r="AO271" s="389">
        <v>31</v>
      </c>
      <c r="AP271" s="390">
        <v>8</v>
      </c>
      <c r="AQ271" s="390">
        <v>0</v>
      </c>
      <c r="AR271" s="390">
        <v>6</v>
      </c>
      <c r="AS271" s="390">
        <v>22</v>
      </c>
      <c r="AT271" s="390">
        <v>6</v>
      </c>
      <c r="AU271" s="390">
        <v>41</v>
      </c>
      <c r="AV271" s="519">
        <v>0.215</v>
      </c>
      <c r="AW271" s="519">
        <v>0.25800000000000001</v>
      </c>
      <c r="AX271" s="519">
        <v>0.39600000000000002</v>
      </c>
      <c r="AY271" s="519">
        <v>0.65400000000000003</v>
      </c>
      <c r="AZ271" s="370"/>
      <c r="BA271" s="390">
        <v>495</v>
      </c>
      <c r="BB271" s="389">
        <v>0</v>
      </c>
      <c r="BC271" s="389">
        <v>115</v>
      </c>
      <c r="BD271" s="389">
        <v>25</v>
      </c>
      <c r="BE271" s="389">
        <v>1</v>
      </c>
      <c r="BF271" s="390">
        <v>21</v>
      </c>
      <c r="BG271" s="390">
        <v>58</v>
      </c>
      <c r="BH271" s="390">
        <v>45</v>
      </c>
      <c r="BI271" s="390">
        <v>118</v>
      </c>
      <c r="BJ271" s="519">
        <v>0.23200000000000001</v>
      </c>
      <c r="BK271" s="519">
        <v>0.30399999999999999</v>
      </c>
      <c r="BL271" s="519">
        <v>0.41399999999999998</v>
      </c>
      <c r="BM271" s="519">
        <v>0.71799999999999997</v>
      </c>
    </row>
    <row r="272" spans="1:75" s="388" customFormat="1">
      <c r="A272" s="272" t="s">
        <v>8186</v>
      </c>
      <c r="B272" s="388" t="s">
        <v>8187</v>
      </c>
      <c r="C272" s="388" t="s">
        <v>10193</v>
      </c>
      <c r="D272" s="390">
        <v>28</v>
      </c>
      <c r="E272" s="390" t="s">
        <v>69</v>
      </c>
      <c r="F272" s="390" t="s">
        <v>43</v>
      </c>
      <c r="G272" s="390" t="s">
        <v>35</v>
      </c>
      <c r="H272" s="390">
        <v>1</v>
      </c>
      <c r="I272" s="390">
        <v>2</v>
      </c>
      <c r="J272" s="519">
        <v>0.33300000000000002</v>
      </c>
      <c r="K272" s="517">
        <v>4.76</v>
      </c>
      <c r="L272" s="390">
        <v>30</v>
      </c>
      <c r="M272" s="390">
        <v>0</v>
      </c>
      <c r="N272" s="390">
        <v>2</v>
      </c>
      <c r="O272" s="390">
        <v>0</v>
      </c>
      <c r="P272" s="390">
        <v>0</v>
      </c>
      <c r="Q272" s="390">
        <v>0</v>
      </c>
      <c r="R272" s="518">
        <v>22.667000000000002</v>
      </c>
      <c r="S272" s="390">
        <v>19</v>
      </c>
      <c r="T272" s="390">
        <v>12</v>
      </c>
      <c r="U272" s="390">
        <v>12</v>
      </c>
      <c r="V272" s="390">
        <v>2</v>
      </c>
      <c r="W272" s="390">
        <v>6</v>
      </c>
      <c r="X272" s="390">
        <v>1</v>
      </c>
      <c r="Y272" s="390">
        <v>36</v>
      </c>
      <c r="Z272" s="390">
        <v>3</v>
      </c>
      <c r="AA272" s="390">
        <v>2</v>
      </c>
      <c r="AB272" s="390">
        <v>1</v>
      </c>
      <c r="AC272" s="390">
        <v>95</v>
      </c>
      <c r="AD272" s="390">
        <v>83</v>
      </c>
      <c r="AE272" s="390">
        <v>2.3199999999999998</v>
      </c>
      <c r="AF272" s="519">
        <v>1.103</v>
      </c>
      <c r="AG272" s="518">
        <v>7.5</v>
      </c>
      <c r="AH272" s="518">
        <v>0.8</v>
      </c>
      <c r="AI272" s="518">
        <v>2.4</v>
      </c>
      <c r="AJ272" s="518">
        <v>14.3</v>
      </c>
      <c r="AK272" s="567">
        <v>6</v>
      </c>
      <c r="AL272" s="370"/>
      <c r="AM272" s="390">
        <v>35</v>
      </c>
      <c r="AN272" s="390">
        <v>0</v>
      </c>
      <c r="AO272" s="389">
        <v>7</v>
      </c>
      <c r="AP272" s="390">
        <v>1</v>
      </c>
      <c r="AQ272" s="390">
        <v>0</v>
      </c>
      <c r="AR272" s="390">
        <v>2</v>
      </c>
      <c r="AS272" s="390">
        <v>6</v>
      </c>
      <c r="AT272" s="390">
        <v>5</v>
      </c>
      <c r="AU272" s="390">
        <v>17</v>
      </c>
      <c r="AV272" s="519">
        <v>0.2</v>
      </c>
      <c r="AW272" s="519">
        <v>0.34899999999999998</v>
      </c>
      <c r="AX272" s="519">
        <v>0.4</v>
      </c>
      <c r="AY272" s="519">
        <v>0.749</v>
      </c>
      <c r="AZ272" s="370"/>
      <c r="BA272" s="390">
        <v>51</v>
      </c>
      <c r="BB272" s="389">
        <v>0</v>
      </c>
      <c r="BC272" s="389">
        <v>12</v>
      </c>
      <c r="BD272" s="389">
        <v>4</v>
      </c>
      <c r="BE272" s="389">
        <v>0</v>
      </c>
      <c r="BF272" s="390">
        <v>0</v>
      </c>
      <c r="BG272" s="390">
        <v>5</v>
      </c>
      <c r="BH272" s="390">
        <v>1</v>
      </c>
      <c r="BI272" s="390">
        <v>19</v>
      </c>
      <c r="BJ272" s="519">
        <v>0.23499999999999999</v>
      </c>
      <c r="BK272" s="519">
        <v>0.25</v>
      </c>
      <c r="BL272" s="519">
        <v>0.314</v>
      </c>
      <c r="BM272" s="519">
        <v>0.56399999999999995</v>
      </c>
    </row>
    <row r="273" spans="1:65" s="388" customFormat="1">
      <c r="A273" s="272" t="s">
        <v>391</v>
      </c>
      <c r="B273" s="388" t="s">
        <v>7492</v>
      </c>
      <c r="C273" s="388" t="s">
        <v>10193</v>
      </c>
      <c r="D273" s="390">
        <v>32</v>
      </c>
      <c r="E273" s="390" t="s">
        <v>97</v>
      </c>
      <c r="F273" s="390" t="s">
        <v>43</v>
      </c>
      <c r="G273" s="390" t="s">
        <v>10</v>
      </c>
      <c r="H273" s="390">
        <v>4</v>
      </c>
      <c r="I273" s="390">
        <v>3</v>
      </c>
      <c r="J273" s="519">
        <v>0.57099999999999995</v>
      </c>
      <c r="K273" s="517">
        <v>2.1800000000000002</v>
      </c>
      <c r="L273" s="390">
        <v>80</v>
      </c>
      <c r="M273" s="390">
        <v>0</v>
      </c>
      <c r="N273" s="390">
        <v>10</v>
      </c>
      <c r="O273" s="390">
        <v>0</v>
      </c>
      <c r="P273" s="390">
        <v>0</v>
      </c>
      <c r="Q273" s="390">
        <v>4</v>
      </c>
      <c r="R273" s="518">
        <v>70.332999999999998</v>
      </c>
      <c r="S273" s="390">
        <v>45</v>
      </c>
      <c r="T273" s="390">
        <v>19</v>
      </c>
      <c r="U273" s="390">
        <v>17</v>
      </c>
      <c r="V273" s="390">
        <v>5</v>
      </c>
      <c r="W273" s="390">
        <v>28</v>
      </c>
      <c r="X273" s="390">
        <v>4</v>
      </c>
      <c r="Y273" s="390">
        <v>78</v>
      </c>
      <c r="Z273" s="390">
        <v>9</v>
      </c>
      <c r="AA273" s="390">
        <v>0</v>
      </c>
      <c r="AB273" s="390">
        <v>2</v>
      </c>
      <c r="AC273" s="390">
        <v>288</v>
      </c>
      <c r="AD273" s="390">
        <v>197</v>
      </c>
      <c r="AE273" s="390">
        <v>3.45</v>
      </c>
      <c r="AF273" s="519">
        <v>1.038</v>
      </c>
      <c r="AG273" s="518">
        <v>5.8</v>
      </c>
      <c r="AH273" s="518">
        <v>0.6</v>
      </c>
      <c r="AI273" s="518">
        <v>3.6</v>
      </c>
      <c r="AJ273" s="518">
        <v>10</v>
      </c>
      <c r="AK273" s="567">
        <v>2.79</v>
      </c>
      <c r="AL273" s="370"/>
      <c r="AM273" s="390">
        <v>78</v>
      </c>
      <c r="AN273" s="390">
        <v>0</v>
      </c>
      <c r="AO273" s="389">
        <v>17</v>
      </c>
      <c r="AP273" s="390">
        <v>2</v>
      </c>
      <c r="AQ273" s="390">
        <v>1</v>
      </c>
      <c r="AR273" s="390">
        <v>2</v>
      </c>
      <c r="AS273" s="390">
        <v>7</v>
      </c>
      <c r="AT273" s="390">
        <v>18</v>
      </c>
      <c r="AU273" s="390">
        <v>25</v>
      </c>
      <c r="AV273" s="519">
        <v>0.218</v>
      </c>
      <c r="AW273" s="519">
        <v>0.378</v>
      </c>
      <c r="AX273" s="519">
        <v>0.34599999999999997</v>
      </c>
      <c r="AY273" s="519">
        <v>0.72399999999999998</v>
      </c>
      <c r="AZ273" s="370"/>
      <c r="BA273" s="390">
        <v>170</v>
      </c>
      <c r="BB273" s="389">
        <v>0</v>
      </c>
      <c r="BC273" s="389">
        <v>28</v>
      </c>
      <c r="BD273" s="389">
        <v>6</v>
      </c>
      <c r="BE273" s="389">
        <v>3</v>
      </c>
      <c r="BF273" s="390">
        <v>3</v>
      </c>
      <c r="BG273" s="390">
        <v>17</v>
      </c>
      <c r="BH273" s="390">
        <v>10</v>
      </c>
      <c r="BI273" s="390">
        <v>53</v>
      </c>
      <c r="BJ273" s="519">
        <v>0.16500000000000001</v>
      </c>
      <c r="BK273" s="519">
        <v>0.23899999999999999</v>
      </c>
      <c r="BL273" s="519">
        <v>0.28799999999999998</v>
      </c>
      <c r="BM273" s="519">
        <v>0.52700000000000002</v>
      </c>
    </row>
    <row r="274" spans="1:65" s="388" customFormat="1">
      <c r="A274" s="272" t="s">
        <v>392</v>
      </c>
      <c r="B274" s="388" t="s">
        <v>7493</v>
      </c>
      <c r="C274" s="388" t="s">
        <v>10193</v>
      </c>
      <c r="D274" s="390">
        <v>33</v>
      </c>
      <c r="E274" s="390" t="s">
        <v>44</v>
      </c>
      <c r="F274" s="390" t="s">
        <v>34</v>
      </c>
      <c r="G274" s="390" t="s">
        <v>10</v>
      </c>
      <c r="H274" s="390">
        <v>4</v>
      </c>
      <c r="I274" s="390">
        <v>3</v>
      </c>
      <c r="J274" s="519">
        <v>0.57099999999999995</v>
      </c>
      <c r="K274" s="517">
        <v>3.67</v>
      </c>
      <c r="L274" s="390">
        <v>73</v>
      </c>
      <c r="M274" s="390">
        <v>1</v>
      </c>
      <c r="N274" s="390">
        <v>22</v>
      </c>
      <c r="O274" s="390">
        <v>0</v>
      </c>
      <c r="P274" s="390">
        <v>0</v>
      </c>
      <c r="Q274" s="390">
        <v>7</v>
      </c>
      <c r="R274" s="518">
        <v>68.667000000000002</v>
      </c>
      <c r="S274" s="390">
        <v>57</v>
      </c>
      <c r="T274" s="390">
        <v>29</v>
      </c>
      <c r="U274" s="390">
        <v>28</v>
      </c>
      <c r="V274" s="390">
        <v>13</v>
      </c>
      <c r="W274" s="390">
        <v>23</v>
      </c>
      <c r="X274" s="390">
        <v>0</v>
      </c>
      <c r="Y274" s="390">
        <v>85</v>
      </c>
      <c r="Z274" s="390">
        <v>2</v>
      </c>
      <c r="AA274" s="390">
        <v>0</v>
      </c>
      <c r="AB274" s="390">
        <v>7</v>
      </c>
      <c r="AC274" s="390">
        <v>285</v>
      </c>
      <c r="AD274" s="390">
        <v>115</v>
      </c>
      <c r="AE274" s="390">
        <v>4.24</v>
      </c>
      <c r="AF274" s="519">
        <v>1.165</v>
      </c>
      <c r="AG274" s="518">
        <v>7.5</v>
      </c>
      <c r="AH274" s="518">
        <v>1.7</v>
      </c>
      <c r="AI274" s="518">
        <v>3</v>
      </c>
      <c r="AJ274" s="518">
        <v>11.1</v>
      </c>
      <c r="AK274" s="567">
        <v>3.7</v>
      </c>
      <c r="AL274" s="370"/>
      <c r="AM274" s="390">
        <v>119</v>
      </c>
      <c r="AN274" s="390">
        <v>0</v>
      </c>
      <c r="AO274" s="389">
        <v>25</v>
      </c>
      <c r="AP274" s="390">
        <v>7</v>
      </c>
      <c r="AQ274" s="390">
        <v>0</v>
      </c>
      <c r="AR274" s="390">
        <v>3</v>
      </c>
      <c r="AS274" s="390">
        <v>10</v>
      </c>
      <c r="AT274" s="390">
        <v>6</v>
      </c>
      <c r="AU274" s="390">
        <v>35</v>
      </c>
      <c r="AV274" s="519">
        <v>0.21</v>
      </c>
      <c r="AW274" s="519">
        <v>0.252</v>
      </c>
      <c r="AX274" s="519">
        <v>0.34499999999999997</v>
      </c>
      <c r="AY274" s="519">
        <v>0.59699999999999998</v>
      </c>
      <c r="AZ274" s="370"/>
      <c r="BA274" s="390">
        <v>137</v>
      </c>
      <c r="BB274" s="389">
        <v>0</v>
      </c>
      <c r="BC274" s="389">
        <v>32</v>
      </c>
      <c r="BD274" s="389">
        <v>7</v>
      </c>
      <c r="BE274" s="389">
        <v>0</v>
      </c>
      <c r="BF274" s="390">
        <v>10</v>
      </c>
      <c r="BG274" s="390">
        <v>23</v>
      </c>
      <c r="BH274" s="390">
        <v>17</v>
      </c>
      <c r="BI274" s="390">
        <v>50</v>
      </c>
      <c r="BJ274" s="519">
        <v>0.23400000000000001</v>
      </c>
      <c r="BK274" s="519">
        <v>0.32100000000000001</v>
      </c>
      <c r="BL274" s="519">
        <v>0.504</v>
      </c>
      <c r="BM274" s="519">
        <v>0.82499999999999996</v>
      </c>
    </row>
    <row r="275" spans="1:65" s="388" customFormat="1">
      <c r="A275" s="272" t="s">
        <v>6188</v>
      </c>
      <c r="B275" s="388" t="s">
        <v>7494</v>
      </c>
      <c r="C275" s="388" t="s">
        <v>10193</v>
      </c>
      <c r="D275" s="390">
        <v>28</v>
      </c>
      <c r="E275" s="390" t="s">
        <v>124</v>
      </c>
      <c r="F275" s="390" t="s">
        <v>43</v>
      </c>
      <c r="G275" s="390" t="s">
        <v>35</v>
      </c>
      <c r="H275" s="390">
        <v>3</v>
      </c>
      <c r="I275" s="390">
        <v>4</v>
      </c>
      <c r="J275" s="519">
        <v>0.42899999999999999</v>
      </c>
      <c r="K275" s="517">
        <v>4.09</v>
      </c>
      <c r="L275" s="390">
        <v>52</v>
      </c>
      <c r="M275" s="390">
        <v>0</v>
      </c>
      <c r="N275" s="390">
        <v>5</v>
      </c>
      <c r="O275" s="390">
        <v>0</v>
      </c>
      <c r="P275" s="390">
        <v>0</v>
      </c>
      <c r="Q275" s="390">
        <v>3</v>
      </c>
      <c r="R275" s="518">
        <v>50.667000000000002</v>
      </c>
      <c r="S275" s="390">
        <v>37</v>
      </c>
      <c r="T275" s="390">
        <v>25</v>
      </c>
      <c r="U275" s="390">
        <v>23</v>
      </c>
      <c r="V275" s="390">
        <v>5</v>
      </c>
      <c r="W275" s="390">
        <v>18</v>
      </c>
      <c r="X275" s="390">
        <v>1</v>
      </c>
      <c r="Y275" s="390">
        <v>50</v>
      </c>
      <c r="Z275" s="390">
        <v>1</v>
      </c>
      <c r="AA275" s="390">
        <v>0</v>
      </c>
      <c r="AB275" s="390">
        <v>3</v>
      </c>
      <c r="AC275" s="390">
        <v>202</v>
      </c>
      <c r="AD275" s="390">
        <v>90</v>
      </c>
      <c r="AE275" s="390">
        <v>3.6</v>
      </c>
      <c r="AF275" s="519">
        <v>1.0860000000000001</v>
      </c>
      <c r="AG275" s="518">
        <v>6.6</v>
      </c>
      <c r="AH275" s="518">
        <v>0.9</v>
      </c>
      <c r="AI275" s="518">
        <v>3.2</v>
      </c>
      <c r="AJ275" s="518">
        <v>8.9</v>
      </c>
      <c r="AK275" s="567">
        <v>2.78</v>
      </c>
      <c r="AL275" s="370"/>
      <c r="AM275" s="390">
        <v>78</v>
      </c>
      <c r="AN275" s="390">
        <v>0</v>
      </c>
      <c r="AO275" s="389">
        <v>14</v>
      </c>
      <c r="AP275" s="390">
        <v>5</v>
      </c>
      <c r="AQ275" s="390">
        <v>0</v>
      </c>
      <c r="AR275" s="390">
        <v>2</v>
      </c>
      <c r="AS275" s="390">
        <v>11</v>
      </c>
      <c r="AT275" s="390">
        <v>10</v>
      </c>
      <c r="AU275" s="390">
        <v>19</v>
      </c>
      <c r="AV275" s="519">
        <v>0.17899999999999999</v>
      </c>
      <c r="AW275" s="519">
        <v>0.26400000000000001</v>
      </c>
      <c r="AX275" s="519">
        <v>0.32100000000000001</v>
      </c>
      <c r="AY275" s="519">
        <v>0.58499999999999996</v>
      </c>
      <c r="AZ275" s="370"/>
      <c r="BA275" s="390">
        <v>101</v>
      </c>
      <c r="BB275" s="389">
        <v>0</v>
      </c>
      <c r="BC275" s="389">
        <v>23</v>
      </c>
      <c r="BD275" s="389">
        <v>6</v>
      </c>
      <c r="BE275" s="389">
        <v>1</v>
      </c>
      <c r="BF275" s="390">
        <v>3</v>
      </c>
      <c r="BG275" s="390">
        <v>16</v>
      </c>
      <c r="BH275" s="390">
        <v>8</v>
      </c>
      <c r="BI275" s="390">
        <v>31</v>
      </c>
      <c r="BJ275" s="519">
        <v>0.22800000000000001</v>
      </c>
      <c r="BK275" s="519">
        <v>0.29099999999999998</v>
      </c>
      <c r="BL275" s="519">
        <v>0.39600000000000002</v>
      </c>
      <c r="BM275" s="519">
        <v>0.68700000000000006</v>
      </c>
    </row>
    <row r="276" spans="1:65" s="388" customFormat="1">
      <c r="A276" s="272" t="s">
        <v>8235</v>
      </c>
      <c r="B276" s="388" t="s">
        <v>8236</v>
      </c>
      <c r="C276" s="388" t="s">
        <v>10193</v>
      </c>
      <c r="D276" s="390">
        <v>25</v>
      </c>
      <c r="E276" s="390" t="s">
        <v>77</v>
      </c>
      <c r="F276" s="390" t="s">
        <v>43</v>
      </c>
      <c r="G276" s="390" t="s">
        <v>10</v>
      </c>
      <c r="H276" s="390">
        <v>3</v>
      </c>
      <c r="I276" s="390">
        <v>2</v>
      </c>
      <c r="J276" s="519">
        <v>0.6</v>
      </c>
      <c r="K276" s="517">
        <v>2.39</v>
      </c>
      <c r="L276" s="390">
        <v>64</v>
      </c>
      <c r="M276" s="390">
        <v>0</v>
      </c>
      <c r="N276" s="390">
        <v>13</v>
      </c>
      <c r="O276" s="390">
        <v>0</v>
      </c>
      <c r="P276" s="390">
        <v>0</v>
      </c>
      <c r="Q276" s="390">
        <v>2</v>
      </c>
      <c r="R276" s="518">
        <v>60.332999999999998</v>
      </c>
      <c r="S276" s="390">
        <v>45</v>
      </c>
      <c r="T276" s="390">
        <v>18</v>
      </c>
      <c r="U276" s="390">
        <v>16</v>
      </c>
      <c r="V276" s="390">
        <v>3</v>
      </c>
      <c r="W276" s="390">
        <v>23</v>
      </c>
      <c r="X276" s="390">
        <v>3</v>
      </c>
      <c r="Y276" s="390">
        <v>65</v>
      </c>
      <c r="Z276" s="390">
        <v>7</v>
      </c>
      <c r="AA276" s="390">
        <v>2</v>
      </c>
      <c r="AB276" s="390">
        <v>9</v>
      </c>
      <c r="AC276" s="390">
        <v>255</v>
      </c>
      <c r="AD276" s="390">
        <v>163</v>
      </c>
      <c r="AE276" s="390">
        <v>3.14</v>
      </c>
      <c r="AF276" s="519">
        <v>1.127</v>
      </c>
      <c r="AG276" s="518">
        <v>6.7</v>
      </c>
      <c r="AH276" s="518">
        <v>0.4</v>
      </c>
      <c r="AI276" s="518">
        <v>3.4</v>
      </c>
      <c r="AJ276" s="518">
        <v>9.6999999999999993</v>
      </c>
      <c r="AK276" s="567">
        <v>2.83</v>
      </c>
      <c r="AL276" s="370"/>
      <c r="AM276" s="390">
        <v>106</v>
      </c>
      <c r="AN276" s="390">
        <v>0</v>
      </c>
      <c r="AO276" s="389">
        <v>27</v>
      </c>
      <c r="AP276" s="390">
        <v>3</v>
      </c>
      <c r="AQ276" s="390">
        <v>0</v>
      </c>
      <c r="AR276" s="390">
        <v>2</v>
      </c>
      <c r="AS276" s="390">
        <v>9</v>
      </c>
      <c r="AT276" s="390">
        <v>11</v>
      </c>
      <c r="AU276" s="390">
        <v>25</v>
      </c>
      <c r="AV276" s="519">
        <v>0.255</v>
      </c>
      <c r="AW276" s="519">
        <v>0.33300000000000002</v>
      </c>
      <c r="AX276" s="519">
        <v>0.34</v>
      </c>
      <c r="AY276" s="519">
        <v>0.67300000000000004</v>
      </c>
      <c r="AZ276" s="370"/>
      <c r="BA276" s="390">
        <v>117</v>
      </c>
      <c r="BB276" s="389">
        <v>0</v>
      </c>
      <c r="BC276" s="389">
        <v>18</v>
      </c>
      <c r="BD276" s="389">
        <v>4</v>
      </c>
      <c r="BE276" s="389">
        <v>0</v>
      </c>
      <c r="BF276" s="390">
        <v>1</v>
      </c>
      <c r="BG276" s="390">
        <v>5</v>
      </c>
      <c r="BH276" s="390">
        <v>12</v>
      </c>
      <c r="BI276" s="390">
        <v>40</v>
      </c>
      <c r="BJ276" s="519">
        <v>0.154</v>
      </c>
      <c r="BK276" s="519">
        <v>0.26100000000000001</v>
      </c>
      <c r="BL276" s="519">
        <v>0.214</v>
      </c>
      <c r="BM276" s="519">
        <v>0.47499999999999998</v>
      </c>
    </row>
    <row r="277" spans="1:65" s="388" customFormat="1">
      <c r="A277" s="272" t="s">
        <v>6219</v>
      </c>
      <c r="B277" s="388" t="s">
        <v>7495</v>
      </c>
      <c r="C277" s="388" t="s">
        <v>10193</v>
      </c>
      <c r="D277" s="390">
        <v>25</v>
      </c>
      <c r="E277" s="390" t="s">
        <v>70</v>
      </c>
      <c r="F277" s="390" t="s">
        <v>43</v>
      </c>
      <c r="G277" s="390" t="s">
        <v>10</v>
      </c>
      <c r="H277" s="390">
        <v>2</v>
      </c>
      <c r="I277" s="390">
        <v>7</v>
      </c>
      <c r="J277" s="519">
        <v>0.222</v>
      </c>
      <c r="K277" s="517">
        <v>4.7699999999999996</v>
      </c>
      <c r="L277" s="390">
        <v>13</v>
      </c>
      <c r="M277" s="390">
        <v>13</v>
      </c>
      <c r="N277" s="390">
        <v>0</v>
      </c>
      <c r="O277" s="390">
        <v>0</v>
      </c>
      <c r="P277" s="390">
        <v>0</v>
      </c>
      <c r="Q277" s="390">
        <v>0</v>
      </c>
      <c r="R277" s="518">
        <v>66</v>
      </c>
      <c r="S277" s="390">
        <v>67</v>
      </c>
      <c r="T277" s="390">
        <v>36</v>
      </c>
      <c r="U277" s="390">
        <v>35</v>
      </c>
      <c r="V277" s="390">
        <v>8</v>
      </c>
      <c r="W277" s="390">
        <v>21</v>
      </c>
      <c r="X277" s="390">
        <v>3</v>
      </c>
      <c r="Y277" s="390">
        <v>49</v>
      </c>
      <c r="Z277" s="390">
        <v>4</v>
      </c>
      <c r="AA277" s="390">
        <v>0</v>
      </c>
      <c r="AB277" s="390">
        <v>1</v>
      </c>
      <c r="AC277" s="390">
        <v>280</v>
      </c>
      <c r="AD277" s="390">
        <v>86</v>
      </c>
      <c r="AE277" s="390">
        <v>4.3899999999999997</v>
      </c>
      <c r="AF277" s="519">
        <v>1.333</v>
      </c>
      <c r="AG277" s="518">
        <v>9.1</v>
      </c>
      <c r="AH277" s="518">
        <v>1.1000000000000001</v>
      </c>
      <c r="AI277" s="518">
        <v>2.9</v>
      </c>
      <c r="AJ277" s="518">
        <v>6.7</v>
      </c>
      <c r="AK277" s="567">
        <v>2.33</v>
      </c>
      <c r="AL277" s="370"/>
      <c r="AM277" s="390">
        <v>114</v>
      </c>
      <c r="AN277" s="390">
        <v>0</v>
      </c>
      <c r="AO277" s="389">
        <v>30</v>
      </c>
      <c r="AP277" s="390">
        <v>8</v>
      </c>
      <c r="AQ277" s="390">
        <v>2</v>
      </c>
      <c r="AR277" s="390">
        <v>2</v>
      </c>
      <c r="AS277" s="390">
        <v>10</v>
      </c>
      <c r="AT277" s="390">
        <v>16</v>
      </c>
      <c r="AU277" s="390">
        <v>25</v>
      </c>
      <c r="AV277" s="519">
        <v>0.26300000000000001</v>
      </c>
      <c r="AW277" s="519">
        <v>0.36099999999999999</v>
      </c>
      <c r="AX277" s="519">
        <v>0.42099999999999999</v>
      </c>
      <c r="AY277" s="519">
        <v>0.78200000000000003</v>
      </c>
      <c r="AZ277" s="370"/>
      <c r="BA277" s="390">
        <v>136</v>
      </c>
      <c r="BB277" s="389">
        <v>0</v>
      </c>
      <c r="BC277" s="389">
        <v>37</v>
      </c>
      <c r="BD277" s="389">
        <v>4</v>
      </c>
      <c r="BE277" s="389">
        <v>1</v>
      </c>
      <c r="BF277" s="390">
        <v>6</v>
      </c>
      <c r="BG277" s="390">
        <v>20</v>
      </c>
      <c r="BH277" s="390">
        <v>5</v>
      </c>
      <c r="BI277" s="390">
        <v>24</v>
      </c>
      <c r="BJ277" s="519">
        <v>0.27400000000000002</v>
      </c>
      <c r="BK277" s="519">
        <v>0.30099999999999999</v>
      </c>
      <c r="BL277" s="519">
        <v>0.45200000000000001</v>
      </c>
      <c r="BM277" s="519">
        <v>0.753</v>
      </c>
    </row>
    <row r="278" spans="1:65" s="388" customFormat="1">
      <c r="A278" s="272" t="s">
        <v>393</v>
      </c>
      <c r="B278" s="388" t="s">
        <v>7496</v>
      </c>
      <c r="C278" s="388" t="s">
        <v>10193</v>
      </c>
      <c r="D278" s="390">
        <v>28</v>
      </c>
      <c r="E278" s="390" t="s">
        <v>48</v>
      </c>
      <c r="F278" s="390" t="s">
        <v>43</v>
      </c>
      <c r="G278" s="390" t="s">
        <v>10</v>
      </c>
      <c r="H278" s="390">
        <v>2</v>
      </c>
      <c r="I278" s="390">
        <v>0</v>
      </c>
      <c r="J278" s="519">
        <v>1</v>
      </c>
      <c r="K278" s="517">
        <v>4.76</v>
      </c>
      <c r="L278" s="390">
        <v>10</v>
      </c>
      <c r="M278" s="390">
        <v>0</v>
      </c>
      <c r="N278" s="390">
        <v>1</v>
      </c>
      <c r="O278" s="390">
        <v>0</v>
      </c>
      <c r="P278" s="390">
        <v>0</v>
      </c>
      <c r="Q278" s="390">
        <v>0</v>
      </c>
      <c r="R278" s="518">
        <v>11.333</v>
      </c>
      <c r="S278" s="390">
        <v>11</v>
      </c>
      <c r="T278" s="390">
        <v>6</v>
      </c>
      <c r="U278" s="390">
        <v>6</v>
      </c>
      <c r="V278" s="390">
        <v>3</v>
      </c>
      <c r="W278" s="390">
        <v>6</v>
      </c>
      <c r="X278" s="390">
        <v>2</v>
      </c>
      <c r="Y278" s="390">
        <v>5</v>
      </c>
      <c r="Z278" s="390">
        <v>0</v>
      </c>
      <c r="AA278" s="390">
        <v>0</v>
      </c>
      <c r="AB278" s="390">
        <v>2</v>
      </c>
      <c r="AC278" s="390">
        <v>51</v>
      </c>
      <c r="AD278" s="390">
        <v>93</v>
      </c>
      <c r="AE278" s="390">
        <v>7.31</v>
      </c>
      <c r="AF278" s="519">
        <v>1.5</v>
      </c>
      <c r="AG278" s="518">
        <v>8.6999999999999993</v>
      </c>
      <c r="AH278" s="518">
        <v>2.4</v>
      </c>
      <c r="AI278" s="518">
        <v>4.8</v>
      </c>
      <c r="AJ278" s="518">
        <v>4</v>
      </c>
      <c r="AK278" s="567">
        <v>0.83</v>
      </c>
      <c r="AL278" s="370"/>
      <c r="AM278" s="390">
        <v>15</v>
      </c>
      <c r="AN278" s="390">
        <v>0</v>
      </c>
      <c r="AO278" s="389">
        <v>5</v>
      </c>
      <c r="AP278" s="390">
        <v>0</v>
      </c>
      <c r="AQ278" s="390">
        <v>0</v>
      </c>
      <c r="AR278" s="390">
        <v>1</v>
      </c>
      <c r="AS278" s="390">
        <v>2</v>
      </c>
      <c r="AT278" s="390">
        <v>3</v>
      </c>
      <c r="AU278" s="390">
        <v>3</v>
      </c>
      <c r="AV278" s="519">
        <v>0.33300000000000002</v>
      </c>
      <c r="AW278" s="519">
        <v>0.44400000000000001</v>
      </c>
      <c r="AX278" s="519">
        <v>0.53300000000000003</v>
      </c>
      <c r="AY278" s="519">
        <v>0.97699999999999998</v>
      </c>
      <c r="AZ278" s="370"/>
      <c r="BA278" s="390">
        <v>30</v>
      </c>
      <c r="BB278" s="389">
        <v>0</v>
      </c>
      <c r="BC278" s="389">
        <v>6</v>
      </c>
      <c r="BD278" s="389">
        <v>1</v>
      </c>
      <c r="BE278" s="389">
        <v>0</v>
      </c>
      <c r="BF278" s="390">
        <v>2</v>
      </c>
      <c r="BG278" s="390">
        <v>5</v>
      </c>
      <c r="BH278" s="390">
        <v>3</v>
      </c>
      <c r="BI278" s="390">
        <v>2</v>
      </c>
      <c r="BJ278" s="519">
        <v>0.2</v>
      </c>
      <c r="BK278" s="519">
        <v>0.27300000000000002</v>
      </c>
      <c r="BL278" s="519">
        <v>0.433</v>
      </c>
      <c r="BM278" s="519">
        <v>0.70599999999999996</v>
      </c>
    </row>
    <row r="279" spans="1:65" s="388" customFormat="1">
      <c r="A279" s="272" t="s">
        <v>394</v>
      </c>
      <c r="B279" s="388" t="s">
        <v>7497</v>
      </c>
      <c r="C279" s="388" t="s">
        <v>10193</v>
      </c>
      <c r="D279" s="390">
        <v>29</v>
      </c>
      <c r="E279" s="390" t="s">
        <v>40</v>
      </c>
      <c r="F279" s="390" t="s">
        <v>34</v>
      </c>
      <c r="G279" s="390" t="s">
        <v>35</v>
      </c>
      <c r="H279" s="390">
        <v>8</v>
      </c>
      <c r="I279" s="390">
        <v>12</v>
      </c>
      <c r="J279" s="519">
        <v>0.4</v>
      </c>
      <c r="K279" s="517">
        <v>4.88</v>
      </c>
      <c r="L279" s="390">
        <v>28</v>
      </c>
      <c r="M279" s="390">
        <v>28</v>
      </c>
      <c r="N279" s="390">
        <v>0</v>
      </c>
      <c r="O279" s="390">
        <v>0</v>
      </c>
      <c r="P279" s="390">
        <v>0</v>
      </c>
      <c r="Q279" s="390">
        <v>0</v>
      </c>
      <c r="R279" s="518">
        <v>155</v>
      </c>
      <c r="S279" s="390">
        <v>161</v>
      </c>
      <c r="T279" s="390">
        <v>86</v>
      </c>
      <c r="U279" s="390">
        <v>84</v>
      </c>
      <c r="V279" s="390">
        <v>23</v>
      </c>
      <c r="W279" s="390">
        <v>70</v>
      </c>
      <c r="X279" s="390">
        <v>1</v>
      </c>
      <c r="Y279" s="390">
        <v>141</v>
      </c>
      <c r="Z279" s="390">
        <v>4</v>
      </c>
      <c r="AA279" s="390">
        <v>0</v>
      </c>
      <c r="AB279" s="390">
        <v>14</v>
      </c>
      <c r="AC279" s="390">
        <v>692</v>
      </c>
      <c r="AD279" s="390">
        <v>88</v>
      </c>
      <c r="AE279" s="390">
        <v>4.7</v>
      </c>
      <c r="AF279" s="519">
        <v>1.49</v>
      </c>
      <c r="AG279" s="518">
        <v>9.3000000000000007</v>
      </c>
      <c r="AH279" s="518">
        <v>1.3</v>
      </c>
      <c r="AI279" s="518">
        <v>4.0999999999999996</v>
      </c>
      <c r="AJ279" s="518">
        <v>8.1999999999999993</v>
      </c>
      <c r="AK279" s="567">
        <v>2.0099999999999998</v>
      </c>
      <c r="AL279" s="370"/>
      <c r="AM279" s="390">
        <v>112</v>
      </c>
      <c r="AN279" s="390">
        <v>0</v>
      </c>
      <c r="AO279" s="389">
        <v>30</v>
      </c>
      <c r="AP279" s="390">
        <v>5</v>
      </c>
      <c r="AQ279" s="390">
        <v>0</v>
      </c>
      <c r="AR279" s="390">
        <v>2</v>
      </c>
      <c r="AS279" s="390">
        <v>14</v>
      </c>
      <c r="AT279" s="390">
        <v>6</v>
      </c>
      <c r="AU279" s="390">
        <v>27</v>
      </c>
      <c r="AV279" s="519">
        <v>0.26800000000000002</v>
      </c>
      <c r="AW279" s="519">
        <v>0.29499999999999998</v>
      </c>
      <c r="AX279" s="519">
        <v>0.36599999999999999</v>
      </c>
      <c r="AY279" s="519">
        <v>0.66100000000000003</v>
      </c>
      <c r="AZ279" s="370"/>
      <c r="BA279" s="390">
        <v>498</v>
      </c>
      <c r="BB279" s="389">
        <v>0</v>
      </c>
      <c r="BC279" s="389">
        <v>131</v>
      </c>
      <c r="BD279" s="389">
        <v>19</v>
      </c>
      <c r="BE279" s="389">
        <v>3</v>
      </c>
      <c r="BF279" s="390">
        <v>21</v>
      </c>
      <c r="BG279" s="390">
        <v>66</v>
      </c>
      <c r="BH279" s="390">
        <v>64</v>
      </c>
      <c r="BI279" s="390">
        <v>114</v>
      </c>
      <c r="BJ279" s="519">
        <v>0.26300000000000001</v>
      </c>
      <c r="BK279" s="519">
        <v>0.35</v>
      </c>
      <c r="BL279" s="519">
        <v>0.44</v>
      </c>
      <c r="BM279" s="519">
        <v>0.79</v>
      </c>
    </row>
    <row r="280" spans="1:65" s="388" customFormat="1">
      <c r="A280" s="272" t="s">
        <v>319</v>
      </c>
      <c r="B280" s="388" t="s">
        <v>7498</v>
      </c>
      <c r="C280" s="388" t="s">
        <v>10193</v>
      </c>
      <c r="D280" s="390">
        <v>34</v>
      </c>
      <c r="E280" s="390" t="s">
        <v>48</v>
      </c>
      <c r="F280" s="390" t="s">
        <v>43</v>
      </c>
      <c r="G280" s="390" t="s">
        <v>10</v>
      </c>
      <c r="H280" s="390">
        <v>15</v>
      </c>
      <c r="I280" s="390">
        <v>11</v>
      </c>
      <c r="J280" s="519">
        <v>0.57699999999999996</v>
      </c>
      <c r="K280" s="517">
        <v>3.21</v>
      </c>
      <c r="L280" s="390">
        <v>33</v>
      </c>
      <c r="M280" s="390">
        <v>33</v>
      </c>
      <c r="N280" s="390">
        <v>0</v>
      </c>
      <c r="O280" s="390">
        <v>0</v>
      </c>
      <c r="P280" s="390">
        <v>0</v>
      </c>
      <c r="Q280" s="390">
        <v>0</v>
      </c>
      <c r="R280" s="518">
        <v>207.667</v>
      </c>
      <c r="S280" s="390">
        <v>181</v>
      </c>
      <c r="T280" s="390">
        <v>77</v>
      </c>
      <c r="U280" s="390">
        <v>74</v>
      </c>
      <c r="V280" s="390">
        <v>28</v>
      </c>
      <c r="W280" s="390">
        <v>43</v>
      </c>
      <c r="X280" s="390">
        <v>3</v>
      </c>
      <c r="Y280" s="390">
        <v>199</v>
      </c>
      <c r="Z280" s="390">
        <v>6</v>
      </c>
      <c r="AA280" s="390">
        <v>0</v>
      </c>
      <c r="AB280" s="390">
        <v>4</v>
      </c>
      <c r="AC280" s="390">
        <v>839</v>
      </c>
      <c r="AD280" s="390">
        <v>135</v>
      </c>
      <c r="AE280" s="390">
        <v>3.71</v>
      </c>
      <c r="AF280" s="519">
        <v>1.079</v>
      </c>
      <c r="AG280" s="518">
        <v>7.8</v>
      </c>
      <c r="AH280" s="518">
        <v>1.2</v>
      </c>
      <c r="AI280" s="518">
        <v>1.9</v>
      </c>
      <c r="AJ280" s="518">
        <v>8.6</v>
      </c>
      <c r="AK280" s="567">
        <v>4.63</v>
      </c>
      <c r="AL280" s="370"/>
      <c r="AM280" s="390">
        <v>351</v>
      </c>
      <c r="AN280" s="390">
        <v>0</v>
      </c>
      <c r="AO280" s="389">
        <v>82</v>
      </c>
      <c r="AP280" s="390">
        <v>15</v>
      </c>
      <c r="AQ280" s="390">
        <v>1</v>
      </c>
      <c r="AR280" s="390">
        <v>9</v>
      </c>
      <c r="AS280" s="390">
        <v>24</v>
      </c>
      <c r="AT280" s="390">
        <v>21</v>
      </c>
      <c r="AU280" s="390">
        <v>80</v>
      </c>
      <c r="AV280" s="519">
        <v>0.23400000000000001</v>
      </c>
      <c r="AW280" s="519">
        <v>0.28199999999999997</v>
      </c>
      <c r="AX280" s="519">
        <v>0.35899999999999999</v>
      </c>
      <c r="AY280" s="519">
        <v>0.64100000000000001</v>
      </c>
      <c r="AZ280" s="370"/>
      <c r="BA280" s="390">
        <v>433</v>
      </c>
      <c r="BB280" s="389">
        <v>0</v>
      </c>
      <c r="BC280" s="389">
        <v>99</v>
      </c>
      <c r="BD280" s="389">
        <v>22</v>
      </c>
      <c r="BE280" s="389">
        <v>1</v>
      </c>
      <c r="BF280" s="390">
        <v>19</v>
      </c>
      <c r="BG280" s="390">
        <v>45</v>
      </c>
      <c r="BH280" s="390">
        <v>22</v>
      </c>
      <c r="BI280" s="390">
        <v>119</v>
      </c>
      <c r="BJ280" s="519">
        <v>0.22900000000000001</v>
      </c>
      <c r="BK280" s="519">
        <v>0.26900000000000002</v>
      </c>
      <c r="BL280" s="519">
        <v>0.41599999999999998</v>
      </c>
      <c r="BM280" s="519">
        <v>0.68500000000000005</v>
      </c>
    </row>
    <row r="281" spans="1:65" s="388" customFormat="1">
      <c r="A281" s="272" t="s">
        <v>6285</v>
      </c>
      <c r="B281" s="388" t="s">
        <v>7499</v>
      </c>
      <c r="C281" s="388" t="s">
        <v>10193</v>
      </c>
      <c r="D281" s="390">
        <v>26</v>
      </c>
      <c r="E281" s="390" t="s">
        <v>100</v>
      </c>
      <c r="F281" s="390" t="s">
        <v>43</v>
      </c>
      <c r="G281" s="390" t="s">
        <v>10</v>
      </c>
      <c r="H281" s="390">
        <v>4</v>
      </c>
      <c r="I281" s="390">
        <v>2</v>
      </c>
      <c r="J281" s="519">
        <v>0.66700000000000004</v>
      </c>
      <c r="K281" s="517">
        <v>3.11</v>
      </c>
      <c r="L281" s="390">
        <v>45</v>
      </c>
      <c r="M281" s="390">
        <v>3</v>
      </c>
      <c r="N281" s="390">
        <v>10</v>
      </c>
      <c r="O281" s="390">
        <v>0</v>
      </c>
      <c r="P281" s="390">
        <v>0</v>
      </c>
      <c r="Q281" s="390">
        <v>1</v>
      </c>
      <c r="R281" s="518">
        <v>81</v>
      </c>
      <c r="S281" s="390">
        <v>78</v>
      </c>
      <c r="T281" s="390">
        <v>32</v>
      </c>
      <c r="U281" s="390">
        <v>28</v>
      </c>
      <c r="V281" s="390">
        <v>6</v>
      </c>
      <c r="W281" s="390">
        <v>34</v>
      </c>
      <c r="X281" s="390">
        <v>2</v>
      </c>
      <c r="Y281" s="390">
        <v>54</v>
      </c>
      <c r="Z281" s="390">
        <v>3</v>
      </c>
      <c r="AA281" s="390">
        <v>0</v>
      </c>
      <c r="AB281" s="390">
        <v>2</v>
      </c>
      <c r="AC281" s="390">
        <v>344</v>
      </c>
      <c r="AD281" s="390">
        <v>135</v>
      </c>
      <c r="AE281" s="390">
        <v>4.16</v>
      </c>
      <c r="AF281" s="519">
        <v>1.383</v>
      </c>
      <c r="AG281" s="518">
        <v>8.6999999999999993</v>
      </c>
      <c r="AH281" s="518">
        <v>0.7</v>
      </c>
      <c r="AI281" s="518">
        <v>3.8</v>
      </c>
      <c r="AJ281" s="518">
        <v>6</v>
      </c>
      <c r="AK281" s="567">
        <v>1.59</v>
      </c>
      <c r="AL281" s="370"/>
      <c r="AM281" s="390">
        <v>124</v>
      </c>
      <c r="AN281" s="390">
        <v>0</v>
      </c>
      <c r="AO281" s="389">
        <v>35</v>
      </c>
      <c r="AP281" s="390">
        <v>5</v>
      </c>
      <c r="AQ281" s="390">
        <v>1</v>
      </c>
      <c r="AR281" s="390">
        <v>3</v>
      </c>
      <c r="AS281" s="390">
        <v>15</v>
      </c>
      <c r="AT281" s="390">
        <v>22</v>
      </c>
      <c r="AU281" s="390">
        <v>28</v>
      </c>
      <c r="AV281" s="519">
        <v>0.28199999999999997</v>
      </c>
      <c r="AW281" s="519">
        <v>0.38900000000000001</v>
      </c>
      <c r="AX281" s="519">
        <v>0.41099999999999998</v>
      </c>
      <c r="AY281" s="519">
        <v>0.8</v>
      </c>
      <c r="AZ281" s="370"/>
      <c r="BA281" s="390">
        <v>178</v>
      </c>
      <c r="BB281" s="389">
        <v>0</v>
      </c>
      <c r="BC281" s="389">
        <v>43</v>
      </c>
      <c r="BD281" s="389">
        <v>7</v>
      </c>
      <c r="BE281" s="389">
        <v>1</v>
      </c>
      <c r="BF281" s="390">
        <v>3</v>
      </c>
      <c r="BG281" s="390">
        <v>18</v>
      </c>
      <c r="BH281" s="390">
        <v>12</v>
      </c>
      <c r="BI281" s="390">
        <v>26</v>
      </c>
      <c r="BJ281" s="519">
        <v>0.24199999999999999</v>
      </c>
      <c r="BK281" s="519">
        <v>0.29499999999999998</v>
      </c>
      <c r="BL281" s="519">
        <v>0.34300000000000003</v>
      </c>
      <c r="BM281" s="519">
        <v>0.63800000000000001</v>
      </c>
    </row>
    <row r="282" spans="1:65" s="388" customFormat="1">
      <c r="A282" s="272" t="s">
        <v>395</v>
      </c>
      <c r="B282" s="388" t="s">
        <v>7500</v>
      </c>
      <c r="C282" s="388" t="s">
        <v>10193</v>
      </c>
      <c r="D282" s="390">
        <v>30</v>
      </c>
      <c r="E282" s="390" t="s">
        <v>51</v>
      </c>
      <c r="F282" s="390" t="s">
        <v>34</v>
      </c>
      <c r="G282" s="390" t="s">
        <v>10</v>
      </c>
      <c r="H282" s="390">
        <v>1</v>
      </c>
      <c r="I282" s="390">
        <v>2</v>
      </c>
      <c r="J282" s="519">
        <v>0.33300000000000002</v>
      </c>
      <c r="K282" s="517">
        <v>6.2</v>
      </c>
      <c r="L282" s="390">
        <v>44</v>
      </c>
      <c r="M282" s="390">
        <v>0</v>
      </c>
      <c r="N282" s="390">
        <v>14</v>
      </c>
      <c r="O282" s="390">
        <v>0</v>
      </c>
      <c r="P282" s="390">
        <v>0</v>
      </c>
      <c r="Q282" s="390">
        <v>0</v>
      </c>
      <c r="R282" s="518">
        <v>45</v>
      </c>
      <c r="S282" s="390">
        <v>57</v>
      </c>
      <c r="T282" s="390">
        <v>33</v>
      </c>
      <c r="U282" s="390">
        <v>31</v>
      </c>
      <c r="V282" s="390">
        <v>8</v>
      </c>
      <c r="W282" s="390">
        <v>10</v>
      </c>
      <c r="X282" s="390">
        <v>1</v>
      </c>
      <c r="Y282" s="390">
        <v>39</v>
      </c>
      <c r="Z282" s="390">
        <v>1</v>
      </c>
      <c r="AA282" s="390">
        <v>0</v>
      </c>
      <c r="AB282" s="390">
        <v>3</v>
      </c>
      <c r="AC282" s="390">
        <v>199</v>
      </c>
      <c r="AD282" s="390">
        <v>71</v>
      </c>
      <c r="AE282" s="390">
        <v>4.47</v>
      </c>
      <c r="AF282" s="519">
        <v>1.4890000000000001</v>
      </c>
      <c r="AG282" s="518">
        <v>11.4</v>
      </c>
      <c r="AH282" s="518">
        <v>1.6</v>
      </c>
      <c r="AI282" s="518">
        <v>2</v>
      </c>
      <c r="AJ282" s="518">
        <v>7.8</v>
      </c>
      <c r="AK282" s="567">
        <v>3.9</v>
      </c>
      <c r="AL282" s="370"/>
      <c r="AM282" s="390">
        <v>80</v>
      </c>
      <c r="AN282" s="390">
        <v>0</v>
      </c>
      <c r="AO282" s="389">
        <v>29</v>
      </c>
      <c r="AP282" s="390">
        <v>7</v>
      </c>
      <c r="AQ282" s="390">
        <v>0</v>
      </c>
      <c r="AR282" s="390">
        <v>4</v>
      </c>
      <c r="AS282" s="390">
        <v>14</v>
      </c>
      <c r="AT282" s="390">
        <v>4</v>
      </c>
      <c r="AU282" s="390">
        <v>13</v>
      </c>
      <c r="AV282" s="519">
        <v>0.36299999999999999</v>
      </c>
      <c r="AW282" s="519">
        <v>0.39300000000000002</v>
      </c>
      <c r="AX282" s="519">
        <v>0.6</v>
      </c>
      <c r="AY282" s="519">
        <v>0.99299999999999999</v>
      </c>
      <c r="AZ282" s="370"/>
      <c r="BA282" s="390">
        <v>105</v>
      </c>
      <c r="BB282" s="389">
        <v>0</v>
      </c>
      <c r="BC282" s="389">
        <v>28</v>
      </c>
      <c r="BD282" s="389">
        <v>6</v>
      </c>
      <c r="BE282" s="389">
        <v>2</v>
      </c>
      <c r="BF282" s="390">
        <v>4</v>
      </c>
      <c r="BG282" s="390">
        <v>19</v>
      </c>
      <c r="BH282" s="390">
        <v>6</v>
      </c>
      <c r="BI282" s="390">
        <v>26</v>
      </c>
      <c r="BJ282" s="519">
        <v>0.26900000000000002</v>
      </c>
      <c r="BK282" s="519">
        <v>0.313</v>
      </c>
      <c r="BL282" s="519">
        <v>0.48099999999999998</v>
      </c>
      <c r="BM282" s="519">
        <v>0.79400000000000004</v>
      </c>
    </row>
    <row r="283" spans="1:65" s="388" customFormat="1">
      <c r="A283" s="272" t="s">
        <v>8109</v>
      </c>
      <c r="B283" s="388" t="s">
        <v>8110</v>
      </c>
      <c r="C283" s="388" t="s">
        <v>10193</v>
      </c>
      <c r="D283" s="390">
        <v>31</v>
      </c>
      <c r="E283" s="390" t="s">
        <v>113</v>
      </c>
      <c r="F283" s="390" t="s">
        <v>43</v>
      </c>
      <c r="G283" s="390" t="s">
        <v>35</v>
      </c>
      <c r="H283" s="390">
        <v>2</v>
      </c>
      <c r="I283" s="390">
        <v>4</v>
      </c>
      <c r="J283" s="519">
        <v>0.33300000000000002</v>
      </c>
      <c r="K283" s="517">
        <v>6.49</v>
      </c>
      <c r="L283" s="390">
        <v>61</v>
      </c>
      <c r="M283" s="390">
        <v>0</v>
      </c>
      <c r="N283" s="390">
        <v>9</v>
      </c>
      <c r="O283" s="390">
        <v>0</v>
      </c>
      <c r="P283" s="390">
        <v>0</v>
      </c>
      <c r="Q283" s="390">
        <v>1</v>
      </c>
      <c r="R283" s="518">
        <v>51.332999999999998</v>
      </c>
      <c r="S283" s="390">
        <v>59</v>
      </c>
      <c r="T283" s="390">
        <v>39</v>
      </c>
      <c r="U283" s="390">
        <v>37</v>
      </c>
      <c r="V283" s="390">
        <v>10</v>
      </c>
      <c r="W283" s="390">
        <v>16</v>
      </c>
      <c r="X283" s="390">
        <v>1</v>
      </c>
      <c r="Y283" s="390">
        <v>47</v>
      </c>
      <c r="Z283" s="390">
        <v>2</v>
      </c>
      <c r="AA283" s="390">
        <v>0</v>
      </c>
      <c r="AB283" s="390">
        <v>5</v>
      </c>
      <c r="AC283" s="390">
        <v>227</v>
      </c>
      <c r="AD283" s="390">
        <v>73</v>
      </c>
      <c r="AE283" s="390">
        <v>4.91</v>
      </c>
      <c r="AF283" s="519">
        <v>1.4610000000000001</v>
      </c>
      <c r="AG283" s="518">
        <v>10.3</v>
      </c>
      <c r="AH283" s="518">
        <v>1.8</v>
      </c>
      <c r="AI283" s="518">
        <v>2.8</v>
      </c>
      <c r="AJ283" s="518">
        <v>8.1999999999999993</v>
      </c>
      <c r="AK283" s="567">
        <v>2.94</v>
      </c>
      <c r="AL283" s="370"/>
      <c r="AM283" s="390">
        <v>75</v>
      </c>
      <c r="AN283" s="390">
        <v>0</v>
      </c>
      <c r="AO283" s="389">
        <v>23</v>
      </c>
      <c r="AP283" s="390">
        <v>6</v>
      </c>
      <c r="AQ283" s="390">
        <v>0</v>
      </c>
      <c r="AR283" s="390">
        <v>4</v>
      </c>
      <c r="AS283" s="390">
        <v>16</v>
      </c>
      <c r="AT283" s="390">
        <v>10</v>
      </c>
      <c r="AU283" s="390">
        <v>19</v>
      </c>
      <c r="AV283" s="519">
        <v>0.307</v>
      </c>
      <c r="AW283" s="519">
        <v>0.39500000000000002</v>
      </c>
      <c r="AX283" s="519">
        <v>0.54700000000000004</v>
      </c>
      <c r="AY283" s="519">
        <v>0.94199999999999995</v>
      </c>
      <c r="AZ283" s="370"/>
      <c r="BA283" s="390">
        <v>132</v>
      </c>
      <c r="BB283" s="389">
        <v>0</v>
      </c>
      <c r="BC283" s="389">
        <v>36</v>
      </c>
      <c r="BD283" s="389">
        <v>9</v>
      </c>
      <c r="BE283" s="389">
        <v>4</v>
      </c>
      <c r="BF283" s="390">
        <v>6</v>
      </c>
      <c r="BG283" s="390">
        <v>20</v>
      </c>
      <c r="BH283" s="390">
        <v>6</v>
      </c>
      <c r="BI283" s="390">
        <v>28</v>
      </c>
      <c r="BJ283" s="519">
        <v>0.27300000000000002</v>
      </c>
      <c r="BK283" s="519">
        <v>0.309</v>
      </c>
      <c r="BL283" s="519">
        <v>0.53800000000000003</v>
      </c>
      <c r="BM283" s="519">
        <v>0.84699999999999998</v>
      </c>
    </row>
    <row r="284" spans="1:65" s="388" customFormat="1">
      <c r="A284" s="272" t="s">
        <v>6170</v>
      </c>
      <c r="B284" s="388" t="s">
        <v>7501</v>
      </c>
      <c r="C284" s="388" t="s">
        <v>10193</v>
      </c>
      <c r="D284" s="390">
        <v>28</v>
      </c>
      <c r="E284" s="390" t="s">
        <v>97</v>
      </c>
      <c r="F284" s="390" t="s">
        <v>43</v>
      </c>
      <c r="G284" s="390" t="s">
        <v>35</v>
      </c>
      <c r="H284" s="390">
        <v>5</v>
      </c>
      <c r="I284" s="390">
        <v>6</v>
      </c>
      <c r="J284" s="519">
        <v>0.45500000000000002</v>
      </c>
      <c r="K284" s="517">
        <v>3.99</v>
      </c>
      <c r="L284" s="390">
        <v>38</v>
      </c>
      <c r="M284" s="390">
        <v>19</v>
      </c>
      <c r="N284" s="390">
        <v>6</v>
      </c>
      <c r="O284" s="390">
        <v>0</v>
      </c>
      <c r="P284" s="390">
        <v>0</v>
      </c>
      <c r="Q284" s="390">
        <v>0</v>
      </c>
      <c r="R284" s="518">
        <v>124</v>
      </c>
      <c r="S284" s="390">
        <v>131</v>
      </c>
      <c r="T284" s="390">
        <v>58</v>
      </c>
      <c r="U284" s="390">
        <v>55</v>
      </c>
      <c r="V284" s="390">
        <v>10</v>
      </c>
      <c r="W284" s="390">
        <v>39</v>
      </c>
      <c r="X284" s="390">
        <v>4</v>
      </c>
      <c r="Y284" s="390">
        <v>86</v>
      </c>
      <c r="Z284" s="390">
        <v>7</v>
      </c>
      <c r="AA284" s="390">
        <v>0</v>
      </c>
      <c r="AB284" s="390">
        <v>4</v>
      </c>
      <c r="AC284" s="390">
        <v>534</v>
      </c>
      <c r="AD284" s="390">
        <v>107</v>
      </c>
      <c r="AE284" s="390">
        <v>3.94</v>
      </c>
      <c r="AF284" s="519">
        <v>1.371</v>
      </c>
      <c r="AG284" s="518">
        <v>9.5</v>
      </c>
      <c r="AH284" s="518">
        <v>0.7</v>
      </c>
      <c r="AI284" s="518">
        <v>2.8</v>
      </c>
      <c r="AJ284" s="518">
        <v>6.2</v>
      </c>
      <c r="AK284" s="567">
        <v>2.21</v>
      </c>
      <c r="AL284" s="370"/>
      <c r="AM284" s="390">
        <v>132</v>
      </c>
      <c r="AN284" s="390">
        <v>0</v>
      </c>
      <c r="AO284" s="389">
        <v>33</v>
      </c>
      <c r="AP284" s="390">
        <v>6</v>
      </c>
      <c r="AQ284" s="390">
        <v>1</v>
      </c>
      <c r="AR284" s="390">
        <v>2</v>
      </c>
      <c r="AS284" s="390">
        <v>16</v>
      </c>
      <c r="AT284" s="390">
        <v>12</v>
      </c>
      <c r="AU284" s="390">
        <v>31</v>
      </c>
      <c r="AV284" s="519">
        <v>0.25</v>
      </c>
      <c r="AW284" s="519">
        <v>0.32</v>
      </c>
      <c r="AX284" s="519">
        <v>0.35599999999999998</v>
      </c>
      <c r="AY284" s="519">
        <v>0.67600000000000005</v>
      </c>
      <c r="AZ284" s="370"/>
      <c r="BA284" s="390">
        <v>349</v>
      </c>
      <c r="BB284" s="389">
        <v>0</v>
      </c>
      <c r="BC284" s="389">
        <v>98</v>
      </c>
      <c r="BD284" s="389">
        <v>17</v>
      </c>
      <c r="BE284" s="389">
        <v>1</v>
      </c>
      <c r="BF284" s="390">
        <v>8</v>
      </c>
      <c r="BG284" s="390">
        <v>30</v>
      </c>
      <c r="BH284" s="390">
        <v>27</v>
      </c>
      <c r="BI284" s="390">
        <v>55</v>
      </c>
      <c r="BJ284" s="519">
        <v>0.28100000000000003</v>
      </c>
      <c r="BK284" s="519">
        <v>0.33900000000000002</v>
      </c>
      <c r="BL284" s="519">
        <v>0.40400000000000003</v>
      </c>
      <c r="BM284" s="519">
        <v>0.74299999999999999</v>
      </c>
    </row>
    <row r="285" spans="1:65" s="388" customFormat="1">
      <c r="A285" s="272" t="s">
        <v>396</v>
      </c>
      <c r="B285" s="388" t="s">
        <v>7503</v>
      </c>
      <c r="C285" s="388" t="s">
        <v>10193</v>
      </c>
      <c r="D285" s="390">
        <v>30</v>
      </c>
      <c r="E285" s="390" t="s">
        <v>38</v>
      </c>
      <c r="F285" s="390" t="s">
        <v>34</v>
      </c>
      <c r="G285" s="390" t="s">
        <v>10</v>
      </c>
      <c r="H285" s="390">
        <v>5</v>
      </c>
      <c r="I285" s="390">
        <v>4</v>
      </c>
      <c r="J285" s="519">
        <v>0.55600000000000005</v>
      </c>
      <c r="K285" s="517">
        <v>3.66</v>
      </c>
      <c r="L285" s="390">
        <v>16</v>
      </c>
      <c r="M285" s="390">
        <v>16</v>
      </c>
      <c r="N285" s="390">
        <v>0</v>
      </c>
      <c r="O285" s="390">
        <v>0</v>
      </c>
      <c r="P285" s="390">
        <v>0</v>
      </c>
      <c r="Q285" s="390">
        <v>0</v>
      </c>
      <c r="R285" s="518">
        <v>76.332999999999998</v>
      </c>
      <c r="S285" s="390">
        <v>64</v>
      </c>
      <c r="T285" s="390">
        <v>43</v>
      </c>
      <c r="U285" s="390">
        <v>31</v>
      </c>
      <c r="V285" s="390">
        <v>11</v>
      </c>
      <c r="W285" s="390">
        <v>34</v>
      </c>
      <c r="X285" s="390">
        <v>0</v>
      </c>
      <c r="Y285" s="390">
        <v>87</v>
      </c>
      <c r="Z285" s="390">
        <v>1</v>
      </c>
      <c r="AA285" s="390">
        <v>0</v>
      </c>
      <c r="AB285" s="390">
        <v>15</v>
      </c>
      <c r="AC285" s="390">
        <v>324</v>
      </c>
      <c r="AD285" s="390">
        <v>114</v>
      </c>
      <c r="AE285" s="390">
        <v>4.13</v>
      </c>
      <c r="AF285" s="519">
        <v>1.284</v>
      </c>
      <c r="AG285" s="518">
        <v>7.5</v>
      </c>
      <c r="AH285" s="518">
        <v>1.3</v>
      </c>
      <c r="AI285" s="518">
        <v>4</v>
      </c>
      <c r="AJ285" s="518">
        <v>10.3</v>
      </c>
      <c r="AK285" s="567">
        <v>2.56</v>
      </c>
      <c r="AL285" s="370"/>
      <c r="AM285" s="390">
        <v>150</v>
      </c>
      <c r="AN285" s="390">
        <v>0</v>
      </c>
      <c r="AO285" s="389">
        <v>31</v>
      </c>
      <c r="AP285" s="390">
        <v>1</v>
      </c>
      <c r="AQ285" s="390">
        <v>2</v>
      </c>
      <c r="AR285" s="390">
        <v>6</v>
      </c>
      <c r="AS285" s="390">
        <v>16</v>
      </c>
      <c r="AT285" s="390">
        <v>18</v>
      </c>
      <c r="AU285" s="390">
        <v>47</v>
      </c>
      <c r="AV285" s="519">
        <v>0.20699999999999999</v>
      </c>
      <c r="AW285" s="519">
        <v>0.29199999999999998</v>
      </c>
      <c r="AX285" s="519">
        <v>0.36</v>
      </c>
      <c r="AY285" s="519">
        <v>0.65200000000000002</v>
      </c>
      <c r="AZ285" s="370"/>
      <c r="BA285" s="390">
        <v>138</v>
      </c>
      <c r="BB285" s="389">
        <v>0</v>
      </c>
      <c r="BC285" s="389">
        <v>33</v>
      </c>
      <c r="BD285" s="389">
        <v>8</v>
      </c>
      <c r="BE285" s="389">
        <v>0</v>
      </c>
      <c r="BF285" s="390">
        <v>5</v>
      </c>
      <c r="BG285" s="390">
        <v>18</v>
      </c>
      <c r="BH285" s="390">
        <v>16</v>
      </c>
      <c r="BI285" s="390">
        <v>40</v>
      </c>
      <c r="BJ285" s="519">
        <v>0.23899999999999999</v>
      </c>
      <c r="BK285" s="519">
        <v>0.32300000000000001</v>
      </c>
      <c r="BL285" s="519">
        <v>0.40600000000000003</v>
      </c>
      <c r="BM285" s="519">
        <v>0.72899999999999998</v>
      </c>
    </row>
    <row r="286" spans="1:65" s="388" customFormat="1">
      <c r="A286" s="272" t="s">
        <v>397</v>
      </c>
      <c r="B286" s="388" t="s">
        <v>7504</v>
      </c>
      <c r="C286" s="388" t="s">
        <v>10193</v>
      </c>
      <c r="D286" s="390">
        <v>36</v>
      </c>
      <c r="E286" s="390" t="s">
        <v>58</v>
      </c>
      <c r="F286" s="390" t="s">
        <v>34</v>
      </c>
      <c r="G286" s="390" t="s">
        <v>10</v>
      </c>
      <c r="H286" s="390">
        <v>7</v>
      </c>
      <c r="I286" s="390">
        <v>16</v>
      </c>
      <c r="J286" s="519">
        <v>0.30399999999999999</v>
      </c>
      <c r="K286" s="517">
        <v>4.53</v>
      </c>
      <c r="L286" s="390">
        <v>34</v>
      </c>
      <c r="M286" s="390">
        <v>33</v>
      </c>
      <c r="N286" s="390">
        <v>1</v>
      </c>
      <c r="O286" s="390">
        <v>0</v>
      </c>
      <c r="P286" s="390">
        <v>0</v>
      </c>
      <c r="Q286" s="390">
        <v>0</v>
      </c>
      <c r="R286" s="518">
        <v>204.667</v>
      </c>
      <c r="S286" s="390">
        <v>190</v>
      </c>
      <c r="T286" s="390">
        <v>115</v>
      </c>
      <c r="U286" s="390">
        <v>103</v>
      </c>
      <c r="V286" s="390">
        <v>34</v>
      </c>
      <c r="W286" s="390">
        <v>78</v>
      </c>
      <c r="X286" s="390">
        <v>0</v>
      </c>
      <c r="Y286" s="390">
        <v>154</v>
      </c>
      <c r="Z286" s="390">
        <v>9</v>
      </c>
      <c r="AA286" s="390">
        <v>1</v>
      </c>
      <c r="AB286" s="390">
        <v>11</v>
      </c>
      <c r="AC286" s="390">
        <v>871</v>
      </c>
      <c r="AD286" s="390">
        <v>93</v>
      </c>
      <c r="AE286" s="390">
        <v>5.09</v>
      </c>
      <c r="AF286" s="519">
        <v>1.3089999999999999</v>
      </c>
      <c r="AG286" s="518">
        <v>8.4</v>
      </c>
      <c r="AH286" s="518">
        <v>1.5</v>
      </c>
      <c r="AI286" s="518">
        <v>3.4</v>
      </c>
      <c r="AJ286" s="518">
        <v>6.8</v>
      </c>
      <c r="AK286" s="567">
        <v>1.97</v>
      </c>
      <c r="AL286" s="370"/>
      <c r="AM286" s="390">
        <v>393</v>
      </c>
      <c r="AN286" s="390">
        <v>0</v>
      </c>
      <c r="AO286" s="389">
        <v>84</v>
      </c>
      <c r="AP286" s="390">
        <v>20</v>
      </c>
      <c r="AQ286" s="390">
        <v>1</v>
      </c>
      <c r="AR286" s="390">
        <v>15</v>
      </c>
      <c r="AS286" s="390">
        <v>46</v>
      </c>
      <c r="AT286" s="390">
        <v>48</v>
      </c>
      <c r="AU286" s="390">
        <v>84</v>
      </c>
      <c r="AV286" s="519">
        <v>0.214</v>
      </c>
      <c r="AW286" s="519">
        <v>0.30199999999999999</v>
      </c>
      <c r="AX286" s="519">
        <v>0.38400000000000001</v>
      </c>
      <c r="AY286" s="519">
        <v>0.68600000000000005</v>
      </c>
      <c r="AZ286" s="370"/>
      <c r="BA286" s="390">
        <v>382</v>
      </c>
      <c r="BB286" s="389">
        <v>0</v>
      </c>
      <c r="BC286" s="389">
        <v>106</v>
      </c>
      <c r="BD286" s="389">
        <v>21</v>
      </c>
      <c r="BE286" s="389">
        <v>1</v>
      </c>
      <c r="BF286" s="390">
        <v>19</v>
      </c>
      <c r="BG286" s="390">
        <v>59</v>
      </c>
      <c r="BH286" s="390">
        <v>30</v>
      </c>
      <c r="BI286" s="390">
        <v>70</v>
      </c>
      <c r="BJ286" s="519">
        <v>0.27700000000000002</v>
      </c>
      <c r="BK286" s="519">
        <v>0.33600000000000002</v>
      </c>
      <c r="BL286" s="519">
        <v>0.48699999999999999</v>
      </c>
      <c r="BM286" s="519">
        <v>0.82299999999999995</v>
      </c>
    </row>
    <row r="287" spans="1:65" s="388" customFormat="1">
      <c r="A287" s="272" t="s">
        <v>8093</v>
      </c>
      <c r="B287" s="388" t="s">
        <v>8094</v>
      </c>
      <c r="C287" s="388" t="s">
        <v>10193</v>
      </c>
      <c r="D287" s="390">
        <v>27</v>
      </c>
      <c r="E287" s="390" t="s">
        <v>66</v>
      </c>
      <c r="F287" s="390" t="s">
        <v>43</v>
      </c>
      <c r="G287" s="390" t="s">
        <v>10</v>
      </c>
      <c r="H287" s="390">
        <v>10</v>
      </c>
      <c r="I287" s="390">
        <v>10</v>
      </c>
      <c r="J287" s="519">
        <v>0.5</v>
      </c>
      <c r="K287" s="517">
        <v>5.09</v>
      </c>
      <c r="L287" s="390">
        <v>28</v>
      </c>
      <c r="M287" s="390">
        <v>26</v>
      </c>
      <c r="N287" s="390">
        <v>1</v>
      </c>
      <c r="O287" s="390">
        <v>1</v>
      </c>
      <c r="P287" s="390">
        <v>1</v>
      </c>
      <c r="Q287" s="390">
        <v>0</v>
      </c>
      <c r="R287" s="518">
        <v>145</v>
      </c>
      <c r="S287" s="390">
        <v>153</v>
      </c>
      <c r="T287" s="390">
        <v>87</v>
      </c>
      <c r="U287" s="390">
        <v>82</v>
      </c>
      <c r="V287" s="390">
        <v>19</v>
      </c>
      <c r="W287" s="390">
        <v>54</v>
      </c>
      <c r="X287" s="390">
        <v>1</v>
      </c>
      <c r="Y287" s="390">
        <v>112</v>
      </c>
      <c r="Z287" s="390">
        <v>2</v>
      </c>
      <c r="AA287" s="390">
        <v>0</v>
      </c>
      <c r="AB287" s="390">
        <v>6</v>
      </c>
      <c r="AC287" s="390">
        <v>625</v>
      </c>
      <c r="AD287" s="390">
        <v>76</v>
      </c>
      <c r="AE287" s="390">
        <v>4.4800000000000004</v>
      </c>
      <c r="AF287" s="519">
        <v>1.4279999999999999</v>
      </c>
      <c r="AG287" s="518">
        <v>9.5</v>
      </c>
      <c r="AH287" s="518">
        <v>1.2</v>
      </c>
      <c r="AI287" s="518">
        <v>3.4</v>
      </c>
      <c r="AJ287" s="518">
        <v>7</v>
      </c>
      <c r="AK287" s="567">
        <v>2.0699999999999998</v>
      </c>
      <c r="AL287" s="370"/>
      <c r="AM287" s="390">
        <v>305</v>
      </c>
      <c r="AN287" s="390">
        <v>0</v>
      </c>
      <c r="AO287" s="389">
        <v>88</v>
      </c>
      <c r="AP287" s="390">
        <v>15</v>
      </c>
      <c r="AQ287" s="390">
        <v>4</v>
      </c>
      <c r="AR287" s="390">
        <v>12</v>
      </c>
      <c r="AS287" s="390">
        <v>45</v>
      </c>
      <c r="AT287" s="390">
        <v>31</v>
      </c>
      <c r="AU287" s="390">
        <v>53</v>
      </c>
      <c r="AV287" s="519">
        <v>0.28899999999999998</v>
      </c>
      <c r="AW287" s="519">
        <v>0.35199999999999998</v>
      </c>
      <c r="AX287" s="519">
        <v>0.48199999999999998</v>
      </c>
      <c r="AY287" s="519">
        <v>0.83399999999999996</v>
      </c>
      <c r="AZ287" s="370"/>
      <c r="BA287" s="390">
        <v>255</v>
      </c>
      <c r="BB287" s="389">
        <v>0</v>
      </c>
      <c r="BC287" s="389">
        <v>65</v>
      </c>
      <c r="BD287" s="389">
        <v>14</v>
      </c>
      <c r="BE287" s="389">
        <v>4</v>
      </c>
      <c r="BF287" s="390">
        <v>7</v>
      </c>
      <c r="BG287" s="390">
        <v>32</v>
      </c>
      <c r="BH287" s="390">
        <v>23</v>
      </c>
      <c r="BI287" s="390">
        <v>59</v>
      </c>
      <c r="BJ287" s="519">
        <v>0.255</v>
      </c>
      <c r="BK287" s="519">
        <v>0.317</v>
      </c>
      <c r="BL287" s="519">
        <v>0.42399999999999999</v>
      </c>
      <c r="BM287" s="519">
        <v>0.74099999999999999</v>
      </c>
    </row>
    <row r="288" spans="1:65" s="388" customFormat="1">
      <c r="A288" s="272" t="s">
        <v>8184</v>
      </c>
      <c r="B288" s="388" t="s">
        <v>8185</v>
      </c>
      <c r="C288" s="388" t="s">
        <v>10193</v>
      </c>
      <c r="D288" s="390">
        <v>25</v>
      </c>
      <c r="E288" s="390" t="s">
        <v>70</v>
      </c>
      <c r="F288" s="390" t="s">
        <v>43</v>
      </c>
      <c r="G288" s="390" t="s">
        <v>10</v>
      </c>
      <c r="H288" s="390">
        <v>3</v>
      </c>
      <c r="I288" s="390">
        <v>0</v>
      </c>
      <c r="J288" s="519">
        <v>1</v>
      </c>
      <c r="K288" s="517">
        <v>3.61</v>
      </c>
      <c r="L288" s="390">
        <v>19</v>
      </c>
      <c r="M288" s="390">
        <v>4</v>
      </c>
      <c r="N288" s="390">
        <v>4</v>
      </c>
      <c r="O288" s="390">
        <v>0</v>
      </c>
      <c r="P288" s="390">
        <v>0</v>
      </c>
      <c r="Q288" s="390">
        <v>1</v>
      </c>
      <c r="R288" s="518">
        <v>42.332999999999998</v>
      </c>
      <c r="S288" s="390">
        <v>36</v>
      </c>
      <c r="T288" s="390">
        <v>18</v>
      </c>
      <c r="U288" s="390">
        <v>17</v>
      </c>
      <c r="V288" s="390">
        <v>4</v>
      </c>
      <c r="W288" s="390">
        <v>14</v>
      </c>
      <c r="X288" s="390">
        <v>0</v>
      </c>
      <c r="Y288" s="390">
        <v>47</v>
      </c>
      <c r="Z288" s="390">
        <v>2</v>
      </c>
      <c r="AA288" s="390">
        <v>0</v>
      </c>
      <c r="AB288" s="390">
        <v>1</v>
      </c>
      <c r="AC288" s="390">
        <v>176</v>
      </c>
      <c r="AD288" s="390">
        <v>114</v>
      </c>
      <c r="AE288" s="390">
        <v>3.3</v>
      </c>
      <c r="AF288" s="519">
        <v>1.181</v>
      </c>
      <c r="AG288" s="518">
        <v>7.7</v>
      </c>
      <c r="AH288" s="518">
        <v>0.9</v>
      </c>
      <c r="AI288" s="518">
        <v>3</v>
      </c>
      <c r="AJ288" s="518">
        <v>10</v>
      </c>
      <c r="AK288" s="567">
        <v>3.36</v>
      </c>
      <c r="AL288" s="370"/>
      <c r="AM288" s="390">
        <v>77</v>
      </c>
      <c r="AN288" s="390">
        <v>0</v>
      </c>
      <c r="AO288" s="389">
        <v>17</v>
      </c>
      <c r="AP288" s="390">
        <v>2</v>
      </c>
      <c r="AQ288" s="390">
        <v>1</v>
      </c>
      <c r="AR288" s="390">
        <v>1</v>
      </c>
      <c r="AS288" s="390">
        <v>6</v>
      </c>
      <c r="AT288" s="390">
        <v>10</v>
      </c>
      <c r="AU288" s="390">
        <v>28</v>
      </c>
      <c r="AV288" s="519">
        <v>0.221</v>
      </c>
      <c r="AW288" s="519">
        <v>0.31</v>
      </c>
      <c r="AX288" s="519">
        <v>0.312</v>
      </c>
      <c r="AY288" s="519">
        <v>0.622</v>
      </c>
      <c r="AZ288" s="370"/>
      <c r="BA288" s="390">
        <v>82</v>
      </c>
      <c r="BB288" s="389">
        <v>0</v>
      </c>
      <c r="BC288" s="389">
        <v>19</v>
      </c>
      <c r="BD288" s="389">
        <v>3</v>
      </c>
      <c r="BE288" s="389">
        <v>0</v>
      </c>
      <c r="BF288" s="390">
        <v>3</v>
      </c>
      <c r="BG288" s="390">
        <v>12</v>
      </c>
      <c r="BH288" s="390">
        <v>4</v>
      </c>
      <c r="BI288" s="390">
        <v>19</v>
      </c>
      <c r="BJ288" s="519">
        <v>0.23200000000000001</v>
      </c>
      <c r="BK288" s="519">
        <v>0.28100000000000003</v>
      </c>
      <c r="BL288" s="519">
        <v>0.378</v>
      </c>
      <c r="BM288" s="519">
        <v>0.65900000000000003</v>
      </c>
    </row>
    <row r="289" spans="1:65">
      <c r="Q289" s="538"/>
    </row>
    <row r="290" spans="1:65">
      <c r="A290" s="356" t="s">
        <v>467</v>
      </c>
      <c r="B290" s="375"/>
      <c r="C290" s="375"/>
      <c r="D290" s="375"/>
      <c r="E290" s="390"/>
      <c r="F290" s="390"/>
      <c r="G290" s="390"/>
      <c r="H290" s="390"/>
      <c r="I290" s="390"/>
      <c r="J290" s="390"/>
      <c r="K290" s="390"/>
      <c r="L290" s="390"/>
      <c r="M290" s="390"/>
      <c r="N290" s="390"/>
      <c r="O290" s="390"/>
      <c r="P290" s="389"/>
      <c r="Q290" s="390"/>
      <c r="R290" s="390"/>
      <c r="S290" s="390"/>
      <c r="T290" s="390"/>
      <c r="U290" s="390"/>
      <c r="V290" s="390"/>
      <c r="W290" s="390"/>
      <c r="X290" s="390"/>
      <c r="Y290" s="390"/>
      <c r="Z290" s="390"/>
      <c r="AA290" s="390"/>
      <c r="AB290" s="390"/>
      <c r="AC290" s="390"/>
      <c r="AD290" s="390"/>
      <c r="AE290" s="390"/>
      <c r="AF290" s="390"/>
      <c r="AG290" s="390"/>
      <c r="AH290" s="390"/>
      <c r="AI290" s="390"/>
      <c r="AJ290" s="390"/>
      <c r="AK290" s="389"/>
      <c r="AL290" s="370"/>
      <c r="AM290" s="390"/>
      <c r="AN290" s="390"/>
      <c r="AO290" s="389"/>
      <c r="AP290" s="390"/>
      <c r="AQ290" s="390"/>
      <c r="AR290" s="390"/>
      <c r="AS290" s="389"/>
    </row>
    <row r="291" spans="1:65" s="388" customFormat="1">
      <c r="A291" s="272" t="s">
        <v>8164</v>
      </c>
      <c r="B291" s="388" t="s">
        <v>8165</v>
      </c>
      <c r="C291" s="388" t="s">
        <v>10193</v>
      </c>
      <c r="D291" s="390">
        <v>25</v>
      </c>
      <c r="E291" s="390" t="s">
        <v>55</v>
      </c>
      <c r="F291" s="390" t="s">
        <v>34</v>
      </c>
      <c r="G291" s="390" t="s">
        <v>10</v>
      </c>
      <c r="H291" s="390">
        <v>3</v>
      </c>
      <c r="I291" s="390">
        <v>2</v>
      </c>
      <c r="J291" s="519">
        <v>0.6</v>
      </c>
      <c r="K291" s="517">
        <v>2.61</v>
      </c>
      <c r="L291" s="390">
        <v>22</v>
      </c>
      <c r="M291" s="390">
        <v>0</v>
      </c>
      <c r="N291" s="390">
        <v>3</v>
      </c>
      <c r="O291" s="390">
        <v>0</v>
      </c>
      <c r="P291" s="390">
        <v>0</v>
      </c>
      <c r="Q291" s="390">
        <v>0</v>
      </c>
      <c r="R291" s="518">
        <v>20.667000000000002</v>
      </c>
      <c r="S291" s="390">
        <v>11</v>
      </c>
      <c r="T291" s="390">
        <v>7</v>
      </c>
      <c r="U291" s="390">
        <v>6</v>
      </c>
      <c r="V291" s="390">
        <v>2</v>
      </c>
      <c r="W291" s="390">
        <v>15</v>
      </c>
      <c r="X291" s="390">
        <v>0</v>
      </c>
      <c r="Y291" s="390">
        <v>23</v>
      </c>
      <c r="Z291" s="390">
        <v>2</v>
      </c>
      <c r="AA291" s="390">
        <v>0</v>
      </c>
      <c r="AB291" s="390">
        <v>4</v>
      </c>
      <c r="AC291" s="390">
        <v>85</v>
      </c>
      <c r="AD291" s="390">
        <v>158</v>
      </c>
      <c r="AE291" s="390">
        <v>4.66</v>
      </c>
      <c r="AF291" s="519">
        <v>1.258</v>
      </c>
      <c r="AG291" s="518">
        <v>4.8</v>
      </c>
      <c r="AH291" s="518">
        <v>0.9</v>
      </c>
      <c r="AI291" s="518">
        <v>6.5</v>
      </c>
      <c r="AJ291" s="518">
        <v>10</v>
      </c>
      <c r="AK291" s="567">
        <v>1.53</v>
      </c>
      <c r="AL291" s="370"/>
      <c r="AM291" s="390">
        <v>32</v>
      </c>
      <c r="AN291" s="390">
        <v>0</v>
      </c>
      <c r="AO291" s="389">
        <v>3</v>
      </c>
      <c r="AP291" s="390">
        <v>0</v>
      </c>
      <c r="AQ291" s="390">
        <v>0</v>
      </c>
      <c r="AR291" s="390">
        <v>1</v>
      </c>
      <c r="AS291" s="390">
        <v>3</v>
      </c>
      <c r="AT291" s="390">
        <v>4</v>
      </c>
      <c r="AU291" s="390">
        <v>8</v>
      </c>
      <c r="AV291" s="519">
        <v>9.4E-2</v>
      </c>
      <c r="AW291" s="519">
        <v>0.216</v>
      </c>
      <c r="AX291" s="519">
        <v>0.188</v>
      </c>
      <c r="AY291" s="519">
        <v>0.40400000000000003</v>
      </c>
      <c r="AZ291" s="370"/>
      <c r="BA291" s="390">
        <v>36</v>
      </c>
      <c r="BB291" s="389">
        <v>0</v>
      </c>
      <c r="BC291" s="389">
        <v>8</v>
      </c>
      <c r="BD291" s="389">
        <v>2</v>
      </c>
      <c r="BE291" s="389">
        <v>0</v>
      </c>
      <c r="BF291" s="390">
        <v>1</v>
      </c>
      <c r="BG291" s="390">
        <v>9</v>
      </c>
      <c r="BH291" s="390">
        <v>11</v>
      </c>
      <c r="BI291" s="390">
        <v>15</v>
      </c>
      <c r="BJ291" s="519">
        <v>0.222</v>
      </c>
      <c r="BK291" s="519">
        <v>0.41699999999999998</v>
      </c>
      <c r="BL291" s="519">
        <v>0.36099999999999999</v>
      </c>
      <c r="BM291" s="519">
        <v>0.77800000000000002</v>
      </c>
    </row>
    <row r="292" spans="1:65" s="388" customFormat="1">
      <c r="A292" s="272" t="s">
        <v>6205</v>
      </c>
      <c r="B292" s="388" t="s">
        <v>7505</v>
      </c>
      <c r="C292" s="388" t="s">
        <v>10193</v>
      </c>
      <c r="D292" s="390">
        <v>28</v>
      </c>
      <c r="E292" s="390" t="s">
        <v>51</v>
      </c>
      <c r="F292" s="390" t="s">
        <v>52</v>
      </c>
      <c r="G292" s="390" t="s">
        <v>35</v>
      </c>
      <c r="H292" s="390">
        <v>2</v>
      </c>
      <c r="I292" s="390">
        <v>1</v>
      </c>
      <c r="J292" s="519">
        <v>0.66700000000000004</v>
      </c>
      <c r="K292" s="517">
        <v>3.77</v>
      </c>
      <c r="L292" s="390">
        <v>70</v>
      </c>
      <c r="M292" s="390">
        <v>0</v>
      </c>
      <c r="N292" s="390">
        <v>8</v>
      </c>
      <c r="O292" s="390">
        <v>0</v>
      </c>
      <c r="P292" s="390">
        <v>0</v>
      </c>
      <c r="Q292" s="390">
        <v>2</v>
      </c>
      <c r="R292" s="518">
        <v>45.332999999999998</v>
      </c>
      <c r="S292" s="390">
        <v>44</v>
      </c>
      <c r="T292" s="390">
        <v>22</v>
      </c>
      <c r="U292" s="390">
        <v>19</v>
      </c>
      <c r="V292" s="390">
        <v>3</v>
      </c>
      <c r="W292" s="390">
        <v>18</v>
      </c>
      <c r="X292" s="390">
        <v>3</v>
      </c>
      <c r="Y292" s="390">
        <v>51</v>
      </c>
      <c r="Z292" s="390">
        <v>2</v>
      </c>
      <c r="AA292" s="390">
        <v>0</v>
      </c>
      <c r="AB292" s="390">
        <v>2</v>
      </c>
      <c r="AC292" s="390">
        <v>197</v>
      </c>
      <c r="AD292" s="390">
        <v>113</v>
      </c>
      <c r="AE292" s="390">
        <v>3.09</v>
      </c>
      <c r="AF292" s="519">
        <v>1.3680000000000001</v>
      </c>
      <c r="AG292" s="518">
        <v>8.6999999999999993</v>
      </c>
      <c r="AH292" s="518">
        <v>0.6</v>
      </c>
      <c r="AI292" s="518">
        <v>3.6</v>
      </c>
      <c r="AJ292" s="518">
        <v>10.1</v>
      </c>
      <c r="AK292" s="567">
        <v>2.83</v>
      </c>
      <c r="AL292" s="370"/>
      <c r="AM292" s="390">
        <v>82</v>
      </c>
      <c r="AN292" s="390">
        <v>0</v>
      </c>
      <c r="AO292" s="389">
        <v>18</v>
      </c>
      <c r="AP292" s="390">
        <v>5</v>
      </c>
      <c r="AQ292" s="390">
        <v>1</v>
      </c>
      <c r="AR292" s="390">
        <v>1</v>
      </c>
      <c r="AS292" s="390">
        <v>7</v>
      </c>
      <c r="AT292" s="390">
        <v>9</v>
      </c>
      <c r="AU292" s="390">
        <v>24</v>
      </c>
      <c r="AV292" s="519">
        <v>0.22</v>
      </c>
      <c r="AW292" s="519">
        <v>0.30399999999999999</v>
      </c>
      <c r="AX292" s="519">
        <v>0.34100000000000003</v>
      </c>
      <c r="AY292" s="519">
        <v>0.64500000000000002</v>
      </c>
      <c r="AZ292" s="370"/>
      <c r="BA292" s="390">
        <v>93</v>
      </c>
      <c r="BB292" s="389">
        <v>0</v>
      </c>
      <c r="BC292" s="389">
        <v>26</v>
      </c>
      <c r="BD292" s="389">
        <v>2</v>
      </c>
      <c r="BE292" s="389">
        <v>1</v>
      </c>
      <c r="BF292" s="390">
        <v>2</v>
      </c>
      <c r="BG292" s="390">
        <v>15</v>
      </c>
      <c r="BH292" s="390">
        <v>9</v>
      </c>
      <c r="BI292" s="390">
        <v>27</v>
      </c>
      <c r="BJ292" s="519">
        <v>0.28000000000000003</v>
      </c>
      <c r="BK292" s="519">
        <v>0.34599999999999997</v>
      </c>
      <c r="BL292" s="519">
        <v>0.38700000000000001</v>
      </c>
      <c r="BM292" s="519">
        <v>0.73299999999999998</v>
      </c>
    </row>
    <row r="293" spans="1:65" s="388" customFormat="1">
      <c r="A293" s="272" t="s">
        <v>3860</v>
      </c>
      <c r="B293" s="388" t="s">
        <v>7506</v>
      </c>
      <c r="C293" s="388" t="s">
        <v>10193</v>
      </c>
      <c r="D293" s="390">
        <v>27</v>
      </c>
      <c r="E293" s="390" t="s">
        <v>82</v>
      </c>
      <c r="F293" s="390" t="s">
        <v>34</v>
      </c>
      <c r="G293" s="390" t="s">
        <v>10</v>
      </c>
      <c r="H293" s="390">
        <v>12</v>
      </c>
      <c r="I293" s="390">
        <v>6</v>
      </c>
      <c r="J293" s="519">
        <v>0.66700000000000004</v>
      </c>
      <c r="K293" s="517">
        <v>2.21</v>
      </c>
      <c r="L293" s="390">
        <v>28</v>
      </c>
      <c r="M293" s="390">
        <v>27</v>
      </c>
      <c r="N293" s="390">
        <v>1</v>
      </c>
      <c r="O293" s="390">
        <v>0</v>
      </c>
      <c r="P293" s="390">
        <v>0</v>
      </c>
      <c r="Q293" s="390">
        <v>1</v>
      </c>
      <c r="R293" s="518">
        <v>175.333</v>
      </c>
      <c r="S293" s="390">
        <v>134</v>
      </c>
      <c r="T293" s="390">
        <v>51</v>
      </c>
      <c r="U293" s="390">
        <v>43</v>
      </c>
      <c r="V293" s="390">
        <v>9</v>
      </c>
      <c r="W293" s="390">
        <v>57</v>
      </c>
      <c r="X293" s="390">
        <v>2</v>
      </c>
      <c r="Y293" s="390">
        <v>221</v>
      </c>
      <c r="Z293" s="390">
        <v>9</v>
      </c>
      <c r="AA293" s="390">
        <v>0</v>
      </c>
      <c r="AB293" s="390">
        <v>12</v>
      </c>
      <c r="AC293" s="390">
        <v>717</v>
      </c>
      <c r="AD293" s="390">
        <v>198</v>
      </c>
      <c r="AE293" s="390">
        <v>2.44</v>
      </c>
      <c r="AF293" s="519">
        <v>1.089</v>
      </c>
      <c r="AG293" s="518">
        <v>6.9</v>
      </c>
      <c r="AH293" s="518">
        <v>0.5</v>
      </c>
      <c r="AI293" s="518">
        <v>2.9</v>
      </c>
      <c r="AJ293" s="518">
        <v>11.3</v>
      </c>
      <c r="AK293" s="567">
        <v>3.88</v>
      </c>
      <c r="AL293" s="370"/>
      <c r="AM293" s="390">
        <v>321</v>
      </c>
      <c r="AN293" s="390">
        <v>0</v>
      </c>
      <c r="AO293" s="389">
        <v>65</v>
      </c>
      <c r="AP293" s="390">
        <v>12</v>
      </c>
      <c r="AQ293" s="390">
        <v>1</v>
      </c>
      <c r="AR293" s="390">
        <v>5</v>
      </c>
      <c r="AS293" s="390">
        <v>18</v>
      </c>
      <c r="AT293" s="390">
        <v>28</v>
      </c>
      <c r="AU293" s="390">
        <v>106</v>
      </c>
      <c r="AV293" s="519">
        <v>0.20200000000000001</v>
      </c>
      <c r="AW293" s="519">
        <v>0.27700000000000002</v>
      </c>
      <c r="AX293" s="519">
        <v>0.29299999999999998</v>
      </c>
      <c r="AY293" s="519">
        <v>0.56999999999999995</v>
      </c>
      <c r="AZ293" s="370"/>
      <c r="BA293" s="390">
        <v>324</v>
      </c>
      <c r="BB293" s="389">
        <v>0</v>
      </c>
      <c r="BC293" s="389">
        <v>69</v>
      </c>
      <c r="BD293" s="389">
        <v>18</v>
      </c>
      <c r="BE293" s="389">
        <v>1</v>
      </c>
      <c r="BF293" s="390">
        <v>4</v>
      </c>
      <c r="BG293" s="390">
        <v>26</v>
      </c>
      <c r="BH293" s="390">
        <v>29</v>
      </c>
      <c r="BI293" s="390">
        <v>115</v>
      </c>
      <c r="BJ293" s="519">
        <v>0.21299999999999999</v>
      </c>
      <c r="BK293" s="519">
        <v>0.28299999999999997</v>
      </c>
      <c r="BL293" s="519">
        <v>0.312</v>
      </c>
      <c r="BM293" s="519">
        <v>0.59499999999999997</v>
      </c>
    </row>
    <row r="294" spans="1:65" s="388" customFormat="1">
      <c r="A294" s="272" t="s">
        <v>8022</v>
      </c>
      <c r="B294" s="388" t="s">
        <v>8023</v>
      </c>
      <c r="C294" s="388" t="s">
        <v>10193</v>
      </c>
      <c r="D294" s="390">
        <v>25</v>
      </c>
      <c r="E294" s="390" t="s">
        <v>100</v>
      </c>
      <c r="F294" s="390" t="s">
        <v>43</v>
      </c>
      <c r="G294" s="390" t="s">
        <v>10</v>
      </c>
      <c r="H294" s="390">
        <v>10</v>
      </c>
      <c r="I294" s="390">
        <v>12</v>
      </c>
      <c r="J294" s="519">
        <v>0.45500000000000002</v>
      </c>
      <c r="K294" s="517">
        <v>4.3</v>
      </c>
      <c r="L294" s="390">
        <v>31</v>
      </c>
      <c r="M294" s="390">
        <v>31</v>
      </c>
      <c r="N294" s="390">
        <v>0</v>
      </c>
      <c r="O294" s="390">
        <v>0</v>
      </c>
      <c r="P294" s="390">
        <v>0</v>
      </c>
      <c r="Q294" s="390">
        <v>0</v>
      </c>
      <c r="R294" s="518">
        <v>169.667</v>
      </c>
      <c r="S294" s="390">
        <v>158</v>
      </c>
      <c r="T294" s="390">
        <v>89</v>
      </c>
      <c r="U294" s="390">
        <v>81</v>
      </c>
      <c r="V294" s="390">
        <v>28</v>
      </c>
      <c r="W294" s="390">
        <v>49</v>
      </c>
      <c r="X294" s="390">
        <v>1</v>
      </c>
      <c r="Y294" s="390">
        <v>165</v>
      </c>
      <c r="Z294" s="390">
        <v>5</v>
      </c>
      <c r="AA294" s="390">
        <v>2</v>
      </c>
      <c r="AB294" s="390">
        <v>4</v>
      </c>
      <c r="AC294" s="390">
        <v>708</v>
      </c>
      <c r="AD294" s="390">
        <v>98</v>
      </c>
      <c r="AE294" s="390">
        <v>4.32</v>
      </c>
      <c r="AF294" s="519">
        <v>1.22</v>
      </c>
      <c r="AG294" s="518">
        <v>8.4</v>
      </c>
      <c r="AH294" s="518">
        <v>1.5</v>
      </c>
      <c r="AI294" s="518">
        <v>2.6</v>
      </c>
      <c r="AJ294" s="518">
        <v>8.8000000000000007</v>
      </c>
      <c r="AK294" s="567">
        <v>3.37</v>
      </c>
      <c r="AL294" s="370"/>
      <c r="AM294" s="390">
        <v>315</v>
      </c>
      <c r="AN294" s="390">
        <v>0</v>
      </c>
      <c r="AO294" s="389">
        <v>91</v>
      </c>
      <c r="AP294" s="390">
        <v>22</v>
      </c>
      <c r="AQ294" s="390">
        <v>0</v>
      </c>
      <c r="AR294" s="390">
        <v>18</v>
      </c>
      <c r="AS294" s="390">
        <v>43</v>
      </c>
      <c r="AT294" s="390">
        <v>29</v>
      </c>
      <c r="AU294" s="390">
        <v>76</v>
      </c>
      <c r="AV294" s="519">
        <v>0.28899999999999998</v>
      </c>
      <c r="AW294" s="519">
        <v>0.35099999999999998</v>
      </c>
      <c r="AX294" s="519">
        <v>0.53</v>
      </c>
      <c r="AY294" s="519">
        <v>0.88100000000000001</v>
      </c>
      <c r="AZ294" s="370"/>
      <c r="BA294" s="390">
        <v>330</v>
      </c>
      <c r="BB294" s="389">
        <v>0</v>
      </c>
      <c r="BC294" s="389">
        <v>67</v>
      </c>
      <c r="BD294" s="389">
        <v>14</v>
      </c>
      <c r="BE294" s="389">
        <v>0</v>
      </c>
      <c r="BF294" s="390">
        <v>10</v>
      </c>
      <c r="BG294" s="390">
        <v>38</v>
      </c>
      <c r="BH294" s="390">
        <v>20</v>
      </c>
      <c r="BI294" s="390">
        <v>89</v>
      </c>
      <c r="BJ294" s="519">
        <v>0.20300000000000001</v>
      </c>
      <c r="BK294" s="519">
        <v>0.251</v>
      </c>
      <c r="BL294" s="519">
        <v>0.33600000000000002</v>
      </c>
      <c r="BM294" s="519">
        <v>0.58699999999999997</v>
      </c>
    </row>
    <row r="295" spans="1:65" s="388" customFormat="1">
      <c r="A295" s="272" t="s">
        <v>6594</v>
      </c>
      <c r="B295" s="388" t="s">
        <v>7508</v>
      </c>
      <c r="C295" s="388" t="s">
        <v>10193</v>
      </c>
      <c r="D295" s="390">
        <v>27</v>
      </c>
      <c r="E295" s="390" t="s">
        <v>82</v>
      </c>
      <c r="F295" s="390" t="s">
        <v>34</v>
      </c>
      <c r="G295" s="390" t="s">
        <v>10</v>
      </c>
      <c r="H295" s="390">
        <v>13</v>
      </c>
      <c r="I295" s="390">
        <v>8</v>
      </c>
      <c r="J295" s="519">
        <v>0.61899999999999999</v>
      </c>
      <c r="K295" s="517">
        <v>3.02</v>
      </c>
      <c r="L295" s="390">
        <v>32</v>
      </c>
      <c r="M295" s="390">
        <v>32</v>
      </c>
      <c r="N295" s="390">
        <v>0</v>
      </c>
      <c r="O295" s="390">
        <v>1</v>
      </c>
      <c r="P295" s="390">
        <v>1</v>
      </c>
      <c r="Q295" s="390">
        <v>0</v>
      </c>
      <c r="R295" s="518">
        <v>200</v>
      </c>
      <c r="S295" s="390">
        <v>164</v>
      </c>
      <c r="T295" s="390">
        <v>71</v>
      </c>
      <c r="U295" s="390">
        <v>67</v>
      </c>
      <c r="V295" s="390">
        <v>21</v>
      </c>
      <c r="W295" s="390">
        <v>67</v>
      </c>
      <c r="X295" s="390">
        <v>0</v>
      </c>
      <c r="Y295" s="390">
        <v>207</v>
      </c>
      <c r="Z295" s="390">
        <v>4</v>
      </c>
      <c r="AA295" s="390">
        <v>0</v>
      </c>
      <c r="AB295" s="390">
        <v>4</v>
      </c>
      <c r="AC295" s="390">
        <v>810</v>
      </c>
      <c r="AD295" s="390">
        <v>145</v>
      </c>
      <c r="AE295" s="390">
        <v>3.52</v>
      </c>
      <c r="AF295" s="519">
        <v>1.155</v>
      </c>
      <c r="AG295" s="518">
        <v>7.4</v>
      </c>
      <c r="AH295" s="518">
        <v>0.9</v>
      </c>
      <c r="AI295" s="518">
        <v>3</v>
      </c>
      <c r="AJ295" s="518">
        <v>9.3000000000000007</v>
      </c>
      <c r="AK295" s="567">
        <v>3.09</v>
      </c>
      <c r="AL295" s="370"/>
      <c r="AM295" s="390">
        <v>364</v>
      </c>
      <c r="AN295" s="390">
        <v>0</v>
      </c>
      <c r="AO295" s="389">
        <v>85</v>
      </c>
      <c r="AP295" s="390">
        <v>18</v>
      </c>
      <c r="AQ295" s="390">
        <v>3</v>
      </c>
      <c r="AR295" s="390">
        <v>13</v>
      </c>
      <c r="AS295" s="390">
        <v>32</v>
      </c>
      <c r="AT295" s="390">
        <v>42</v>
      </c>
      <c r="AU295" s="390">
        <v>90</v>
      </c>
      <c r="AV295" s="519">
        <v>0.23400000000000001</v>
      </c>
      <c r="AW295" s="519">
        <v>0.318</v>
      </c>
      <c r="AX295" s="519">
        <v>0.40799999999999997</v>
      </c>
      <c r="AY295" s="519">
        <v>0.72599999999999998</v>
      </c>
      <c r="AZ295" s="370"/>
      <c r="BA295" s="390">
        <v>374</v>
      </c>
      <c r="BB295" s="389">
        <v>0</v>
      </c>
      <c r="BC295" s="389">
        <v>79</v>
      </c>
      <c r="BD295" s="389">
        <v>18</v>
      </c>
      <c r="BE295" s="389">
        <v>0</v>
      </c>
      <c r="BF295" s="390">
        <v>8</v>
      </c>
      <c r="BG295" s="390">
        <v>29</v>
      </c>
      <c r="BH295" s="390">
        <v>25</v>
      </c>
      <c r="BI295" s="390">
        <v>117</v>
      </c>
      <c r="BJ295" s="519">
        <v>0.21099999999999999</v>
      </c>
      <c r="BK295" s="519">
        <v>0.26300000000000001</v>
      </c>
      <c r="BL295" s="519">
        <v>0.32400000000000001</v>
      </c>
      <c r="BM295" s="519">
        <v>0.58699999999999997</v>
      </c>
    </row>
    <row r="296" spans="1:65" s="388" customFormat="1">
      <c r="A296" s="272" t="s">
        <v>6614</v>
      </c>
      <c r="B296" s="388" t="s">
        <v>7510</v>
      </c>
      <c r="C296" s="388" t="s">
        <v>10193</v>
      </c>
      <c r="D296" s="390">
        <v>25</v>
      </c>
      <c r="E296" s="390" t="s">
        <v>113</v>
      </c>
      <c r="F296" s="390" t="s">
        <v>43</v>
      </c>
      <c r="G296" s="390" t="s">
        <v>10</v>
      </c>
      <c r="H296" s="390">
        <v>0</v>
      </c>
      <c r="I296" s="390">
        <v>0</v>
      </c>
      <c r="J296" s="519">
        <v>0</v>
      </c>
      <c r="K296" s="517">
        <v>9.35</v>
      </c>
      <c r="L296" s="390">
        <v>6</v>
      </c>
      <c r="M296" s="390">
        <v>1</v>
      </c>
      <c r="N296" s="390">
        <v>1</v>
      </c>
      <c r="O296" s="390">
        <v>0</v>
      </c>
      <c r="P296" s="390">
        <v>0</v>
      </c>
      <c r="Q296" s="390">
        <v>0</v>
      </c>
      <c r="R296" s="518">
        <v>8.6669999999999998</v>
      </c>
      <c r="S296" s="390">
        <v>15</v>
      </c>
      <c r="T296" s="390">
        <v>9</v>
      </c>
      <c r="U296" s="390">
        <v>9</v>
      </c>
      <c r="V296" s="390">
        <v>0</v>
      </c>
      <c r="W296" s="390">
        <v>7</v>
      </c>
      <c r="X296" s="390">
        <v>1</v>
      </c>
      <c r="Y296" s="390">
        <v>5</v>
      </c>
      <c r="Z296" s="390">
        <v>0</v>
      </c>
      <c r="AA296" s="390">
        <v>0</v>
      </c>
      <c r="AB296" s="390">
        <v>1</v>
      </c>
      <c r="AC296" s="390">
        <v>44</v>
      </c>
      <c r="AD296" s="390">
        <v>52</v>
      </c>
      <c r="AE296" s="390">
        <v>4.43</v>
      </c>
      <c r="AF296" s="519">
        <v>2.5379999999999998</v>
      </c>
      <c r="AG296" s="518">
        <v>15.6</v>
      </c>
      <c r="AH296" s="518">
        <v>0</v>
      </c>
      <c r="AI296" s="518">
        <v>7.3</v>
      </c>
      <c r="AJ296" s="518">
        <v>5.2</v>
      </c>
      <c r="AK296" s="567">
        <v>0.71</v>
      </c>
      <c r="AL296" s="370"/>
      <c r="AM296" s="390">
        <v>19</v>
      </c>
      <c r="AN296" s="390">
        <v>0</v>
      </c>
      <c r="AO296" s="389">
        <v>10</v>
      </c>
      <c r="AP296" s="390">
        <v>1</v>
      </c>
      <c r="AQ296" s="390">
        <v>1</v>
      </c>
      <c r="AR296" s="390">
        <v>0</v>
      </c>
      <c r="AS296" s="390">
        <v>1</v>
      </c>
      <c r="AT296" s="390">
        <v>4</v>
      </c>
      <c r="AU296" s="390">
        <v>2</v>
      </c>
      <c r="AV296" s="519">
        <v>0.52600000000000002</v>
      </c>
      <c r="AW296" s="519">
        <v>0.60899999999999999</v>
      </c>
      <c r="AX296" s="519">
        <v>0.68400000000000005</v>
      </c>
      <c r="AY296" s="519">
        <v>1.2929999999999999</v>
      </c>
      <c r="AZ296" s="370"/>
      <c r="BA296" s="390">
        <v>18</v>
      </c>
      <c r="BB296" s="389">
        <v>0</v>
      </c>
      <c r="BC296" s="389">
        <v>5</v>
      </c>
      <c r="BD296" s="389">
        <v>0</v>
      </c>
      <c r="BE296" s="389">
        <v>0</v>
      </c>
      <c r="BF296" s="390">
        <v>0</v>
      </c>
      <c r="BG296" s="390">
        <v>4</v>
      </c>
      <c r="BH296" s="390">
        <v>3</v>
      </c>
      <c r="BI296" s="390">
        <v>3</v>
      </c>
      <c r="BJ296" s="519">
        <v>0.27800000000000002</v>
      </c>
      <c r="BK296" s="519">
        <v>0.38100000000000001</v>
      </c>
      <c r="BL296" s="519">
        <v>0.27800000000000002</v>
      </c>
      <c r="BM296" s="519">
        <v>0.65900000000000003</v>
      </c>
    </row>
    <row r="297" spans="1:65" s="388" customFormat="1">
      <c r="A297" s="272" t="s">
        <v>3933</v>
      </c>
      <c r="B297" s="388" t="s">
        <v>7511</v>
      </c>
      <c r="C297" s="388" t="s">
        <v>10193</v>
      </c>
      <c r="D297" s="390">
        <v>30</v>
      </c>
      <c r="E297" s="390" t="s">
        <v>70</v>
      </c>
      <c r="F297" s="390" t="s">
        <v>43</v>
      </c>
      <c r="G297" s="390" t="s">
        <v>10</v>
      </c>
      <c r="H297" s="390">
        <v>8</v>
      </c>
      <c r="I297" s="390">
        <v>1</v>
      </c>
      <c r="J297" s="519">
        <v>0.88900000000000001</v>
      </c>
      <c r="K297" s="517">
        <v>1.29</v>
      </c>
      <c r="L297" s="390">
        <v>73</v>
      </c>
      <c r="M297" s="390">
        <v>0</v>
      </c>
      <c r="N297" s="390">
        <v>24</v>
      </c>
      <c r="O297" s="390">
        <v>0</v>
      </c>
      <c r="P297" s="390">
        <v>0</v>
      </c>
      <c r="Q297" s="390">
        <v>15</v>
      </c>
      <c r="R297" s="518">
        <v>76.667000000000002</v>
      </c>
      <c r="S297" s="390">
        <v>49</v>
      </c>
      <c r="T297" s="390">
        <v>12</v>
      </c>
      <c r="U297" s="390">
        <v>11</v>
      </c>
      <c r="V297" s="390">
        <v>5</v>
      </c>
      <c r="W297" s="390">
        <v>27</v>
      </c>
      <c r="X297" s="390">
        <v>4</v>
      </c>
      <c r="Y297" s="390">
        <v>89</v>
      </c>
      <c r="Z297" s="390">
        <v>1</v>
      </c>
      <c r="AA297" s="390">
        <v>0</v>
      </c>
      <c r="AB297" s="390">
        <v>4</v>
      </c>
      <c r="AC297" s="390">
        <v>299</v>
      </c>
      <c r="AD297" s="390">
        <v>317</v>
      </c>
      <c r="AE297" s="390">
        <v>2.78</v>
      </c>
      <c r="AF297" s="519">
        <v>0.99099999999999999</v>
      </c>
      <c r="AG297" s="518">
        <v>5.8</v>
      </c>
      <c r="AH297" s="518">
        <v>0.6</v>
      </c>
      <c r="AI297" s="518">
        <v>3.2</v>
      </c>
      <c r="AJ297" s="518">
        <v>10.4</v>
      </c>
      <c r="AK297" s="567">
        <v>3.3</v>
      </c>
      <c r="AL297" s="370"/>
      <c r="AM297" s="390">
        <v>104</v>
      </c>
      <c r="AN297" s="390">
        <v>0</v>
      </c>
      <c r="AO297" s="389">
        <v>19</v>
      </c>
      <c r="AP297" s="390">
        <v>2</v>
      </c>
      <c r="AQ297" s="390">
        <v>0</v>
      </c>
      <c r="AR297" s="390">
        <v>0</v>
      </c>
      <c r="AS297" s="390">
        <v>5</v>
      </c>
      <c r="AT297" s="390">
        <v>12</v>
      </c>
      <c r="AU297" s="390">
        <v>29</v>
      </c>
      <c r="AV297" s="519">
        <v>0.183</v>
      </c>
      <c r="AW297" s="519">
        <v>0.26700000000000002</v>
      </c>
      <c r="AX297" s="519">
        <v>0.20200000000000001</v>
      </c>
      <c r="AY297" s="519">
        <v>0.46899999999999997</v>
      </c>
      <c r="AZ297" s="370"/>
      <c r="BA297" s="390">
        <v>165</v>
      </c>
      <c r="BB297" s="389">
        <v>0</v>
      </c>
      <c r="BC297" s="389">
        <v>30</v>
      </c>
      <c r="BD297" s="389">
        <v>3</v>
      </c>
      <c r="BE297" s="389">
        <v>2</v>
      </c>
      <c r="BF297" s="390">
        <v>5</v>
      </c>
      <c r="BG297" s="390">
        <v>13</v>
      </c>
      <c r="BH297" s="390">
        <v>15</v>
      </c>
      <c r="BI297" s="390">
        <v>60</v>
      </c>
      <c r="BJ297" s="519">
        <v>0.182</v>
      </c>
      <c r="BK297" s="519">
        <v>0.253</v>
      </c>
      <c r="BL297" s="519">
        <v>0.315</v>
      </c>
      <c r="BM297" s="519">
        <v>0.56799999999999995</v>
      </c>
    </row>
    <row r="298" spans="1:65" s="388" customFormat="1">
      <c r="A298" s="272" t="s">
        <v>6606</v>
      </c>
      <c r="B298" s="388" t="s">
        <v>7512</v>
      </c>
      <c r="C298" s="388" t="s">
        <v>10193</v>
      </c>
      <c r="D298" s="390">
        <v>24</v>
      </c>
      <c r="E298" s="390" t="s">
        <v>58</v>
      </c>
      <c r="F298" s="390" t="s">
        <v>34</v>
      </c>
      <c r="G298" s="390" t="s">
        <v>10</v>
      </c>
      <c r="H298" s="390">
        <v>7</v>
      </c>
      <c r="I298" s="390">
        <v>10</v>
      </c>
      <c r="J298" s="519">
        <v>0.41199999999999998</v>
      </c>
      <c r="K298" s="517">
        <v>3.91</v>
      </c>
      <c r="L298" s="390">
        <v>32</v>
      </c>
      <c r="M298" s="390">
        <v>32</v>
      </c>
      <c r="N298" s="390">
        <v>0</v>
      </c>
      <c r="O298" s="390">
        <v>0</v>
      </c>
      <c r="P298" s="390">
        <v>0</v>
      </c>
      <c r="Q298" s="390">
        <v>0</v>
      </c>
      <c r="R298" s="518">
        <v>188.667</v>
      </c>
      <c r="S298" s="390">
        <v>165</v>
      </c>
      <c r="T298" s="390">
        <v>88</v>
      </c>
      <c r="U298" s="390">
        <v>82</v>
      </c>
      <c r="V298" s="390">
        <v>25</v>
      </c>
      <c r="W298" s="390">
        <v>75</v>
      </c>
      <c r="X298" s="390">
        <v>1</v>
      </c>
      <c r="Y298" s="390">
        <v>151</v>
      </c>
      <c r="Z298" s="390">
        <v>10</v>
      </c>
      <c r="AA298" s="390">
        <v>3</v>
      </c>
      <c r="AB298" s="390">
        <v>7</v>
      </c>
      <c r="AC298" s="390">
        <v>799</v>
      </c>
      <c r="AD298" s="390">
        <v>107</v>
      </c>
      <c r="AE298" s="390">
        <v>4.63</v>
      </c>
      <c r="AF298" s="519">
        <v>1.272</v>
      </c>
      <c r="AG298" s="518">
        <v>7.9</v>
      </c>
      <c r="AH298" s="518">
        <v>1.2</v>
      </c>
      <c r="AI298" s="518">
        <v>3.6</v>
      </c>
      <c r="AJ298" s="518">
        <v>7.2</v>
      </c>
      <c r="AK298" s="567">
        <v>2.0099999999999998</v>
      </c>
      <c r="AL298" s="370"/>
      <c r="AM298" s="390">
        <v>359</v>
      </c>
      <c r="AN298" s="390">
        <v>0</v>
      </c>
      <c r="AO298" s="389">
        <v>79</v>
      </c>
      <c r="AP298" s="390">
        <v>19</v>
      </c>
      <c r="AQ298" s="390">
        <v>2</v>
      </c>
      <c r="AR298" s="390">
        <v>13</v>
      </c>
      <c r="AS298" s="390">
        <v>39</v>
      </c>
      <c r="AT298" s="390">
        <v>44</v>
      </c>
      <c r="AU298" s="390">
        <v>74</v>
      </c>
      <c r="AV298" s="519">
        <v>0.22</v>
      </c>
      <c r="AW298" s="519">
        <v>0.31</v>
      </c>
      <c r="AX298" s="519">
        <v>0.39300000000000002</v>
      </c>
      <c r="AY298" s="519">
        <v>0.70299999999999996</v>
      </c>
      <c r="AZ298" s="370"/>
      <c r="BA298" s="390">
        <v>346</v>
      </c>
      <c r="BB298" s="389">
        <v>0</v>
      </c>
      <c r="BC298" s="389">
        <v>86</v>
      </c>
      <c r="BD298" s="389">
        <v>15</v>
      </c>
      <c r="BE298" s="389">
        <v>2</v>
      </c>
      <c r="BF298" s="390">
        <v>12</v>
      </c>
      <c r="BG298" s="390">
        <v>38</v>
      </c>
      <c r="BH298" s="390">
        <v>31</v>
      </c>
      <c r="BI298" s="390">
        <v>77</v>
      </c>
      <c r="BJ298" s="519">
        <v>0.249</v>
      </c>
      <c r="BK298" s="519">
        <v>0.316</v>
      </c>
      <c r="BL298" s="519">
        <v>0.40799999999999997</v>
      </c>
      <c r="BM298" s="519">
        <v>0.72399999999999998</v>
      </c>
    </row>
    <row r="299" spans="1:65" s="388" customFormat="1">
      <c r="A299" s="272" t="s">
        <v>6546</v>
      </c>
      <c r="B299" s="388" t="s">
        <v>7513</v>
      </c>
      <c r="C299" s="388" t="s">
        <v>10193</v>
      </c>
      <c r="D299" s="390">
        <v>26</v>
      </c>
      <c r="E299" s="390" t="s">
        <v>36</v>
      </c>
      <c r="F299" s="390" t="s">
        <v>34</v>
      </c>
      <c r="G299" s="390" t="s">
        <v>35</v>
      </c>
      <c r="H299" s="390">
        <v>12</v>
      </c>
      <c r="I299" s="390">
        <v>9</v>
      </c>
      <c r="J299" s="519">
        <v>0.57099999999999995</v>
      </c>
      <c r="K299" s="517">
        <v>3.59</v>
      </c>
      <c r="L299" s="390">
        <v>27</v>
      </c>
      <c r="M299" s="390">
        <v>27</v>
      </c>
      <c r="N299" s="390">
        <v>0</v>
      </c>
      <c r="O299" s="390">
        <v>1</v>
      </c>
      <c r="P299" s="390">
        <v>1</v>
      </c>
      <c r="Q299" s="390">
        <v>0</v>
      </c>
      <c r="R299" s="518">
        <v>160.667</v>
      </c>
      <c r="S299" s="390">
        <v>141</v>
      </c>
      <c r="T299" s="390">
        <v>67</v>
      </c>
      <c r="U299" s="390">
        <v>64</v>
      </c>
      <c r="V299" s="390">
        <v>21</v>
      </c>
      <c r="W299" s="390">
        <v>32</v>
      </c>
      <c r="X299" s="390">
        <v>1</v>
      </c>
      <c r="Y299" s="390">
        <v>108</v>
      </c>
      <c r="Z299" s="390">
        <v>8</v>
      </c>
      <c r="AA299" s="390">
        <v>0</v>
      </c>
      <c r="AB299" s="390">
        <v>9</v>
      </c>
      <c r="AC299" s="390">
        <v>654</v>
      </c>
      <c r="AD299" s="390">
        <v>116</v>
      </c>
      <c r="AE299" s="390">
        <v>4.26</v>
      </c>
      <c r="AF299" s="519">
        <v>1.077</v>
      </c>
      <c r="AG299" s="518">
        <v>7.9</v>
      </c>
      <c r="AH299" s="518">
        <v>1.2</v>
      </c>
      <c r="AI299" s="518">
        <v>1.8</v>
      </c>
      <c r="AJ299" s="518">
        <v>6</v>
      </c>
      <c r="AK299" s="567">
        <v>3.38</v>
      </c>
      <c r="AL299" s="370"/>
      <c r="AM299" s="390">
        <v>123</v>
      </c>
      <c r="AN299" s="390">
        <v>0</v>
      </c>
      <c r="AO299" s="389">
        <v>29</v>
      </c>
      <c r="AP299" s="390">
        <v>6</v>
      </c>
      <c r="AQ299" s="390">
        <v>0</v>
      </c>
      <c r="AR299" s="390">
        <v>2</v>
      </c>
      <c r="AS299" s="390">
        <v>7</v>
      </c>
      <c r="AT299" s="390">
        <v>5</v>
      </c>
      <c r="AU299" s="390">
        <v>21</v>
      </c>
      <c r="AV299" s="519">
        <v>0.23599999999999999</v>
      </c>
      <c r="AW299" s="519">
        <v>0.29299999999999998</v>
      </c>
      <c r="AX299" s="519">
        <v>0.33300000000000002</v>
      </c>
      <c r="AY299" s="519">
        <v>0.626</v>
      </c>
      <c r="AZ299" s="370"/>
      <c r="BA299" s="390">
        <v>485</v>
      </c>
      <c r="BB299" s="389">
        <v>0</v>
      </c>
      <c r="BC299" s="389">
        <v>112</v>
      </c>
      <c r="BD299" s="389">
        <v>18</v>
      </c>
      <c r="BE299" s="389">
        <v>3</v>
      </c>
      <c r="BF299" s="390">
        <v>19</v>
      </c>
      <c r="BG299" s="390">
        <v>56</v>
      </c>
      <c r="BH299" s="390">
        <v>27</v>
      </c>
      <c r="BI299" s="390">
        <v>87</v>
      </c>
      <c r="BJ299" s="519">
        <v>0.23100000000000001</v>
      </c>
      <c r="BK299" s="519">
        <v>0.27500000000000002</v>
      </c>
      <c r="BL299" s="519">
        <v>0.39800000000000002</v>
      </c>
      <c r="BM299" s="519">
        <v>0.67300000000000004</v>
      </c>
    </row>
    <row r="300" spans="1:65" s="388" customFormat="1">
      <c r="A300" s="272" t="s">
        <v>8097</v>
      </c>
      <c r="B300" s="388" t="s">
        <v>8098</v>
      </c>
      <c r="C300" s="388" t="s">
        <v>10193</v>
      </c>
      <c r="D300" s="390">
        <v>24</v>
      </c>
      <c r="E300" s="390" t="s">
        <v>38</v>
      </c>
      <c r="F300" s="390" t="s">
        <v>34</v>
      </c>
      <c r="G300" s="390" t="s">
        <v>10</v>
      </c>
      <c r="H300" s="390">
        <v>0</v>
      </c>
      <c r="I300" s="390">
        <v>0</v>
      </c>
      <c r="J300" s="519">
        <v>0</v>
      </c>
      <c r="K300" s="517">
        <v>2.04</v>
      </c>
      <c r="L300" s="390">
        <v>16</v>
      </c>
      <c r="M300" s="390">
        <v>0</v>
      </c>
      <c r="N300" s="390">
        <v>9</v>
      </c>
      <c r="O300" s="390">
        <v>0</v>
      </c>
      <c r="P300" s="390">
        <v>0</v>
      </c>
      <c r="Q300" s="390">
        <v>6</v>
      </c>
      <c r="R300" s="518">
        <v>17.667000000000002</v>
      </c>
      <c r="S300" s="390">
        <v>14</v>
      </c>
      <c r="T300" s="390">
        <v>4</v>
      </c>
      <c r="U300" s="390">
        <v>4</v>
      </c>
      <c r="V300" s="390">
        <v>1</v>
      </c>
      <c r="W300" s="390">
        <v>9</v>
      </c>
      <c r="X300" s="390">
        <v>1</v>
      </c>
      <c r="Y300" s="390">
        <v>16</v>
      </c>
      <c r="Z300" s="390">
        <v>1</v>
      </c>
      <c r="AA300" s="390">
        <v>0</v>
      </c>
      <c r="AB300" s="390">
        <v>1</v>
      </c>
      <c r="AC300" s="390">
        <v>71</v>
      </c>
      <c r="AD300" s="390">
        <v>208</v>
      </c>
      <c r="AE300" s="390">
        <v>3.78</v>
      </c>
      <c r="AF300" s="519">
        <v>1.302</v>
      </c>
      <c r="AG300" s="518">
        <v>7.1</v>
      </c>
      <c r="AH300" s="518">
        <v>0.5</v>
      </c>
      <c r="AI300" s="518">
        <v>4.5999999999999996</v>
      </c>
      <c r="AJ300" s="518">
        <v>8.1999999999999993</v>
      </c>
      <c r="AK300" s="567">
        <v>1.78</v>
      </c>
      <c r="AL300" s="370"/>
      <c r="AM300" s="390">
        <v>33</v>
      </c>
      <c r="AN300" s="390">
        <v>0</v>
      </c>
      <c r="AO300" s="389">
        <v>9</v>
      </c>
      <c r="AP300" s="390">
        <v>2</v>
      </c>
      <c r="AQ300" s="390">
        <v>0</v>
      </c>
      <c r="AR300" s="390">
        <v>1</v>
      </c>
      <c r="AS300" s="390">
        <v>4</v>
      </c>
      <c r="AT300" s="390">
        <v>3</v>
      </c>
      <c r="AU300" s="390">
        <v>8</v>
      </c>
      <c r="AV300" s="519">
        <v>0.27300000000000002</v>
      </c>
      <c r="AW300" s="519">
        <v>0.32400000000000001</v>
      </c>
      <c r="AX300" s="519">
        <v>0.42399999999999999</v>
      </c>
      <c r="AY300" s="519">
        <v>0.748</v>
      </c>
      <c r="AZ300" s="370"/>
      <c r="BA300" s="390">
        <v>27</v>
      </c>
      <c r="BB300" s="389">
        <v>0</v>
      </c>
      <c r="BC300" s="389">
        <v>5</v>
      </c>
      <c r="BD300" s="389">
        <v>2</v>
      </c>
      <c r="BE300" s="389">
        <v>0</v>
      </c>
      <c r="BF300" s="390">
        <v>0</v>
      </c>
      <c r="BG300" s="390">
        <v>0</v>
      </c>
      <c r="BH300" s="390">
        <v>6</v>
      </c>
      <c r="BI300" s="390">
        <v>8</v>
      </c>
      <c r="BJ300" s="519">
        <v>0.185</v>
      </c>
      <c r="BK300" s="519">
        <v>0.35299999999999998</v>
      </c>
      <c r="BL300" s="519">
        <v>0.25900000000000001</v>
      </c>
      <c r="BM300" s="519">
        <v>0.61199999999999999</v>
      </c>
    </row>
    <row r="301" spans="1:65" s="388" customFormat="1">
      <c r="A301" s="272" t="s">
        <v>7993</v>
      </c>
      <c r="B301" s="388" t="s">
        <v>7994</v>
      </c>
      <c r="C301" s="388" t="s">
        <v>10193</v>
      </c>
      <c r="D301" s="390">
        <v>34</v>
      </c>
      <c r="E301" s="390" t="s">
        <v>115</v>
      </c>
      <c r="F301" s="390" t="s">
        <v>34</v>
      </c>
      <c r="G301" s="390" t="s">
        <v>10</v>
      </c>
      <c r="H301" s="390">
        <v>15</v>
      </c>
      <c r="I301" s="390">
        <v>3</v>
      </c>
      <c r="J301" s="519">
        <v>0.83299999999999996</v>
      </c>
      <c r="K301" s="517">
        <v>3.13</v>
      </c>
      <c r="L301" s="390">
        <v>30</v>
      </c>
      <c r="M301" s="390">
        <v>30</v>
      </c>
      <c r="N301" s="390">
        <v>0</v>
      </c>
      <c r="O301" s="390">
        <v>0</v>
      </c>
      <c r="P301" s="390">
        <v>0</v>
      </c>
      <c r="Q301" s="390">
        <v>0</v>
      </c>
      <c r="R301" s="518">
        <v>167</v>
      </c>
      <c r="S301" s="390">
        <v>130</v>
      </c>
      <c r="T301" s="390">
        <v>63</v>
      </c>
      <c r="U301" s="390">
        <v>58</v>
      </c>
      <c r="V301" s="390">
        <v>18</v>
      </c>
      <c r="W301" s="390">
        <v>64</v>
      </c>
      <c r="X301" s="390">
        <v>0</v>
      </c>
      <c r="Y301" s="390">
        <v>201</v>
      </c>
      <c r="Z301" s="390">
        <v>16</v>
      </c>
      <c r="AA301" s="390">
        <v>0</v>
      </c>
      <c r="AB301" s="390">
        <v>4</v>
      </c>
      <c r="AC301" s="390">
        <v>695</v>
      </c>
      <c r="AD301" s="390">
        <v>129</v>
      </c>
      <c r="AE301" s="390">
        <v>3.59</v>
      </c>
      <c r="AF301" s="519">
        <v>1.1619999999999999</v>
      </c>
      <c r="AG301" s="518">
        <v>7</v>
      </c>
      <c r="AH301" s="518">
        <v>1</v>
      </c>
      <c r="AI301" s="518">
        <v>3.4</v>
      </c>
      <c r="AJ301" s="518">
        <v>10.8</v>
      </c>
      <c r="AK301" s="567">
        <v>3.14</v>
      </c>
      <c r="AL301" s="370"/>
      <c r="AM301" s="390">
        <v>277</v>
      </c>
      <c r="AN301" s="390">
        <v>0</v>
      </c>
      <c r="AO301" s="389">
        <v>57</v>
      </c>
      <c r="AP301" s="390">
        <v>14</v>
      </c>
      <c r="AQ301" s="390">
        <v>3</v>
      </c>
      <c r="AR301" s="390">
        <v>9</v>
      </c>
      <c r="AS301" s="390">
        <v>31</v>
      </c>
      <c r="AT301" s="390">
        <v>35</v>
      </c>
      <c r="AU301" s="390">
        <v>118</v>
      </c>
      <c r="AV301" s="519">
        <v>0.20699999999999999</v>
      </c>
      <c r="AW301" s="519">
        <v>0.318</v>
      </c>
      <c r="AX301" s="519">
        <v>0.377</v>
      </c>
      <c r="AY301" s="519">
        <v>0.69499999999999995</v>
      </c>
      <c r="AZ301" s="370"/>
      <c r="BA301" s="390">
        <v>333</v>
      </c>
      <c r="BB301" s="389">
        <v>0</v>
      </c>
      <c r="BC301" s="389">
        <v>73</v>
      </c>
      <c r="BD301" s="389">
        <v>13</v>
      </c>
      <c r="BE301" s="389">
        <v>0</v>
      </c>
      <c r="BF301" s="390">
        <v>9</v>
      </c>
      <c r="BG301" s="390">
        <v>23</v>
      </c>
      <c r="BH301" s="390">
        <v>29</v>
      </c>
      <c r="BI301" s="390">
        <v>83</v>
      </c>
      <c r="BJ301" s="519">
        <v>0.219</v>
      </c>
      <c r="BK301" s="519">
        <v>0.28999999999999998</v>
      </c>
      <c r="BL301" s="519">
        <v>0.33900000000000002</v>
      </c>
      <c r="BM301" s="519">
        <v>0.629</v>
      </c>
    </row>
    <row r="302" spans="1:65" s="388" customFormat="1">
      <c r="A302" s="272" t="s">
        <v>358</v>
      </c>
      <c r="B302" s="388" t="s">
        <v>7514</v>
      </c>
      <c r="C302" s="388" t="s">
        <v>10193</v>
      </c>
      <c r="D302" s="390">
        <v>28</v>
      </c>
      <c r="E302" s="390" t="s">
        <v>33</v>
      </c>
      <c r="F302" s="390" t="s">
        <v>34</v>
      </c>
      <c r="G302" s="390" t="s">
        <v>10</v>
      </c>
      <c r="H302" s="390">
        <v>7</v>
      </c>
      <c r="I302" s="390">
        <v>10</v>
      </c>
      <c r="J302" s="519">
        <v>0.41199999999999998</v>
      </c>
      <c r="K302" s="517">
        <v>4.49</v>
      </c>
      <c r="L302" s="390">
        <v>32</v>
      </c>
      <c r="M302" s="390">
        <v>32</v>
      </c>
      <c r="N302" s="390">
        <v>0</v>
      </c>
      <c r="O302" s="390">
        <v>0</v>
      </c>
      <c r="P302" s="390">
        <v>0</v>
      </c>
      <c r="Q302" s="390">
        <v>0</v>
      </c>
      <c r="R302" s="518">
        <v>164.333</v>
      </c>
      <c r="S302" s="390">
        <v>151</v>
      </c>
      <c r="T302" s="390">
        <v>89</v>
      </c>
      <c r="U302" s="390">
        <v>82</v>
      </c>
      <c r="V302" s="390">
        <v>20</v>
      </c>
      <c r="W302" s="390">
        <v>70</v>
      </c>
      <c r="X302" s="390">
        <v>3</v>
      </c>
      <c r="Y302" s="390">
        <v>162</v>
      </c>
      <c r="Z302" s="390">
        <v>8</v>
      </c>
      <c r="AA302" s="390">
        <v>0</v>
      </c>
      <c r="AB302" s="390">
        <v>1</v>
      </c>
      <c r="AC302" s="390">
        <v>711</v>
      </c>
      <c r="AD302" s="390">
        <v>97</v>
      </c>
      <c r="AE302" s="390">
        <v>4.2</v>
      </c>
      <c r="AF302" s="519">
        <v>1.345</v>
      </c>
      <c r="AG302" s="518">
        <v>8.3000000000000007</v>
      </c>
      <c r="AH302" s="518">
        <v>1.1000000000000001</v>
      </c>
      <c r="AI302" s="518">
        <v>3.8</v>
      </c>
      <c r="AJ302" s="518">
        <v>8.9</v>
      </c>
      <c r="AK302" s="567">
        <v>2.31</v>
      </c>
      <c r="AL302" s="370"/>
      <c r="AM302" s="390">
        <v>283</v>
      </c>
      <c r="AN302" s="390">
        <v>0</v>
      </c>
      <c r="AO302" s="389">
        <v>67</v>
      </c>
      <c r="AP302" s="390">
        <v>24</v>
      </c>
      <c r="AQ302" s="390">
        <v>3</v>
      </c>
      <c r="AR302" s="390">
        <v>10</v>
      </c>
      <c r="AS302" s="390">
        <v>42</v>
      </c>
      <c r="AT302" s="390">
        <v>30</v>
      </c>
      <c r="AU302" s="390">
        <v>66</v>
      </c>
      <c r="AV302" s="519">
        <v>0.23699999999999999</v>
      </c>
      <c r="AW302" s="519">
        <v>0.318</v>
      </c>
      <c r="AX302" s="519">
        <v>0.44900000000000001</v>
      </c>
      <c r="AY302" s="519">
        <v>0.76700000000000002</v>
      </c>
      <c r="AZ302" s="370"/>
      <c r="BA302" s="390">
        <v>342</v>
      </c>
      <c r="BB302" s="389">
        <v>0</v>
      </c>
      <c r="BC302" s="389">
        <v>84</v>
      </c>
      <c r="BD302" s="389">
        <v>17</v>
      </c>
      <c r="BE302" s="389">
        <v>2</v>
      </c>
      <c r="BF302" s="390">
        <v>10</v>
      </c>
      <c r="BG302" s="390">
        <v>35</v>
      </c>
      <c r="BH302" s="390">
        <v>40</v>
      </c>
      <c r="BI302" s="390">
        <v>96</v>
      </c>
      <c r="BJ302" s="519">
        <v>0.246</v>
      </c>
      <c r="BK302" s="519">
        <v>0.32900000000000001</v>
      </c>
      <c r="BL302" s="519">
        <v>0.39500000000000002</v>
      </c>
      <c r="BM302" s="519">
        <v>0.72399999999999998</v>
      </c>
    </row>
    <row r="303" spans="1:65" s="388" customFormat="1">
      <c r="A303" s="272" t="s">
        <v>6557</v>
      </c>
      <c r="B303" s="388" t="s">
        <v>7516</v>
      </c>
      <c r="C303" s="388" t="s">
        <v>10193</v>
      </c>
      <c r="D303" s="390">
        <v>29</v>
      </c>
      <c r="E303" s="390" t="s">
        <v>38</v>
      </c>
      <c r="F303" s="390" t="s">
        <v>34</v>
      </c>
      <c r="G303" s="390" t="s">
        <v>10</v>
      </c>
      <c r="H303" s="390">
        <v>0</v>
      </c>
      <c r="I303" s="390">
        <v>2</v>
      </c>
      <c r="J303" s="519">
        <v>0</v>
      </c>
      <c r="K303" s="517">
        <v>9.4499999999999993</v>
      </c>
      <c r="L303" s="390">
        <v>2</v>
      </c>
      <c r="M303" s="390">
        <v>2</v>
      </c>
      <c r="N303" s="390">
        <v>0</v>
      </c>
      <c r="O303" s="390">
        <v>0</v>
      </c>
      <c r="P303" s="390">
        <v>0</v>
      </c>
      <c r="Q303" s="390">
        <v>0</v>
      </c>
      <c r="R303" s="518">
        <v>6.6669999999999998</v>
      </c>
      <c r="S303" s="390">
        <v>7</v>
      </c>
      <c r="T303" s="390">
        <v>8</v>
      </c>
      <c r="U303" s="390">
        <v>7</v>
      </c>
      <c r="V303" s="390">
        <v>3</v>
      </c>
      <c r="W303" s="390">
        <v>7</v>
      </c>
      <c r="X303" s="390">
        <v>0</v>
      </c>
      <c r="Y303" s="390">
        <v>4</v>
      </c>
      <c r="Z303" s="390">
        <v>0</v>
      </c>
      <c r="AA303" s="390">
        <v>0</v>
      </c>
      <c r="AB303" s="390">
        <v>0</v>
      </c>
      <c r="AC303" s="390">
        <v>33</v>
      </c>
      <c r="AD303" s="390">
        <v>46</v>
      </c>
      <c r="AE303" s="390">
        <v>10.96</v>
      </c>
      <c r="AF303" s="519">
        <v>2.1</v>
      </c>
      <c r="AG303" s="518">
        <v>9.5</v>
      </c>
      <c r="AH303" s="518">
        <v>4.0999999999999996</v>
      </c>
      <c r="AI303" s="518">
        <v>9.5</v>
      </c>
      <c r="AJ303" s="518">
        <v>5.4</v>
      </c>
      <c r="AK303" s="567">
        <v>0.56999999999999995</v>
      </c>
      <c r="AL303" s="370"/>
      <c r="AM303" s="390">
        <v>18</v>
      </c>
      <c r="AN303" s="390">
        <v>0</v>
      </c>
      <c r="AO303" s="389">
        <v>4</v>
      </c>
      <c r="AP303" s="390">
        <v>0</v>
      </c>
      <c r="AQ303" s="390">
        <v>0</v>
      </c>
      <c r="AR303" s="390">
        <v>2</v>
      </c>
      <c r="AS303" s="390">
        <v>3</v>
      </c>
      <c r="AT303" s="390">
        <v>5</v>
      </c>
      <c r="AU303" s="390">
        <v>3</v>
      </c>
      <c r="AV303" s="519">
        <v>0.222</v>
      </c>
      <c r="AW303" s="519">
        <v>0.39100000000000001</v>
      </c>
      <c r="AX303" s="519">
        <v>0.55600000000000005</v>
      </c>
      <c r="AY303" s="519">
        <v>0.94699999999999995</v>
      </c>
      <c r="AZ303" s="370"/>
      <c r="BA303" s="390">
        <v>8</v>
      </c>
      <c r="BB303" s="389">
        <v>0</v>
      </c>
      <c r="BC303" s="389">
        <v>3</v>
      </c>
      <c r="BD303" s="389">
        <v>1</v>
      </c>
      <c r="BE303" s="389">
        <v>0</v>
      </c>
      <c r="BF303" s="390">
        <v>1</v>
      </c>
      <c r="BG303" s="390">
        <v>4</v>
      </c>
      <c r="BH303" s="390">
        <v>2</v>
      </c>
      <c r="BI303" s="390">
        <v>1</v>
      </c>
      <c r="BJ303" s="519">
        <v>0.375</v>
      </c>
      <c r="BK303" s="519">
        <v>0.5</v>
      </c>
      <c r="BL303" s="519">
        <v>0.875</v>
      </c>
      <c r="BM303" s="519">
        <v>1.375</v>
      </c>
    </row>
    <row r="304" spans="1:65" s="388" customFormat="1">
      <c r="A304" s="272" t="s">
        <v>3882</v>
      </c>
      <c r="B304" s="388" t="s">
        <v>7517</v>
      </c>
      <c r="C304" s="388" t="s">
        <v>10193</v>
      </c>
      <c r="D304" s="390">
        <v>28</v>
      </c>
      <c r="E304" s="390" t="s">
        <v>56</v>
      </c>
      <c r="F304" s="390" t="s">
        <v>43</v>
      </c>
      <c r="G304" s="390" t="s">
        <v>10</v>
      </c>
      <c r="H304" s="390">
        <v>0</v>
      </c>
      <c r="I304" s="390">
        <v>2</v>
      </c>
      <c r="J304" s="519">
        <v>0</v>
      </c>
      <c r="K304" s="517">
        <v>17.05</v>
      </c>
      <c r="L304" s="390">
        <v>7</v>
      </c>
      <c r="M304" s="390">
        <v>0</v>
      </c>
      <c r="N304" s="390">
        <v>1</v>
      </c>
      <c r="O304" s="390">
        <v>0</v>
      </c>
      <c r="P304" s="390">
        <v>0</v>
      </c>
      <c r="Q304" s="390">
        <v>0</v>
      </c>
      <c r="R304" s="518">
        <v>6.3330000000000002</v>
      </c>
      <c r="S304" s="390">
        <v>9</v>
      </c>
      <c r="T304" s="390">
        <v>12</v>
      </c>
      <c r="U304" s="390">
        <v>12</v>
      </c>
      <c r="V304" s="390">
        <v>0</v>
      </c>
      <c r="W304" s="390">
        <v>8</v>
      </c>
      <c r="X304" s="390">
        <v>2</v>
      </c>
      <c r="Y304" s="390">
        <v>7</v>
      </c>
      <c r="Z304" s="390">
        <v>2</v>
      </c>
      <c r="AA304" s="390">
        <v>0</v>
      </c>
      <c r="AB304" s="390">
        <v>0</v>
      </c>
      <c r="AC304" s="390">
        <v>38</v>
      </c>
      <c r="AD304" s="390">
        <v>25</v>
      </c>
      <c r="AE304" s="390">
        <v>5.69</v>
      </c>
      <c r="AF304" s="519">
        <v>2.6840000000000002</v>
      </c>
      <c r="AG304" s="518">
        <v>12.8</v>
      </c>
      <c r="AH304" s="518">
        <v>0</v>
      </c>
      <c r="AI304" s="518">
        <v>11.4</v>
      </c>
      <c r="AJ304" s="518">
        <v>9.9</v>
      </c>
      <c r="AK304" s="567">
        <v>0.88</v>
      </c>
      <c r="AL304" s="370"/>
      <c r="AM304" s="390">
        <v>12</v>
      </c>
      <c r="AN304" s="390">
        <v>0</v>
      </c>
      <c r="AO304" s="389">
        <v>4</v>
      </c>
      <c r="AP304" s="390">
        <v>1</v>
      </c>
      <c r="AQ304" s="390">
        <v>0</v>
      </c>
      <c r="AR304" s="390">
        <v>0</v>
      </c>
      <c r="AS304" s="390">
        <v>4</v>
      </c>
      <c r="AT304" s="390">
        <v>2</v>
      </c>
      <c r="AU304" s="390">
        <v>3</v>
      </c>
      <c r="AV304" s="519">
        <v>0.33300000000000002</v>
      </c>
      <c r="AW304" s="519">
        <v>0.42899999999999999</v>
      </c>
      <c r="AX304" s="519">
        <v>0.41699999999999998</v>
      </c>
      <c r="AY304" s="519">
        <v>0.84599999999999997</v>
      </c>
      <c r="AZ304" s="370"/>
      <c r="BA304" s="390">
        <v>16</v>
      </c>
      <c r="BB304" s="389">
        <v>0</v>
      </c>
      <c r="BC304" s="389">
        <v>5</v>
      </c>
      <c r="BD304" s="389">
        <v>3</v>
      </c>
      <c r="BE304" s="389">
        <v>0</v>
      </c>
      <c r="BF304" s="390">
        <v>0</v>
      </c>
      <c r="BG304" s="390">
        <v>8</v>
      </c>
      <c r="BH304" s="390">
        <v>6</v>
      </c>
      <c r="BI304" s="390">
        <v>4</v>
      </c>
      <c r="BJ304" s="519">
        <v>0.313</v>
      </c>
      <c r="BK304" s="519">
        <v>0.54200000000000004</v>
      </c>
      <c r="BL304" s="519">
        <v>0.5</v>
      </c>
      <c r="BM304" s="519">
        <v>1.042</v>
      </c>
    </row>
    <row r="305" spans="1:70" s="388" customFormat="1">
      <c r="A305" s="272" t="s">
        <v>6604</v>
      </c>
      <c r="B305" s="388" t="s">
        <v>7518</v>
      </c>
      <c r="C305" s="388" t="s">
        <v>10193</v>
      </c>
      <c r="D305" s="390">
        <v>27</v>
      </c>
      <c r="E305" s="390" t="s">
        <v>51</v>
      </c>
      <c r="F305" s="390" t="s">
        <v>52</v>
      </c>
      <c r="G305" s="390" t="s">
        <v>35</v>
      </c>
      <c r="H305" s="390">
        <v>0</v>
      </c>
      <c r="I305" s="390">
        <v>0</v>
      </c>
      <c r="J305" s="519">
        <v>0</v>
      </c>
      <c r="K305" s="517">
        <v>12.6</v>
      </c>
      <c r="L305" s="390">
        <v>8</v>
      </c>
      <c r="M305" s="390">
        <v>0</v>
      </c>
      <c r="N305" s="390">
        <v>2</v>
      </c>
      <c r="O305" s="390">
        <v>0</v>
      </c>
      <c r="P305" s="390">
        <v>0</v>
      </c>
      <c r="Q305" s="390">
        <v>0</v>
      </c>
      <c r="R305" s="518">
        <v>10</v>
      </c>
      <c r="S305" s="390">
        <v>23</v>
      </c>
      <c r="T305" s="390">
        <v>17</v>
      </c>
      <c r="U305" s="390">
        <v>14</v>
      </c>
      <c r="V305" s="390">
        <v>4</v>
      </c>
      <c r="W305" s="390">
        <v>6</v>
      </c>
      <c r="X305" s="390">
        <v>3</v>
      </c>
      <c r="Y305" s="390">
        <v>10</v>
      </c>
      <c r="Z305" s="390">
        <v>1</v>
      </c>
      <c r="AA305" s="390">
        <v>0</v>
      </c>
      <c r="AB305" s="390">
        <v>2</v>
      </c>
      <c r="AC305" s="390">
        <v>61</v>
      </c>
      <c r="AD305" s="390">
        <v>36</v>
      </c>
      <c r="AE305" s="390">
        <v>8.4600000000000009</v>
      </c>
      <c r="AF305" s="519">
        <v>2.9</v>
      </c>
      <c r="AG305" s="518">
        <v>20.7</v>
      </c>
      <c r="AH305" s="518">
        <v>3.6</v>
      </c>
      <c r="AI305" s="518">
        <v>5.4</v>
      </c>
      <c r="AJ305" s="518">
        <v>9</v>
      </c>
      <c r="AK305" s="567">
        <v>1.67</v>
      </c>
      <c r="AL305" s="370"/>
      <c r="AM305" s="390">
        <v>20</v>
      </c>
      <c r="AN305" s="390">
        <v>0</v>
      </c>
      <c r="AO305" s="389">
        <v>7</v>
      </c>
      <c r="AP305" s="390">
        <v>1</v>
      </c>
      <c r="AQ305" s="390">
        <v>0</v>
      </c>
      <c r="AR305" s="390">
        <v>1</v>
      </c>
      <c r="AS305" s="390">
        <v>3</v>
      </c>
      <c r="AT305" s="390">
        <v>2</v>
      </c>
      <c r="AU305" s="390">
        <v>5</v>
      </c>
      <c r="AV305" s="519">
        <v>0.35</v>
      </c>
      <c r="AW305" s="519">
        <v>0.41699999999999998</v>
      </c>
      <c r="AX305" s="519">
        <v>0.55000000000000004</v>
      </c>
      <c r="AY305" s="519">
        <v>0.96699999999999997</v>
      </c>
      <c r="AZ305" s="370"/>
      <c r="BA305" s="390">
        <v>32</v>
      </c>
      <c r="BB305" s="389">
        <v>0</v>
      </c>
      <c r="BC305" s="389">
        <v>16</v>
      </c>
      <c r="BD305" s="389">
        <v>5</v>
      </c>
      <c r="BE305" s="389">
        <v>0</v>
      </c>
      <c r="BF305" s="390">
        <v>3</v>
      </c>
      <c r="BG305" s="390">
        <v>15</v>
      </c>
      <c r="BH305" s="390">
        <v>4</v>
      </c>
      <c r="BI305" s="390">
        <v>5</v>
      </c>
      <c r="BJ305" s="519">
        <v>0.5</v>
      </c>
      <c r="BK305" s="519">
        <v>0.54100000000000004</v>
      </c>
      <c r="BL305" s="519">
        <v>0.93799999999999994</v>
      </c>
      <c r="BM305" s="519">
        <v>1.4790000000000001</v>
      </c>
    </row>
    <row r="306" spans="1:70" s="388" customFormat="1">
      <c r="A306" s="272" t="s">
        <v>437</v>
      </c>
      <c r="B306" s="388" t="s">
        <v>7519</v>
      </c>
      <c r="C306" s="388" t="s">
        <v>10193</v>
      </c>
      <c r="D306" s="390">
        <v>30</v>
      </c>
      <c r="E306" s="390" t="s">
        <v>113</v>
      </c>
      <c r="F306" s="390" t="s">
        <v>43</v>
      </c>
      <c r="G306" s="390" t="s">
        <v>10</v>
      </c>
      <c r="H306" s="390">
        <v>4</v>
      </c>
      <c r="I306" s="390">
        <v>6</v>
      </c>
      <c r="J306" s="519">
        <v>0.4</v>
      </c>
      <c r="K306" s="517">
        <v>5.93</v>
      </c>
      <c r="L306" s="390">
        <v>61</v>
      </c>
      <c r="M306" s="390">
        <v>0</v>
      </c>
      <c r="N306" s="390">
        <v>14</v>
      </c>
      <c r="O306" s="390">
        <v>0</v>
      </c>
      <c r="P306" s="390">
        <v>0</v>
      </c>
      <c r="Q306" s="390">
        <v>0</v>
      </c>
      <c r="R306" s="518">
        <v>54.667000000000002</v>
      </c>
      <c r="S306" s="390">
        <v>70</v>
      </c>
      <c r="T306" s="390">
        <v>43</v>
      </c>
      <c r="U306" s="390">
        <v>36</v>
      </c>
      <c r="V306" s="390">
        <v>9</v>
      </c>
      <c r="W306" s="390">
        <v>28</v>
      </c>
      <c r="X306" s="390">
        <v>1</v>
      </c>
      <c r="Y306" s="390">
        <v>54</v>
      </c>
      <c r="Z306" s="390">
        <v>1</v>
      </c>
      <c r="AA306" s="390">
        <v>0</v>
      </c>
      <c r="AB306" s="390">
        <v>8</v>
      </c>
      <c r="AC306" s="390">
        <v>257</v>
      </c>
      <c r="AD306" s="390">
        <v>79</v>
      </c>
      <c r="AE306" s="390">
        <v>4.92</v>
      </c>
      <c r="AF306" s="519">
        <v>1.7929999999999999</v>
      </c>
      <c r="AG306" s="518">
        <v>11.5</v>
      </c>
      <c r="AH306" s="518">
        <v>1.5</v>
      </c>
      <c r="AI306" s="518">
        <v>4.5999999999999996</v>
      </c>
      <c r="AJ306" s="518">
        <v>8.9</v>
      </c>
      <c r="AK306" s="567">
        <v>1.93</v>
      </c>
      <c r="AL306" s="370"/>
      <c r="AM306" s="390">
        <v>92</v>
      </c>
      <c r="AN306" s="390">
        <v>0</v>
      </c>
      <c r="AO306" s="389">
        <v>25</v>
      </c>
      <c r="AP306" s="390">
        <v>6</v>
      </c>
      <c r="AQ306" s="390">
        <v>0</v>
      </c>
      <c r="AR306" s="390">
        <v>2</v>
      </c>
      <c r="AS306" s="390">
        <v>16</v>
      </c>
      <c r="AT306" s="390">
        <v>14</v>
      </c>
      <c r="AU306" s="390">
        <v>28</v>
      </c>
      <c r="AV306" s="519">
        <v>0.27200000000000002</v>
      </c>
      <c r="AW306" s="519">
        <v>0.37</v>
      </c>
      <c r="AX306" s="519">
        <v>0.40200000000000002</v>
      </c>
      <c r="AY306" s="519">
        <v>0.77200000000000002</v>
      </c>
      <c r="AZ306" s="370"/>
      <c r="BA306" s="390">
        <v>132</v>
      </c>
      <c r="BB306" s="389">
        <v>0</v>
      </c>
      <c r="BC306" s="389">
        <v>45</v>
      </c>
      <c r="BD306" s="389">
        <v>9</v>
      </c>
      <c r="BE306" s="389">
        <v>1</v>
      </c>
      <c r="BF306" s="390">
        <v>7</v>
      </c>
      <c r="BG306" s="390">
        <v>33</v>
      </c>
      <c r="BH306" s="390">
        <v>14</v>
      </c>
      <c r="BI306" s="390">
        <v>26</v>
      </c>
      <c r="BJ306" s="519">
        <v>0.34100000000000003</v>
      </c>
      <c r="BK306" s="519">
        <v>0.39900000000000002</v>
      </c>
      <c r="BL306" s="519">
        <v>0.58299999999999996</v>
      </c>
      <c r="BM306" s="519">
        <v>0.98199999999999998</v>
      </c>
    </row>
    <row r="307" spans="1:70">
      <c r="A307" s="279"/>
      <c r="B307" s="368"/>
      <c r="C307" s="368"/>
      <c r="D307" s="368"/>
      <c r="E307" s="368"/>
      <c r="F307" s="368"/>
      <c r="G307" s="368"/>
      <c r="H307" s="291"/>
      <c r="I307" s="291"/>
      <c r="J307" s="292"/>
      <c r="K307" s="368"/>
      <c r="L307" s="368"/>
      <c r="M307" s="368"/>
      <c r="N307" s="368"/>
      <c r="O307" s="368"/>
      <c r="P307" s="368"/>
      <c r="Q307" s="290"/>
      <c r="R307" s="368"/>
      <c r="S307" s="368"/>
      <c r="T307" s="368"/>
      <c r="U307" s="368"/>
      <c r="V307" s="368"/>
      <c r="W307" s="368"/>
      <c r="X307" s="368"/>
      <c r="Y307" s="368"/>
      <c r="Z307" s="368"/>
      <c r="AA307" s="368"/>
      <c r="AB307" s="368"/>
      <c r="AC307" s="368"/>
      <c r="AD307" s="368"/>
      <c r="AE307" s="368"/>
      <c r="AF307" s="368"/>
      <c r="AG307" s="368"/>
      <c r="AH307" s="368"/>
      <c r="AI307" s="368"/>
      <c r="AJ307" s="319"/>
      <c r="AK307" s="291"/>
      <c r="AL307" s="616"/>
      <c r="AM307" s="291"/>
      <c r="AN307" s="291"/>
      <c r="AO307" s="291"/>
      <c r="AP307" s="319"/>
      <c r="AQ307" s="291"/>
      <c r="AR307" s="291"/>
      <c r="AS307" s="291"/>
      <c r="AT307" s="291"/>
      <c r="AU307" s="291"/>
    </row>
    <row r="308" spans="1:70" s="289" customFormat="1">
      <c r="A308" s="334" t="s">
        <v>481</v>
      </c>
      <c r="B308" s="335"/>
      <c r="C308" s="335"/>
      <c r="D308" s="335"/>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35"/>
      <c r="AU308" s="335"/>
      <c r="AV308" s="335"/>
      <c r="AW308" s="335"/>
      <c r="AX308" s="335"/>
      <c r="AY308" s="335"/>
      <c r="AZ308" s="335"/>
      <c r="BA308" s="335"/>
      <c r="BB308" s="341"/>
      <c r="BC308" s="341"/>
      <c r="BD308" s="341"/>
      <c r="BE308" s="341"/>
      <c r="BF308" s="335"/>
      <c r="BG308" s="335"/>
      <c r="BH308" s="335"/>
      <c r="BI308" s="335"/>
      <c r="BJ308" s="335"/>
      <c r="BK308" s="335"/>
      <c r="BL308" s="335"/>
      <c r="BM308" s="335"/>
      <c r="BN308" s="335"/>
      <c r="BO308" s="335"/>
      <c r="BP308" s="335"/>
      <c r="BQ308" s="335"/>
      <c r="BR308" s="335"/>
    </row>
    <row r="309" spans="1:70">
      <c r="A309" s="315"/>
    </row>
    <row r="310" spans="1:70">
      <c r="A310" s="357" t="s">
        <v>468</v>
      </c>
      <c r="B310" s="327"/>
      <c r="C310" s="327"/>
      <c r="D310" s="327"/>
      <c r="E310" s="390"/>
      <c r="F310" s="390"/>
      <c r="G310" s="390"/>
      <c r="H310" s="390"/>
      <c r="I310" s="390"/>
      <c r="J310" s="390"/>
      <c r="K310" s="390"/>
      <c r="L310" s="390"/>
      <c r="M310" s="390"/>
      <c r="N310" s="390"/>
      <c r="O310" s="390"/>
      <c r="P310" s="389"/>
      <c r="Q310" s="390"/>
      <c r="R310" s="390"/>
      <c r="S310" s="390"/>
      <c r="T310" s="390"/>
      <c r="U310" s="390"/>
      <c r="V310" s="390"/>
      <c r="W310" s="390"/>
      <c r="X310" s="390"/>
      <c r="Y310" s="390"/>
      <c r="Z310" s="390"/>
      <c r="AA310" s="390"/>
      <c r="AB310" s="390"/>
      <c r="AC310" s="390"/>
      <c r="AD310" s="390"/>
      <c r="AE310" s="390"/>
      <c r="AF310" s="390"/>
      <c r="AG310" s="390"/>
      <c r="AH310" s="390"/>
      <c r="AI310" s="390"/>
      <c r="AJ310" s="390"/>
      <c r="AK310" s="389"/>
      <c r="AL310" s="370"/>
      <c r="AM310" s="390"/>
      <c r="AN310" s="390"/>
      <c r="AO310" s="389"/>
      <c r="AP310" s="390"/>
      <c r="AQ310" s="390"/>
      <c r="AR310" s="390"/>
      <c r="AS310" s="389"/>
    </row>
    <row r="311" spans="1:70" s="388" customFormat="1">
      <c r="A311" s="272" t="s">
        <v>401</v>
      </c>
      <c r="B311" s="388" t="s">
        <v>7520</v>
      </c>
      <c r="C311" s="388" t="s">
        <v>10193</v>
      </c>
      <c r="D311" s="390">
        <v>29</v>
      </c>
      <c r="E311" s="390" t="s">
        <v>51</v>
      </c>
      <c r="F311" s="390" t="s">
        <v>52</v>
      </c>
      <c r="G311" s="390" t="s">
        <v>10</v>
      </c>
      <c r="H311" s="390">
        <v>6</v>
      </c>
      <c r="I311" s="390">
        <v>8</v>
      </c>
      <c r="J311" s="519">
        <v>0.42899999999999999</v>
      </c>
      <c r="K311" s="517">
        <v>4.3099999999999996</v>
      </c>
      <c r="L311" s="390">
        <v>27</v>
      </c>
      <c r="M311" s="390">
        <v>27</v>
      </c>
      <c r="N311" s="390">
        <v>0</v>
      </c>
      <c r="O311" s="390">
        <v>0</v>
      </c>
      <c r="P311" s="390">
        <v>0</v>
      </c>
      <c r="Q311" s="390">
        <v>0</v>
      </c>
      <c r="R311" s="518">
        <v>148.333</v>
      </c>
      <c r="S311" s="390">
        <v>155</v>
      </c>
      <c r="T311" s="390">
        <v>77</v>
      </c>
      <c r="U311" s="390">
        <v>71</v>
      </c>
      <c r="V311" s="390">
        <v>19</v>
      </c>
      <c r="W311" s="390">
        <v>49</v>
      </c>
      <c r="X311" s="390">
        <v>3</v>
      </c>
      <c r="Y311" s="390">
        <v>162</v>
      </c>
      <c r="Z311" s="390">
        <v>6</v>
      </c>
      <c r="AA311" s="390">
        <v>0</v>
      </c>
      <c r="AB311" s="390">
        <v>6</v>
      </c>
      <c r="AC311" s="390">
        <v>638</v>
      </c>
      <c r="AD311" s="390">
        <v>94</v>
      </c>
      <c r="AE311" s="390">
        <v>3.75</v>
      </c>
      <c r="AF311" s="519">
        <v>1.375</v>
      </c>
      <c r="AG311" s="518">
        <v>9.4</v>
      </c>
      <c r="AH311" s="518">
        <v>1.2</v>
      </c>
      <c r="AI311" s="518">
        <v>3</v>
      </c>
      <c r="AJ311" s="518">
        <v>9.8000000000000007</v>
      </c>
      <c r="AK311" s="567">
        <v>3.31</v>
      </c>
      <c r="AL311" s="370"/>
      <c r="AM311" s="390">
        <v>251</v>
      </c>
      <c r="AN311" s="390">
        <v>0</v>
      </c>
      <c r="AO311" s="389">
        <v>67</v>
      </c>
      <c r="AP311" s="390">
        <v>19</v>
      </c>
      <c r="AQ311" s="390">
        <v>0</v>
      </c>
      <c r="AR311" s="390">
        <v>11</v>
      </c>
      <c r="AS311" s="390">
        <v>36</v>
      </c>
      <c r="AT311" s="390">
        <v>26</v>
      </c>
      <c r="AU311" s="390">
        <v>65</v>
      </c>
      <c r="AV311" s="519">
        <v>0.26700000000000002</v>
      </c>
      <c r="AW311" s="519">
        <v>0.33500000000000002</v>
      </c>
      <c r="AX311" s="519">
        <v>0.47399999999999998</v>
      </c>
      <c r="AY311" s="519">
        <v>0.80900000000000005</v>
      </c>
      <c r="AZ311" s="370"/>
      <c r="BA311" s="390">
        <v>328</v>
      </c>
      <c r="BB311" s="389">
        <v>0</v>
      </c>
      <c r="BC311" s="389">
        <v>88</v>
      </c>
      <c r="BD311" s="389">
        <v>20</v>
      </c>
      <c r="BE311" s="389">
        <v>1</v>
      </c>
      <c r="BF311" s="390">
        <v>8</v>
      </c>
      <c r="BG311" s="390">
        <v>33</v>
      </c>
      <c r="BH311" s="390">
        <v>23</v>
      </c>
      <c r="BI311" s="390">
        <v>97</v>
      </c>
      <c r="BJ311" s="519">
        <v>0.26800000000000002</v>
      </c>
      <c r="BK311" s="519">
        <v>0.32600000000000001</v>
      </c>
      <c r="BL311" s="519">
        <v>0.40899999999999997</v>
      </c>
      <c r="BM311" s="519">
        <v>0.73499999999999999</v>
      </c>
    </row>
    <row r="312" spans="1:70" s="388" customFormat="1">
      <c r="A312" s="272" t="s">
        <v>431</v>
      </c>
      <c r="B312" s="388" t="s">
        <v>7521</v>
      </c>
      <c r="C312" s="388" t="s">
        <v>10193</v>
      </c>
      <c r="D312" s="390">
        <v>32</v>
      </c>
      <c r="E312" s="390" t="s">
        <v>100</v>
      </c>
      <c r="F312" s="390" t="s">
        <v>43</v>
      </c>
      <c r="G312" s="390" t="s">
        <v>10</v>
      </c>
      <c r="H312" s="390">
        <v>1</v>
      </c>
      <c r="I312" s="390">
        <v>14</v>
      </c>
      <c r="J312" s="519">
        <v>6.7000000000000004E-2</v>
      </c>
      <c r="K312" s="517">
        <v>6.09</v>
      </c>
      <c r="L312" s="390">
        <v>20</v>
      </c>
      <c r="M312" s="390">
        <v>20</v>
      </c>
      <c r="N312" s="390">
        <v>0</v>
      </c>
      <c r="O312" s="390">
        <v>1</v>
      </c>
      <c r="P312" s="390">
        <v>0</v>
      </c>
      <c r="Q312" s="390">
        <v>0</v>
      </c>
      <c r="R312" s="518">
        <v>106.333</v>
      </c>
      <c r="S312" s="390">
        <v>141</v>
      </c>
      <c r="T312" s="390">
        <v>82</v>
      </c>
      <c r="U312" s="390">
        <v>72</v>
      </c>
      <c r="V312" s="390">
        <v>23</v>
      </c>
      <c r="W312" s="390">
        <v>33</v>
      </c>
      <c r="X312" s="390">
        <v>9</v>
      </c>
      <c r="Y312" s="390">
        <v>75</v>
      </c>
      <c r="Z312" s="390">
        <v>2</v>
      </c>
      <c r="AA312" s="390">
        <v>1</v>
      </c>
      <c r="AB312" s="390">
        <v>2</v>
      </c>
      <c r="AC312" s="390">
        <v>494</v>
      </c>
      <c r="AD312" s="390">
        <v>69</v>
      </c>
      <c r="AE312" s="390">
        <v>5.55</v>
      </c>
      <c r="AF312" s="519">
        <v>1.6359999999999999</v>
      </c>
      <c r="AG312" s="518">
        <v>11.9</v>
      </c>
      <c r="AH312" s="518">
        <v>1.9</v>
      </c>
      <c r="AI312" s="518">
        <v>2.8</v>
      </c>
      <c r="AJ312" s="518">
        <v>6.3</v>
      </c>
      <c r="AK312" s="567">
        <v>2.27</v>
      </c>
      <c r="AL312" s="370"/>
      <c r="AM312" s="390">
        <v>214</v>
      </c>
      <c r="AN312" s="390">
        <v>0</v>
      </c>
      <c r="AO312" s="389">
        <v>67</v>
      </c>
      <c r="AP312" s="390">
        <v>13</v>
      </c>
      <c r="AQ312" s="390">
        <v>3</v>
      </c>
      <c r="AR312" s="390">
        <v>13</v>
      </c>
      <c r="AS312" s="390">
        <v>38</v>
      </c>
      <c r="AT312" s="390">
        <v>18</v>
      </c>
      <c r="AU312" s="390">
        <v>36</v>
      </c>
      <c r="AV312" s="519">
        <v>0.313</v>
      </c>
      <c r="AW312" s="519">
        <v>0.36499999999999999</v>
      </c>
      <c r="AX312" s="519">
        <v>0.58399999999999996</v>
      </c>
      <c r="AY312" s="519">
        <v>0.94899999999999995</v>
      </c>
      <c r="AZ312" s="370"/>
      <c r="BA312" s="390">
        <v>237</v>
      </c>
      <c r="BB312" s="389">
        <v>0</v>
      </c>
      <c r="BC312" s="389">
        <v>74</v>
      </c>
      <c r="BD312" s="389">
        <v>15</v>
      </c>
      <c r="BE312" s="389">
        <v>0</v>
      </c>
      <c r="BF312" s="390">
        <v>10</v>
      </c>
      <c r="BG312" s="390">
        <v>38</v>
      </c>
      <c r="BH312" s="390">
        <v>15</v>
      </c>
      <c r="BI312" s="390">
        <v>39</v>
      </c>
      <c r="BJ312" s="519">
        <v>0.312</v>
      </c>
      <c r="BK312" s="519">
        <v>0.35499999999999998</v>
      </c>
      <c r="BL312" s="519">
        <v>0.502</v>
      </c>
      <c r="BM312" s="519">
        <v>0.85699999999999998</v>
      </c>
    </row>
    <row r="313" spans="1:70" s="388" customFormat="1">
      <c r="A313" s="272" t="s">
        <v>6619</v>
      </c>
      <c r="B313" s="388" t="s">
        <v>7522</v>
      </c>
      <c r="C313" s="388" t="s">
        <v>10193</v>
      </c>
      <c r="D313" s="390">
        <v>28</v>
      </c>
      <c r="E313" s="390" t="s">
        <v>70</v>
      </c>
      <c r="F313" s="390" t="s">
        <v>43</v>
      </c>
      <c r="G313" s="390" t="s">
        <v>10</v>
      </c>
      <c r="H313" s="390">
        <v>0</v>
      </c>
      <c r="I313" s="390">
        <v>1</v>
      </c>
      <c r="J313" s="519">
        <v>0</v>
      </c>
      <c r="K313" s="517">
        <v>3.33</v>
      </c>
      <c r="L313" s="390">
        <v>49</v>
      </c>
      <c r="M313" s="390">
        <v>0</v>
      </c>
      <c r="N313" s="390">
        <v>19</v>
      </c>
      <c r="O313" s="390">
        <v>0</v>
      </c>
      <c r="P313" s="390">
        <v>0</v>
      </c>
      <c r="Q313" s="390">
        <v>2</v>
      </c>
      <c r="R313" s="518">
        <v>48.667000000000002</v>
      </c>
      <c r="S313" s="390">
        <v>51</v>
      </c>
      <c r="T313" s="390">
        <v>24</v>
      </c>
      <c r="U313" s="390">
        <v>18</v>
      </c>
      <c r="V313" s="390">
        <v>4</v>
      </c>
      <c r="W313" s="390">
        <v>23</v>
      </c>
      <c r="X313" s="390">
        <v>2</v>
      </c>
      <c r="Y313" s="390">
        <v>47</v>
      </c>
      <c r="Z313" s="390">
        <v>0</v>
      </c>
      <c r="AA313" s="390">
        <v>0</v>
      </c>
      <c r="AB313" s="390">
        <v>4</v>
      </c>
      <c r="AC313" s="390">
        <v>217</v>
      </c>
      <c r="AD313" s="390">
        <v>123</v>
      </c>
      <c r="AE313" s="390">
        <v>3.72</v>
      </c>
      <c r="AF313" s="519">
        <v>1.5209999999999999</v>
      </c>
      <c r="AG313" s="518">
        <v>9.4</v>
      </c>
      <c r="AH313" s="518">
        <v>0.7</v>
      </c>
      <c r="AI313" s="518">
        <v>4.3</v>
      </c>
      <c r="AJ313" s="518">
        <v>8.6999999999999993</v>
      </c>
      <c r="AK313" s="567">
        <v>2.04</v>
      </c>
      <c r="AL313" s="370"/>
      <c r="AM313" s="390">
        <v>84</v>
      </c>
      <c r="AN313" s="390">
        <v>0</v>
      </c>
      <c r="AO313" s="389">
        <v>25</v>
      </c>
      <c r="AP313" s="390">
        <v>3</v>
      </c>
      <c r="AQ313" s="390">
        <v>1</v>
      </c>
      <c r="AR313" s="390">
        <v>0</v>
      </c>
      <c r="AS313" s="390">
        <v>9</v>
      </c>
      <c r="AT313" s="390">
        <v>15</v>
      </c>
      <c r="AU313" s="390">
        <v>19</v>
      </c>
      <c r="AV313" s="519">
        <v>0.29799999999999999</v>
      </c>
      <c r="AW313" s="519">
        <v>0.40400000000000003</v>
      </c>
      <c r="AX313" s="519">
        <v>0.35699999999999998</v>
      </c>
      <c r="AY313" s="519">
        <v>0.76100000000000001</v>
      </c>
      <c r="AZ313" s="370"/>
      <c r="BA313" s="390">
        <v>108</v>
      </c>
      <c r="BB313" s="389">
        <v>0</v>
      </c>
      <c r="BC313" s="389">
        <v>26</v>
      </c>
      <c r="BD313" s="389">
        <v>3</v>
      </c>
      <c r="BE313" s="389">
        <v>1</v>
      </c>
      <c r="BF313" s="390">
        <v>4</v>
      </c>
      <c r="BG313" s="390">
        <v>22</v>
      </c>
      <c r="BH313" s="390">
        <v>8</v>
      </c>
      <c r="BI313" s="390">
        <v>28</v>
      </c>
      <c r="BJ313" s="519">
        <v>0.24099999999999999</v>
      </c>
      <c r="BK313" s="519">
        <v>0.29099999999999998</v>
      </c>
      <c r="BL313" s="519">
        <v>0.39800000000000002</v>
      </c>
      <c r="BM313" s="519">
        <v>0.68899999999999995</v>
      </c>
    </row>
    <row r="314" spans="1:70" s="388" customFormat="1">
      <c r="A314" s="272" t="s">
        <v>402</v>
      </c>
      <c r="B314" s="388" t="s">
        <v>7523</v>
      </c>
      <c r="C314" s="388" t="s">
        <v>10193</v>
      </c>
      <c r="D314" s="390">
        <v>28</v>
      </c>
      <c r="E314" s="390" t="s">
        <v>48</v>
      </c>
      <c r="F314" s="390" t="s">
        <v>43</v>
      </c>
      <c r="G314" s="390" t="s">
        <v>35</v>
      </c>
      <c r="H314" s="390">
        <v>11</v>
      </c>
      <c r="I314" s="390">
        <v>7</v>
      </c>
      <c r="J314" s="519">
        <v>0.61099999999999999</v>
      </c>
      <c r="K314" s="517">
        <v>3.15</v>
      </c>
      <c r="L314" s="390">
        <v>33</v>
      </c>
      <c r="M314" s="390">
        <v>33</v>
      </c>
      <c r="N314" s="390">
        <v>0</v>
      </c>
      <c r="O314" s="390">
        <v>1</v>
      </c>
      <c r="P314" s="390">
        <v>1</v>
      </c>
      <c r="Q314" s="390">
        <v>0</v>
      </c>
      <c r="R314" s="518">
        <v>200</v>
      </c>
      <c r="S314" s="390">
        <v>162</v>
      </c>
      <c r="T314" s="390">
        <v>70</v>
      </c>
      <c r="U314" s="390">
        <v>70</v>
      </c>
      <c r="V314" s="390">
        <v>15</v>
      </c>
      <c r="W314" s="390">
        <v>48</v>
      </c>
      <c r="X314" s="390">
        <v>3</v>
      </c>
      <c r="Y314" s="390">
        <v>246</v>
      </c>
      <c r="Z314" s="390">
        <v>5</v>
      </c>
      <c r="AA314" s="390">
        <v>0</v>
      </c>
      <c r="AB314" s="390">
        <v>8</v>
      </c>
      <c r="AC314" s="390">
        <v>800</v>
      </c>
      <c r="AD314" s="390">
        <v>137</v>
      </c>
      <c r="AE314" s="390">
        <v>2.4700000000000002</v>
      </c>
      <c r="AF314" s="519">
        <v>1.05</v>
      </c>
      <c r="AG314" s="518">
        <v>7.3</v>
      </c>
      <c r="AH314" s="518">
        <v>0.7</v>
      </c>
      <c r="AI314" s="518">
        <v>2.2000000000000002</v>
      </c>
      <c r="AJ314" s="518">
        <v>11.1</v>
      </c>
      <c r="AK314" s="567">
        <v>5.13</v>
      </c>
      <c r="AL314" s="370"/>
      <c r="AM314" s="390">
        <v>159</v>
      </c>
      <c r="AN314" s="390">
        <v>0</v>
      </c>
      <c r="AO314" s="389">
        <v>38</v>
      </c>
      <c r="AP314" s="390">
        <v>11</v>
      </c>
      <c r="AQ314" s="390">
        <v>0</v>
      </c>
      <c r="AR314" s="390">
        <v>4</v>
      </c>
      <c r="AS314" s="390">
        <v>20</v>
      </c>
      <c r="AT314" s="390">
        <v>15</v>
      </c>
      <c r="AU314" s="390">
        <v>59</v>
      </c>
      <c r="AV314" s="519">
        <v>0.23899999999999999</v>
      </c>
      <c r="AW314" s="519">
        <v>0.309</v>
      </c>
      <c r="AX314" s="519">
        <v>0.38400000000000001</v>
      </c>
      <c r="AY314" s="519">
        <v>0.69299999999999995</v>
      </c>
      <c r="AZ314" s="370"/>
      <c r="BA314" s="390">
        <v>583</v>
      </c>
      <c r="BB314" s="389">
        <v>0</v>
      </c>
      <c r="BC314" s="389">
        <v>124</v>
      </c>
      <c r="BD314" s="389">
        <v>32</v>
      </c>
      <c r="BE314" s="389">
        <v>0</v>
      </c>
      <c r="BF314" s="390">
        <v>11</v>
      </c>
      <c r="BG314" s="390">
        <v>43</v>
      </c>
      <c r="BH314" s="390">
        <v>33</v>
      </c>
      <c r="BI314" s="390">
        <v>187</v>
      </c>
      <c r="BJ314" s="519">
        <v>0.21299999999999999</v>
      </c>
      <c r="BK314" s="519">
        <v>0.25900000000000001</v>
      </c>
      <c r="BL314" s="519">
        <v>0.32400000000000001</v>
      </c>
      <c r="BM314" s="519">
        <v>0.58299999999999996</v>
      </c>
    </row>
    <row r="315" spans="1:70" s="388" customFormat="1">
      <c r="A315" s="272" t="s">
        <v>403</v>
      </c>
      <c r="B315" s="388" t="s">
        <v>7524</v>
      </c>
      <c r="C315" s="388" t="s">
        <v>10193</v>
      </c>
      <c r="D315" s="390">
        <v>32</v>
      </c>
      <c r="E315" s="390" t="s">
        <v>113</v>
      </c>
      <c r="F315" s="390" t="s">
        <v>43</v>
      </c>
      <c r="G315" s="390" t="s">
        <v>10</v>
      </c>
      <c r="H315" s="390">
        <v>3</v>
      </c>
      <c r="I315" s="390">
        <v>6</v>
      </c>
      <c r="J315" s="519">
        <v>0.33300000000000002</v>
      </c>
      <c r="K315" s="517">
        <v>4.13</v>
      </c>
      <c r="L315" s="390">
        <v>69</v>
      </c>
      <c r="M315" s="390">
        <v>0</v>
      </c>
      <c r="N315" s="390">
        <v>63</v>
      </c>
      <c r="O315" s="390">
        <v>0</v>
      </c>
      <c r="P315" s="390">
        <v>0</v>
      </c>
      <c r="Q315" s="390">
        <v>43</v>
      </c>
      <c r="R315" s="518">
        <v>65.332999999999998</v>
      </c>
      <c r="S315" s="390">
        <v>43</v>
      </c>
      <c r="T315" s="390">
        <v>31</v>
      </c>
      <c r="U315" s="390">
        <v>30</v>
      </c>
      <c r="V315" s="390">
        <v>8</v>
      </c>
      <c r="W315" s="390">
        <v>26</v>
      </c>
      <c r="X315" s="390">
        <v>0</v>
      </c>
      <c r="Y315" s="390">
        <v>78</v>
      </c>
      <c r="Z315" s="390">
        <v>2</v>
      </c>
      <c r="AA315" s="390">
        <v>0</v>
      </c>
      <c r="AB315" s="390">
        <v>6</v>
      </c>
      <c r="AC315" s="390">
        <v>261</v>
      </c>
      <c r="AD315" s="390">
        <v>114</v>
      </c>
      <c r="AE315" s="390">
        <v>3.65</v>
      </c>
      <c r="AF315" s="519">
        <v>1.056</v>
      </c>
      <c r="AG315" s="518">
        <v>5.9</v>
      </c>
      <c r="AH315" s="518">
        <v>1.1000000000000001</v>
      </c>
      <c r="AI315" s="518">
        <v>3.6</v>
      </c>
      <c r="AJ315" s="518">
        <v>10.7</v>
      </c>
      <c r="AK315" s="567">
        <v>3</v>
      </c>
      <c r="AL315" s="370"/>
      <c r="AM315" s="390">
        <v>114</v>
      </c>
      <c r="AN315" s="390">
        <v>0</v>
      </c>
      <c r="AO315" s="389">
        <v>16</v>
      </c>
      <c r="AP315" s="390">
        <v>2</v>
      </c>
      <c r="AQ315" s="390">
        <v>3</v>
      </c>
      <c r="AR315" s="390">
        <v>2</v>
      </c>
      <c r="AS315" s="390">
        <v>15</v>
      </c>
      <c r="AT315" s="390">
        <v>12</v>
      </c>
      <c r="AU315" s="390">
        <v>40</v>
      </c>
      <c r="AV315" s="519">
        <v>0.14000000000000001</v>
      </c>
      <c r="AW315" s="519">
        <v>0.222</v>
      </c>
      <c r="AX315" s="519">
        <v>0.26300000000000001</v>
      </c>
      <c r="AY315" s="519">
        <v>0.48499999999999999</v>
      </c>
      <c r="AZ315" s="370"/>
      <c r="BA315" s="390">
        <v>119</v>
      </c>
      <c r="BB315" s="389">
        <v>0</v>
      </c>
      <c r="BC315" s="389">
        <v>27</v>
      </c>
      <c r="BD315" s="389">
        <v>5</v>
      </c>
      <c r="BE315" s="389">
        <v>0</v>
      </c>
      <c r="BF315" s="390">
        <v>6</v>
      </c>
      <c r="BG315" s="390">
        <v>16</v>
      </c>
      <c r="BH315" s="390">
        <v>14</v>
      </c>
      <c r="BI315" s="390">
        <v>38</v>
      </c>
      <c r="BJ315" s="519">
        <v>0.22700000000000001</v>
      </c>
      <c r="BK315" s="519">
        <v>0.31900000000000001</v>
      </c>
      <c r="BL315" s="519">
        <v>0.42</v>
      </c>
      <c r="BM315" s="519">
        <v>0.73899999999999999</v>
      </c>
    </row>
    <row r="316" spans="1:70" s="388" customFormat="1">
      <c r="A316" s="272" t="s">
        <v>8116</v>
      </c>
      <c r="B316" s="388" t="s">
        <v>8117</v>
      </c>
      <c r="C316" s="388" t="s">
        <v>10193</v>
      </c>
      <c r="D316" s="390">
        <v>32</v>
      </c>
      <c r="E316" s="390" t="s">
        <v>69</v>
      </c>
      <c r="F316" s="390" t="s">
        <v>43</v>
      </c>
      <c r="G316" s="390" t="s">
        <v>10</v>
      </c>
      <c r="H316" s="390">
        <v>2</v>
      </c>
      <c r="I316" s="390">
        <v>2</v>
      </c>
      <c r="J316" s="519">
        <v>0.5</v>
      </c>
      <c r="K316" s="517">
        <v>2.2000000000000002</v>
      </c>
      <c r="L316" s="390">
        <v>45</v>
      </c>
      <c r="M316" s="390">
        <v>0</v>
      </c>
      <c r="N316" s="390">
        <v>10</v>
      </c>
      <c r="O316" s="390">
        <v>0</v>
      </c>
      <c r="P316" s="390">
        <v>0</v>
      </c>
      <c r="Q316" s="390">
        <v>2</v>
      </c>
      <c r="R316" s="518">
        <v>41</v>
      </c>
      <c r="S316" s="390">
        <v>28</v>
      </c>
      <c r="T316" s="390">
        <v>10</v>
      </c>
      <c r="U316" s="390">
        <v>10</v>
      </c>
      <c r="V316" s="390">
        <v>4</v>
      </c>
      <c r="W316" s="390">
        <v>11</v>
      </c>
      <c r="X316" s="390">
        <v>1</v>
      </c>
      <c r="Y316" s="390">
        <v>33</v>
      </c>
      <c r="Z316" s="390">
        <v>0</v>
      </c>
      <c r="AA316" s="390">
        <v>0</v>
      </c>
      <c r="AB316" s="390">
        <v>0</v>
      </c>
      <c r="AC316" s="390">
        <v>154</v>
      </c>
      <c r="AD316" s="390">
        <v>178</v>
      </c>
      <c r="AE316" s="390">
        <v>3.62</v>
      </c>
      <c r="AF316" s="519">
        <v>0.95099999999999996</v>
      </c>
      <c r="AG316" s="518">
        <v>6.1</v>
      </c>
      <c r="AH316" s="518">
        <v>0.9</v>
      </c>
      <c r="AI316" s="518">
        <v>2.4</v>
      </c>
      <c r="AJ316" s="518">
        <v>7.2</v>
      </c>
      <c r="AK316" s="567">
        <v>3</v>
      </c>
      <c r="AL316" s="370"/>
      <c r="AM316" s="390">
        <v>56</v>
      </c>
      <c r="AN316" s="390">
        <v>0</v>
      </c>
      <c r="AO316" s="389">
        <v>10</v>
      </c>
      <c r="AP316" s="390">
        <v>2</v>
      </c>
      <c r="AQ316" s="390">
        <v>0</v>
      </c>
      <c r="AR316" s="390">
        <v>1</v>
      </c>
      <c r="AS316" s="390">
        <v>3</v>
      </c>
      <c r="AT316" s="390">
        <v>4</v>
      </c>
      <c r="AU316" s="390">
        <v>12</v>
      </c>
      <c r="AV316" s="519">
        <v>0.17899999999999999</v>
      </c>
      <c r="AW316" s="519">
        <v>0.23300000000000001</v>
      </c>
      <c r="AX316" s="519">
        <v>0.26800000000000002</v>
      </c>
      <c r="AY316" s="519">
        <v>0.501</v>
      </c>
      <c r="AZ316" s="370"/>
      <c r="BA316" s="390">
        <v>87</v>
      </c>
      <c r="BB316" s="389">
        <v>0</v>
      </c>
      <c r="BC316" s="389">
        <v>18</v>
      </c>
      <c r="BD316" s="389">
        <v>4</v>
      </c>
      <c r="BE316" s="389">
        <v>0</v>
      </c>
      <c r="BF316" s="390">
        <v>3</v>
      </c>
      <c r="BG316" s="390">
        <v>6</v>
      </c>
      <c r="BH316" s="390">
        <v>7</v>
      </c>
      <c r="BI316" s="390">
        <v>21</v>
      </c>
      <c r="BJ316" s="519">
        <v>0.20699999999999999</v>
      </c>
      <c r="BK316" s="519">
        <v>0.26600000000000001</v>
      </c>
      <c r="BL316" s="519">
        <v>0.35599999999999998</v>
      </c>
      <c r="BM316" s="519">
        <v>0.622</v>
      </c>
    </row>
    <row r="317" spans="1:70" s="388" customFormat="1">
      <c r="A317" s="272" t="s">
        <v>6225</v>
      </c>
      <c r="B317" s="388" t="s">
        <v>7525</v>
      </c>
      <c r="C317" s="388" t="s">
        <v>10193</v>
      </c>
      <c r="D317" s="390">
        <v>28</v>
      </c>
      <c r="E317" s="390" t="s">
        <v>60</v>
      </c>
      <c r="F317" s="390" t="s">
        <v>34</v>
      </c>
      <c r="G317" s="390" t="s">
        <v>10</v>
      </c>
      <c r="H317" s="390">
        <v>0</v>
      </c>
      <c r="I317" s="390">
        <v>7</v>
      </c>
      <c r="J317" s="519">
        <v>0</v>
      </c>
      <c r="K317" s="517">
        <v>3.99</v>
      </c>
      <c r="L317" s="390">
        <v>69</v>
      </c>
      <c r="M317" s="390">
        <v>0</v>
      </c>
      <c r="N317" s="390">
        <v>32</v>
      </c>
      <c r="O317" s="390">
        <v>0</v>
      </c>
      <c r="P317" s="390">
        <v>0</v>
      </c>
      <c r="Q317" s="390">
        <v>9</v>
      </c>
      <c r="R317" s="518">
        <v>76.667000000000002</v>
      </c>
      <c r="S317" s="390">
        <v>61</v>
      </c>
      <c r="T317" s="390">
        <v>37</v>
      </c>
      <c r="U317" s="390">
        <v>34</v>
      </c>
      <c r="V317" s="390">
        <v>4</v>
      </c>
      <c r="W317" s="390">
        <v>30</v>
      </c>
      <c r="X317" s="390">
        <v>4</v>
      </c>
      <c r="Y317" s="390">
        <v>79</v>
      </c>
      <c r="Z317" s="390">
        <v>3</v>
      </c>
      <c r="AA317" s="390">
        <v>0</v>
      </c>
      <c r="AB317" s="390">
        <v>4</v>
      </c>
      <c r="AC317" s="390">
        <v>317</v>
      </c>
      <c r="AD317" s="390">
        <v>104</v>
      </c>
      <c r="AE317" s="390">
        <v>3.07</v>
      </c>
      <c r="AF317" s="519">
        <v>1.1870000000000001</v>
      </c>
      <c r="AG317" s="518">
        <v>7.2</v>
      </c>
      <c r="AH317" s="518">
        <v>0.5</v>
      </c>
      <c r="AI317" s="518">
        <v>3.5</v>
      </c>
      <c r="AJ317" s="518">
        <v>9.3000000000000007</v>
      </c>
      <c r="AK317" s="567">
        <v>2.63</v>
      </c>
      <c r="AL317" s="370"/>
      <c r="AM317" s="390">
        <v>106</v>
      </c>
      <c r="AN317" s="390">
        <v>0</v>
      </c>
      <c r="AO317" s="389">
        <v>26</v>
      </c>
      <c r="AP317" s="390">
        <v>5</v>
      </c>
      <c r="AQ317" s="390">
        <v>2</v>
      </c>
      <c r="AR317" s="390">
        <v>1</v>
      </c>
      <c r="AS317" s="390">
        <v>13</v>
      </c>
      <c r="AT317" s="390">
        <v>15</v>
      </c>
      <c r="AU317" s="390">
        <v>27</v>
      </c>
      <c r="AV317" s="519">
        <v>0.245</v>
      </c>
      <c r="AW317" s="519">
        <v>0.33100000000000002</v>
      </c>
      <c r="AX317" s="519">
        <v>0.35799999999999998</v>
      </c>
      <c r="AY317" s="519">
        <v>0.68899999999999995</v>
      </c>
      <c r="AZ317" s="370"/>
      <c r="BA317" s="390">
        <v>174</v>
      </c>
      <c r="BB317" s="389">
        <v>0</v>
      </c>
      <c r="BC317" s="389">
        <v>35</v>
      </c>
      <c r="BD317" s="389">
        <v>7</v>
      </c>
      <c r="BE317" s="389">
        <v>1</v>
      </c>
      <c r="BF317" s="390">
        <v>3</v>
      </c>
      <c r="BG317" s="390">
        <v>19</v>
      </c>
      <c r="BH317" s="390">
        <v>15</v>
      </c>
      <c r="BI317" s="390">
        <v>52</v>
      </c>
      <c r="BJ317" s="519">
        <v>0.20100000000000001</v>
      </c>
      <c r="BK317" s="519">
        <v>0.27600000000000002</v>
      </c>
      <c r="BL317" s="519">
        <v>0.30499999999999999</v>
      </c>
      <c r="BM317" s="519">
        <v>0.58099999999999996</v>
      </c>
    </row>
    <row r="318" spans="1:70" s="388" customFormat="1">
      <c r="A318" s="272" t="s">
        <v>6212</v>
      </c>
      <c r="B318" s="388" t="s">
        <v>7526</v>
      </c>
      <c r="C318" s="388" t="s">
        <v>10193</v>
      </c>
      <c r="D318" s="390">
        <v>26</v>
      </c>
      <c r="E318" s="390" t="s">
        <v>113</v>
      </c>
      <c r="F318" s="390" t="s">
        <v>43</v>
      </c>
      <c r="G318" s="390" t="s">
        <v>10</v>
      </c>
      <c r="H318" s="390">
        <v>12</v>
      </c>
      <c r="I318" s="390">
        <v>9</v>
      </c>
      <c r="J318" s="519">
        <v>0.57099999999999995</v>
      </c>
      <c r="K318" s="517">
        <v>5.12</v>
      </c>
      <c r="L318" s="390">
        <v>31</v>
      </c>
      <c r="M318" s="390">
        <v>31</v>
      </c>
      <c r="N318" s="390">
        <v>0</v>
      </c>
      <c r="O318" s="390">
        <v>0</v>
      </c>
      <c r="P318" s="390">
        <v>0</v>
      </c>
      <c r="Q318" s="390">
        <v>0</v>
      </c>
      <c r="R318" s="518">
        <v>172.333</v>
      </c>
      <c r="S318" s="390">
        <v>180</v>
      </c>
      <c r="T318" s="390">
        <v>102</v>
      </c>
      <c r="U318" s="390">
        <v>98</v>
      </c>
      <c r="V318" s="390">
        <v>27</v>
      </c>
      <c r="W318" s="390">
        <v>52</v>
      </c>
      <c r="X318" s="390">
        <v>1</v>
      </c>
      <c r="Y318" s="390">
        <v>183</v>
      </c>
      <c r="Z318" s="390">
        <v>6</v>
      </c>
      <c r="AA318" s="390">
        <v>2</v>
      </c>
      <c r="AB318" s="390">
        <v>6</v>
      </c>
      <c r="AC318" s="390">
        <v>743</v>
      </c>
      <c r="AD318" s="390">
        <v>92</v>
      </c>
      <c r="AE318" s="390">
        <v>4.08</v>
      </c>
      <c r="AF318" s="519">
        <v>1.3460000000000001</v>
      </c>
      <c r="AG318" s="518">
        <v>9.4</v>
      </c>
      <c r="AH318" s="518">
        <v>1.4</v>
      </c>
      <c r="AI318" s="518">
        <v>2.7</v>
      </c>
      <c r="AJ318" s="518">
        <v>9.6</v>
      </c>
      <c r="AK318" s="567">
        <v>3.52</v>
      </c>
      <c r="AL318" s="370"/>
      <c r="AM318" s="390">
        <v>335</v>
      </c>
      <c r="AN318" s="390">
        <v>0</v>
      </c>
      <c r="AO318" s="389">
        <v>90</v>
      </c>
      <c r="AP318" s="390">
        <v>18</v>
      </c>
      <c r="AQ318" s="390">
        <v>4</v>
      </c>
      <c r="AR318" s="390">
        <v>17</v>
      </c>
      <c r="AS318" s="390">
        <v>57</v>
      </c>
      <c r="AT318" s="390">
        <v>30</v>
      </c>
      <c r="AU318" s="390">
        <v>96</v>
      </c>
      <c r="AV318" s="519">
        <v>0.26900000000000002</v>
      </c>
      <c r="AW318" s="519">
        <v>0.33100000000000002</v>
      </c>
      <c r="AX318" s="519">
        <v>0.5</v>
      </c>
      <c r="AY318" s="519">
        <v>0.83099999999999996</v>
      </c>
      <c r="AZ318" s="370"/>
      <c r="BA318" s="390">
        <v>343</v>
      </c>
      <c r="BB318" s="389">
        <v>0</v>
      </c>
      <c r="BC318" s="389">
        <v>90</v>
      </c>
      <c r="BD318" s="389">
        <v>18</v>
      </c>
      <c r="BE318" s="389">
        <v>0</v>
      </c>
      <c r="BF318" s="390">
        <v>10</v>
      </c>
      <c r="BG318" s="390">
        <v>34</v>
      </c>
      <c r="BH318" s="390">
        <v>22</v>
      </c>
      <c r="BI318" s="390">
        <v>87</v>
      </c>
      <c r="BJ318" s="519">
        <v>0.26200000000000001</v>
      </c>
      <c r="BK318" s="519">
        <v>0.315</v>
      </c>
      <c r="BL318" s="519">
        <v>0.40200000000000002</v>
      </c>
      <c r="BM318" s="519">
        <v>0.71699999999999997</v>
      </c>
    </row>
    <row r="319" spans="1:70" s="388" customFormat="1">
      <c r="A319" s="272" t="s">
        <v>404</v>
      </c>
      <c r="B319" s="388" t="s">
        <v>7528</v>
      </c>
      <c r="C319" s="388" t="s">
        <v>10193</v>
      </c>
      <c r="D319" s="390">
        <v>26</v>
      </c>
      <c r="E319" s="390" t="s">
        <v>49</v>
      </c>
      <c r="F319" s="390" t="s">
        <v>43</v>
      </c>
      <c r="G319" s="390" t="s">
        <v>10</v>
      </c>
      <c r="H319" s="390">
        <v>8</v>
      </c>
      <c r="I319" s="390">
        <v>6</v>
      </c>
      <c r="J319" s="519">
        <v>0.57099999999999995</v>
      </c>
      <c r="K319" s="517">
        <v>3.11</v>
      </c>
      <c r="L319" s="390">
        <v>33</v>
      </c>
      <c r="M319" s="390">
        <v>18</v>
      </c>
      <c r="N319" s="390">
        <v>9</v>
      </c>
      <c r="O319" s="390">
        <v>0</v>
      </c>
      <c r="P319" s="390">
        <v>0</v>
      </c>
      <c r="Q319" s="390">
        <v>5</v>
      </c>
      <c r="R319" s="518">
        <v>118.667</v>
      </c>
      <c r="S319" s="390">
        <v>100</v>
      </c>
      <c r="T319" s="390">
        <v>48</v>
      </c>
      <c r="U319" s="390">
        <v>41</v>
      </c>
      <c r="V319" s="390">
        <v>5</v>
      </c>
      <c r="W319" s="390">
        <v>60</v>
      </c>
      <c r="X319" s="390">
        <v>4</v>
      </c>
      <c r="Y319" s="390">
        <v>117</v>
      </c>
      <c r="Z319" s="390">
        <v>11</v>
      </c>
      <c r="AA319" s="390">
        <v>0</v>
      </c>
      <c r="AB319" s="390">
        <v>5</v>
      </c>
      <c r="AC319" s="390">
        <v>521</v>
      </c>
      <c r="AD319" s="390">
        <v>125</v>
      </c>
      <c r="AE319" s="390">
        <v>3.53</v>
      </c>
      <c r="AF319" s="519">
        <v>1.3480000000000001</v>
      </c>
      <c r="AG319" s="518">
        <v>7.6</v>
      </c>
      <c r="AH319" s="518">
        <v>0.4</v>
      </c>
      <c r="AI319" s="518">
        <v>4.5999999999999996</v>
      </c>
      <c r="AJ319" s="518">
        <v>8.9</v>
      </c>
      <c r="AK319" s="567">
        <v>1.95</v>
      </c>
      <c r="AL319" s="370"/>
      <c r="AM319" s="390">
        <v>249</v>
      </c>
      <c r="AN319" s="390">
        <v>0</v>
      </c>
      <c r="AO319" s="389">
        <v>59</v>
      </c>
      <c r="AP319" s="390">
        <v>11</v>
      </c>
      <c r="AQ319" s="390">
        <v>2</v>
      </c>
      <c r="AR319" s="390">
        <v>3</v>
      </c>
      <c r="AS319" s="390">
        <v>27</v>
      </c>
      <c r="AT319" s="390">
        <v>42</v>
      </c>
      <c r="AU319" s="390">
        <v>57</v>
      </c>
      <c r="AV319" s="519">
        <v>0.23699999999999999</v>
      </c>
      <c r="AW319" s="519">
        <v>0.35099999999999998</v>
      </c>
      <c r="AX319" s="519">
        <v>0.33300000000000002</v>
      </c>
      <c r="AY319" s="519">
        <v>0.68400000000000005</v>
      </c>
      <c r="AZ319" s="370"/>
      <c r="BA319" s="390">
        <v>190</v>
      </c>
      <c r="BB319" s="389">
        <v>0</v>
      </c>
      <c r="BC319" s="389">
        <v>41</v>
      </c>
      <c r="BD319" s="389">
        <v>8</v>
      </c>
      <c r="BE319" s="389">
        <v>0</v>
      </c>
      <c r="BF319" s="390">
        <v>2</v>
      </c>
      <c r="BG319" s="390">
        <v>13</v>
      </c>
      <c r="BH319" s="390">
        <v>18</v>
      </c>
      <c r="BI319" s="390">
        <v>60</v>
      </c>
      <c r="BJ319" s="519">
        <v>0.216</v>
      </c>
      <c r="BK319" s="519">
        <v>0.307</v>
      </c>
      <c r="BL319" s="519">
        <v>0.28899999999999998</v>
      </c>
      <c r="BM319" s="519">
        <v>0.59599999999999997</v>
      </c>
    </row>
    <row r="320" spans="1:70" s="388" customFormat="1">
      <c r="A320" s="272" t="s">
        <v>6176</v>
      </c>
      <c r="B320" s="388" t="s">
        <v>7373</v>
      </c>
      <c r="C320" s="388" t="s">
        <v>10193</v>
      </c>
      <c r="D320" s="390">
        <v>25</v>
      </c>
      <c r="E320" s="390" t="s">
        <v>46</v>
      </c>
      <c r="F320" s="390" t="s">
        <v>43</v>
      </c>
      <c r="G320" s="390" t="s">
        <v>10</v>
      </c>
      <c r="H320" s="390">
        <v>17</v>
      </c>
      <c r="I320" s="390">
        <v>6</v>
      </c>
      <c r="J320" s="519">
        <v>0.73899999999999999</v>
      </c>
      <c r="K320" s="517">
        <v>2.37</v>
      </c>
      <c r="L320" s="390">
        <v>33</v>
      </c>
      <c r="M320" s="390">
        <v>33</v>
      </c>
      <c r="N320" s="390">
        <v>0</v>
      </c>
      <c r="O320" s="390">
        <v>0</v>
      </c>
      <c r="P320" s="390">
        <v>0</v>
      </c>
      <c r="Q320" s="390">
        <v>0</v>
      </c>
      <c r="R320" s="518">
        <v>212.333</v>
      </c>
      <c r="S320" s="390">
        <v>149</v>
      </c>
      <c r="T320" s="390">
        <v>57</v>
      </c>
      <c r="U320" s="390">
        <v>56</v>
      </c>
      <c r="V320" s="390">
        <v>17</v>
      </c>
      <c r="W320" s="390">
        <v>58</v>
      </c>
      <c r="X320" s="390">
        <v>3</v>
      </c>
      <c r="Y320" s="390">
        <v>224</v>
      </c>
      <c r="Z320" s="390">
        <v>7</v>
      </c>
      <c r="AA320" s="390">
        <v>1</v>
      </c>
      <c r="AB320" s="390">
        <v>4</v>
      </c>
      <c r="AC320" s="390">
        <v>831</v>
      </c>
      <c r="AD320" s="390">
        <v>175</v>
      </c>
      <c r="AE320" s="390">
        <v>3.01</v>
      </c>
      <c r="AF320" s="519">
        <v>0.97499999999999998</v>
      </c>
      <c r="AG320" s="518">
        <v>6.3</v>
      </c>
      <c r="AH320" s="518">
        <v>0.7</v>
      </c>
      <c r="AI320" s="518">
        <v>2.5</v>
      </c>
      <c r="AJ320" s="518">
        <v>9.5</v>
      </c>
      <c r="AK320" s="567">
        <v>3.86</v>
      </c>
      <c r="AL320" s="370"/>
      <c r="AM320" s="390">
        <v>375</v>
      </c>
      <c r="AN320" s="390">
        <v>0</v>
      </c>
      <c r="AO320" s="389">
        <v>70</v>
      </c>
      <c r="AP320" s="390">
        <v>12</v>
      </c>
      <c r="AQ320" s="390">
        <v>1</v>
      </c>
      <c r="AR320" s="390">
        <v>9</v>
      </c>
      <c r="AS320" s="390">
        <v>24</v>
      </c>
      <c r="AT320" s="390">
        <v>37</v>
      </c>
      <c r="AU320" s="390">
        <v>114</v>
      </c>
      <c r="AV320" s="519">
        <v>0.187</v>
      </c>
      <c r="AW320" s="519">
        <v>0.26300000000000001</v>
      </c>
      <c r="AX320" s="519">
        <v>0.29599999999999999</v>
      </c>
      <c r="AY320" s="519">
        <v>0.55900000000000005</v>
      </c>
      <c r="AZ320" s="370"/>
      <c r="BA320" s="390">
        <v>381</v>
      </c>
      <c r="BB320" s="389">
        <v>0</v>
      </c>
      <c r="BC320" s="389">
        <v>79</v>
      </c>
      <c r="BD320" s="389">
        <v>19</v>
      </c>
      <c r="BE320" s="389">
        <v>1</v>
      </c>
      <c r="BF320" s="390">
        <v>8</v>
      </c>
      <c r="BG320" s="390">
        <v>26</v>
      </c>
      <c r="BH320" s="390">
        <v>21</v>
      </c>
      <c r="BI320" s="390">
        <v>110</v>
      </c>
      <c r="BJ320" s="519">
        <v>0.20699999999999999</v>
      </c>
      <c r="BK320" s="519">
        <v>0.25600000000000001</v>
      </c>
      <c r="BL320" s="519">
        <v>0.32500000000000001</v>
      </c>
      <c r="BM320" s="519">
        <v>0.58099999999999996</v>
      </c>
    </row>
    <row r="321" spans="1:65" s="388" customFormat="1">
      <c r="A321" s="272" t="s">
        <v>8069</v>
      </c>
      <c r="B321" s="388" t="s">
        <v>8070</v>
      </c>
      <c r="C321" s="388" t="s">
        <v>10193</v>
      </c>
      <c r="D321" s="390">
        <v>26</v>
      </c>
      <c r="E321" s="390" t="s">
        <v>100</v>
      </c>
      <c r="F321" s="390" t="s">
        <v>43</v>
      </c>
      <c r="G321" s="390" t="s">
        <v>35</v>
      </c>
      <c r="H321" s="390">
        <v>2</v>
      </c>
      <c r="I321" s="390">
        <v>2</v>
      </c>
      <c r="J321" s="519">
        <v>0.5</v>
      </c>
      <c r="K321" s="517">
        <v>5.36</v>
      </c>
      <c r="L321" s="390">
        <v>59</v>
      </c>
      <c r="M321" s="390">
        <v>0</v>
      </c>
      <c r="N321" s="390">
        <v>6</v>
      </c>
      <c r="O321" s="390">
        <v>0</v>
      </c>
      <c r="P321" s="390">
        <v>0</v>
      </c>
      <c r="Q321" s="390">
        <v>0</v>
      </c>
      <c r="R321" s="518">
        <v>45.332999999999998</v>
      </c>
      <c r="S321" s="390">
        <v>58</v>
      </c>
      <c r="T321" s="390">
        <v>32</v>
      </c>
      <c r="U321" s="390">
        <v>27</v>
      </c>
      <c r="V321" s="390">
        <v>2</v>
      </c>
      <c r="W321" s="390">
        <v>31</v>
      </c>
      <c r="X321" s="390">
        <v>2</v>
      </c>
      <c r="Y321" s="390">
        <v>31</v>
      </c>
      <c r="Z321" s="390">
        <v>2</v>
      </c>
      <c r="AA321" s="390">
        <v>0</v>
      </c>
      <c r="AB321" s="390">
        <v>0</v>
      </c>
      <c r="AC321" s="390">
        <v>227</v>
      </c>
      <c r="AD321" s="390">
        <v>79</v>
      </c>
      <c r="AE321" s="390">
        <v>4.55</v>
      </c>
      <c r="AF321" s="519">
        <v>1.9630000000000001</v>
      </c>
      <c r="AG321" s="518">
        <v>11.5</v>
      </c>
      <c r="AH321" s="518">
        <v>0.4</v>
      </c>
      <c r="AI321" s="518">
        <v>6.2</v>
      </c>
      <c r="AJ321" s="518">
        <v>6.2</v>
      </c>
      <c r="AK321" s="567">
        <v>1</v>
      </c>
      <c r="AL321" s="370"/>
      <c r="AM321" s="390">
        <v>84</v>
      </c>
      <c r="AN321" s="390">
        <v>0</v>
      </c>
      <c r="AO321" s="389">
        <v>25</v>
      </c>
      <c r="AP321" s="390">
        <v>4</v>
      </c>
      <c r="AQ321" s="390">
        <v>0</v>
      </c>
      <c r="AR321" s="390">
        <v>2</v>
      </c>
      <c r="AS321" s="390">
        <v>16</v>
      </c>
      <c r="AT321" s="390">
        <v>11</v>
      </c>
      <c r="AU321" s="390">
        <v>13</v>
      </c>
      <c r="AV321" s="519">
        <v>0.29799999999999999</v>
      </c>
      <c r="AW321" s="519">
        <v>0.39200000000000002</v>
      </c>
      <c r="AX321" s="519">
        <v>0.41699999999999998</v>
      </c>
      <c r="AY321" s="519">
        <v>0.80900000000000005</v>
      </c>
      <c r="AZ321" s="370"/>
      <c r="BA321" s="390">
        <v>108</v>
      </c>
      <c r="BB321" s="389">
        <v>0</v>
      </c>
      <c r="BC321" s="389">
        <v>33</v>
      </c>
      <c r="BD321" s="389">
        <v>5</v>
      </c>
      <c r="BE321" s="389">
        <v>0</v>
      </c>
      <c r="BF321" s="390">
        <v>0</v>
      </c>
      <c r="BG321" s="390">
        <v>13</v>
      </c>
      <c r="BH321" s="390">
        <v>20</v>
      </c>
      <c r="BI321" s="390">
        <v>18</v>
      </c>
      <c r="BJ321" s="519">
        <v>0.30599999999999999</v>
      </c>
      <c r="BK321" s="519">
        <v>0.41099999999999998</v>
      </c>
      <c r="BL321" s="519">
        <v>0.35199999999999998</v>
      </c>
      <c r="BM321" s="519">
        <v>0.76300000000000001</v>
      </c>
    </row>
    <row r="322" spans="1:65" s="388" customFormat="1">
      <c r="A322" s="272" t="s">
        <v>7997</v>
      </c>
      <c r="B322" s="388" t="s">
        <v>7998</v>
      </c>
      <c r="C322" s="388" t="s">
        <v>10193</v>
      </c>
      <c r="D322" s="390">
        <v>25</v>
      </c>
      <c r="E322" s="390" t="s">
        <v>46</v>
      </c>
      <c r="F322" s="390" t="s">
        <v>43</v>
      </c>
      <c r="G322" s="390" t="s">
        <v>10</v>
      </c>
      <c r="H322" s="390">
        <v>7</v>
      </c>
      <c r="I322" s="390">
        <v>14</v>
      </c>
      <c r="J322" s="519">
        <v>0.33300000000000002</v>
      </c>
      <c r="K322" s="517">
        <v>4.7699999999999996</v>
      </c>
      <c r="L322" s="390">
        <v>33</v>
      </c>
      <c r="M322" s="390">
        <v>32</v>
      </c>
      <c r="N322" s="390">
        <v>1</v>
      </c>
      <c r="O322" s="390">
        <v>0</v>
      </c>
      <c r="P322" s="390">
        <v>0</v>
      </c>
      <c r="Q322" s="390">
        <v>0</v>
      </c>
      <c r="R322" s="518">
        <v>164</v>
      </c>
      <c r="S322" s="390">
        <v>163</v>
      </c>
      <c r="T322" s="390">
        <v>91</v>
      </c>
      <c r="U322" s="390">
        <v>87</v>
      </c>
      <c r="V322" s="390">
        <v>24</v>
      </c>
      <c r="W322" s="390">
        <v>51</v>
      </c>
      <c r="X322" s="390">
        <v>0</v>
      </c>
      <c r="Y322" s="390">
        <v>188</v>
      </c>
      <c r="Z322" s="390">
        <v>5</v>
      </c>
      <c r="AA322" s="390">
        <v>0</v>
      </c>
      <c r="AB322" s="390">
        <v>8</v>
      </c>
      <c r="AC322" s="390">
        <v>694</v>
      </c>
      <c r="AD322" s="390">
        <v>87</v>
      </c>
      <c r="AE322" s="390">
        <v>3.8</v>
      </c>
      <c r="AF322" s="519">
        <v>1.3049999999999999</v>
      </c>
      <c r="AG322" s="518">
        <v>8.9</v>
      </c>
      <c r="AH322" s="518">
        <v>1.3</v>
      </c>
      <c r="AI322" s="518">
        <v>2.8</v>
      </c>
      <c r="AJ322" s="518">
        <v>10.3</v>
      </c>
      <c r="AK322" s="567">
        <v>3.69</v>
      </c>
      <c r="AL322" s="370"/>
      <c r="AM322" s="390">
        <v>273</v>
      </c>
      <c r="AN322" s="390">
        <v>0</v>
      </c>
      <c r="AO322" s="389">
        <v>75</v>
      </c>
      <c r="AP322" s="390">
        <v>8</v>
      </c>
      <c r="AQ322" s="390">
        <v>1</v>
      </c>
      <c r="AR322" s="390">
        <v>12</v>
      </c>
      <c r="AS322" s="390">
        <v>43</v>
      </c>
      <c r="AT322" s="390">
        <v>27</v>
      </c>
      <c r="AU322" s="390">
        <v>79</v>
      </c>
      <c r="AV322" s="519">
        <v>0.27600000000000002</v>
      </c>
      <c r="AW322" s="519">
        <v>0.34100000000000003</v>
      </c>
      <c r="AX322" s="519">
        <v>0.44500000000000001</v>
      </c>
      <c r="AY322" s="519">
        <v>0.78600000000000003</v>
      </c>
      <c r="AZ322" s="370"/>
      <c r="BA322" s="390">
        <v>352</v>
      </c>
      <c r="BB322" s="389">
        <v>0</v>
      </c>
      <c r="BC322" s="389">
        <v>88</v>
      </c>
      <c r="BD322" s="389">
        <v>17</v>
      </c>
      <c r="BE322" s="389">
        <v>1</v>
      </c>
      <c r="BF322" s="390">
        <v>12</v>
      </c>
      <c r="BG322" s="390">
        <v>41</v>
      </c>
      <c r="BH322" s="390">
        <v>24</v>
      </c>
      <c r="BI322" s="390">
        <v>109</v>
      </c>
      <c r="BJ322" s="519">
        <v>0.25</v>
      </c>
      <c r="BK322" s="519">
        <v>0.30299999999999999</v>
      </c>
      <c r="BL322" s="519">
        <v>0.40600000000000003</v>
      </c>
      <c r="BM322" s="519">
        <v>0.70899999999999996</v>
      </c>
    </row>
    <row r="323" spans="1:65" s="388" customFormat="1">
      <c r="A323" s="272" t="s">
        <v>6609</v>
      </c>
      <c r="B323" s="388" t="s">
        <v>7529</v>
      </c>
      <c r="C323" s="388" t="s">
        <v>10193</v>
      </c>
      <c r="D323" s="390">
        <v>25</v>
      </c>
      <c r="E323" s="390" t="s">
        <v>46</v>
      </c>
      <c r="F323" s="390" t="s">
        <v>43</v>
      </c>
      <c r="G323" s="390" t="s">
        <v>10</v>
      </c>
      <c r="H323" s="390">
        <v>3</v>
      </c>
      <c r="I323" s="390">
        <v>1</v>
      </c>
      <c r="J323" s="519">
        <v>0.75</v>
      </c>
      <c r="K323" s="517">
        <v>2.3199999999999998</v>
      </c>
      <c r="L323" s="390">
        <v>52</v>
      </c>
      <c r="M323" s="390">
        <v>0</v>
      </c>
      <c r="N323" s="390">
        <v>10</v>
      </c>
      <c r="O323" s="390">
        <v>0</v>
      </c>
      <c r="P323" s="390">
        <v>0</v>
      </c>
      <c r="Q323" s="390">
        <v>1</v>
      </c>
      <c r="R323" s="518">
        <v>42.667000000000002</v>
      </c>
      <c r="S323" s="390">
        <v>34</v>
      </c>
      <c r="T323" s="390">
        <v>14</v>
      </c>
      <c r="U323" s="390">
        <v>11</v>
      </c>
      <c r="V323" s="390">
        <v>4</v>
      </c>
      <c r="W323" s="390">
        <v>15</v>
      </c>
      <c r="X323" s="390">
        <v>2</v>
      </c>
      <c r="Y323" s="390">
        <v>42</v>
      </c>
      <c r="Z323" s="390">
        <v>1</v>
      </c>
      <c r="AA323" s="390">
        <v>0</v>
      </c>
      <c r="AB323" s="390">
        <v>4</v>
      </c>
      <c r="AC323" s="390">
        <v>174</v>
      </c>
      <c r="AD323" s="390">
        <v>180</v>
      </c>
      <c r="AE323" s="390">
        <v>3.54</v>
      </c>
      <c r="AF323" s="519">
        <v>1.1479999999999999</v>
      </c>
      <c r="AG323" s="518">
        <v>7.2</v>
      </c>
      <c r="AH323" s="518">
        <v>0.8</v>
      </c>
      <c r="AI323" s="518">
        <v>3.2</v>
      </c>
      <c r="AJ323" s="518">
        <v>8.9</v>
      </c>
      <c r="AK323" s="567">
        <v>2.8</v>
      </c>
      <c r="AL323" s="370"/>
      <c r="AM323" s="390">
        <v>53</v>
      </c>
      <c r="AN323" s="390">
        <v>0</v>
      </c>
      <c r="AO323" s="389">
        <v>11</v>
      </c>
      <c r="AP323" s="390">
        <v>0</v>
      </c>
      <c r="AQ323" s="390">
        <v>0</v>
      </c>
      <c r="AR323" s="390">
        <v>2</v>
      </c>
      <c r="AS323" s="390">
        <v>4</v>
      </c>
      <c r="AT323" s="390">
        <v>5</v>
      </c>
      <c r="AU323" s="390">
        <v>17</v>
      </c>
      <c r="AV323" s="519">
        <v>0.20799999999999999</v>
      </c>
      <c r="AW323" s="519">
        <v>0.27600000000000002</v>
      </c>
      <c r="AX323" s="519">
        <v>0.32100000000000001</v>
      </c>
      <c r="AY323" s="519">
        <v>0.59699999999999998</v>
      </c>
      <c r="AZ323" s="370"/>
      <c r="BA323" s="390">
        <v>103</v>
      </c>
      <c r="BB323" s="389">
        <v>0</v>
      </c>
      <c r="BC323" s="389">
        <v>23</v>
      </c>
      <c r="BD323" s="389">
        <v>1</v>
      </c>
      <c r="BE323" s="389">
        <v>1</v>
      </c>
      <c r="BF323" s="390">
        <v>2</v>
      </c>
      <c r="BG323" s="390">
        <v>12</v>
      </c>
      <c r="BH323" s="390">
        <v>10</v>
      </c>
      <c r="BI323" s="390">
        <v>25</v>
      </c>
      <c r="BJ323" s="519">
        <v>0.223</v>
      </c>
      <c r="BK323" s="519">
        <v>0.29599999999999999</v>
      </c>
      <c r="BL323" s="519">
        <v>0.311</v>
      </c>
      <c r="BM323" s="519">
        <v>0.60699999999999998</v>
      </c>
    </row>
    <row r="324" spans="1:65" s="388" customFormat="1">
      <c r="A324" s="272" t="s">
        <v>8215</v>
      </c>
      <c r="B324" s="388" t="s">
        <v>8216</v>
      </c>
      <c r="C324" s="388" t="s">
        <v>10193</v>
      </c>
      <c r="D324" s="390">
        <v>27</v>
      </c>
      <c r="E324" s="390" t="s">
        <v>124</v>
      </c>
      <c r="F324" s="390" t="s">
        <v>43</v>
      </c>
      <c r="G324" s="390" t="s">
        <v>10</v>
      </c>
      <c r="H324" s="390">
        <v>4</v>
      </c>
      <c r="I324" s="390">
        <v>4</v>
      </c>
      <c r="J324" s="519">
        <v>0.5</v>
      </c>
      <c r="K324" s="517">
        <v>3.9</v>
      </c>
      <c r="L324" s="390">
        <v>71</v>
      </c>
      <c r="M324" s="390">
        <v>0</v>
      </c>
      <c r="N324" s="390">
        <v>17</v>
      </c>
      <c r="O324" s="390">
        <v>0</v>
      </c>
      <c r="P324" s="390">
        <v>0</v>
      </c>
      <c r="Q324" s="390">
        <v>5</v>
      </c>
      <c r="R324" s="518">
        <v>64.667000000000002</v>
      </c>
      <c r="S324" s="390">
        <v>55</v>
      </c>
      <c r="T324" s="390">
        <v>29</v>
      </c>
      <c r="U324" s="390">
        <v>28</v>
      </c>
      <c r="V324" s="390">
        <v>7</v>
      </c>
      <c r="W324" s="390">
        <v>27</v>
      </c>
      <c r="X324" s="390">
        <v>5</v>
      </c>
      <c r="Y324" s="390">
        <v>74</v>
      </c>
      <c r="Z324" s="390">
        <v>2</v>
      </c>
      <c r="AA324" s="390">
        <v>0</v>
      </c>
      <c r="AB324" s="390">
        <v>0</v>
      </c>
      <c r="AC324" s="390">
        <v>272</v>
      </c>
      <c r="AD324" s="390">
        <v>94</v>
      </c>
      <c r="AE324" s="390">
        <v>3.62</v>
      </c>
      <c r="AF324" s="519">
        <v>1.268</v>
      </c>
      <c r="AG324" s="518">
        <v>7.7</v>
      </c>
      <c r="AH324" s="518">
        <v>1</v>
      </c>
      <c r="AI324" s="518">
        <v>3.8</v>
      </c>
      <c r="AJ324" s="518">
        <v>10.3</v>
      </c>
      <c r="AK324" s="567">
        <v>2.74</v>
      </c>
      <c r="AL324" s="370"/>
      <c r="AM324" s="390">
        <v>108</v>
      </c>
      <c r="AN324" s="390">
        <v>0</v>
      </c>
      <c r="AO324" s="389">
        <v>26</v>
      </c>
      <c r="AP324" s="390">
        <v>4</v>
      </c>
      <c r="AQ324" s="390">
        <v>2</v>
      </c>
      <c r="AR324" s="390">
        <v>5</v>
      </c>
      <c r="AS324" s="390">
        <v>23</v>
      </c>
      <c r="AT324" s="390">
        <v>19</v>
      </c>
      <c r="AU324" s="390">
        <v>36</v>
      </c>
      <c r="AV324" s="519">
        <v>0.24099999999999999</v>
      </c>
      <c r="AW324" s="519">
        <v>0.35399999999999998</v>
      </c>
      <c r="AX324" s="519">
        <v>0.45400000000000001</v>
      </c>
      <c r="AY324" s="519">
        <v>0.80800000000000005</v>
      </c>
      <c r="AZ324" s="370"/>
      <c r="BA324" s="390">
        <v>134</v>
      </c>
      <c r="BB324" s="389">
        <v>0</v>
      </c>
      <c r="BC324" s="389">
        <v>29</v>
      </c>
      <c r="BD324" s="389">
        <v>2</v>
      </c>
      <c r="BE324" s="389">
        <v>0</v>
      </c>
      <c r="BF324" s="390">
        <v>2</v>
      </c>
      <c r="BG324" s="390">
        <v>13</v>
      </c>
      <c r="BH324" s="390">
        <v>8</v>
      </c>
      <c r="BI324" s="390">
        <v>38</v>
      </c>
      <c r="BJ324" s="519">
        <v>0.216</v>
      </c>
      <c r="BK324" s="519">
        <v>0.26900000000000002</v>
      </c>
      <c r="BL324" s="519">
        <v>0.27600000000000002</v>
      </c>
      <c r="BM324" s="519">
        <v>0.54500000000000004</v>
      </c>
    </row>
    <row r="325" spans="1:65" s="388" customFormat="1">
      <c r="A325" s="272" t="s">
        <v>6617</v>
      </c>
      <c r="B325" s="388" t="s">
        <v>7531</v>
      </c>
      <c r="C325" s="388" t="s">
        <v>10193</v>
      </c>
      <c r="D325" s="390">
        <v>26</v>
      </c>
      <c r="E325" s="390" t="s">
        <v>69</v>
      </c>
      <c r="F325" s="390" t="s">
        <v>43</v>
      </c>
      <c r="G325" s="390" t="s">
        <v>10</v>
      </c>
      <c r="H325" s="390">
        <v>0</v>
      </c>
      <c r="I325" s="390">
        <v>1</v>
      </c>
      <c r="J325" s="519">
        <v>0</v>
      </c>
      <c r="K325" s="517">
        <v>6.11</v>
      </c>
      <c r="L325" s="390">
        <v>9</v>
      </c>
      <c r="M325" s="390">
        <v>2</v>
      </c>
      <c r="N325" s="390">
        <v>3</v>
      </c>
      <c r="O325" s="390">
        <v>0</v>
      </c>
      <c r="P325" s="390">
        <v>0</v>
      </c>
      <c r="Q325" s="390">
        <v>0</v>
      </c>
      <c r="R325" s="518">
        <v>17.667000000000002</v>
      </c>
      <c r="S325" s="390">
        <v>23</v>
      </c>
      <c r="T325" s="390">
        <v>15</v>
      </c>
      <c r="U325" s="390">
        <v>12</v>
      </c>
      <c r="V325" s="390">
        <v>4</v>
      </c>
      <c r="W325" s="390">
        <v>9</v>
      </c>
      <c r="X325" s="390">
        <v>3</v>
      </c>
      <c r="Y325" s="390">
        <v>14</v>
      </c>
      <c r="Z325" s="390">
        <v>2</v>
      </c>
      <c r="AA325" s="390">
        <v>0</v>
      </c>
      <c r="AB325" s="390">
        <v>1</v>
      </c>
      <c r="AC325" s="390">
        <v>90</v>
      </c>
      <c r="AD325" s="390">
        <v>65</v>
      </c>
      <c r="AE325" s="390">
        <v>6.39</v>
      </c>
      <c r="AF325" s="519">
        <v>1.8109999999999999</v>
      </c>
      <c r="AG325" s="518">
        <v>11.7</v>
      </c>
      <c r="AH325" s="518">
        <v>2</v>
      </c>
      <c r="AI325" s="518">
        <v>4.5999999999999996</v>
      </c>
      <c r="AJ325" s="518">
        <v>7.1</v>
      </c>
      <c r="AK325" s="567">
        <v>1.56</v>
      </c>
      <c r="AL325" s="370"/>
      <c r="AM325" s="390">
        <v>31</v>
      </c>
      <c r="AN325" s="390">
        <v>0</v>
      </c>
      <c r="AO325" s="389">
        <v>11</v>
      </c>
      <c r="AP325" s="390">
        <v>0</v>
      </c>
      <c r="AQ325" s="390">
        <v>0</v>
      </c>
      <c r="AR325" s="390">
        <v>1</v>
      </c>
      <c r="AS325" s="390">
        <v>3</v>
      </c>
      <c r="AT325" s="390">
        <v>5</v>
      </c>
      <c r="AU325" s="390">
        <v>5</v>
      </c>
      <c r="AV325" s="519">
        <v>0.35499999999999998</v>
      </c>
      <c r="AW325" s="519">
        <v>0.44400000000000001</v>
      </c>
      <c r="AX325" s="519">
        <v>0.45200000000000001</v>
      </c>
      <c r="AY325" s="519">
        <v>0.89600000000000002</v>
      </c>
      <c r="AZ325" s="370"/>
      <c r="BA325" s="390">
        <v>46</v>
      </c>
      <c r="BB325" s="389">
        <v>0</v>
      </c>
      <c r="BC325" s="389">
        <v>12</v>
      </c>
      <c r="BD325" s="389">
        <v>3</v>
      </c>
      <c r="BE325" s="389">
        <v>1</v>
      </c>
      <c r="BF325" s="390">
        <v>3</v>
      </c>
      <c r="BG325" s="390">
        <v>10</v>
      </c>
      <c r="BH325" s="390">
        <v>4</v>
      </c>
      <c r="BI325" s="390">
        <v>9</v>
      </c>
      <c r="BJ325" s="519">
        <v>0.26700000000000002</v>
      </c>
      <c r="BK325" s="519">
        <v>0.34599999999999997</v>
      </c>
      <c r="BL325" s="519">
        <v>0.57799999999999996</v>
      </c>
      <c r="BM325" s="519">
        <v>0.92400000000000004</v>
      </c>
    </row>
    <row r="326" spans="1:65" s="388" customFormat="1">
      <c r="A326" s="272" t="s">
        <v>8118</v>
      </c>
      <c r="B326" s="388" t="s">
        <v>8119</v>
      </c>
      <c r="C326" s="388" t="s">
        <v>10193</v>
      </c>
      <c r="D326" s="390">
        <v>31</v>
      </c>
      <c r="E326" s="390" t="s">
        <v>128</v>
      </c>
      <c r="F326" s="390" t="s">
        <v>43</v>
      </c>
      <c r="G326" s="390" t="s">
        <v>10</v>
      </c>
      <c r="H326" s="390">
        <v>5</v>
      </c>
      <c r="I326" s="390">
        <v>3</v>
      </c>
      <c r="J326" s="519">
        <v>0.625</v>
      </c>
      <c r="K326" s="517">
        <v>2.14</v>
      </c>
      <c r="L326" s="390">
        <v>65</v>
      </c>
      <c r="M326" s="390">
        <v>0</v>
      </c>
      <c r="N326" s="390">
        <v>28</v>
      </c>
      <c r="O326" s="390">
        <v>0</v>
      </c>
      <c r="P326" s="390">
        <v>0</v>
      </c>
      <c r="Q326" s="390">
        <v>12</v>
      </c>
      <c r="R326" s="518">
        <v>63</v>
      </c>
      <c r="S326" s="390">
        <v>41</v>
      </c>
      <c r="T326" s="390">
        <v>15</v>
      </c>
      <c r="U326" s="390">
        <v>15</v>
      </c>
      <c r="V326" s="390">
        <v>6</v>
      </c>
      <c r="W326" s="390">
        <v>17</v>
      </c>
      <c r="X326" s="390">
        <v>0</v>
      </c>
      <c r="Y326" s="390">
        <v>90</v>
      </c>
      <c r="Z326" s="390">
        <v>4</v>
      </c>
      <c r="AA326" s="390">
        <v>0</v>
      </c>
      <c r="AB326" s="390">
        <v>2</v>
      </c>
      <c r="AC326" s="390">
        <v>250</v>
      </c>
      <c r="AD326" s="390">
        <v>180</v>
      </c>
      <c r="AE326" s="390">
        <v>2.54</v>
      </c>
      <c r="AF326" s="519">
        <v>0.92100000000000004</v>
      </c>
      <c r="AG326" s="518">
        <v>5.9</v>
      </c>
      <c r="AH326" s="518">
        <v>0.9</v>
      </c>
      <c r="AI326" s="518">
        <v>2.4</v>
      </c>
      <c r="AJ326" s="518">
        <v>12.9</v>
      </c>
      <c r="AK326" s="567">
        <v>5.29</v>
      </c>
      <c r="AL326" s="370"/>
      <c r="AM326" s="390">
        <v>102</v>
      </c>
      <c r="AN326" s="390">
        <v>0</v>
      </c>
      <c r="AO326" s="389">
        <v>24</v>
      </c>
      <c r="AP326" s="390">
        <v>3</v>
      </c>
      <c r="AQ326" s="390">
        <v>0</v>
      </c>
      <c r="AR326" s="390">
        <v>3</v>
      </c>
      <c r="AS326" s="390">
        <v>7</v>
      </c>
      <c r="AT326" s="390">
        <v>11</v>
      </c>
      <c r="AU326" s="390">
        <v>35</v>
      </c>
      <c r="AV326" s="519">
        <v>0.23499999999999999</v>
      </c>
      <c r="AW326" s="519">
        <v>0.31</v>
      </c>
      <c r="AX326" s="519">
        <v>0.35299999999999998</v>
      </c>
      <c r="AY326" s="519">
        <v>0.66300000000000003</v>
      </c>
      <c r="AZ326" s="370"/>
      <c r="BA326" s="390">
        <v>124</v>
      </c>
      <c r="BB326" s="389">
        <v>0</v>
      </c>
      <c r="BC326" s="389">
        <v>17</v>
      </c>
      <c r="BD326" s="389">
        <v>1</v>
      </c>
      <c r="BE326" s="389">
        <v>0</v>
      </c>
      <c r="BF326" s="390">
        <v>3</v>
      </c>
      <c r="BG326" s="390">
        <v>9</v>
      </c>
      <c r="BH326" s="390">
        <v>6</v>
      </c>
      <c r="BI326" s="390">
        <v>55</v>
      </c>
      <c r="BJ326" s="519">
        <v>0.13700000000000001</v>
      </c>
      <c r="BK326" s="519">
        <v>0.19400000000000001</v>
      </c>
      <c r="BL326" s="519">
        <v>0.218</v>
      </c>
      <c r="BM326" s="519">
        <v>0.41199999999999998</v>
      </c>
    </row>
    <row r="327" spans="1:65" s="388" customFormat="1">
      <c r="A327" s="272" t="s">
        <v>345</v>
      </c>
      <c r="B327" s="388" t="s">
        <v>7532</v>
      </c>
      <c r="C327" s="388" t="s">
        <v>10193</v>
      </c>
      <c r="D327" s="390">
        <v>38</v>
      </c>
      <c r="E327" s="390" t="s">
        <v>51</v>
      </c>
      <c r="F327" s="390" t="s">
        <v>43</v>
      </c>
      <c r="G327" s="390" t="s">
        <v>10</v>
      </c>
      <c r="H327" s="390">
        <v>2</v>
      </c>
      <c r="I327" s="390">
        <v>6</v>
      </c>
      <c r="J327" s="519">
        <v>0.25</v>
      </c>
      <c r="K327" s="517">
        <v>3.91</v>
      </c>
      <c r="L327" s="390">
        <v>82</v>
      </c>
      <c r="M327" s="390">
        <v>0</v>
      </c>
      <c r="N327" s="390">
        <v>24</v>
      </c>
      <c r="O327" s="390">
        <v>0</v>
      </c>
      <c r="P327" s="390">
        <v>0</v>
      </c>
      <c r="Q327" s="390">
        <v>10</v>
      </c>
      <c r="R327" s="518">
        <v>73.667000000000002</v>
      </c>
      <c r="S327" s="390">
        <v>71</v>
      </c>
      <c r="T327" s="390">
        <v>34</v>
      </c>
      <c r="U327" s="390">
        <v>32</v>
      </c>
      <c r="V327" s="390">
        <v>8</v>
      </c>
      <c r="W327" s="390">
        <v>25</v>
      </c>
      <c r="X327" s="390">
        <v>6</v>
      </c>
      <c r="Y327" s="390">
        <v>50</v>
      </c>
      <c r="Z327" s="390">
        <v>2</v>
      </c>
      <c r="AA327" s="390">
        <v>0</v>
      </c>
      <c r="AB327" s="390">
        <v>1</v>
      </c>
      <c r="AC327" s="390">
        <v>305</v>
      </c>
      <c r="AD327" s="390">
        <v>99</v>
      </c>
      <c r="AE327" s="390">
        <v>4.3099999999999996</v>
      </c>
      <c r="AF327" s="519">
        <v>1.3029999999999999</v>
      </c>
      <c r="AG327" s="518">
        <v>8.6999999999999993</v>
      </c>
      <c r="AH327" s="518">
        <v>1</v>
      </c>
      <c r="AI327" s="518">
        <v>3.1</v>
      </c>
      <c r="AJ327" s="518">
        <v>6.1</v>
      </c>
      <c r="AK327" s="567">
        <v>2</v>
      </c>
      <c r="AL327" s="370"/>
      <c r="AM327" s="390">
        <v>111</v>
      </c>
      <c r="AN327" s="390">
        <v>0</v>
      </c>
      <c r="AO327" s="389">
        <v>33</v>
      </c>
      <c r="AP327" s="390">
        <v>4</v>
      </c>
      <c r="AQ327" s="390">
        <v>0</v>
      </c>
      <c r="AR327" s="390">
        <v>5</v>
      </c>
      <c r="AS327" s="390">
        <v>15</v>
      </c>
      <c r="AT327" s="390">
        <v>10</v>
      </c>
      <c r="AU327" s="390">
        <v>16</v>
      </c>
      <c r="AV327" s="519">
        <v>0.29699999999999999</v>
      </c>
      <c r="AW327" s="519">
        <v>0.35499999999999998</v>
      </c>
      <c r="AX327" s="519">
        <v>0.46800000000000003</v>
      </c>
      <c r="AY327" s="519">
        <v>0.82299999999999995</v>
      </c>
      <c r="AZ327" s="370"/>
      <c r="BA327" s="390">
        <v>165</v>
      </c>
      <c r="BB327" s="389">
        <v>0</v>
      </c>
      <c r="BC327" s="389">
        <v>38</v>
      </c>
      <c r="BD327" s="389">
        <v>7</v>
      </c>
      <c r="BE327" s="389">
        <v>1</v>
      </c>
      <c r="BF327" s="390">
        <v>3</v>
      </c>
      <c r="BG327" s="390">
        <v>22</v>
      </c>
      <c r="BH327" s="390">
        <v>15</v>
      </c>
      <c r="BI327" s="390">
        <v>34</v>
      </c>
      <c r="BJ327" s="519">
        <v>0.23</v>
      </c>
      <c r="BK327" s="519">
        <v>0.29899999999999999</v>
      </c>
      <c r="BL327" s="519">
        <v>0.33900000000000002</v>
      </c>
      <c r="BM327" s="519">
        <v>0.63800000000000001</v>
      </c>
    </row>
    <row r="328" spans="1:65">
      <c r="A328" s="279"/>
      <c r="B328" s="368"/>
      <c r="C328" s="368"/>
      <c r="D328" s="368"/>
      <c r="E328" s="368"/>
      <c r="F328" s="368"/>
      <c r="G328" s="368"/>
      <c r="H328" s="291"/>
      <c r="I328" s="291"/>
      <c r="J328" s="292"/>
      <c r="K328" s="368"/>
      <c r="L328" s="368"/>
      <c r="M328" s="368"/>
      <c r="N328" s="368"/>
      <c r="O328" s="368"/>
      <c r="P328" s="368"/>
      <c r="Q328" s="290"/>
      <c r="R328" s="368"/>
      <c r="S328" s="368"/>
      <c r="T328" s="368"/>
      <c r="U328" s="368"/>
      <c r="V328" s="368"/>
      <c r="W328" s="368"/>
      <c r="X328" s="368"/>
      <c r="Y328" s="368"/>
      <c r="Z328" s="368"/>
      <c r="AA328" s="368"/>
      <c r="AB328" s="368"/>
      <c r="AC328" s="368"/>
      <c r="AD328" s="368"/>
      <c r="AE328" s="368"/>
      <c r="AF328" s="368"/>
      <c r="AG328" s="368"/>
      <c r="AH328" s="368"/>
      <c r="AI328" s="368"/>
      <c r="AJ328" s="319"/>
      <c r="AK328" s="291"/>
      <c r="AL328" s="616"/>
      <c r="AM328" s="291"/>
      <c r="AN328" s="291"/>
      <c r="AO328" s="291"/>
      <c r="AP328" s="319"/>
      <c r="AQ328" s="291"/>
      <c r="AR328" s="291"/>
      <c r="AS328" s="291"/>
      <c r="AT328" s="291"/>
      <c r="AU328" s="291"/>
    </row>
    <row r="329" spans="1:65">
      <c r="A329" s="358" t="s">
        <v>469</v>
      </c>
      <c r="B329" s="377"/>
      <c r="C329" s="377"/>
      <c r="D329" s="377"/>
      <c r="E329" s="390"/>
      <c r="F329" s="390"/>
      <c r="G329" s="390"/>
      <c r="H329" s="390"/>
      <c r="I329" s="390"/>
      <c r="J329" s="390"/>
      <c r="K329" s="390"/>
      <c r="L329" s="390"/>
      <c r="M329" s="390"/>
      <c r="N329" s="390"/>
      <c r="O329" s="390"/>
      <c r="P329" s="389"/>
      <c r="Q329" s="390"/>
      <c r="R329" s="390"/>
      <c r="S329" s="390"/>
      <c r="T329" s="390"/>
      <c r="U329" s="390"/>
      <c r="V329" s="390"/>
      <c r="W329" s="390"/>
      <c r="X329" s="390"/>
      <c r="Y329" s="390"/>
      <c r="Z329" s="390"/>
      <c r="AA329" s="390"/>
      <c r="AB329" s="390"/>
      <c r="AC329" s="390"/>
      <c r="AD329" s="390"/>
      <c r="AE329" s="390"/>
      <c r="AF329" s="390"/>
      <c r="AG329" s="390"/>
      <c r="AH329" s="390"/>
      <c r="AI329" s="390"/>
      <c r="AJ329" s="390"/>
      <c r="AK329" s="389"/>
      <c r="AL329" s="370"/>
      <c r="AM329" s="390"/>
      <c r="AN329" s="390"/>
      <c r="AO329" s="389"/>
      <c r="AP329" s="390"/>
      <c r="AQ329" s="390"/>
      <c r="AR329" s="390"/>
      <c r="AS329" s="389"/>
    </row>
    <row r="330" spans="1:65" s="388" customFormat="1">
      <c r="A330" s="272" t="s">
        <v>6583</v>
      </c>
      <c r="B330" s="388" t="s">
        <v>7533</v>
      </c>
      <c r="C330" s="388" t="s">
        <v>10193</v>
      </c>
      <c r="D330" s="390">
        <v>34</v>
      </c>
      <c r="E330" s="390" t="s">
        <v>73</v>
      </c>
      <c r="F330" s="390" t="s">
        <v>34</v>
      </c>
      <c r="G330" s="390" t="s">
        <v>10</v>
      </c>
      <c r="H330" s="390">
        <v>2</v>
      </c>
      <c r="I330" s="390">
        <v>0</v>
      </c>
      <c r="J330" s="519">
        <v>1</v>
      </c>
      <c r="K330" s="517">
        <v>2.39</v>
      </c>
      <c r="L330" s="390">
        <v>22</v>
      </c>
      <c r="M330" s="390">
        <v>0</v>
      </c>
      <c r="N330" s="390">
        <v>5</v>
      </c>
      <c r="O330" s="390">
        <v>0</v>
      </c>
      <c r="P330" s="390">
        <v>0</v>
      </c>
      <c r="Q330" s="390">
        <v>0</v>
      </c>
      <c r="R330" s="518">
        <v>26.332999999999998</v>
      </c>
      <c r="S330" s="390">
        <v>19</v>
      </c>
      <c r="T330" s="390">
        <v>11</v>
      </c>
      <c r="U330" s="390">
        <v>7</v>
      </c>
      <c r="V330" s="390">
        <v>2</v>
      </c>
      <c r="W330" s="390">
        <v>5</v>
      </c>
      <c r="X330" s="390">
        <v>0</v>
      </c>
      <c r="Y330" s="390">
        <v>26</v>
      </c>
      <c r="Z330" s="390">
        <v>2</v>
      </c>
      <c r="AA330" s="390">
        <v>0</v>
      </c>
      <c r="AB330" s="390">
        <v>0</v>
      </c>
      <c r="AC330" s="390">
        <v>104</v>
      </c>
      <c r="AD330" s="390">
        <v>204</v>
      </c>
      <c r="AE330" s="390">
        <v>2.97</v>
      </c>
      <c r="AF330" s="519">
        <v>0.91100000000000003</v>
      </c>
      <c r="AG330" s="518">
        <v>6.5</v>
      </c>
      <c r="AH330" s="518">
        <v>0.7</v>
      </c>
      <c r="AI330" s="518">
        <v>1.7</v>
      </c>
      <c r="AJ330" s="518">
        <v>8.9</v>
      </c>
      <c r="AK330" s="567">
        <v>5.2</v>
      </c>
      <c r="AL330" s="370"/>
      <c r="AM330" s="390">
        <v>30</v>
      </c>
      <c r="AN330" s="390">
        <v>0</v>
      </c>
      <c r="AO330" s="389">
        <v>5</v>
      </c>
      <c r="AP330" s="390">
        <v>2</v>
      </c>
      <c r="AQ330" s="390">
        <v>0</v>
      </c>
      <c r="AR330" s="390">
        <v>0</v>
      </c>
      <c r="AS330" s="390">
        <v>1</v>
      </c>
      <c r="AT330" s="390">
        <v>3</v>
      </c>
      <c r="AU330" s="390">
        <v>5</v>
      </c>
      <c r="AV330" s="519">
        <v>0.16700000000000001</v>
      </c>
      <c r="AW330" s="519">
        <v>0.26500000000000001</v>
      </c>
      <c r="AX330" s="519">
        <v>0.23300000000000001</v>
      </c>
      <c r="AY330" s="519">
        <v>0.498</v>
      </c>
      <c r="AZ330" s="370"/>
      <c r="BA330" s="390">
        <v>67</v>
      </c>
      <c r="BB330" s="389">
        <v>0</v>
      </c>
      <c r="BC330" s="389">
        <v>14</v>
      </c>
      <c r="BD330" s="389">
        <v>6</v>
      </c>
      <c r="BE330" s="389">
        <v>0</v>
      </c>
      <c r="BF330" s="390">
        <v>2</v>
      </c>
      <c r="BG330" s="390">
        <v>8</v>
      </c>
      <c r="BH330" s="390">
        <v>2</v>
      </c>
      <c r="BI330" s="390">
        <v>21</v>
      </c>
      <c r="BJ330" s="519">
        <v>0.20899999999999999</v>
      </c>
      <c r="BK330" s="519">
        <v>0.24299999999999999</v>
      </c>
      <c r="BL330" s="519">
        <v>0.38800000000000001</v>
      </c>
      <c r="BM330" s="519">
        <v>0.63100000000000001</v>
      </c>
    </row>
    <row r="331" spans="1:65" s="388" customFormat="1">
      <c r="A331" s="272" t="s">
        <v>9952</v>
      </c>
      <c r="B331" s="388" t="s">
        <v>9953</v>
      </c>
      <c r="C331" s="388" t="s">
        <v>10193</v>
      </c>
      <c r="D331" s="390">
        <v>31</v>
      </c>
      <c r="E331" s="390" t="s">
        <v>49</v>
      </c>
      <c r="F331" s="390" t="s">
        <v>43</v>
      </c>
      <c r="G331" s="390" t="s">
        <v>35</v>
      </c>
      <c r="H331" s="390">
        <v>1</v>
      </c>
      <c r="I331" s="390">
        <v>1</v>
      </c>
      <c r="J331" s="519">
        <v>0.5</v>
      </c>
      <c r="K331" s="517">
        <v>6.89</v>
      </c>
      <c r="L331" s="390">
        <v>40</v>
      </c>
      <c r="M331" s="390">
        <v>0</v>
      </c>
      <c r="N331" s="390">
        <v>7</v>
      </c>
      <c r="O331" s="390">
        <v>0</v>
      </c>
      <c r="P331" s="390">
        <v>0</v>
      </c>
      <c r="Q331" s="390">
        <v>0</v>
      </c>
      <c r="R331" s="518">
        <v>32.667000000000002</v>
      </c>
      <c r="S331" s="390">
        <v>39</v>
      </c>
      <c r="T331" s="390">
        <v>27</v>
      </c>
      <c r="U331" s="390">
        <v>25</v>
      </c>
      <c r="V331" s="390">
        <v>5</v>
      </c>
      <c r="W331" s="390">
        <v>25</v>
      </c>
      <c r="X331" s="390">
        <v>5</v>
      </c>
      <c r="Y331" s="390">
        <v>19</v>
      </c>
      <c r="Z331" s="390">
        <v>0</v>
      </c>
      <c r="AA331" s="390">
        <v>0</v>
      </c>
      <c r="AB331" s="390">
        <v>1</v>
      </c>
      <c r="AC331" s="390">
        <v>157</v>
      </c>
      <c r="AD331" s="390">
        <v>57</v>
      </c>
      <c r="AE331" s="390">
        <v>6.28</v>
      </c>
      <c r="AF331" s="519">
        <v>1.9590000000000001</v>
      </c>
      <c r="AG331" s="518">
        <v>10.7</v>
      </c>
      <c r="AH331" s="518">
        <v>1.4</v>
      </c>
      <c r="AI331" s="518">
        <v>6.9</v>
      </c>
      <c r="AJ331" s="518">
        <v>5.2</v>
      </c>
      <c r="AK331" s="567">
        <v>0.76</v>
      </c>
      <c r="AL331" s="370"/>
      <c r="AM331" s="390">
        <v>58</v>
      </c>
      <c r="AN331" s="390">
        <v>0</v>
      </c>
      <c r="AO331" s="389">
        <v>18</v>
      </c>
      <c r="AP331" s="390">
        <v>2</v>
      </c>
      <c r="AQ331" s="390">
        <v>1</v>
      </c>
      <c r="AR331" s="390">
        <v>2</v>
      </c>
      <c r="AS331" s="390">
        <v>17</v>
      </c>
      <c r="AT331" s="390">
        <v>7</v>
      </c>
      <c r="AU331" s="390">
        <v>9</v>
      </c>
      <c r="AV331" s="519">
        <v>0.31</v>
      </c>
      <c r="AW331" s="519">
        <v>0.379</v>
      </c>
      <c r="AX331" s="519">
        <v>0.48299999999999998</v>
      </c>
      <c r="AY331" s="519">
        <v>0.86199999999999999</v>
      </c>
      <c r="AZ331" s="370"/>
      <c r="BA331" s="390">
        <v>71</v>
      </c>
      <c r="BB331" s="389">
        <v>0</v>
      </c>
      <c r="BC331" s="389">
        <v>21</v>
      </c>
      <c r="BD331" s="389">
        <v>4</v>
      </c>
      <c r="BE331" s="389">
        <v>1</v>
      </c>
      <c r="BF331" s="390">
        <v>3</v>
      </c>
      <c r="BG331" s="390">
        <v>10</v>
      </c>
      <c r="BH331" s="390">
        <v>18</v>
      </c>
      <c r="BI331" s="390">
        <v>10</v>
      </c>
      <c r="BJ331" s="519">
        <v>0.29599999999999999</v>
      </c>
      <c r="BK331" s="519">
        <v>0.42899999999999999</v>
      </c>
      <c r="BL331" s="519">
        <v>0.50700000000000001</v>
      </c>
      <c r="BM331" s="519">
        <v>0.93600000000000005</v>
      </c>
    </row>
    <row r="332" spans="1:65" s="388" customFormat="1">
      <c r="A332" s="272" t="s">
        <v>6544</v>
      </c>
      <c r="B332" s="388" t="s">
        <v>7534</v>
      </c>
      <c r="C332" s="388" t="s">
        <v>10193</v>
      </c>
      <c r="D332" s="390">
        <v>28</v>
      </c>
      <c r="E332" s="390" t="s">
        <v>97</v>
      </c>
      <c r="F332" s="390" t="s">
        <v>43</v>
      </c>
      <c r="G332" s="390" t="s">
        <v>10</v>
      </c>
      <c r="H332" s="390">
        <v>4</v>
      </c>
      <c r="I332" s="390">
        <v>6</v>
      </c>
      <c r="J332" s="519">
        <v>0.4</v>
      </c>
      <c r="K332" s="517">
        <v>5.3</v>
      </c>
      <c r="L332" s="390">
        <v>24</v>
      </c>
      <c r="M332" s="390">
        <v>20</v>
      </c>
      <c r="N332" s="390">
        <v>4</v>
      </c>
      <c r="O332" s="390">
        <v>0</v>
      </c>
      <c r="P332" s="390">
        <v>0</v>
      </c>
      <c r="Q332" s="390">
        <v>0</v>
      </c>
      <c r="R332" s="518">
        <v>103.667</v>
      </c>
      <c r="S332" s="390">
        <v>92</v>
      </c>
      <c r="T332" s="390">
        <v>62</v>
      </c>
      <c r="U332" s="390">
        <v>61</v>
      </c>
      <c r="V332" s="390">
        <v>9</v>
      </c>
      <c r="W332" s="390">
        <v>95</v>
      </c>
      <c r="X332" s="390">
        <v>1</v>
      </c>
      <c r="Y332" s="390">
        <v>85</v>
      </c>
      <c r="Z332" s="390">
        <v>7</v>
      </c>
      <c r="AA332" s="390">
        <v>0</v>
      </c>
      <c r="AB332" s="390">
        <v>8</v>
      </c>
      <c r="AC332" s="390">
        <v>486</v>
      </c>
      <c r="AD332" s="390">
        <v>81</v>
      </c>
      <c r="AE332" s="390">
        <v>5.6</v>
      </c>
      <c r="AF332" s="519">
        <v>1.804</v>
      </c>
      <c r="AG332" s="518">
        <v>8</v>
      </c>
      <c r="AH332" s="518">
        <v>0.8</v>
      </c>
      <c r="AI332" s="518">
        <v>8.1999999999999993</v>
      </c>
      <c r="AJ332" s="518">
        <v>7.4</v>
      </c>
      <c r="AK332" s="567">
        <v>0.89</v>
      </c>
      <c r="AL332" s="370"/>
      <c r="AM332" s="390">
        <v>215</v>
      </c>
      <c r="AN332" s="390">
        <v>0</v>
      </c>
      <c r="AO332" s="389">
        <v>68</v>
      </c>
      <c r="AP332" s="390">
        <v>13</v>
      </c>
      <c r="AQ332" s="390">
        <v>1</v>
      </c>
      <c r="AR332" s="390">
        <v>7</v>
      </c>
      <c r="AS332" s="390">
        <v>40</v>
      </c>
      <c r="AT332" s="390">
        <v>45</v>
      </c>
      <c r="AU332" s="390">
        <v>41</v>
      </c>
      <c r="AV332" s="519">
        <v>0.316</v>
      </c>
      <c r="AW332" s="519">
        <v>0.439</v>
      </c>
      <c r="AX332" s="519">
        <v>0.48399999999999999</v>
      </c>
      <c r="AY332" s="519">
        <v>0.92300000000000004</v>
      </c>
      <c r="AZ332" s="370"/>
      <c r="BA332" s="390">
        <v>160</v>
      </c>
      <c r="BB332" s="389">
        <v>0</v>
      </c>
      <c r="BC332" s="389">
        <v>24</v>
      </c>
      <c r="BD332" s="389">
        <v>3</v>
      </c>
      <c r="BE332" s="389">
        <v>1</v>
      </c>
      <c r="BF332" s="390">
        <v>2</v>
      </c>
      <c r="BG332" s="390">
        <v>16</v>
      </c>
      <c r="BH332" s="390">
        <v>50</v>
      </c>
      <c r="BI332" s="390">
        <v>44</v>
      </c>
      <c r="BJ332" s="519">
        <v>0.15</v>
      </c>
      <c r="BK332" s="519">
        <v>0.35899999999999999</v>
      </c>
      <c r="BL332" s="519">
        <v>0.219</v>
      </c>
      <c r="BM332" s="519">
        <v>0.57799999999999996</v>
      </c>
    </row>
    <row r="333" spans="1:65" s="388" customFormat="1">
      <c r="A333" s="272" t="s">
        <v>406</v>
      </c>
      <c r="B333" s="388" t="s">
        <v>7535</v>
      </c>
      <c r="C333" s="388" t="s">
        <v>10193</v>
      </c>
      <c r="D333" s="390">
        <v>34</v>
      </c>
      <c r="E333" s="390" t="s">
        <v>73</v>
      </c>
      <c r="F333" s="390" t="s">
        <v>34</v>
      </c>
      <c r="G333" s="390" t="s">
        <v>10</v>
      </c>
      <c r="H333" s="390">
        <v>1</v>
      </c>
      <c r="I333" s="390">
        <v>7</v>
      </c>
      <c r="J333" s="519">
        <v>0.125</v>
      </c>
      <c r="K333" s="517">
        <v>4.5</v>
      </c>
      <c r="L333" s="390">
        <v>12</v>
      </c>
      <c r="M333" s="390">
        <v>12</v>
      </c>
      <c r="N333" s="390">
        <v>0</v>
      </c>
      <c r="O333" s="390">
        <v>0</v>
      </c>
      <c r="P333" s="390">
        <v>0</v>
      </c>
      <c r="Q333" s="390">
        <v>0</v>
      </c>
      <c r="R333" s="518">
        <v>66</v>
      </c>
      <c r="S333" s="390">
        <v>73</v>
      </c>
      <c r="T333" s="390">
        <v>40</v>
      </c>
      <c r="U333" s="390">
        <v>33</v>
      </c>
      <c r="V333" s="390">
        <v>11</v>
      </c>
      <c r="W333" s="390">
        <v>19</v>
      </c>
      <c r="X333" s="390">
        <v>0</v>
      </c>
      <c r="Y333" s="390">
        <v>40</v>
      </c>
      <c r="Z333" s="390">
        <v>6</v>
      </c>
      <c r="AA333" s="390">
        <v>0</v>
      </c>
      <c r="AB333" s="390">
        <v>1</v>
      </c>
      <c r="AC333" s="390">
        <v>289</v>
      </c>
      <c r="AD333" s="390">
        <v>108</v>
      </c>
      <c r="AE333" s="390">
        <v>5.25</v>
      </c>
      <c r="AF333" s="519">
        <v>1.3939999999999999</v>
      </c>
      <c r="AG333" s="518">
        <v>10</v>
      </c>
      <c r="AH333" s="518">
        <v>1.5</v>
      </c>
      <c r="AI333" s="518">
        <v>2.6</v>
      </c>
      <c r="AJ333" s="518">
        <v>5.5</v>
      </c>
      <c r="AK333" s="567">
        <v>2.11</v>
      </c>
      <c r="AL333" s="370"/>
      <c r="AM333" s="390">
        <v>118</v>
      </c>
      <c r="AN333" s="390">
        <v>0</v>
      </c>
      <c r="AO333" s="389">
        <v>29</v>
      </c>
      <c r="AP333" s="390">
        <v>8</v>
      </c>
      <c r="AQ333" s="390">
        <v>0</v>
      </c>
      <c r="AR333" s="390">
        <v>4</v>
      </c>
      <c r="AS333" s="390">
        <v>20</v>
      </c>
      <c r="AT333" s="390">
        <v>11</v>
      </c>
      <c r="AU333" s="390">
        <v>18</v>
      </c>
      <c r="AV333" s="519">
        <v>0.246</v>
      </c>
      <c r="AW333" s="519">
        <v>0.32100000000000001</v>
      </c>
      <c r="AX333" s="519">
        <v>0.41499999999999998</v>
      </c>
      <c r="AY333" s="519">
        <v>0.73599999999999999</v>
      </c>
      <c r="AZ333" s="370"/>
      <c r="BA333" s="390">
        <v>145</v>
      </c>
      <c r="BB333" s="389">
        <v>0</v>
      </c>
      <c r="BC333" s="389">
        <v>44</v>
      </c>
      <c r="BD333" s="389">
        <v>6</v>
      </c>
      <c r="BE333" s="389">
        <v>0</v>
      </c>
      <c r="BF333" s="390">
        <v>7</v>
      </c>
      <c r="BG333" s="390">
        <v>19</v>
      </c>
      <c r="BH333" s="390">
        <v>8</v>
      </c>
      <c r="BI333" s="390">
        <v>22</v>
      </c>
      <c r="BJ333" s="519">
        <v>0.30299999999999999</v>
      </c>
      <c r="BK333" s="519">
        <v>0.35399999999999998</v>
      </c>
      <c r="BL333" s="519">
        <v>0.49</v>
      </c>
      <c r="BM333" s="519">
        <v>0.84399999999999997</v>
      </c>
    </row>
    <row r="334" spans="1:65" s="388" customFormat="1">
      <c r="A334" s="272" t="s">
        <v>381</v>
      </c>
      <c r="B334" s="388" t="s">
        <v>7370</v>
      </c>
      <c r="C334" s="388" t="s">
        <v>10193</v>
      </c>
      <c r="D334" s="390">
        <v>30</v>
      </c>
      <c r="E334" s="390" t="s">
        <v>33</v>
      </c>
      <c r="F334" s="390" t="s">
        <v>34</v>
      </c>
      <c r="G334" s="390" t="s">
        <v>10</v>
      </c>
      <c r="H334" s="390">
        <v>10</v>
      </c>
      <c r="I334" s="390">
        <v>13</v>
      </c>
      <c r="J334" s="519">
        <v>0.435</v>
      </c>
      <c r="K334" s="517">
        <v>3.62</v>
      </c>
      <c r="L334" s="390">
        <v>32</v>
      </c>
      <c r="M334" s="390">
        <v>32</v>
      </c>
      <c r="N334" s="390">
        <v>0</v>
      </c>
      <c r="O334" s="390">
        <v>0</v>
      </c>
      <c r="P334" s="390">
        <v>0</v>
      </c>
      <c r="Q334" s="390">
        <v>0</v>
      </c>
      <c r="R334" s="518">
        <v>196.667</v>
      </c>
      <c r="S334" s="390">
        <v>177</v>
      </c>
      <c r="T334" s="390">
        <v>88</v>
      </c>
      <c r="U334" s="390">
        <v>79</v>
      </c>
      <c r="V334" s="390">
        <v>23</v>
      </c>
      <c r="W334" s="390">
        <v>79</v>
      </c>
      <c r="X334" s="390">
        <v>2</v>
      </c>
      <c r="Y334" s="390">
        <v>179</v>
      </c>
      <c r="Z334" s="390">
        <v>4</v>
      </c>
      <c r="AA334" s="390">
        <v>0</v>
      </c>
      <c r="AB334" s="390">
        <v>8</v>
      </c>
      <c r="AC334" s="390">
        <v>826</v>
      </c>
      <c r="AD334" s="390">
        <v>121</v>
      </c>
      <c r="AE334" s="390">
        <v>4.13</v>
      </c>
      <c r="AF334" s="519">
        <v>1.302</v>
      </c>
      <c r="AG334" s="518">
        <v>8.1</v>
      </c>
      <c r="AH334" s="518">
        <v>1.1000000000000001</v>
      </c>
      <c r="AI334" s="518">
        <v>3.6</v>
      </c>
      <c r="AJ334" s="518">
        <v>8.1999999999999993</v>
      </c>
      <c r="AK334" s="567">
        <v>2.27</v>
      </c>
      <c r="AL334" s="370"/>
      <c r="AM334" s="390">
        <v>356</v>
      </c>
      <c r="AN334" s="390">
        <v>0</v>
      </c>
      <c r="AO334" s="389">
        <v>96</v>
      </c>
      <c r="AP334" s="390">
        <v>12</v>
      </c>
      <c r="AQ334" s="390">
        <v>2</v>
      </c>
      <c r="AR334" s="390">
        <v>9</v>
      </c>
      <c r="AS334" s="390">
        <v>37</v>
      </c>
      <c r="AT334" s="390">
        <v>39</v>
      </c>
      <c r="AU334" s="390">
        <v>76</v>
      </c>
      <c r="AV334" s="519">
        <v>0.27</v>
      </c>
      <c r="AW334" s="519">
        <v>0.34200000000000003</v>
      </c>
      <c r="AX334" s="519">
        <v>0.39</v>
      </c>
      <c r="AY334" s="519">
        <v>0.73199999999999998</v>
      </c>
      <c r="AZ334" s="370"/>
      <c r="BA334" s="390">
        <v>377</v>
      </c>
      <c r="BB334" s="389">
        <v>0</v>
      </c>
      <c r="BC334" s="389">
        <v>81</v>
      </c>
      <c r="BD334" s="389">
        <v>18</v>
      </c>
      <c r="BE334" s="389">
        <v>1</v>
      </c>
      <c r="BF334" s="390">
        <v>14</v>
      </c>
      <c r="BG334" s="390">
        <v>37</v>
      </c>
      <c r="BH334" s="390">
        <v>40</v>
      </c>
      <c r="BI334" s="390">
        <v>103</v>
      </c>
      <c r="BJ334" s="519">
        <v>0.215</v>
      </c>
      <c r="BK334" s="519">
        <v>0.28999999999999998</v>
      </c>
      <c r="BL334" s="519">
        <v>0.379</v>
      </c>
      <c r="BM334" s="519">
        <v>0.66900000000000004</v>
      </c>
    </row>
    <row r="335" spans="1:65" s="388" customFormat="1">
      <c r="A335" s="272" t="s">
        <v>8132</v>
      </c>
      <c r="B335" s="388" t="s">
        <v>8133</v>
      </c>
      <c r="C335" s="388" t="s">
        <v>10193</v>
      </c>
      <c r="D335" s="390">
        <v>30</v>
      </c>
      <c r="E335" s="390" t="s">
        <v>58</v>
      </c>
      <c r="F335" s="390" t="s">
        <v>34</v>
      </c>
      <c r="G335" s="390" t="s">
        <v>10</v>
      </c>
      <c r="H335" s="390">
        <v>1</v>
      </c>
      <c r="I335" s="390">
        <v>1</v>
      </c>
      <c r="J335" s="519">
        <v>0.5</v>
      </c>
      <c r="K335" s="517">
        <v>8</v>
      </c>
      <c r="L335" s="390">
        <v>10</v>
      </c>
      <c r="M335" s="390">
        <v>0</v>
      </c>
      <c r="N335" s="390">
        <v>1</v>
      </c>
      <c r="O335" s="390">
        <v>0</v>
      </c>
      <c r="P335" s="390">
        <v>0</v>
      </c>
      <c r="Q335" s="390">
        <v>0</v>
      </c>
      <c r="R335" s="518">
        <v>9</v>
      </c>
      <c r="S335" s="390">
        <v>12</v>
      </c>
      <c r="T335" s="390">
        <v>8</v>
      </c>
      <c r="U335" s="390">
        <v>8</v>
      </c>
      <c r="V335" s="390">
        <v>0</v>
      </c>
      <c r="W335" s="390">
        <v>8</v>
      </c>
      <c r="X335" s="390">
        <v>2</v>
      </c>
      <c r="Y335" s="390">
        <v>6</v>
      </c>
      <c r="Z335" s="390">
        <v>0</v>
      </c>
      <c r="AA335" s="390">
        <v>0</v>
      </c>
      <c r="AB335" s="390">
        <v>1</v>
      </c>
      <c r="AC335" s="390">
        <v>42</v>
      </c>
      <c r="AD335" s="390">
        <v>54</v>
      </c>
      <c r="AE335" s="390">
        <v>4.49</v>
      </c>
      <c r="AF335" s="519">
        <v>2.222</v>
      </c>
      <c r="AG335" s="518">
        <v>12</v>
      </c>
      <c r="AH335" s="518">
        <v>0</v>
      </c>
      <c r="AI335" s="518">
        <v>8</v>
      </c>
      <c r="AJ335" s="518">
        <v>6</v>
      </c>
      <c r="AK335" s="567">
        <v>0.75</v>
      </c>
      <c r="AL335" s="370"/>
      <c r="AM335" s="390">
        <v>6</v>
      </c>
      <c r="AN335" s="390">
        <v>0</v>
      </c>
      <c r="AO335" s="389">
        <v>2</v>
      </c>
      <c r="AP335" s="390">
        <v>1</v>
      </c>
      <c r="AQ335" s="390">
        <v>0</v>
      </c>
      <c r="AR335" s="390">
        <v>0</v>
      </c>
      <c r="AS335" s="390">
        <v>2</v>
      </c>
      <c r="AT335" s="390">
        <v>4</v>
      </c>
      <c r="AU335" s="390">
        <v>1</v>
      </c>
      <c r="AV335" s="519">
        <v>0.33300000000000002</v>
      </c>
      <c r="AW335" s="519">
        <v>0.6</v>
      </c>
      <c r="AX335" s="519">
        <v>0.5</v>
      </c>
      <c r="AY335" s="519">
        <v>1.1000000000000001</v>
      </c>
      <c r="AZ335" s="370"/>
      <c r="BA335" s="390">
        <v>27</v>
      </c>
      <c r="BB335" s="389">
        <v>0</v>
      </c>
      <c r="BC335" s="389">
        <v>10</v>
      </c>
      <c r="BD335" s="389">
        <v>3</v>
      </c>
      <c r="BE335" s="389">
        <v>0</v>
      </c>
      <c r="BF335" s="390">
        <v>0</v>
      </c>
      <c r="BG335" s="390">
        <v>3</v>
      </c>
      <c r="BH335" s="390">
        <v>4</v>
      </c>
      <c r="BI335" s="390">
        <v>5</v>
      </c>
      <c r="BJ335" s="519">
        <v>0.37</v>
      </c>
      <c r="BK335" s="519">
        <v>0.438</v>
      </c>
      <c r="BL335" s="519">
        <v>0.48099999999999998</v>
      </c>
      <c r="BM335" s="519">
        <v>0.91900000000000004</v>
      </c>
    </row>
    <row r="336" spans="1:65" s="388" customFormat="1">
      <c r="A336" s="272" t="s">
        <v>408</v>
      </c>
      <c r="B336" s="388" t="s">
        <v>7536</v>
      </c>
      <c r="C336" s="388" t="s">
        <v>10193</v>
      </c>
      <c r="D336" s="390">
        <v>32</v>
      </c>
      <c r="E336" s="390" t="s">
        <v>82</v>
      </c>
      <c r="F336" s="390" t="s">
        <v>34</v>
      </c>
      <c r="G336" s="390" t="s">
        <v>10</v>
      </c>
      <c r="H336" s="390">
        <v>20</v>
      </c>
      <c r="I336" s="390">
        <v>7</v>
      </c>
      <c r="J336" s="519">
        <v>0.74099999999999999</v>
      </c>
      <c r="K336" s="517">
        <v>2.89</v>
      </c>
      <c r="L336" s="390">
        <v>33</v>
      </c>
      <c r="M336" s="390">
        <v>33</v>
      </c>
      <c r="N336" s="390">
        <v>0</v>
      </c>
      <c r="O336" s="390">
        <v>2</v>
      </c>
      <c r="P336" s="390">
        <v>1</v>
      </c>
      <c r="Q336" s="390">
        <v>0</v>
      </c>
      <c r="R336" s="518">
        <v>215</v>
      </c>
      <c r="S336" s="390">
        <v>179</v>
      </c>
      <c r="T336" s="390">
        <v>75</v>
      </c>
      <c r="U336" s="390">
        <v>69</v>
      </c>
      <c r="V336" s="390">
        <v>25</v>
      </c>
      <c r="W336" s="390">
        <v>34</v>
      </c>
      <c r="X336" s="390">
        <v>0</v>
      </c>
      <c r="Y336" s="390">
        <v>222</v>
      </c>
      <c r="Z336" s="390">
        <v>3</v>
      </c>
      <c r="AA336" s="390">
        <v>0</v>
      </c>
      <c r="AB336" s="390">
        <v>2</v>
      </c>
      <c r="AC336" s="390">
        <v>842</v>
      </c>
      <c r="AD336" s="390">
        <v>151</v>
      </c>
      <c r="AE336" s="390">
        <v>3.12</v>
      </c>
      <c r="AF336" s="519">
        <v>0.99099999999999999</v>
      </c>
      <c r="AG336" s="518">
        <v>7.5</v>
      </c>
      <c r="AH336" s="518">
        <v>1</v>
      </c>
      <c r="AI336" s="518">
        <v>1.4</v>
      </c>
      <c r="AJ336" s="518">
        <v>9.3000000000000007</v>
      </c>
      <c r="AK336" s="567">
        <v>6.53</v>
      </c>
      <c r="AL336" s="370"/>
      <c r="AM336" s="390">
        <v>387</v>
      </c>
      <c r="AN336" s="390">
        <v>0</v>
      </c>
      <c r="AO336" s="389">
        <v>88</v>
      </c>
      <c r="AP336" s="390">
        <v>14</v>
      </c>
      <c r="AQ336" s="390">
        <v>4</v>
      </c>
      <c r="AR336" s="390">
        <v>16</v>
      </c>
      <c r="AS336" s="390">
        <v>38</v>
      </c>
      <c r="AT336" s="390">
        <v>21</v>
      </c>
      <c r="AU336" s="390">
        <v>115</v>
      </c>
      <c r="AV336" s="519">
        <v>0.22700000000000001</v>
      </c>
      <c r="AW336" s="519">
        <v>0.26800000000000002</v>
      </c>
      <c r="AX336" s="519">
        <v>0.40799999999999997</v>
      </c>
      <c r="AY336" s="519">
        <v>0.67600000000000005</v>
      </c>
      <c r="AZ336" s="370"/>
      <c r="BA336" s="390">
        <v>414</v>
      </c>
      <c r="BB336" s="389">
        <v>0</v>
      </c>
      <c r="BC336" s="389">
        <v>91</v>
      </c>
      <c r="BD336" s="389">
        <v>18</v>
      </c>
      <c r="BE336" s="389">
        <v>0</v>
      </c>
      <c r="BF336" s="390">
        <v>9</v>
      </c>
      <c r="BG336" s="390">
        <v>34</v>
      </c>
      <c r="BH336" s="390">
        <v>13</v>
      </c>
      <c r="BI336" s="390">
        <v>107</v>
      </c>
      <c r="BJ336" s="519">
        <v>0.22</v>
      </c>
      <c r="BK336" s="519">
        <v>0.247</v>
      </c>
      <c r="BL336" s="519">
        <v>0.32900000000000001</v>
      </c>
      <c r="BM336" s="519">
        <v>0.57599999999999996</v>
      </c>
    </row>
    <row r="337" spans="1:75" s="388" customFormat="1">
      <c r="A337" s="550" t="s">
        <v>409</v>
      </c>
      <c r="B337" s="390" t="s">
        <v>10</v>
      </c>
      <c r="C337" s="390"/>
      <c r="D337" s="390"/>
      <c r="E337" s="390"/>
      <c r="F337" s="390"/>
      <c r="G337" s="390"/>
      <c r="H337" s="390"/>
      <c r="I337" s="390"/>
      <c r="J337" s="517"/>
      <c r="K337" s="390"/>
      <c r="L337" s="390"/>
      <c r="M337" s="390"/>
      <c r="N337" s="390"/>
      <c r="O337" s="390"/>
      <c r="P337" s="390"/>
      <c r="Q337" s="518"/>
      <c r="R337" s="519"/>
      <c r="S337" s="390"/>
      <c r="T337" s="390"/>
      <c r="U337" s="390"/>
      <c r="V337" s="390"/>
      <c r="W337" s="390"/>
      <c r="X337" s="390"/>
      <c r="Y337" s="390"/>
      <c r="Z337" s="390"/>
      <c r="AA337" s="390"/>
      <c r="AB337" s="390"/>
      <c r="AC337" s="390"/>
      <c r="AD337" s="390"/>
      <c r="AE337" s="390"/>
      <c r="AF337" s="518"/>
      <c r="AG337" s="518"/>
      <c r="AH337" s="518"/>
      <c r="AI337" s="518"/>
      <c r="AJ337" s="517"/>
      <c r="AK337" s="389"/>
      <c r="AL337" s="610"/>
      <c r="AM337" s="510"/>
      <c r="AN337" s="510"/>
      <c r="AO337" s="389"/>
      <c r="AP337" s="510"/>
      <c r="AQ337" s="510"/>
      <c r="AR337" s="510"/>
      <c r="AS337" s="389"/>
      <c r="AT337" s="341"/>
      <c r="AU337" s="341"/>
      <c r="AV337" s="341"/>
      <c r="AW337" s="341"/>
      <c r="AX337" s="341"/>
      <c r="AY337" s="341"/>
      <c r="AZ337" s="115"/>
      <c r="BA337" s="341"/>
      <c r="BB337" s="341"/>
      <c r="BC337" s="341"/>
      <c r="BD337" s="341"/>
      <c r="BE337" s="341"/>
      <c r="BF337" s="341"/>
      <c r="BG337" s="341"/>
      <c r="BH337" s="341"/>
      <c r="BI337" s="341"/>
      <c r="BJ337" s="341"/>
      <c r="BK337" s="341"/>
      <c r="BL337" s="341"/>
      <c r="BM337" s="341"/>
      <c r="BN337" s="316"/>
      <c r="BO337" s="316"/>
      <c r="BP337" s="316"/>
      <c r="BQ337" s="316"/>
      <c r="BR337" s="316"/>
      <c r="BS337" s="316"/>
      <c r="BT337" s="316"/>
      <c r="BU337" s="316"/>
      <c r="BV337" s="316"/>
      <c r="BW337" s="316"/>
    </row>
    <row r="338" spans="1:75" s="388" customFormat="1" ht="15.75" thickBot="1">
      <c r="A338" s="272" t="s">
        <v>8166</v>
      </c>
      <c r="B338" s="388" t="s">
        <v>8167</v>
      </c>
      <c r="C338" s="388" t="s">
        <v>10193</v>
      </c>
      <c r="D338" s="390">
        <v>24</v>
      </c>
      <c r="E338" s="390" t="s">
        <v>73</v>
      </c>
      <c r="F338" s="390" t="s">
        <v>34</v>
      </c>
      <c r="G338" s="390" t="s">
        <v>10</v>
      </c>
      <c r="H338" s="390">
        <v>2</v>
      </c>
      <c r="I338" s="390">
        <v>3</v>
      </c>
      <c r="J338" s="519">
        <v>0.4</v>
      </c>
      <c r="K338" s="517">
        <v>1.56</v>
      </c>
      <c r="L338" s="390">
        <v>59</v>
      </c>
      <c r="M338" s="390">
        <v>0</v>
      </c>
      <c r="N338" s="390">
        <v>21</v>
      </c>
      <c r="O338" s="390">
        <v>0</v>
      </c>
      <c r="P338" s="390">
        <v>0</v>
      </c>
      <c r="Q338" s="390">
        <v>12</v>
      </c>
      <c r="R338" s="518">
        <v>57.667000000000002</v>
      </c>
      <c r="S338" s="390">
        <v>24</v>
      </c>
      <c r="T338" s="390">
        <v>16</v>
      </c>
      <c r="U338" s="390">
        <v>10</v>
      </c>
      <c r="V338" s="390">
        <v>1</v>
      </c>
      <c r="W338" s="390">
        <v>25</v>
      </c>
      <c r="X338" s="390">
        <v>1</v>
      </c>
      <c r="Y338" s="390">
        <v>85</v>
      </c>
      <c r="Z338" s="390">
        <v>3</v>
      </c>
      <c r="AA338" s="390">
        <v>0</v>
      </c>
      <c r="AB338" s="390">
        <v>2</v>
      </c>
      <c r="AC338" s="390">
        <v>223</v>
      </c>
      <c r="AD338" s="390">
        <v>311</v>
      </c>
      <c r="AE338" s="390">
        <v>1.9</v>
      </c>
      <c r="AF338" s="519">
        <v>0.85</v>
      </c>
      <c r="AG338" s="518">
        <v>3.7</v>
      </c>
      <c r="AH338" s="518">
        <v>0.2</v>
      </c>
      <c r="AI338" s="518">
        <v>3.9</v>
      </c>
      <c r="AJ338" s="518">
        <v>13.3</v>
      </c>
      <c r="AK338" s="567">
        <v>3.4</v>
      </c>
      <c r="AL338" s="618"/>
      <c r="AM338" s="565">
        <v>70</v>
      </c>
      <c r="AN338" s="565">
        <v>0</v>
      </c>
      <c r="AO338" s="389">
        <v>8</v>
      </c>
      <c r="AP338" s="565">
        <v>3</v>
      </c>
      <c r="AQ338" s="565">
        <v>1</v>
      </c>
      <c r="AR338" s="565">
        <v>0</v>
      </c>
      <c r="AS338" s="390">
        <v>6</v>
      </c>
      <c r="AT338" s="390">
        <v>13</v>
      </c>
      <c r="AU338" s="390">
        <v>28</v>
      </c>
      <c r="AV338" s="519">
        <v>0.114</v>
      </c>
      <c r="AW338" s="519">
        <v>0.26200000000000001</v>
      </c>
      <c r="AX338" s="519">
        <v>0.186</v>
      </c>
      <c r="AY338" s="519">
        <v>0.44800000000000001</v>
      </c>
      <c r="AZ338" s="370"/>
      <c r="BA338" s="390">
        <v>121</v>
      </c>
      <c r="BB338" s="389">
        <v>0</v>
      </c>
      <c r="BC338" s="389">
        <v>16</v>
      </c>
      <c r="BD338" s="389">
        <v>5</v>
      </c>
      <c r="BE338" s="389">
        <v>0</v>
      </c>
      <c r="BF338" s="390">
        <v>1</v>
      </c>
      <c r="BG338" s="390">
        <v>12</v>
      </c>
      <c r="BH338" s="390">
        <v>12</v>
      </c>
      <c r="BI338" s="390">
        <v>57</v>
      </c>
      <c r="BJ338" s="519">
        <v>0.13200000000000001</v>
      </c>
      <c r="BK338" s="519">
        <v>0.222</v>
      </c>
      <c r="BL338" s="519">
        <v>0.19800000000000001</v>
      </c>
      <c r="BM338" s="519">
        <v>0.42</v>
      </c>
    </row>
    <row r="339" spans="1:75" s="388" customFormat="1">
      <c r="A339" s="272" t="s">
        <v>410</v>
      </c>
      <c r="B339" s="388" t="s">
        <v>7537</v>
      </c>
      <c r="C339" s="388" t="s">
        <v>10193</v>
      </c>
      <c r="D339" s="390">
        <v>31</v>
      </c>
      <c r="E339" s="390" t="s">
        <v>70</v>
      </c>
      <c r="F339" s="390" t="s">
        <v>43</v>
      </c>
      <c r="G339" s="390" t="s">
        <v>35</v>
      </c>
      <c r="H339" s="390">
        <v>5</v>
      </c>
      <c r="I339" s="390">
        <v>2</v>
      </c>
      <c r="J339" s="519">
        <v>0.71399999999999997</v>
      </c>
      <c r="K339" s="517">
        <v>2.57</v>
      </c>
      <c r="L339" s="390">
        <v>16</v>
      </c>
      <c r="M339" s="390">
        <v>16</v>
      </c>
      <c r="N339" s="390">
        <v>0</v>
      </c>
      <c r="O339" s="390">
        <v>0</v>
      </c>
      <c r="P339" s="390">
        <v>0</v>
      </c>
      <c r="Q339" s="390">
        <v>0</v>
      </c>
      <c r="R339" s="518">
        <v>80.667000000000002</v>
      </c>
      <c r="S339" s="390">
        <v>71</v>
      </c>
      <c r="T339" s="390">
        <v>28</v>
      </c>
      <c r="U339" s="390">
        <v>23</v>
      </c>
      <c r="V339" s="390">
        <v>3</v>
      </c>
      <c r="W339" s="390">
        <v>27</v>
      </c>
      <c r="X339" s="390">
        <v>1</v>
      </c>
      <c r="Y339" s="390">
        <v>50</v>
      </c>
      <c r="Z339" s="390">
        <v>5</v>
      </c>
      <c r="AA339" s="390">
        <v>0</v>
      </c>
      <c r="AB339" s="390">
        <v>1</v>
      </c>
      <c r="AC339" s="390">
        <v>338</v>
      </c>
      <c r="AD339" s="390">
        <v>159</v>
      </c>
      <c r="AE339" s="390">
        <v>3.59</v>
      </c>
      <c r="AF339" s="519">
        <v>1.2150000000000001</v>
      </c>
      <c r="AG339" s="518">
        <v>7.9</v>
      </c>
      <c r="AH339" s="518">
        <v>0.3</v>
      </c>
      <c r="AI339" s="518">
        <v>3</v>
      </c>
      <c r="AJ339" s="518">
        <v>5.6</v>
      </c>
      <c r="AK339" s="567">
        <v>1.85</v>
      </c>
      <c r="AL339" s="370"/>
      <c r="AM339" s="390">
        <v>71</v>
      </c>
      <c r="AN339" s="390">
        <v>0</v>
      </c>
      <c r="AO339" s="389">
        <v>16</v>
      </c>
      <c r="AP339" s="390">
        <v>3</v>
      </c>
      <c r="AQ339" s="390">
        <v>0</v>
      </c>
      <c r="AR339" s="390">
        <v>0</v>
      </c>
      <c r="AS339" s="390">
        <v>5</v>
      </c>
      <c r="AT339" s="390">
        <v>9</v>
      </c>
      <c r="AU339" s="390">
        <v>9</v>
      </c>
      <c r="AV339" s="519">
        <v>0.22500000000000001</v>
      </c>
      <c r="AW339" s="519">
        <v>0.33700000000000002</v>
      </c>
      <c r="AX339" s="519">
        <v>0.26800000000000002</v>
      </c>
      <c r="AY339" s="519">
        <v>0.60499999999999998</v>
      </c>
      <c r="AZ339" s="370"/>
      <c r="BA339" s="390">
        <v>229</v>
      </c>
      <c r="BB339" s="389">
        <v>0</v>
      </c>
      <c r="BC339" s="389">
        <v>55</v>
      </c>
      <c r="BD339" s="389">
        <v>13</v>
      </c>
      <c r="BE339" s="389">
        <v>1</v>
      </c>
      <c r="BF339" s="390">
        <v>3</v>
      </c>
      <c r="BG339" s="390">
        <v>21</v>
      </c>
      <c r="BH339" s="390">
        <v>18</v>
      </c>
      <c r="BI339" s="390">
        <v>41</v>
      </c>
      <c r="BJ339" s="519">
        <v>0.24</v>
      </c>
      <c r="BK339" s="519">
        <v>0.3</v>
      </c>
      <c r="BL339" s="519">
        <v>0.34499999999999997</v>
      </c>
      <c r="BM339" s="519">
        <v>0.64500000000000002</v>
      </c>
    </row>
    <row r="340" spans="1:75" s="388" customFormat="1">
      <c r="A340" s="272" t="s">
        <v>7989</v>
      </c>
      <c r="B340" s="388" t="s">
        <v>7990</v>
      </c>
      <c r="C340" s="388" t="s">
        <v>10193</v>
      </c>
      <c r="D340" s="390">
        <v>25</v>
      </c>
      <c r="E340" s="390" t="s">
        <v>134</v>
      </c>
      <c r="F340" s="390" t="s">
        <v>34</v>
      </c>
      <c r="G340" s="390" t="s">
        <v>35</v>
      </c>
      <c r="H340" s="390">
        <v>2</v>
      </c>
      <c r="I340" s="390">
        <v>0</v>
      </c>
      <c r="J340" s="519">
        <v>1</v>
      </c>
      <c r="K340" s="517">
        <v>3.62</v>
      </c>
      <c r="L340" s="390">
        <v>6</v>
      </c>
      <c r="M340" s="390">
        <v>6</v>
      </c>
      <c r="N340" s="390">
        <v>0</v>
      </c>
      <c r="O340" s="390">
        <v>0</v>
      </c>
      <c r="P340" s="390">
        <v>0</v>
      </c>
      <c r="Q340" s="390">
        <v>0</v>
      </c>
      <c r="R340" s="518">
        <v>27.332999999999998</v>
      </c>
      <c r="S340" s="390">
        <v>25</v>
      </c>
      <c r="T340" s="390">
        <v>11</v>
      </c>
      <c r="U340" s="390">
        <v>11</v>
      </c>
      <c r="V340" s="390">
        <v>3</v>
      </c>
      <c r="W340" s="390">
        <v>12</v>
      </c>
      <c r="X340" s="390">
        <v>0</v>
      </c>
      <c r="Y340" s="390">
        <v>23</v>
      </c>
      <c r="Z340" s="390">
        <v>0</v>
      </c>
      <c r="AA340" s="390">
        <v>0</v>
      </c>
      <c r="AB340" s="390">
        <v>0</v>
      </c>
      <c r="AC340" s="390">
        <v>116</v>
      </c>
      <c r="AD340" s="390">
        <v>122</v>
      </c>
      <c r="AE340" s="390">
        <v>4.22</v>
      </c>
      <c r="AF340" s="519">
        <v>1.3540000000000001</v>
      </c>
      <c r="AG340" s="518">
        <v>8.1999999999999993</v>
      </c>
      <c r="AH340" s="518">
        <v>1</v>
      </c>
      <c r="AI340" s="518">
        <v>4</v>
      </c>
      <c r="AJ340" s="518">
        <v>7.6</v>
      </c>
      <c r="AK340" s="567">
        <v>1.92</v>
      </c>
      <c r="AL340" s="370"/>
      <c r="AM340" s="390">
        <v>11</v>
      </c>
      <c r="AN340" s="390">
        <v>0</v>
      </c>
      <c r="AO340" s="389">
        <v>0</v>
      </c>
      <c r="AP340" s="390">
        <v>0</v>
      </c>
      <c r="AQ340" s="390">
        <v>0</v>
      </c>
      <c r="AR340" s="390">
        <v>0</v>
      </c>
      <c r="AS340" s="390">
        <v>0</v>
      </c>
      <c r="AT340" s="390">
        <v>0</v>
      </c>
      <c r="AU340" s="390">
        <v>2</v>
      </c>
      <c r="AV340" s="519">
        <v>0</v>
      </c>
      <c r="AW340" s="519">
        <v>0</v>
      </c>
      <c r="AX340" s="519">
        <v>0</v>
      </c>
      <c r="AY340" s="519">
        <v>0</v>
      </c>
      <c r="AZ340" s="370"/>
      <c r="BA340" s="390">
        <v>93</v>
      </c>
      <c r="BB340" s="389">
        <v>0</v>
      </c>
      <c r="BC340" s="389">
        <v>25</v>
      </c>
      <c r="BD340" s="389">
        <v>3</v>
      </c>
      <c r="BE340" s="389">
        <v>0</v>
      </c>
      <c r="BF340" s="390">
        <v>3</v>
      </c>
      <c r="BG340" s="390">
        <v>10</v>
      </c>
      <c r="BH340" s="390">
        <v>12</v>
      </c>
      <c r="BI340" s="390">
        <v>21</v>
      </c>
      <c r="BJ340" s="519">
        <v>0.26900000000000002</v>
      </c>
      <c r="BK340" s="519">
        <v>0.35199999999999998</v>
      </c>
      <c r="BL340" s="519">
        <v>0.39800000000000002</v>
      </c>
      <c r="BM340" s="519">
        <v>0.75</v>
      </c>
    </row>
    <row r="341" spans="1:75" s="388" customFormat="1">
      <c r="A341" s="272" t="s">
        <v>6213</v>
      </c>
      <c r="B341" s="388" t="s">
        <v>7538</v>
      </c>
      <c r="C341" s="388" t="s">
        <v>10193</v>
      </c>
      <c r="D341" s="390">
        <v>29</v>
      </c>
      <c r="E341" s="390" t="s">
        <v>46</v>
      </c>
      <c r="F341" s="390" t="s">
        <v>43</v>
      </c>
      <c r="G341" s="390" t="s">
        <v>10</v>
      </c>
      <c r="H341" s="390">
        <v>1</v>
      </c>
      <c r="I341" s="390">
        <v>3</v>
      </c>
      <c r="J341" s="519">
        <v>0.25</v>
      </c>
      <c r="K341" s="517">
        <v>5.0999999999999996</v>
      </c>
      <c r="L341" s="390">
        <v>53</v>
      </c>
      <c r="M341" s="390">
        <v>0</v>
      </c>
      <c r="N341" s="390">
        <v>28</v>
      </c>
      <c r="O341" s="390">
        <v>0</v>
      </c>
      <c r="P341" s="390">
        <v>0</v>
      </c>
      <c r="Q341" s="390">
        <v>11</v>
      </c>
      <c r="R341" s="518">
        <v>47.667000000000002</v>
      </c>
      <c r="S341" s="390">
        <v>46</v>
      </c>
      <c r="T341" s="390">
        <v>27</v>
      </c>
      <c r="U341" s="390">
        <v>27</v>
      </c>
      <c r="V341" s="390">
        <v>11</v>
      </c>
      <c r="W341" s="390">
        <v>16</v>
      </c>
      <c r="X341" s="390">
        <v>1</v>
      </c>
      <c r="Y341" s="390">
        <v>76</v>
      </c>
      <c r="Z341" s="390">
        <v>1</v>
      </c>
      <c r="AA341" s="390">
        <v>0</v>
      </c>
      <c r="AB341" s="390">
        <v>5</v>
      </c>
      <c r="AC341" s="390">
        <v>203</v>
      </c>
      <c r="AD341" s="390">
        <v>82</v>
      </c>
      <c r="AE341" s="390">
        <v>4.04</v>
      </c>
      <c r="AF341" s="519">
        <v>1.3009999999999999</v>
      </c>
      <c r="AG341" s="518">
        <v>8.6999999999999993</v>
      </c>
      <c r="AH341" s="518">
        <v>2.1</v>
      </c>
      <c r="AI341" s="518">
        <v>3</v>
      </c>
      <c r="AJ341" s="518">
        <v>14.3</v>
      </c>
      <c r="AK341" s="567">
        <v>4.75</v>
      </c>
      <c r="AL341" s="370"/>
      <c r="AM341" s="390">
        <v>90</v>
      </c>
      <c r="AN341" s="390">
        <v>0</v>
      </c>
      <c r="AO341" s="389">
        <v>24</v>
      </c>
      <c r="AP341" s="390">
        <v>5</v>
      </c>
      <c r="AQ341" s="390">
        <v>0</v>
      </c>
      <c r="AR341" s="390">
        <v>7</v>
      </c>
      <c r="AS341" s="390">
        <v>16</v>
      </c>
      <c r="AT341" s="390">
        <v>10</v>
      </c>
      <c r="AU341" s="390">
        <v>34</v>
      </c>
      <c r="AV341" s="519">
        <v>0.26700000000000002</v>
      </c>
      <c r="AW341" s="519">
        <v>0.34</v>
      </c>
      <c r="AX341" s="519">
        <v>0.55600000000000005</v>
      </c>
      <c r="AY341" s="519">
        <v>0.89600000000000002</v>
      </c>
      <c r="AZ341" s="370"/>
      <c r="BA341" s="390">
        <v>94</v>
      </c>
      <c r="BB341" s="389">
        <v>0</v>
      </c>
      <c r="BC341" s="389">
        <v>22</v>
      </c>
      <c r="BD341" s="389">
        <v>4</v>
      </c>
      <c r="BE341" s="389">
        <v>1</v>
      </c>
      <c r="BF341" s="390">
        <v>4</v>
      </c>
      <c r="BG341" s="390">
        <v>8</v>
      </c>
      <c r="BH341" s="390">
        <v>6</v>
      </c>
      <c r="BI341" s="390">
        <v>42</v>
      </c>
      <c r="BJ341" s="519">
        <v>0.23400000000000001</v>
      </c>
      <c r="BK341" s="519">
        <v>0.28699999999999998</v>
      </c>
      <c r="BL341" s="519">
        <v>0.42599999999999999</v>
      </c>
      <c r="BM341" s="519">
        <v>0.71299999999999997</v>
      </c>
    </row>
    <row r="342" spans="1:75" s="388" customFormat="1">
      <c r="A342" s="272" t="s">
        <v>6204</v>
      </c>
      <c r="B342" s="388" t="s">
        <v>7539</v>
      </c>
      <c r="C342" s="388" t="s">
        <v>10193</v>
      </c>
      <c r="D342" s="390">
        <v>27</v>
      </c>
      <c r="E342" s="390" t="s">
        <v>51</v>
      </c>
      <c r="F342" s="390" t="s">
        <v>52</v>
      </c>
      <c r="G342" s="390" t="s">
        <v>10</v>
      </c>
      <c r="H342" s="390">
        <v>2</v>
      </c>
      <c r="I342" s="390">
        <v>3</v>
      </c>
      <c r="J342" s="519">
        <v>0.4</v>
      </c>
      <c r="K342" s="517">
        <v>3.7</v>
      </c>
      <c r="L342" s="390">
        <v>53</v>
      </c>
      <c r="M342" s="390">
        <v>0</v>
      </c>
      <c r="N342" s="390">
        <v>14</v>
      </c>
      <c r="O342" s="390">
        <v>0</v>
      </c>
      <c r="P342" s="390">
        <v>0</v>
      </c>
      <c r="Q342" s="390">
        <v>2</v>
      </c>
      <c r="R342" s="518">
        <v>56</v>
      </c>
      <c r="S342" s="390">
        <v>53</v>
      </c>
      <c r="T342" s="390">
        <v>26</v>
      </c>
      <c r="U342" s="390">
        <v>23</v>
      </c>
      <c r="V342" s="390">
        <v>9</v>
      </c>
      <c r="W342" s="390">
        <v>25</v>
      </c>
      <c r="X342" s="390">
        <v>1</v>
      </c>
      <c r="Y342" s="390">
        <v>59</v>
      </c>
      <c r="Z342" s="390">
        <v>2</v>
      </c>
      <c r="AA342" s="390">
        <v>0</v>
      </c>
      <c r="AB342" s="390">
        <v>2</v>
      </c>
      <c r="AC342" s="390">
        <v>242</v>
      </c>
      <c r="AD342" s="390">
        <v>109</v>
      </c>
      <c r="AE342" s="390">
        <v>4.59</v>
      </c>
      <c r="AF342" s="519">
        <v>1.393</v>
      </c>
      <c r="AG342" s="518">
        <v>8.5</v>
      </c>
      <c r="AH342" s="518">
        <v>1.4</v>
      </c>
      <c r="AI342" s="518">
        <v>4</v>
      </c>
      <c r="AJ342" s="518">
        <v>9.5</v>
      </c>
      <c r="AK342" s="567">
        <v>2.36</v>
      </c>
      <c r="AL342" s="370"/>
      <c r="AM342" s="390">
        <v>86</v>
      </c>
      <c r="AN342" s="390">
        <v>0</v>
      </c>
      <c r="AO342" s="389">
        <v>21</v>
      </c>
      <c r="AP342" s="390">
        <v>2</v>
      </c>
      <c r="AQ342" s="390">
        <v>1</v>
      </c>
      <c r="AR342" s="390">
        <v>6</v>
      </c>
      <c r="AS342" s="390">
        <v>15</v>
      </c>
      <c r="AT342" s="390">
        <v>16</v>
      </c>
      <c r="AU342" s="390">
        <v>29</v>
      </c>
      <c r="AV342" s="519">
        <v>0.24399999999999999</v>
      </c>
      <c r="AW342" s="519">
        <v>0.36499999999999999</v>
      </c>
      <c r="AX342" s="519">
        <v>0.5</v>
      </c>
      <c r="AY342" s="519">
        <v>0.86499999999999999</v>
      </c>
      <c r="AZ342" s="370"/>
      <c r="BA342" s="390">
        <v>124</v>
      </c>
      <c r="BB342" s="389">
        <v>0</v>
      </c>
      <c r="BC342" s="389">
        <v>32</v>
      </c>
      <c r="BD342" s="389">
        <v>8</v>
      </c>
      <c r="BE342" s="389">
        <v>0</v>
      </c>
      <c r="BF342" s="390">
        <v>3</v>
      </c>
      <c r="BG342" s="390">
        <v>17</v>
      </c>
      <c r="BH342" s="390">
        <v>9</v>
      </c>
      <c r="BI342" s="390">
        <v>30</v>
      </c>
      <c r="BJ342" s="519">
        <v>0.25800000000000001</v>
      </c>
      <c r="BK342" s="519">
        <v>0.309</v>
      </c>
      <c r="BL342" s="519">
        <v>0.39500000000000002</v>
      </c>
      <c r="BM342" s="519">
        <v>0.70399999999999996</v>
      </c>
    </row>
    <row r="343" spans="1:75" s="388" customFormat="1">
      <c r="A343" s="272" t="s">
        <v>6156</v>
      </c>
      <c r="B343" s="388" t="s">
        <v>7540</v>
      </c>
      <c r="C343" s="388" t="s">
        <v>10193</v>
      </c>
      <c r="D343" s="390">
        <v>25</v>
      </c>
      <c r="E343" s="390" t="s">
        <v>42</v>
      </c>
      <c r="F343" s="390" t="s">
        <v>43</v>
      </c>
      <c r="G343" s="390" t="s">
        <v>10</v>
      </c>
      <c r="H343" s="390">
        <v>13</v>
      </c>
      <c r="I343" s="390">
        <v>4</v>
      </c>
      <c r="J343" s="519">
        <v>0.76500000000000001</v>
      </c>
      <c r="K343" s="517">
        <v>3.03</v>
      </c>
      <c r="L343" s="390">
        <v>25</v>
      </c>
      <c r="M343" s="390">
        <v>25</v>
      </c>
      <c r="N343" s="390">
        <v>0</v>
      </c>
      <c r="O343" s="390">
        <v>2</v>
      </c>
      <c r="P343" s="390">
        <v>1</v>
      </c>
      <c r="Q343" s="390">
        <v>0</v>
      </c>
      <c r="R343" s="518">
        <v>154.333</v>
      </c>
      <c r="S343" s="390">
        <v>148</v>
      </c>
      <c r="T343" s="390">
        <v>55</v>
      </c>
      <c r="U343" s="390">
        <v>52</v>
      </c>
      <c r="V343" s="390">
        <v>9</v>
      </c>
      <c r="W343" s="390">
        <v>39</v>
      </c>
      <c r="X343" s="390">
        <v>2</v>
      </c>
      <c r="Y343" s="390">
        <v>155</v>
      </c>
      <c r="Z343" s="390">
        <v>7</v>
      </c>
      <c r="AA343" s="390">
        <v>0</v>
      </c>
      <c r="AB343" s="390">
        <v>2</v>
      </c>
      <c r="AC343" s="390">
        <v>644</v>
      </c>
      <c r="AD343" s="390">
        <v>121</v>
      </c>
      <c r="AE343" s="390">
        <v>2.8</v>
      </c>
      <c r="AF343" s="519">
        <v>1.212</v>
      </c>
      <c r="AG343" s="518">
        <v>8.6</v>
      </c>
      <c r="AH343" s="518">
        <v>0.5</v>
      </c>
      <c r="AI343" s="518">
        <v>2.2999999999999998</v>
      </c>
      <c r="AJ343" s="518">
        <v>9</v>
      </c>
      <c r="AK343" s="567">
        <v>3.97</v>
      </c>
      <c r="AL343" s="370"/>
      <c r="AM343" s="390">
        <v>318</v>
      </c>
      <c r="AN343" s="390">
        <v>0</v>
      </c>
      <c r="AO343" s="389">
        <v>82</v>
      </c>
      <c r="AP343" s="390">
        <v>14</v>
      </c>
      <c r="AQ343" s="390">
        <v>2</v>
      </c>
      <c r="AR343" s="390">
        <v>3</v>
      </c>
      <c r="AS343" s="390">
        <v>26</v>
      </c>
      <c r="AT343" s="390">
        <v>24</v>
      </c>
      <c r="AU343" s="390">
        <v>73</v>
      </c>
      <c r="AV343" s="519">
        <v>0.25800000000000001</v>
      </c>
      <c r="AW343" s="519">
        <v>0.316</v>
      </c>
      <c r="AX343" s="519">
        <v>0.34300000000000003</v>
      </c>
      <c r="AY343" s="519">
        <v>0.65900000000000003</v>
      </c>
      <c r="AZ343" s="370"/>
      <c r="BA343" s="390">
        <v>274</v>
      </c>
      <c r="BB343" s="389">
        <v>0</v>
      </c>
      <c r="BC343" s="389">
        <v>66</v>
      </c>
      <c r="BD343" s="389">
        <v>11</v>
      </c>
      <c r="BE343" s="389">
        <v>1</v>
      </c>
      <c r="BF343" s="390">
        <v>6</v>
      </c>
      <c r="BG343" s="390">
        <v>21</v>
      </c>
      <c r="BH343" s="390">
        <v>15</v>
      </c>
      <c r="BI343" s="390">
        <v>82</v>
      </c>
      <c r="BJ343" s="519">
        <v>0.24099999999999999</v>
      </c>
      <c r="BK343" s="519">
        <v>0.28699999999999998</v>
      </c>
      <c r="BL343" s="519">
        <v>0.35399999999999998</v>
      </c>
      <c r="BM343" s="519">
        <v>0.64100000000000001</v>
      </c>
    </row>
    <row r="344" spans="1:75" s="388" customFormat="1">
      <c r="A344" s="272" t="s">
        <v>8038</v>
      </c>
      <c r="B344" s="388" t="s">
        <v>8039</v>
      </c>
      <c r="C344" s="388" t="s">
        <v>10193</v>
      </c>
      <c r="D344" s="390">
        <v>30</v>
      </c>
      <c r="E344" s="390" t="s">
        <v>44</v>
      </c>
      <c r="F344" s="390" t="s">
        <v>34</v>
      </c>
      <c r="G344" s="390" t="s">
        <v>10</v>
      </c>
      <c r="H344" s="390">
        <v>5</v>
      </c>
      <c r="I344" s="390">
        <v>5</v>
      </c>
      <c r="J344" s="519">
        <v>0.5</v>
      </c>
      <c r="K344" s="517">
        <v>3.62</v>
      </c>
      <c r="L344" s="390">
        <v>68</v>
      </c>
      <c r="M344" s="390">
        <v>0</v>
      </c>
      <c r="N344" s="390">
        <v>19</v>
      </c>
      <c r="O344" s="390">
        <v>0</v>
      </c>
      <c r="P344" s="390">
        <v>0</v>
      </c>
      <c r="Q344" s="390">
        <v>7</v>
      </c>
      <c r="R344" s="518">
        <v>64.667000000000002</v>
      </c>
      <c r="S344" s="390">
        <v>55</v>
      </c>
      <c r="T344" s="390">
        <v>27</v>
      </c>
      <c r="U344" s="390">
        <v>26</v>
      </c>
      <c r="V344" s="390">
        <v>9</v>
      </c>
      <c r="W344" s="390">
        <v>24</v>
      </c>
      <c r="X344" s="390">
        <v>1</v>
      </c>
      <c r="Y344" s="390">
        <v>68</v>
      </c>
      <c r="Z344" s="390">
        <v>4</v>
      </c>
      <c r="AA344" s="390">
        <v>1</v>
      </c>
      <c r="AB344" s="390">
        <v>5</v>
      </c>
      <c r="AC344" s="390">
        <v>263</v>
      </c>
      <c r="AD344" s="390">
        <v>116</v>
      </c>
      <c r="AE344" s="390">
        <v>4.17</v>
      </c>
      <c r="AF344" s="519">
        <v>1.222</v>
      </c>
      <c r="AG344" s="518">
        <v>7.7</v>
      </c>
      <c r="AH344" s="518">
        <v>1.3</v>
      </c>
      <c r="AI344" s="518">
        <v>3.3</v>
      </c>
      <c r="AJ344" s="518">
        <v>9.5</v>
      </c>
      <c r="AK344" s="567">
        <v>2.83</v>
      </c>
      <c r="AL344" s="370"/>
      <c r="AM344" s="390">
        <v>95</v>
      </c>
      <c r="AN344" s="390">
        <v>0</v>
      </c>
      <c r="AO344" s="389">
        <v>26</v>
      </c>
      <c r="AP344" s="390">
        <v>7</v>
      </c>
      <c r="AQ344" s="390">
        <v>1</v>
      </c>
      <c r="AR344" s="390">
        <v>3</v>
      </c>
      <c r="AS344" s="390">
        <v>19</v>
      </c>
      <c r="AT344" s="390">
        <v>10</v>
      </c>
      <c r="AU344" s="390">
        <v>24</v>
      </c>
      <c r="AV344" s="519">
        <v>0.27400000000000002</v>
      </c>
      <c r="AW344" s="519">
        <v>0.34300000000000003</v>
      </c>
      <c r="AX344" s="519">
        <v>0.46300000000000002</v>
      </c>
      <c r="AY344" s="519">
        <v>0.80600000000000005</v>
      </c>
      <c r="AZ344" s="370"/>
      <c r="BA344" s="390">
        <v>137</v>
      </c>
      <c r="BB344" s="389">
        <v>0</v>
      </c>
      <c r="BC344" s="389">
        <v>29</v>
      </c>
      <c r="BD344" s="389">
        <v>7</v>
      </c>
      <c r="BE344" s="389">
        <v>0</v>
      </c>
      <c r="BF344" s="390">
        <v>6</v>
      </c>
      <c r="BG344" s="390">
        <v>19</v>
      </c>
      <c r="BH344" s="390">
        <v>14</v>
      </c>
      <c r="BI344" s="390">
        <v>44</v>
      </c>
      <c r="BJ344" s="519">
        <v>0.21199999999999999</v>
      </c>
      <c r="BK344" s="519">
        <v>0.29699999999999999</v>
      </c>
      <c r="BL344" s="519">
        <v>0.39400000000000002</v>
      </c>
      <c r="BM344" s="519">
        <v>0.69099999999999995</v>
      </c>
    </row>
    <row r="345" spans="1:75" s="388" customFormat="1">
      <c r="A345" s="272" t="s">
        <v>7991</v>
      </c>
      <c r="B345" s="388" t="s">
        <v>7992</v>
      </c>
      <c r="C345" s="388" t="s">
        <v>10193</v>
      </c>
      <c r="D345" s="390">
        <v>26</v>
      </c>
      <c r="E345" s="390" t="s">
        <v>77</v>
      </c>
      <c r="F345" s="390" t="s">
        <v>43</v>
      </c>
      <c r="G345" s="390" t="s">
        <v>10</v>
      </c>
      <c r="H345" s="390">
        <v>14</v>
      </c>
      <c r="I345" s="390">
        <v>10</v>
      </c>
      <c r="J345" s="519">
        <v>0.58299999999999996</v>
      </c>
      <c r="K345" s="517">
        <v>3.11</v>
      </c>
      <c r="L345" s="390">
        <v>31</v>
      </c>
      <c r="M345" s="390">
        <v>31</v>
      </c>
      <c r="N345" s="390">
        <v>0</v>
      </c>
      <c r="O345" s="390">
        <v>1</v>
      </c>
      <c r="P345" s="390">
        <v>1</v>
      </c>
      <c r="Q345" s="390">
        <v>0</v>
      </c>
      <c r="R345" s="518">
        <v>170.667</v>
      </c>
      <c r="S345" s="390">
        <v>146</v>
      </c>
      <c r="T345" s="390">
        <v>64</v>
      </c>
      <c r="U345" s="390">
        <v>59</v>
      </c>
      <c r="V345" s="390">
        <v>15</v>
      </c>
      <c r="W345" s="390">
        <v>55</v>
      </c>
      <c r="X345" s="390">
        <v>3</v>
      </c>
      <c r="Y345" s="390">
        <v>126</v>
      </c>
      <c r="Z345" s="390">
        <v>4</v>
      </c>
      <c r="AA345" s="390">
        <v>0</v>
      </c>
      <c r="AB345" s="390">
        <v>4</v>
      </c>
      <c r="AC345" s="390">
        <v>701</v>
      </c>
      <c r="AD345" s="390">
        <v>125</v>
      </c>
      <c r="AE345" s="390">
        <v>3.86</v>
      </c>
      <c r="AF345" s="519">
        <v>1.1779999999999999</v>
      </c>
      <c r="AG345" s="518">
        <v>7.7</v>
      </c>
      <c r="AH345" s="518">
        <v>0.8</v>
      </c>
      <c r="AI345" s="518">
        <v>2.9</v>
      </c>
      <c r="AJ345" s="518">
        <v>6.6</v>
      </c>
      <c r="AK345" s="567">
        <v>2.29</v>
      </c>
      <c r="AL345" s="370"/>
      <c r="AM345" s="390">
        <v>316</v>
      </c>
      <c r="AN345" s="390">
        <v>0</v>
      </c>
      <c r="AO345" s="389">
        <v>72</v>
      </c>
      <c r="AP345" s="390">
        <v>8</v>
      </c>
      <c r="AQ345" s="390">
        <v>2</v>
      </c>
      <c r="AR345" s="390">
        <v>8</v>
      </c>
      <c r="AS345" s="390">
        <v>27</v>
      </c>
      <c r="AT345" s="390">
        <v>27</v>
      </c>
      <c r="AU345" s="390">
        <v>46</v>
      </c>
      <c r="AV345" s="519">
        <v>0.22800000000000001</v>
      </c>
      <c r="AW345" s="519">
        <v>0.29499999999999998</v>
      </c>
      <c r="AX345" s="519">
        <v>0.34200000000000003</v>
      </c>
      <c r="AY345" s="519">
        <v>0.63700000000000001</v>
      </c>
      <c r="AZ345" s="370"/>
      <c r="BA345" s="390">
        <v>316</v>
      </c>
      <c r="BB345" s="389">
        <v>0</v>
      </c>
      <c r="BC345" s="389">
        <v>74</v>
      </c>
      <c r="BD345" s="389">
        <v>25</v>
      </c>
      <c r="BE345" s="389">
        <v>1</v>
      </c>
      <c r="BF345" s="390">
        <v>7</v>
      </c>
      <c r="BG345" s="390">
        <v>34</v>
      </c>
      <c r="BH345" s="390">
        <v>28</v>
      </c>
      <c r="BI345" s="390">
        <v>80</v>
      </c>
      <c r="BJ345" s="519">
        <v>0.23400000000000001</v>
      </c>
      <c r="BK345" s="519">
        <v>0.29499999999999998</v>
      </c>
      <c r="BL345" s="519">
        <v>0.38600000000000001</v>
      </c>
      <c r="BM345" s="519">
        <v>0.68100000000000005</v>
      </c>
    </row>
    <row r="346" spans="1:75" s="388" customFormat="1">
      <c r="A346" s="272" t="s">
        <v>6598</v>
      </c>
      <c r="B346" s="388" t="s">
        <v>7541</v>
      </c>
      <c r="C346" s="388" t="s">
        <v>10193</v>
      </c>
      <c r="D346" s="390">
        <v>27</v>
      </c>
      <c r="E346" s="390" t="s">
        <v>124</v>
      </c>
      <c r="F346" s="390" t="s">
        <v>43</v>
      </c>
      <c r="G346" s="390" t="s">
        <v>10</v>
      </c>
      <c r="H346" s="390">
        <v>2</v>
      </c>
      <c r="I346" s="390">
        <v>1</v>
      </c>
      <c r="J346" s="519">
        <v>0.66700000000000004</v>
      </c>
      <c r="K346" s="517">
        <v>2.94</v>
      </c>
      <c r="L346" s="390">
        <v>32</v>
      </c>
      <c r="M346" s="390">
        <v>0</v>
      </c>
      <c r="N346" s="390">
        <v>6</v>
      </c>
      <c r="O346" s="390">
        <v>0</v>
      </c>
      <c r="P346" s="390">
        <v>0</v>
      </c>
      <c r="Q346" s="390">
        <v>0</v>
      </c>
      <c r="R346" s="518">
        <v>33.667000000000002</v>
      </c>
      <c r="S346" s="390">
        <v>29</v>
      </c>
      <c r="T346" s="390">
        <v>13</v>
      </c>
      <c r="U346" s="390">
        <v>11</v>
      </c>
      <c r="V346" s="390">
        <v>1</v>
      </c>
      <c r="W346" s="390">
        <v>15</v>
      </c>
      <c r="X346" s="390">
        <v>3</v>
      </c>
      <c r="Y346" s="390">
        <v>31</v>
      </c>
      <c r="Z346" s="390">
        <v>1</v>
      </c>
      <c r="AA346" s="390">
        <v>0</v>
      </c>
      <c r="AB346" s="390">
        <v>2</v>
      </c>
      <c r="AC346" s="390">
        <v>148</v>
      </c>
      <c r="AD346" s="390">
        <v>125</v>
      </c>
      <c r="AE346" s="390">
        <v>3.13</v>
      </c>
      <c r="AF346" s="519">
        <v>1.3069999999999999</v>
      </c>
      <c r="AG346" s="518">
        <v>7.8</v>
      </c>
      <c r="AH346" s="518">
        <v>0.3</v>
      </c>
      <c r="AI346" s="518">
        <v>4</v>
      </c>
      <c r="AJ346" s="518">
        <v>8.3000000000000007</v>
      </c>
      <c r="AK346" s="567">
        <v>2.0699999999999998</v>
      </c>
      <c r="AL346" s="370"/>
      <c r="AM346" s="390">
        <v>68</v>
      </c>
      <c r="AN346" s="390">
        <v>0</v>
      </c>
      <c r="AO346" s="389">
        <v>15</v>
      </c>
      <c r="AP346" s="390">
        <v>2</v>
      </c>
      <c r="AQ346" s="390">
        <v>1</v>
      </c>
      <c r="AR346" s="390">
        <v>0</v>
      </c>
      <c r="AS346" s="390">
        <v>7</v>
      </c>
      <c r="AT346" s="390">
        <v>10</v>
      </c>
      <c r="AU346" s="390">
        <v>11</v>
      </c>
      <c r="AV346" s="519">
        <v>0.221</v>
      </c>
      <c r="AW346" s="519">
        <v>0.32100000000000001</v>
      </c>
      <c r="AX346" s="519">
        <v>0.27900000000000003</v>
      </c>
      <c r="AY346" s="519">
        <v>0.6</v>
      </c>
      <c r="AZ346" s="370"/>
      <c r="BA346" s="390">
        <v>62</v>
      </c>
      <c r="BB346" s="389">
        <v>0</v>
      </c>
      <c r="BC346" s="389">
        <v>14</v>
      </c>
      <c r="BD346" s="389">
        <v>6</v>
      </c>
      <c r="BE346" s="389">
        <v>0</v>
      </c>
      <c r="BF346" s="390">
        <v>1</v>
      </c>
      <c r="BG346" s="390">
        <v>7</v>
      </c>
      <c r="BH346" s="390">
        <v>5</v>
      </c>
      <c r="BI346" s="390">
        <v>20</v>
      </c>
      <c r="BJ346" s="519">
        <v>0.22600000000000001</v>
      </c>
      <c r="BK346" s="519">
        <v>0.28999999999999998</v>
      </c>
      <c r="BL346" s="519">
        <v>0.371</v>
      </c>
      <c r="BM346" s="519">
        <v>0.66100000000000003</v>
      </c>
    </row>
    <row r="347" spans="1:75">
      <c r="A347" s="279"/>
      <c r="B347" s="368"/>
      <c r="C347" s="368"/>
      <c r="D347" s="368"/>
      <c r="E347" s="368"/>
      <c r="F347" s="368"/>
      <c r="G347" s="368"/>
      <c r="H347" s="291"/>
      <c r="I347" s="291"/>
      <c r="J347" s="292"/>
      <c r="K347" s="368"/>
      <c r="L347" s="368"/>
      <c r="M347" s="368"/>
      <c r="N347" s="368"/>
      <c r="O347" s="368"/>
      <c r="P347" s="368"/>
      <c r="Q347" s="290"/>
      <c r="R347" s="368"/>
      <c r="S347" s="368"/>
      <c r="T347" s="368"/>
      <c r="U347" s="368"/>
      <c r="V347" s="368"/>
      <c r="W347" s="368"/>
      <c r="X347" s="368"/>
      <c r="Y347" s="368"/>
      <c r="Z347" s="368"/>
      <c r="AA347" s="368"/>
      <c r="AB347" s="368"/>
      <c r="AC347" s="368"/>
      <c r="AD347" s="368"/>
      <c r="AE347" s="368"/>
      <c r="AF347" s="368"/>
      <c r="AG347" s="368"/>
      <c r="AH347" s="368"/>
      <c r="AI347" s="368"/>
      <c r="AJ347" s="319"/>
      <c r="AK347" s="291"/>
      <c r="AL347" s="616"/>
      <c r="AM347" s="291"/>
      <c r="AN347" s="291"/>
      <c r="AO347" s="291"/>
      <c r="AP347" s="319"/>
      <c r="AQ347" s="291"/>
      <c r="AR347" s="291"/>
      <c r="AS347" s="291"/>
      <c r="AT347" s="291"/>
      <c r="AU347" s="291"/>
    </row>
    <row r="348" spans="1:75">
      <c r="A348" s="350" t="s">
        <v>470</v>
      </c>
      <c r="B348" s="327"/>
      <c r="C348" s="327"/>
      <c r="D348" s="327"/>
      <c r="E348" s="390"/>
      <c r="F348" s="390"/>
      <c r="G348" s="390"/>
      <c r="H348" s="390"/>
      <c r="I348" s="390"/>
      <c r="J348" s="390"/>
      <c r="K348" s="390"/>
      <c r="L348" s="390"/>
      <c r="M348" s="390"/>
      <c r="N348" s="390"/>
      <c r="O348" s="390"/>
      <c r="P348" s="389"/>
      <c r="Q348" s="390"/>
      <c r="R348" s="390"/>
      <c r="S348" s="390"/>
      <c r="T348" s="390"/>
      <c r="U348" s="390"/>
      <c r="V348" s="390"/>
      <c r="W348" s="390"/>
      <c r="X348" s="390"/>
      <c r="Y348" s="390"/>
      <c r="Z348" s="390"/>
      <c r="AA348" s="390"/>
      <c r="AB348" s="390"/>
      <c r="AC348" s="390"/>
      <c r="AD348" s="390"/>
      <c r="AE348" s="390"/>
      <c r="AF348" s="390"/>
      <c r="AG348" s="390"/>
      <c r="AH348" s="390"/>
      <c r="AI348" s="390"/>
      <c r="AJ348" s="390"/>
      <c r="AK348" s="389"/>
      <c r="AL348" s="370"/>
      <c r="AM348" s="390"/>
      <c r="AN348" s="390"/>
      <c r="AO348" s="389"/>
      <c r="AP348" s="390"/>
      <c r="AQ348" s="390"/>
      <c r="AR348" s="390"/>
      <c r="AS348" s="389"/>
    </row>
    <row r="349" spans="1:75" s="388" customFormat="1" ht="15.75" customHeight="1">
      <c r="A349" s="272" t="s">
        <v>6215</v>
      </c>
      <c r="B349" s="388" t="s">
        <v>8083</v>
      </c>
      <c r="C349" s="388" t="s">
        <v>10193</v>
      </c>
      <c r="D349" s="390">
        <v>35</v>
      </c>
      <c r="E349" s="390" t="s">
        <v>70</v>
      </c>
      <c r="F349" s="390" t="s">
        <v>43</v>
      </c>
      <c r="G349" s="390" t="s">
        <v>10</v>
      </c>
      <c r="H349" s="390">
        <v>3</v>
      </c>
      <c r="I349" s="390">
        <v>3</v>
      </c>
      <c r="J349" s="519">
        <v>0.5</v>
      </c>
      <c r="K349" s="517">
        <v>7.34</v>
      </c>
      <c r="L349" s="390">
        <v>34</v>
      </c>
      <c r="M349" s="390">
        <v>0</v>
      </c>
      <c r="N349" s="390">
        <v>10</v>
      </c>
      <c r="O349" s="390">
        <v>0</v>
      </c>
      <c r="P349" s="390">
        <v>0</v>
      </c>
      <c r="Q349" s="390">
        <v>1</v>
      </c>
      <c r="R349" s="518">
        <v>34.332999999999998</v>
      </c>
      <c r="S349" s="390">
        <v>45</v>
      </c>
      <c r="T349" s="390">
        <v>29</v>
      </c>
      <c r="U349" s="390">
        <v>28</v>
      </c>
      <c r="V349" s="390">
        <v>10</v>
      </c>
      <c r="W349" s="390">
        <v>12</v>
      </c>
      <c r="X349" s="390">
        <v>2</v>
      </c>
      <c r="Y349" s="390">
        <v>32</v>
      </c>
      <c r="Z349" s="390">
        <v>2</v>
      </c>
      <c r="AA349" s="390">
        <v>0</v>
      </c>
      <c r="AB349" s="390">
        <v>1</v>
      </c>
      <c r="AC349" s="390">
        <v>157</v>
      </c>
      <c r="AD349" s="390">
        <v>56</v>
      </c>
      <c r="AE349" s="390">
        <v>6.31</v>
      </c>
      <c r="AF349" s="519">
        <v>1.66</v>
      </c>
      <c r="AG349" s="518">
        <v>11.8</v>
      </c>
      <c r="AH349" s="518">
        <v>2.6</v>
      </c>
      <c r="AI349" s="518">
        <v>3.1</v>
      </c>
      <c r="AJ349" s="518">
        <v>8.4</v>
      </c>
      <c r="AK349" s="567">
        <v>2.67</v>
      </c>
      <c r="AL349" s="370"/>
      <c r="AM349" s="390">
        <v>56</v>
      </c>
      <c r="AN349" s="390">
        <v>0</v>
      </c>
      <c r="AO349" s="389">
        <v>18</v>
      </c>
      <c r="AP349" s="390">
        <v>3</v>
      </c>
      <c r="AQ349" s="390">
        <v>1</v>
      </c>
      <c r="AR349" s="390">
        <v>5</v>
      </c>
      <c r="AS349" s="390">
        <v>16</v>
      </c>
      <c r="AT349" s="390">
        <v>7</v>
      </c>
      <c r="AU349" s="390">
        <v>13</v>
      </c>
      <c r="AV349" s="519">
        <v>0.32100000000000001</v>
      </c>
      <c r="AW349" s="519">
        <v>0.38500000000000001</v>
      </c>
      <c r="AX349" s="519">
        <v>0.67900000000000005</v>
      </c>
      <c r="AY349" s="519">
        <v>1.0640000000000001</v>
      </c>
      <c r="AZ349" s="370"/>
      <c r="BA349" s="390">
        <v>84</v>
      </c>
      <c r="BB349" s="389">
        <v>0</v>
      </c>
      <c r="BC349" s="389">
        <v>27</v>
      </c>
      <c r="BD349" s="389">
        <v>0</v>
      </c>
      <c r="BE349" s="389">
        <v>1</v>
      </c>
      <c r="BF349" s="390">
        <v>5</v>
      </c>
      <c r="BG349" s="390">
        <v>15</v>
      </c>
      <c r="BH349" s="390">
        <v>5</v>
      </c>
      <c r="BI349" s="390">
        <v>19</v>
      </c>
      <c r="BJ349" s="519">
        <v>0.32100000000000001</v>
      </c>
      <c r="BK349" s="519">
        <v>0.37</v>
      </c>
      <c r="BL349" s="519">
        <v>0.52400000000000002</v>
      </c>
      <c r="BM349" s="519">
        <v>0.89400000000000002</v>
      </c>
    </row>
    <row r="350" spans="1:75" s="388" customFormat="1">
      <c r="A350" s="272" t="s">
        <v>8091</v>
      </c>
      <c r="B350" s="388" t="s">
        <v>8092</v>
      </c>
      <c r="C350" s="388" t="s">
        <v>10193</v>
      </c>
      <c r="D350" s="390">
        <v>24</v>
      </c>
      <c r="E350" s="390" t="s">
        <v>36</v>
      </c>
      <c r="F350" s="390" t="s">
        <v>34</v>
      </c>
      <c r="G350" s="390" t="s">
        <v>10</v>
      </c>
      <c r="H350" s="390">
        <v>2</v>
      </c>
      <c r="I350" s="390">
        <v>3</v>
      </c>
      <c r="J350" s="519">
        <v>0.4</v>
      </c>
      <c r="K350" s="517">
        <v>7.16</v>
      </c>
      <c r="L350" s="390">
        <v>6</v>
      </c>
      <c r="M350" s="390">
        <v>6</v>
      </c>
      <c r="N350" s="390">
        <v>0</v>
      </c>
      <c r="O350" s="390">
        <v>0</v>
      </c>
      <c r="P350" s="390">
        <v>0</v>
      </c>
      <c r="Q350" s="390">
        <v>0</v>
      </c>
      <c r="R350" s="518">
        <v>27.667000000000002</v>
      </c>
      <c r="S350" s="390">
        <v>33</v>
      </c>
      <c r="T350" s="390">
        <v>23</v>
      </c>
      <c r="U350" s="390">
        <v>22</v>
      </c>
      <c r="V350" s="390">
        <v>2</v>
      </c>
      <c r="W350" s="390">
        <v>6</v>
      </c>
      <c r="X350" s="390">
        <v>0</v>
      </c>
      <c r="Y350" s="390">
        <v>19</v>
      </c>
      <c r="Z350" s="390">
        <v>2</v>
      </c>
      <c r="AA350" s="390">
        <v>0</v>
      </c>
      <c r="AB350" s="390">
        <v>1</v>
      </c>
      <c r="AC350" s="390">
        <v>119</v>
      </c>
      <c r="AD350" s="390">
        <v>59</v>
      </c>
      <c r="AE350" s="390">
        <v>3.59</v>
      </c>
      <c r="AF350" s="519">
        <v>1.41</v>
      </c>
      <c r="AG350" s="518">
        <v>10.7</v>
      </c>
      <c r="AH350" s="518">
        <v>0.7</v>
      </c>
      <c r="AI350" s="518">
        <v>2</v>
      </c>
      <c r="AJ350" s="518">
        <v>6.2</v>
      </c>
      <c r="AK350" s="567">
        <v>3.17</v>
      </c>
      <c r="AL350" s="370"/>
      <c r="AM350" s="390">
        <v>63</v>
      </c>
      <c r="AN350" s="390">
        <v>0</v>
      </c>
      <c r="AO350" s="389">
        <v>20</v>
      </c>
      <c r="AP350" s="390">
        <v>6</v>
      </c>
      <c r="AQ350" s="390">
        <v>0</v>
      </c>
      <c r="AR350" s="390">
        <v>1</v>
      </c>
      <c r="AS350" s="390">
        <v>9</v>
      </c>
      <c r="AT350" s="390">
        <v>3</v>
      </c>
      <c r="AU350" s="390">
        <v>12</v>
      </c>
      <c r="AV350" s="519">
        <v>0.317</v>
      </c>
      <c r="AW350" s="519">
        <v>0.35799999999999998</v>
      </c>
      <c r="AX350" s="519">
        <v>0.46</v>
      </c>
      <c r="AY350" s="519">
        <v>0.81799999999999995</v>
      </c>
      <c r="AZ350" s="370"/>
      <c r="BA350" s="390">
        <v>46</v>
      </c>
      <c r="BB350" s="389">
        <v>0</v>
      </c>
      <c r="BC350" s="389">
        <v>13</v>
      </c>
      <c r="BD350" s="389">
        <v>2</v>
      </c>
      <c r="BE350" s="389">
        <v>1</v>
      </c>
      <c r="BF350" s="390">
        <v>1</v>
      </c>
      <c r="BG350" s="390">
        <v>11</v>
      </c>
      <c r="BH350" s="390">
        <v>3</v>
      </c>
      <c r="BI350" s="390">
        <v>7</v>
      </c>
      <c r="BJ350" s="519">
        <v>0.28299999999999997</v>
      </c>
      <c r="BK350" s="519">
        <v>0.32700000000000001</v>
      </c>
      <c r="BL350" s="519">
        <v>0.435</v>
      </c>
      <c r="BM350" s="519">
        <v>0.76200000000000001</v>
      </c>
    </row>
    <row r="351" spans="1:75" s="388" customFormat="1">
      <c r="A351" s="272" t="s">
        <v>432</v>
      </c>
      <c r="B351" s="388" t="s">
        <v>7542</v>
      </c>
      <c r="C351" s="388" t="s">
        <v>10193</v>
      </c>
      <c r="D351" s="390">
        <v>34</v>
      </c>
      <c r="E351" s="390" t="s">
        <v>42</v>
      </c>
      <c r="F351" s="390" t="s">
        <v>43</v>
      </c>
      <c r="G351" s="390" t="s">
        <v>35</v>
      </c>
      <c r="H351" s="390">
        <v>3</v>
      </c>
      <c r="I351" s="390">
        <v>2</v>
      </c>
      <c r="J351" s="519">
        <v>0.6</v>
      </c>
      <c r="K351" s="517">
        <v>4.8499999999999996</v>
      </c>
      <c r="L351" s="390">
        <v>64</v>
      </c>
      <c r="M351" s="390">
        <v>1</v>
      </c>
      <c r="N351" s="390">
        <v>7</v>
      </c>
      <c r="O351" s="390">
        <v>0</v>
      </c>
      <c r="P351" s="390">
        <v>0</v>
      </c>
      <c r="Q351" s="390">
        <v>1</v>
      </c>
      <c r="R351" s="518">
        <v>42.667000000000002</v>
      </c>
      <c r="S351" s="390">
        <v>36</v>
      </c>
      <c r="T351" s="390">
        <v>24</v>
      </c>
      <c r="U351" s="390">
        <v>23</v>
      </c>
      <c r="V351" s="390">
        <v>6</v>
      </c>
      <c r="W351" s="390">
        <v>22</v>
      </c>
      <c r="X351" s="390">
        <v>1</v>
      </c>
      <c r="Y351" s="390">
        <v>41</v>
      </c>
      <c r="Z351" s="390">
        <v>5</v>
      </c>
      <c r="AA351" s="390">
        <v>0</v>
      </c>
      <c r="AB351" s="390">
        <v>1</v>
      </c>
      <c r="AC351" s="390">
        <v>188</v>
      </c>
      <c r="AD351" s="390">
        <v>76</v>
      </c>
      <c r="AE351" s="390">
        <v>4.97</v>
      </c>
      <c r="AF351" s="519">
        <v>1.359</v>
      </c>
      <c r="AG351" s="518">
        <v>7.6</v>
      </c>
      <c r="AH351" s="518">
        <v>1.3</v>
      </c>
      <c r="AI351" s="518">
        <v>4.5999999999999996</v>
      </c>
      <c r="AJ351" s="518">
        <v>8.6</v>
      </c>
      <c r="AK351" s="567">
        <v>1.86</v>
      </c>
      <c r="AL351" s="370"/>
      <c r="AM351" s="390">
        <v>72</v>
      </c>
      <c r="AN351" s="390">
        <v>0</v>
      </c>
      <c r="AO351" s="389">
        <v>19</v>
      </c>
      <c r="AP351" s="390">
        <v>4</v>
      </c>
      <c r="AQ351" s="390">
        <v>0</v>
      </c>
      <c r="AR351" s="390">
        <v>3</v>
      </c>
      <c r="AS351" s="390">
        <v>16</v>
      </c>
      <c r="AT351" s="390">
        <v>6</v>
      </c>
      <c r="AU351" s="390">
        <v>16</v>
      </c>
      <c r="AV351" s="519">
        <v>0.26400000000000001</v>
      </c>
      <c r="AW351" s="519">
        <v>0.34100000000000003</v>
      </c>
      <c r="AX351" s="519">
        <v>0.44400000000000001</v>
      </c>
      <c r="AY351" s="519">
        <v>0.78500000000000003</v>
      </c>
      <c r="AZ351" s="370"/>
      <c r="BA351" s="390">
        <v>88</v>
      </c>
      <c r="BB351" s="389">
        <v>0</v>
      </c>
      <c r="BC351" s="389">
        <v>17</v>
      </c>
      <c r="BD351" s="389">
        <v>5</v>
      </c>
      <c r="BE351" s="389">
        <v>0</v>
      </c>
      <c r="BF351" s="390">
        <v>3</v>
      </c>
      <c r="BG351" s="390">
        <v>11</v>
      </c>
      <c r="BH351" s="390">
        <v>16</v>
      </c>
      <c r="BI351" s="390">
        <v>25</v>
      </c>
      <c r="BJ351" s="519">
        <v>0.193</v>
      </c>
      <c r="BK351" s="519">
        <v>0.33</v>
      </c>
      <c r="BL351" s="519">
        <v>0.35199999999999998</v>
      </c>
      <c r="BM351" s="519">
        <v>0.68200000000000005</v>
      </c>
    </row>
    <row r="352" spans="1:75" s="388" customFormat="1">
      <c r="A352" s="272" t="s">
        <v>412</v>
      </c>
      <c r="B352" s="388" t="s">
        <v>7543</v>
      </c>
      <c r="C352" s="388" t="s">
        <v>10193</v>
      </c>
      <c r="D352" s="390">
        <v>32</v>
      </c>
      <c r="E352" s="390" t="s">
        <v>66</v>
      </c>
      <c r="F352" s="390" t="s">
        <v>43</v>
      </c>
      <c r="G352" s="390" t="s">
        <v>10</v>
      </c>
      <c r="H352" s="390">
        <v>3</v>
      </c>
      <c r="I352" s="390">
        <v>2</v>
      </c>
      <c r="J352" s="519">
        <v>0.6</v>
      </c>
      <c r="K352" s="517">
        <v>3.23</v>
      </c>
      <c r="L352" s="390">
        <v>9</v>
      </c>
      <c r="M352" s="390">
        <v>9</v>
      </c>
      <c r="N352" s="390">
        <v>0</v>
      </c>
      <c r="O352" s="390">
        <v>0</v>
      </c>
      <c r="P352" s="390">
        <v>0</v>
      </c>
      <c r="Q352" s="390">
        <v>0</v>
      </c>
      <c r="R352" s="518">
        <v>53</v>
      </c>
      <c r="S352" s="390">
        <v>46</v>
      </c>
      <c r="T352" s="390">
        <v>19</v>
      </c>
      <c r="U352" s="390">
        <v>19</v>
      </c>
      <c r="V352" s="390">
        <v>8</v>
      </c>
      <c r="W352" s="390">
        <v>13</v>
      </c>
      <c r="X352" s="390">
        <v>0</v>
      </c>
      <c r="Y352" s="390">
        <v>38</v>
      </c>
      <c r="Z352" s="390">
        <v>5</v>
      </c>
      <c r="AA352" s="390">
        <v>0</v>
      </c>
      <c r="AB352" s="390">
        <v>2</v>
      </c>
      <c r="AC352" s="390">
        <v>214</v>
      </c>
      <c r="AD352" s="390">
        <v>121</v>
      </c>
      <c r="AE352" s="390">
        <v>4.71</v>
      </c>
      <c r="AF352" s="519">
        <v>1.113</v>
      </c>
      <c r="AG352" s="518">
        <v>7.8</v>
      </c>
      <c r="AH352" s="518">
        <v>1.4</v>
      </c>
      <c r="AI352" s="518">
        <v>2.2000000000000002</v>
      </c>
      <c r="AJ352" s="518">
        <v>6.5</v>
      </c>
      <c r="AK352" s="567">
        <v>2.92</v>
      </c>
      <c r="AL352" s="370"/>
      <c r="AM352" s="390">
        <v>97</v>
      </c>
      <c r="AN352" s="390">
        <v>0</v>
      </c>
      <c r="AO352" s="389">
        <v>23</v>
      </c>
      <c r="AP352" s="390">
        <v>2</v>
      </c>
      <c r="AQ352" s="390">
        <v>0</v>
      </c>
      <c r="AR352" s="390">
        <v>5</v>
      </c>
      <c r="AS352" s="390">
        <v>9</v>
      </c>
      <c r="AT352" s="390">
        <v>5</v>
      </c>
      <c r="AU352" s="390">
        <v>17</v>
      </c>
      <c r="AV352" s="519">
        <v>0.23699999999999999</v>
      </c>
      <c r="AW352" s="519">
        <v>0.28799999999999998</v>
      </c>
      <c r="AX352" s="519">
        <v>0.41199999999999998</v>
      </c>
      <c r="AY352" s="519">
        <v>0.7</v>
      </c>
      <c r="AZ352" s="370"/>
      <c r="BA352" s="390">
        <v>96</v>
      </c>
      <c r="BB352" s="389">
        <v>0</v>
      </c>
      <c r="BC352" s="389">
        <v>23</v>
      </c>
      <c r="BD352" s="389">
        <v>5</v>
      </c>
      <c r="BE352" s="389">
        <v>0</v>
      </c>
      <c r="BF352" s="390">
        <v>3</v>
      </c>
      <c r="BG352" s="390">
        <v>10</v>
      </c>
      <c r="BH352" s="390">
        <v>8</v>
      </c>
      <c r="BI352" s="390">
        <v>21</v>
      </c>
      <c r="BJ352" s="519">
        <v>0.24</v>
      </c>
      <c r="BK352" s="519">
        <v>0.318</v>
      </c>
      <c r="BL352" s="519">
        <v>0.38500000000000001</v>
      </c>
      <c r="BM352" s="519">
        <v>0.70299999999999996</v>
      </c>
    </row>
    <row r="353" spans="1:75" s="388" customFormat="1">
      <c r="A353" s="272" t="s">
        <v>8095</v>
      </c>
      <c r="B353" s="388" t="s">
        <v>8096</v>
      </c>
      <c r="C353" s="388" t="s">
        <v>10193</v>
      </c>
      <c r="D353" s="390">
        <v>31</v>
      </c>
      <c r="E353" s="390" t="s">
        <v>51</v>
      </c>
      <c r="F353" s="390" t="s">
        <v>52</v>
      </c>
      <c r="G353" s="390" t="s">
        <v>10</v>
      </c>
      <c r="H353" s="390">
        <v>2</v>
      </c>
      <c r="I353" s="390">
        <v>3</v>
      </c>
      <c r="J353" s="519">
        <v>0.4</v>
      </c>
      <c r="K353" s="517">
        <v>6.69</v>
      </c>
      <c r="L353" s="390">
        <v>19</v>
      </c>
      <c r="M353" s="390">
        <v>5</v>
      </c>
      <c r="N353" s="390">
        <v>2</v>
      </c>
      <c r="O353" s="390">
        <v>0</v>
      </c>
      <c r="P353" s="390">
        <v>0</v>
      </c>
      <c r="Q353" s="390">
        <v>0</v>
      </c>
      <c r="R353" s="518">
        <v>39</v>
      </c>
      <c r="S353" s="390">
        <v>52</v>
      </c>
      <c r="T353" s="390">
        <v>34</v>
      </c>
      <c r="U353" s="390">
        <v>29</v>
      </c>
      <c r="V353" s="390">
        <v>4</v>
      </c>
      <c r="W353" s="390">
        <v>19</v>
      </c>
      <c r="X353" s="390">
        <v>1</v>
      </c>
      <c r="Y353" s="390">
        <v>35</v>
      </c>
      <c r="Z353" s="390">
        <v>2</v>
      </c>
      <c r="AA353" s="390">
        <v>0</v>
      </c>
      <c r="AB353" s="390">
        <v>0</v>
      </c>
      <c r="AC353" s="390">
        <v>188</v>
      </c>
      <c r="AD353" s="390">
        <v>59</v>
      </c>
      <c r="AE353" s="390">
        <v>4.3099999999999996</v>
      </c>
      <c r="AF353" s="519">
        <v>1.821</v>
      </c>
      <c r="AG353" s="518">
        <v>12</v>
      </c>
      <c r="AH353" s="518">
        <v>0.9</v>
      </c>
      <c r="AI353" s="518">
        <v>4.4000000000000004</v>
      </c>
      <c r="AJ353" s="518">
        <v>8.1</v>
      </c>
      <c r="AK353" s="567">
        <v>1.84</v>
      </c>
      <c r="AL353" s="370"/>
      <c r="AM353" s="390">
        <v>74</v>
      </c>
      <c r="AN353" s="390">
        <v>0</v>
      </c>
      <c r="AO353" s="389">
        <v>25</v>
      </c>
      <c r="AP353" s="390">
        <v>3</v>
      </c>
      <c r="AQ353" s="390">
        <v>0</v>
      </c>
      <c r="AR353" s="390">
        <v>2</v>
      </c>
      <c r="AS353" s="390">
        <v>13</v>
      </c>
      <c r="AT353" s="390">
        <v>10</v>
      </c>
      <c r="AU353" s="390">
        <v>16</v>
      </c>
      <c r="AV353" s="519">
        <v>0.33800000000000002</v>
      </c>
      <c r="AW353" s="519">
        <v>0.41199999999999998</v>
      </c>
      <c r="AX353" s="519">
        <v>0.45900000000000002</v>
      </c>
      <c r="AY353" s="519">
        <v>0.871</v>
      </c>
      <c r="AZ353" s="370"/>
      <c r="BA353" s="390">
        <v>88</v>
      </c>
      <c r="BB353" s="389">
        <v>0</v>
      </c>
      <c r="BC353" s="389">
        <v>27</v>
      </c>
      <c r="BD353" s="389">
        <v>9</v>
      </c>
      <c r="BE353" s="389">
        <v>0</v>
      </c>
      <c r="BF353" s="390">
        <v>2</v>
      </c>
      <c r="BG353" s="390">
        <v>15</v>
      </c>
      <c r="BH353" s="390">
        <v>9</v>
      </c>
      <c r="BI353" s="390">
        <v>19</v>
      </c>
      <c r="BJ353" s="519">
        <v>0.307</v>
      </c>
      <c r="BK353" s="519">
        <v>0.373</v>
      </c>
      <c r="BL353" s="519">
        <v>0.47699999999999998</v>
      </c>
      <c r="BM353" s="519">
        <v>0.85</v>
      </c>
    </row>
    <row r="354" spans="1:75" s="388" customFormat="1" ht="15.75" thickBot="1">
      <c r="A354" s="550" t="s">
        <v>413</v>
      </c>
      <c r="B354" s="390" t="s">
        <v>10</v>
      </c>
      <c r="C354" s="390"/>
      <c r="D354" s="390"/>
      <c r="E354" s="390"/>
      <c r="F354" s="390"/>
      <c r="G354" s="390"/>
      <c r="H354" s="390"/>
      <c r="I354" s="390"/>
      <c r="J354" s="517"/>
      <c r="K354" s="390"/>
      <c r="L354" s="390"/>
      <c r="M354" s="390"/>
      <c r="N354" s="390"/>
      <c r="O354" s="390"/>
      <c r="P354" s="390"/>
      <c r="Q354" s="518"/>
      <c r="R354" s="519"/>
      <c r="S354" s="390"/>
      <c r="T354" s="390"/>
      <c r="U354" s="390"/>
      <c r="V354" s="390"/>
      <c r="W354" s="390"/>
      <c r="X354" s="390"/>
      <c r="Y354" s="390"/>
      <c r="Z354" s="390"/>
      <c r="AA354" s="390"/>
      <c r="AB354" s="390"/>
      <c r="AC354" s="390"/>
      <c r="AD354" s="390"/>
      <c r="AE354" s="390"/>
      <c r="AF354" s="518"/>
      <c r="AG354" s="518"/>
      <c r="AH354" s="518"/>
      <c r="AI354" s="518"/>
      <c r="AJ354" s="517"/>
      <c r="AK354" s="389"/>
      <c r="AL354" s="605"/>
      <c r="AM354" s="507"/>
      <c r="AN354" s="507"/>
      <c r="AO354" s="389"/>
      <c r="AP354" s="520"/>
      <c r="AQ354" s="520"/>
      <c r="AR354" s="520"/>
      <c r="AS354" s="389"/>
      <c r="AT354" s="341"/>
      <c r="AU354" s="341"/>
      <c r="AV354" s="341"/>
      <c r="AW354" s="341"/>
      <c r="AX354" s="341"/>
      <c r="AY354" s="341"/>
      <c r="AZ354" s="115"/>
      <c r="BA354" s="341"/>
      <c r="BB354" s="341"/>
      <c r="BC354" s="341"/>
      <c r="BD354" s="341"/>
      <c r="BE354" s="341"/>
      <c r="BF354" s="341"/>
      <c r="BG354" s="341"/>
      <c r="BH354" s="341"/>
      <c r="BI354" s="341"/>
      <c r="BJ354" s="341"/>
      <c r="BK354" s="341"/>
      <c r="BL354" s="341"/>
      <c r="BM354" s="341"/>
      <c r="BN354" s="316"/>
      <c r="BO354" s="316"/>
      <c r="BP354" s="316"/>
      <c r="BQ354" s="316"/>
      <c r="BR354" s="316"/>
      <c r="BS354" s="316"/>
      <c r="BT354" s="316"/>
      <c r="BU354" s="316"/>
      <c r="BV354" s="316"/>
      <c r="BW354" s="316"/>
    </row>
    <row r="355" spans="1:75" s="388" customFormat="1">
      <c r="A355" s="272" t="s">
        <v>7987</v>
      </c>
      <c r="B355" s="388" t="s">
        <v>7988</v>
      </c>
      <c r="C355" s="388" t="s">
        <v>10193</v>
      </c>
      <c r="D355" s="390">
        <v>25</v>
      </c>
      <c r="E355" s="390" t="s">
        <v>113</v>
      </c>
      <c r="F355" s="390" t="s">
        <v>43</v>
      </c>
      <c r="G355" s="390" t="s">
        <v>35</v>
      </c>
      <c r="H355" s="390">
        <v>17</v>
      </c>
      <c r="I355" s="390">
        <v>7</v>
      </c>
      <c r="J355" s="519">
        <v>0.70799999999999996</v>
      </c>
      <c r="K355" s="517">
        <v>2.85</v>
      </c>
      <c r="L355" s="390">
        <v>33</v>
      </c>
      <c r="M355" s="390">
        <v>33</v>
      </c>
      <c r="N355" s="390">
        <v>0</v>
      </c>
      <c r="O355" s="390">
        <v>0</v>
      </c>
      <c r="P355" s="390">
        <v>0</v>
      </c>
      <c r="Q355" s="390">
        <v>0</v>
      </c>
      <c r="R355" s="518">
        <v>202.333</v>
      </c>
      <c r="S355" s="390">
        <v>182</v>
      </c>
      <c r="T355" s="390">
        <v>64</v>
      </c>
      <c r="U355" s="390">
        <v>64</v>
      </c>
      <c r="V355" s="390">
        <v>17</v>
      </c>
      <c r="W355" s="390">
        <v>70</v>
      </c>
      <c r="X355" s="390">
        <v>2</v>
      </c>
      <c r="Y355" s="390">
        <v>173</v>
      </c>
      <c r="Z355" s="390">
        <v>6</v>
      </c>
      <c r="AA355" s="390">
        <v>0</v>
      </c>
      <c r="AB355" s="390">
        <v>2</v>
      </c>
      <c r="AC355" s="390">
        <v>844</v>
      </c>
      <c r="AD355" s="390">
        <v>164</v>
      </c>
      <c r="AE355" s="390">
        <v>3.67</v>
      </c>
      <c r="AF355" s="519">
        <v>1.2450000000000001</v>
      </c>
      <c r="AG355" s="518">
        <v>8.1</v>
      </c>
      <c r="AH355" s="518">
        <v>0.8</v>
      </c>
      <c r="AI355" s="518">
        <v>3.1</v>
      </c>
      <c r="AJ355" s="518">
        <v>7.7</v>
      </c>
      <c r="AK355" s="567">
        <v>2.4700000000000002</v>
      </c>
      <c r="AL355" s="370"/>
      <c r="AM355" s="390">
        <v>157</v>
      </c>
      <c r="AN355" s="390">
        <v>0</v>
      </c>
      <c r="AO355" s="389">
        <v>29</v>
      </c>
      <c r="AP355" s="390">
        <v>3</v>
      </c>
      <c r="AQ355" s="390">
        <v>1</v>
      </c>
      <c r="AR355" s="390">
        <v>2</v>
      </c>
      <c r="AS355" s="390">
        <v>7</v>
      </c>
      <c r="AT355" s="390">
        <v>16</v>
      </c>
      <c r="AU355" s="390">
        <v>50</v>
      </c>
      <c r="AV355" s="519">
        <v>0.185</v>
      </c>
      <c r="AW355" s="519">
        <v>0.26400000000000001</v>
      </c>
      <c r="AX355" s="519">
        <v>0.255</v>
      </c>
      <c r="AY355" s="519">
        <v>0.51900000000000002</v>
      </c>
      <c r="AZ355" s="370"/>
      <c r="BA355" s="390">
        <v>600</v>
      </c>
      <c r="BB355" s="389">
        <v>0</v>
      </c>
      <c r="BC355" s="389">
        <v>153</v>
      </c>
      <c r="BD355" s="389">
        <v>23</v>
      </c>
      <c r="BE355" s="389">
        <v>5</v>
      </c>
      <c r="BF355" s="390">
        <v>15</v>
      </c>
      <c r="BG355" s="390">
        <v>50</v>
      </c>
      <c r="BH355" s="390">
        <v>54</v>
      </c>
      <c r="BI355" s="390">
        <v>123</v>
      </c>
      <c r="BJ355" s="519">
        <v>0.255</v>
      </c>
      <c r="BK355" s="519">
        <v>0.31900000000000001</v>
      </c>
      <c r="BL355" s="519">
        <v>0.38500000000000001</v>
      </c>
      <c r="BM355" s="519">
        <v>0.70399999999999996</v>
      </c>
    </row>
    <row r="356" spans="1:75" s="388" customFormat="1">
      <c r="A356" s="272" t="s">
        <v>414</v>
      </c>
      <c r="B356" s="388" t="s">
        <v>7544</v>
      </c>
      <c r="C356" s="388" t="s">
        <v>10193</v>
      </c>
      <c r="D356" s="390">
        <v>31</v>
      </c>
      <c r="E356" s="390" t="s">
        <v>51</v>
      </c>
      <c r="F356" s="390" t="s">
        <v>52</v>
      </c>
      <c r="G356" s="390" t="s">
        <v>35</v>
      </c>
      <c r="H356" s="390">
        <v>3</v>
      </c>
      <c r="I356" s="390">
        <v>7</v>
      </c>
      <c r="J356" s="519">
        <v>0.3</v>
      </c>
      <c r="K356" s="517">
        <v>5.82</v>
      </c>
      <c r="L356" s="390">
        <v>33</v>
      </c>
      <c r="M356" s="390">
        <v>14</v>
      </c>
      <c r="N356" s="390">
        <v>4</v>
      </c>
      <c r="O356" s="390">
        <v>0</v>
      </c>
      <c r="P356" s="390">
        <v>0</v>
      </c>
      <c r="Q356" s="390">
        <v>0</v>
      </c>
      <c r="R356" s="518">
        <v>82</v>
      </c>
      <c r="S356" s="390">
        <v>82</v>
      </c>
      <c r="T356" s="390">
        <v>57</v>
      </c>
      <c r="U356" s="390">
        <v>53</v>
      </c>
      <c r="V356" s="390">
        <v>13</v>
      </c>
      <c r="W356" s="390">
        <v>44</v>
      </c>
      <c r="X356" s="390">
        <v>2</v>
      </c>
      <c r="Y356" s="390">
        <v>73</v>
      </c>
      <c r="Z356" s="390">
        <v>3</v>
      </c>
      <c r="AA356" s="390">
        <v>1</v>
      </c>
      <c r="AB356" s="390">
        <v>7</v>
      </c>
      <c r="AC356" s="390">
        <v>369</v>
      </c>
      <c r="AD356" s="390">
        <v>73</v>
      </c>
      <c r="AE356" s="390">
        <v>5.16</v>
      </c>
      <c r="AF356" s="519">
        <v>1.5369999999999999</v>
      </c>
      <c r="AG356" s="518">
        <v>9</v>
      </c>
      <c r="AH356" s="518">
        <v>1.4</v>
      </c>
      <c r="AI356" s="518">
        <v>4.8</v>
      </c>
      <c r="AJ356" s="518">
        <v>8</v>
      </c>
      <c r="AK356" s="567">
        <v>1.66</v>
      </c>
      <c r="AL356" s="370"/>
      <c r="AM356" s="390">
        <v>91</v>
      </c>
      <c r="AN356" s="390">
        <v>0</v>
      </c>
      <c r="AO356" s="389">
        <v>17</v>
      </c>
      <c r="AP356" s="390">
        <v>4</v>
      </c>
      <c r="AQ356" s="390">
        <v>0</v>
      </c>
      <c r="AR356" s="390">
        <v>4</v>
      </c>
      <c r="AS356" s="390">
        <v>12</v>
      </c>
      <c r="AT356" s="390">
        <v>7</v>
      </c>
      <c r="AU356" s="390">
        <v>22</v>
      </c>
      <c r="AV356" s="519">
        <v>0.187</v>
      </c>
      <c r="AW356" s="519">
        <v>0.25</v>
      </c>
      <c r="AX356" s="519">
        <v>0.36299999999999999</v>
      </c>
      <c r="AY356" s="519">
        <v>0.61299999999999999</v>
      </c>
      <c r="AZ356" s="370"/>
      <c r="BA356" s="390">
        <v>227</v>
      </c>
      <c r="BB356" s="389">
        <v>0</v>
      </c>
      <c r="BC356" s="389">
        <v>65</v>
      </c>
      <c r="BD356" s="389">
        <v>17</v>
      </c>
      <c r="BE356" s="389">
        <v>2</v>
      </c>
      <c r="BF356" s="390">
        <v>9</v>
      </c>
      <c r="BG356" s="390">
        <v>34</v>
      </c>
      <c r="BH356" s="390">
        <v>37</v>
      </c>
      <c r="BI356" s="390">
        <v>51</v>
      </c>
      <c r="BJ356" s="519">
        <v>0.28599999999999998</v>
      </c>
      <c r="BK356" s="519">
        <v>0.39</v>
      </c>
      <c r="BL356" s="519">
        <v>0.498</v>
      </c>
      <c r="BM356" s="519">
        <v>0.88800000000000001</v>
      </c>
    </row>
    <row r="357" spans="1:75" s="388" customFormat="1">
      <c r="A357" s="272" t="s">
        <v>8086</v>
      </c>
      <c r="B357" s="388" t="s">
        <v>8087</v>
      </c>
      <c r="C357" s="388" t="s">
        <v>10193</v>
      </c>
      <c r="D357" s="390">
        <v>33</v>
      </c>
      <c r="E357" s="390" t="s">
        <v>36</v>
      </c>
      <c r="F357" s="390" t="s">
        <v>34</v>
      </c>
      <c r="G357" s="390" t="s">
        <v>10</v>
      </c>
      <c r="H357" s="390">
        <v>3</v>
      </c>
      <c r="I357" s="390">
        <v>3</v>
      </c>
      <c r="J357" s="519">
        <v>0.5</v>
      </c>
      <c r="K357" s="517">
        <v>4.95</v>
      </c>
      <c r="L357" s="390">
        <v>34</v>
      </c>
      <c r="M357" s="390">
        <v>0</v>
      </c>
      <c r="N357" s="390">
        <v>14</v>
      </c>
      <c r="O357" s="390">
        <v>0</v>
      </c>
      <c r="P357" s="390">
        <v>0</v>
      </c>
      <c r="Q357" s="390">
        <v>0</v>
      </c>
      <c r="R357" s="518">
        <v>36.332999999999998</v>
      </c>
      <c r="S357" s="390">
        <v>43</v>
      </c>
      <c r="T357" s="390">
        <v>23</v>
      </c>
      <c r="U357" s="390">
        <v>20</v>
      </c>
      <c r="V357" s="390">
        <v>7</v>
      </c>
      <c r="W357" s="390">
        <v>17</v>
      </c>
      <c r="X357" s="390">
        <v>1</v>
      </c>
      <c r="Y357" s="390">
        <v>30</v>
      </c>
      <c r="Z357" s="390">
        <v>1</v>
      </c>
      <c r="AA357" s="390">
        <v>0</v>
      </c>
      <c r="AB357" s="390">
        <v>0</v>
      </c>
      <c r="AC357" s="390">
        <v>167</v>
      </c>
      <c r="AD357" s="390">
        <v>84</v>
      </c>
      <c r="AE357" s="390">
        <v>5.5</v>
      </c>
      <c r="AF357" s="519">
        <v>1.651</v>
      </c>
      <c r="AG357" s="518">
        <v>10.7</v>
      </c>
      <c r="AH357" s="518">
        <v>1.7</v>
      </c>
      <c r="AI357" s="518">
        <v>4.2</v>
      </c>
      <c r="AJ357" s="518">
        <v>7.4</v>
      </c>
      <c r="AK357" s="567">
        <v>1.76</v>
      </c>
      <c r="AL357" s="370"/>
      <c r="AM357" s="390">
        <v>65</v>
      </c>
      <c r="AN357" s="390">
        <v>0</v>
      </c>
      <c r="AO357" s="389">
        <v>25</v>
      </c>
      <c r="AP357" s="390">
        <v>2</v>
      </c>
      <c r="AQ357" s="390">
        <v>0</v>
      </c>
      <c r="AR357" s="390">
        <v>5</v>
      </c>
      <c r="AS357" s="390">
        <v>14</v>
      </c>
      <c r="AT357" s="390">
        <v>6</v>
      </c>
      <c r="AU357" s="390">
        <v>15</v>
      </c>
      <c r="AV357" s="519">
        <v>0.38500000000000001</v>
      </c>
      <c r="AW357" s="519">
        <v>0.44400000000000001</v>
      </c>
      <c r="AX357" s="519">
        <v>0.64600000000000002</v>
      </c>
      <c r="AY357" s="519">
        <v>1.0900000000000001</v>
      </c>
      <c r="AZ357" s="370"/>
      <c r="BA357" s="390">
        <v>84</v>
      </c>
      <c r="BB357" s="389">
        <v>0</v>
      </c>
      <c r="BC357" s="389">
        <v>18</v>
      </c>
      <c r="BD357" s="389">
        <v>3</v>
      </c>
      <c r="BE357" s="389">
        <v>0</v>
      </c>
      <c r="BF357" s="390">
        <v>2</v>
      </c>
      <c r="BG357" s="390">
        <v>9</v>
      </c>
      <c r="BH357" s="390">
        <v>11</v>
      </c>
      <c r="BI357" s="390">
        <v>15</v>
      </c>
      <c r="BJ357" s="519">
        <v>0.214</v>
      </c>
      <c r="BK357" s="519">
        <v>0.30499999999999999</v>
      </c>
      <c r="BL357" s="519">
        <v>0.32100000000000001</v>
      </c>
      <c r="BM357" s="519">
        <v>0.626</v>
      </c>
    </row>
    <row r="358" spans="1:75" s="388" customFormat="1">
      <c r="A358" s="272" t="s">
        <v>416</v>
      </c>
      <c r="B358" s="388" t="s">
        <v>7545</v>
      </c>
      <c r="C358" s="388" t="s">
        <v>10193</v>
      </c>
      <c r="D358" s="390">
        <v>28</v>
      </c>
      <c r="E358" s="390" t="s">
        <v>51</v>
      </c>
      <c r="F358" s="390" t="s">
        <v>52</v>
      </c>
      <c r="G358" s="390" t="s">
        <v>10</v>
      </c>
      <c r="H358" s="390">
        <v>2</v>
      </c>
      <c r="I358" s="390">
        <v>3</v>
      </c>
      <c r="J358" s="519">
        <v>0.4</v>
      </c>
      <c r="K358" s="517">
        <v>2.44</v>
      </c>
      <c r="L358" s="390">
        <v>48</v>
      </c>
      <c r="M358" s="390">
        <v>0</v>
      </c>
      <c r="N358" s="390">
        <v>32</v>
      </c>
      <c r="O358" s="390">
        <v>0</v>
      </c>
      <c r="P358" s="390">
        <v>0</v>
      </c>
      <c r="Q358" s="390">
        <v>17</v>
      </c>
      <c r="R358" s="518">
        <v>44.332999999999998</v>
      </c>
      <c r="S358" s="390">
        <v>43</v>
      </c>
      <c r="T358" s="390">
        <v>12</v>
      </c>
      <c r="U358" s="390">
        <v>12</v>
      </c>
      <c r="V358" s="390">
        <v>6</v>
      </c>
      <c r="W358" s="390">
        <v>10</v>
      </c>
      <c r="X358" s="390">
        <v>0</v>
      </c>
      <c r="Y358" s="390">
        <v>38</v>
      </c>
      <c r="Z358" s="390">
        <v>1</v>
      </c>
      <c r="AA358" s="390">
        <v>1</v>
      </c>
      <c r="AB358" s="390">
        <v>0</v>
      </c>
      <c r="AC358" s="390">
        <v>183</v>
      </c>
      <c r="AD358" s="390">
        <v>177</v>
      </c>
      <c r="AE358" s="390">
        <v>3.95</v>
      </c>
      <c r="AF358" s="519">
        <v>1.1950000000000001</v>
      </c>
      <c r="AG358" s="518">
        <v>8.6999999999999993</v>
      </c>
      <c r="AH358" s="518">
        <v>1.2</v>
      </c>
      <c r="AI358" s="518">
        <v>2</v>
      </c>
      <c r="AJ358" s="518">
        <v>7.7</v>
      </c>
      <c r="AK358" s="567">
        <v>3.8</v>
      </c>
      <c r="AL358" s="370"/>
      <c r="AM358" s="390">
        <v>74</v>
      </c>
      <c r="AN358" s="390">
        <v>0</v>
      </c>
      <c r="AO358" s="389">
        <v>17</v>
      </c>
      <c r="AP358" s="390">
        <v>2</v>
      </c>
      <c r="AQ358" s="390">
        <v>1</v>
      </c>
      <c r="AR358" s="390">
        <v>3</v>
      </c>
      <c r="AS358" s="390">
        <v>7</v>
      </c>
      <c r="AT358" s="390">
        <v>5</v>
      </c>
      <c r="AU358" s="390">
        <v>20</v>
      </c>
      <c r="AV358" s="519">
        <v>0.23</v>
      </c>
      <c r="AW358" s="519">
        <v>0.27800000000000002</v>
      </c>
      <c r="AX358" s="519">
        <v>0.40500000000000003</v>
      </c>
      <c r="AY358" s="519">
        <v>0.68300000000000005</v>
      </c>
      <c r="AZ358" s="370"/>
      <c r="BA358" s="390">
        <v>98</v>
      </c>
      <c r="BB358" s="389">
        <v>0</v>
      </c>
      <c r="BC358" s="389">
        <v>26</v>
      </c>
      <c r="BD358" s="389">
        <v>2</v>
      </c>
      <c r="BE358" s="389">
        <v>0</v>
      </c>
      <c r="BF358" s="390">
        <v>3</v>
      </c>
      <c r="BG358" s="390">
        <v>7</v>
      </c>
      <c r="BH358" s="390">
        <v>5</v>
      </c>
      <c r="BI358" s="390">
        <v>18</v>
      </c>
      <c r="BJ358" s="519">
        <v>0.26800000000000002</v>
      </c>
      <c r="BK358" s="519">
        <v>0.311</v>
      </c>
      <c r="BL358" s="519">
        <v>0.38100000000000001</v>
      </c>
      <c r="BM358" s="519">
        <v>0.69199999999999995</v>
      </c>
    </row>
    <row r="359" spans="1:75" s="388" customFormat="1">
      <c r="A359" s="272" t="s">
        <v>2608</v>
      </c>
      <c r="B359" s="388" t="s">
        <v>7546</v>
      </c>
      <c r="C359" s="388" t="s">
        <v>10193</v>
      </c>
      <c r="D359" s="390">
        <v>33</v>
      </c>
      <c r="E359" s="390" t="s">
        <v>51</v>
      </c>
      <c r="F359" s="390" t="s">
        <v>52</v>
      </c>
      <c r="G359" s="390" t="s">
        <v>10</v>
      </c>
      <c r="H359" s="390">
        <v>2</v>
      </c>
      <c r="I359" s="390">
        <v>3</v>
      </c>
      <c r="J359" s="519">
        <v>0.4</v>
      </c>
      <c r="K359" s="517">
        <v>4.3899999999999997</v>
      </c>
      <c r="L359" s="390">
        <v>28</v>
      </c>
      <c r="M359" s="390">
        <v>0</v>
      </c>
      <c r="N359" s="390">
        <v>10</v>
      </c>
      <c r="O359" s="390">
        <v>0</v>
      </c>
      <c r="P359" s="390">
        <v>0</v>
      </c>
      <c r="Q359" s="390">
        <v>1</v>
      </c>
      <c r="R359" s="518">
        <v>26.667000000000002</v>
      </c>
      <c r="S359" s="390">
        <v>27</v>
      </c>
      <c r="T359" s="390">
        <v>14</v>
      </c>
      <c r="U359" s="390">
        <v>13</v>
      </c>
      <c r="V359" s="390">
        <v>5</v>
      </c>
      <c r="W359" s="390">
        <v>7</v>
      </c>
      <c r="X359" s="390">
        <v>0</v>
      </c>
      <c r="Y359" s="390">
        <v>15</v>
      </c>
      <c r="Z359" s="390">
        <v>3</v>
      </c>
      <c r="AA359" s="390">
        <v>0</v>
      </c>
      <c r="AB359" s="390">
        <v>1</v>
      </c>
      <c r="AC359" s="390">
        <v>116</v>
      </c>
      <c r="AD359" s="390">
        <v>95</v>
      </c>
      <c r="AE359" s="390">
        <v>5.6</v>
      </c>
      <c r="AF359" s="519">
        <v>1.2749999999999999</v>
      </c>
      <c r="AG359" s="518">
        <v>9.1</v>
      </c>
      <c r="AH359" s="518">
        <v>1.7</v>
      </c>
      <c r="AI359" s="518">
        <v>2.4</v>
      </c>
      <c r="AJ359" s="518">
        <v>5.0999999999999996</v>
      </c>
      <c r="AK359" s="567">
        <v>2.14</v>
      </c>
      <c r="AL359" s="370"/>
      <c r="AM359" s="390">
        <v>49</v>
      </c>
      <c r="AN359" s="390">
        <v>0</v>
      </c>
      <c r="AO359" s="389">
        <v>14</v>
      </c>
      <c r="AP359" s="390">
        <v>1</v>
      </c>
      <c r="AQ359" s="390">
        <v>1</v>
      </c>
      <c r="AR359" s="390">
        <v>2</v>
      </c>
      <c r="AS359" s="390">
        <v>5</v>
      </c>
      <c r="AT359" s="390">
        <v>5</v>
      </c>
      <c r="AU359" s="390">
        <v>2</v>
      </c>
      <c r="AV359" s="519">
        <v>0.28599999999999998</v>
      </c>
      <c r="AW359" s="519">
        <v>0.35099999999999998</v>
      </c>
      <c r="AX359" s="519">
        <v>0.46899999999999997</v>
      </c>
      <c r="AY359" s="519">
        <v>0.82</v>
      </c>
      <c r="AZ359" s="370"/>
      <c r="BA359" s="390">
        <v>54</v>
      </c>
      <c r="BB359" s="389">
        <v>0</v>
      </c>
      <c r="BC359" s="389">
        <v>13</v>
      </c>
      <c r="BD359" s="389">
        <v>4</v>
      </c>
      <c r="BE359" s="389">
        <v>0</v>
      </c>
      <c r="BF359" s="390">
        <v>3</v>
      </c>
      <c r="BG359" s="390">
        <v>9</v>
      </c>
      <c r="BH359" s="390">
        <v>2</v>
      </c>
      <c r="BI359" s="390">
        <v>13</v>
      </c>
      <c r="BJ359" s="519">
        <v>0.24099999999999999</v>
      </c>
      <c r="BK359" s="519">
        <v>0.29299999999999998</v>
      </c>
      <c r="BL359" s="519">
        <v>0.48099999999999998</v>
      </c>
      <c r="BM359" s="519">
        <v>0.77400000000000002</v>
      </c>
    </row>
    <row r="360" spans="1:75" s="388" customFormat="1">
      <c r="A360" s="272" t="s">
        <v>6034</v>
      </c>
      <c r="B360" s="388" t="s">
        <v>7547</v>
      </c>
      <c r="C360" s="388" t="s">
        <v>10193</v>
      </c>
      <c r="D360" s="390">
        <v>30</v>
      </c>
      <c r="E360" s="390" t="s">
        <v>49</v>
      </c>
      <c r="F360" s="390" t="s">
        <v>43</v>
      </c>
      <c r="G360" s="390" t="s">
        <v>35</v>
      </c>
      <c r="H360" s="390">
        <v>1</v>
      </c>
      <c r="I360" s="390">
        <v>0</v>
      </c>
      <c r="J360" s="519">
        <v>1</v>
      </c>
      <c r="K360" s="517">
        <v>8.64</v>
      </c>
      <c r="L360" s="390">
        <v>27</v>
      </c>
      <c r="M360" s="390">
        <v>0</v>
      </c>
      <c r="N360" s="390">
        <v>2</v>
      </c>
      <c r="O360" s="390">
        <v>0</v>
      </c>
      <c r="P360" s="390">
        <v>0</v>
      </c>
      <c r="Q360" s="390">
        <v>0</v>
      </c>
      <c r="R360" s="518">
        <v>16.667000000000002</v>
      </c>
      <c r="S360" s="390">
        <v>24</v>
      </c>
      <c r="T360" s="390">
        <v>16</v>
      </c>
      <c r="U360" s="390">
        <v>16</v>
      </c>
      <c r="V360" s="390">
        <v>3</v>
      </c>
      <c r="W360" s="390">
        <v>8</v>
      </c>
      <c r="X360" s="390">
        <v>2</v>
      </c>
      <c r="Y360" s="390">
        <v>19</v>
      </c>
      <c r="Z360" s="390">
        <v>2</v>
      </c>
      <c r="AA360" s="390">
        <v>0</v>
      </c>
      <c r="AB360" s="390">
        <v>2</v>
      </c>
      <c r="AC360" s="390">
        <v>83</v>
      </c>
      <c r="AD360" s="390">
        <v>46</v>
      </c>
      <c r="AE360" s="390">
        <v>5.0199999999999996</v>
      </c>
      <c r="AF360" s="519">
        <v>1.92</v>
      </c>
      <c r="AG360" s="518">
        <v>13</v>
      </c>
      <c r="AH360" s="518">
        <v>1.6</v>
      </c>
      <c r="AI360" s="518">
        <v>4.3</v>
      </c>
      <c r="AJ360" s="518">
        <v>10.3</v>
      </c>
      <c r="AK360" s="567">
        <v>2.38</v>
      </c>
      <c r="AL360" s="370"/>
      <c r="AM360" s="390">
        <v>42</v>
      </c>
      <c r="AN360" s="390">
        <v>0</v>
      </c>
      <c r="AO360" s="389">
        <v>14</v>
      </c>
      <c r="AP360" s="390">
        <v>3</v>
      </c>
      <c r="AQ360" s="390">
        <v>0</v>
      </c>
      <c r="AR360" s="390">
        <v>1</v>
      </c>
      <c r="AS360" s="390">
        <v>10</v>
      </c>
      <c r="AT360" s="390">
        <v>5</v>
      </c>
      <c r="AU360" s="390">
        <v>13</v>
      </c>
      <c r="AV360" s="519">
        <v>0.33300000000000002</v>
      </c>
      <c r="AW360" s="519">
        <v>0.42899999999999999</v>
      </c>
      <c r="AX360" s="519">
        <v>0.47599999999999998</v>
      </c>
      <c r="AY360" s="519">
        <v>0.90500000000000003</v>
      </c>
      <c r="AZ360" s="370"/>
      <c r="BA360" s="390">
        <v>28</v>
      </c>
      <c r="BB360" s="389">
        <v>0</v>
      </c>
      <c r="BC360" s="389">
        <v>10</v>
      </c>
      <c r="BD360" s="389">
        <v>4</v>
      </c>
      <c r="BE360" s="389">
        <v>0</v>
      </c>
      <c r="BF360" s="390">
        <v>2</v>
      </c>
      <c r="BG360" s="390">
        <v>9</v>
      </c>
      <c r="BH360" s="390">
        <v>3</v>
      </c>
      <c r="BI360" s="390">
        <v>6</v>
      </c>
      <c r="BJ360" s="519">
        <v>0.35699999999999998</v>
      </c>
      <c r="BK360" s="519">
        <v>0.39400000000000002</v>
      </c>
      <c r="BL360" s="519">
        <v>0.71399999999999997</v>
      </c>
      <c r="BM360" s="519">
        <v>1.1080000000000001</v>
      </c>
    </row>
    <row r="361" spans="1:75" s="388" customFormat="1">
      <c r="A361" s="272" t="s">
        <v>3852</v>
      </c>
      <c r="B361" s="388" t="s">
        <v>7608</v>
      </c>
      <c r="C361" s="388" t="s">
        <v>10193</v>
      </c>
      <c r="D361" s="390">
        <v>31</v>
      </c>
      <c r="E361" s="390" t="s">
        <v>115</v>
      </c>
      <c r="F361" s="390" t="s">
        <v>34</v>
      </c>
      <c r="G361" s="390" t="s">
        <v>10</v>
      </c>
      <c r="H361" s="390">
        <v>6</v>
      </c>
      <c r="I361" s="390">
        <v>2</v>
      </c>
      <c r="J361" s="519">
        <v>0.75</v>
      </c>
      <c r="K361" s="517">
        <v>1.99</v>
      </c>
      <c r="L361" s="390">
        <v>58</v>
      </c>
      <c r="M361" s="390">
        <v>0</v>
      </c>
      <c r="N361" s="390">
        <v>18</v>
      </c>
      <c r="O361" s="390">
        <v>0</v>
      </c>
      <c r="P361" s="390">
        <v>0</v>
      </c>
      <c r="Q361" s="390">
        <v>0</v>
      </c>
      <c r="R361" s="518">
        <v>72.332999999999998</v>
      </c>
      <c r="S361" s="390">
        <v>45</v>
      </c>
      <c r="T361" s="390">
        <v>18</v>
      </c>
      <c r="U361" s="390">
        <v>16</v>
      </c>
      <c r="V361" s="390">
        <v>6</v>
      </c>
      <c r="W361" s="390">
        <v>21</v>
      </c>
      <c r="X361" s="390">
        <v>0</v>
      </c>
      <c r="Y361" s="390">
        <v>94</v>
      </c>
      <c r="Z361" s="390">
        <v>5</v>
      </c>
      <c r="AA361" s="390">
        <v>0</v>
      </c>
      <c r="AB361" s="390">
        <v>0</v>
      </c>
      <c r="AC361" s="390">
        <v>283</v>
      </c>
      <c r="AD361" s="390">
        <v>203</v>
      </c>
      <c r="AE361" s="390">
        <v>2.72</v>
      </c>
      <c r="AF361" s="519">
        <v>0.91200000000000003</v>
      </c>
      <c r="AG361" s="518">
        <v>5.6</v>
      </c>
      <c r="AH361" s="518">
        <v>0.7</v>
      </c>
      <c r="AI361" s="518">
        <v>2.6</v>
      </c>
      <c r="AJ361" s="518">
        <v>11.7</v>
      </c>
      <c r="AK361" s="567">
        <v>4.4800000000000004</v>
      </c>
      <c r="AL361" s="370"/>
      <c r="AM361" s="390">
        <v>114</v>
      </c>
      <c r="AN361" s="390">
        <v>0</v>
      </c>
      <c r="AO361" s="389">
        <v>26</v>
      </c>
      <c r="AP361" s="390">
        <v>8</v>
      </c>
      <c r="AQ361" s="390">
        <v>0</v>
      </c>
      <c r="AR361" s="390">
        <v>3</v>
      </c>
      <c r="AS361" s="390">
        <v>9</v>
      </c>
      <c r="AT361" s="390">
        <v>13</v>
      </c>
      <c r="AU361" s="390">
        <v>36</v>
      </c>
      <c r="AV361" s="519">
        <v>0.22800000000000001</v>
      </c>
      <c r="AW361" s="519">
        <v>0.318</v>
      </c>
      <c r="AX361" s="519">
        <v>0.377</v>
      </c>
      <c r="AY361" s="519">
        <v>0.69499999999999995</v>
      </c>
      <c r="AZ361" s="370"/>
      <c r="BA361" s="390">
        <v>141</v>
      </c>
      <c r="BB361" s="389">
        <v>0</v>
      </c>
      <c r="BC361" s="389">
        <v>19</v>
      </c>
      <c r="BD361" s="389">
        <v>1</v>
      </c>
      <c r="BE361" s="389">
        <v>1</v>
      </c>
      <c r="BF361" s="390">
        <v>3</v>
      </c>
      <c r="BG361" s="390">
        <v>8</v>
      </c>
      <c r="BH361" s="390">
        <v>8</v>
      </c>
      <c r="BI361" s="390">
        <v>58</v>
      </c>
      <c r="BJ361" s="519">
        <v>0.13500000000000001</v>
      </c>
      <c r="BK361" s="519">
        <v>0.19600000000000001</v>
      </c>
      <c r="BL361" s="519">
        <v>0.22</v>
      </c>
      <c r="BM361" s="519">
        <v>0.41599999999999998</v>
      </c>
    </row>
    <row r="362" spans="1:75" s="388" customFormat="1">
      <c r="A362" s="272" t="s">
        <v>6588</v>
      </c>
      <c r="B362" s="388" t="s">
        <v>7548</v>
      </c>
      <c r="C362" s="388" t="s">
        <v>10193</v>
      </c>
      <c r="D362" s="390">
        <v>29</v>
      </c>
      <c r="E362" s="390" t="s">
        <v>55</v>
      </c>
      <c r="F362" s="390" t="s">
        <v>34</v>
      </c>
      <c r="G362" s="390" t="s">
        <v>35</v>
      </c>
      <c r="H362" s="390">
        <v>0</v>
      </c>
      <c r="I362" s="390">
        <v>0</v>
      </c>
      <c r="J362" s="519">
        <v>0</v>
      </c>
      <c r="K362" s="517">
        <v>1.8</v>
      </c>
      <c r="L362" s="390">
        <v>1</v>
      </c>
      <c r="M362" s="390">
        <v>1</v>
      </c>
      <c r="N362" s="390">
        <v>0</v>
      </c>
      <c r="O362" s="390">
        <v>0</v>
      </c>
      <c r="P362" s="390">
        <v>0</v>
      </c>
      <c r="Q362" s="390">
        <v>0</v>
      </c>
      <c r="R362" s="518">
        <v>5</v>
      </c>
      <c r="S362" s="390">
        <v>6</v>
      </c>
      <c r="T362" s="390">
        <v>1</v>
      </c>
      <c r="U362" s="390">
        <v>1</v>
      </c>
      <c r="V362" s="390">
        <v>0</v>
      </c>
      <c r="W362" s="390">
        <v>4</v>
      </c>
      <c r="X362" s="390">
        <v>0</v>
      </c>
      <c r="Y362" s="390">
        <v>5</v>
      </c>
      <c r="Z362" s="390">
        <v>0</v>
      </c>
      <c r="AA362" s="390">
        <v>0</v>
      </c>
      <c r="AB362" s="390">
        <v>0</v>
      </c>
      <c r="AC362" s="390">
        <v>24</v>
      </c>
      <c r="AD362" s="390">
        <v>242</v>
      </c>
      <c r="AE362" s="390">
        <v>3.56</v>
      </c>
      <c r="AF362" s="519">
        <v>2</v>
      </c>
      <c r="AG362" s="518">
        <v>10.8</v>
      </c>
      <c r="AH362" s="518">
        <v>0</v>
      </c>
      <c r="AI362" s="518">
        <v>7.2</v>
      </c>
      <c r="AJ362" s="518">
        <v>9</v>
      </c>
      <c r="AK362" s="567">
        <v>1.25</v>
      </c>
      <c r="AL362" s="370"/>
      <c r="AM362" s="390">
        <v>3</v>
      </c>
      <c r="AN362" s="390">
        <v>0</v>
      </c>
      <c r="AO362" s="389">
        <v>0</v>
      </c>
      <c r="AP362" s="390">
        <v>0</v>
      </c>
      <c r="AQ362" s="390">
        <v>0</v>
      </c>
      <c r="AR362" s="390">
        <v>0</v>
      </c>
      <c r="AS362" s="390">
        <v>1</v>
      </c>
      <c r="AT362" s="390">
        <v>2</v>
      </c>
      <c r="AU362" s="390">
        <v>0</v>
      </c>
      <c r="AV362" s="519">
        <v>0</v>
      </c>
      <c r="AW362" s="519">
        <v>0.4</v>
      </c>
      <c r="AX362" s="519">
        <v>0</v>
      </c>
      <c r="AY362" s="519">
        <v>0.4</v>
      </c>
      <c r="AZ362" s="370"/>
      <c r="BA362" s="390">
        <v>17</v>
      </c>
      <c r="BB362" s="389">
        <v>0</v>
      </c>
      <c r="BC362" s="389">
        <v>6</v>
      </c>
      <c r="BD362" s="389">
        <v>1</v>
      </c>
      <c r="BE362" s="389">
        <v>0</v>
      </c>
      <c r="BF362" s="390">
        <v>0</v>
      </c>
      <c r="BG362" s="390">
        <v>0</v>
      </c>
      <c r="BH362" s="390">
        <v>2</v>
      </c>
      <c r="BI362" s="390">
        <v>5</v>
      </c>
      <c r="BJ362" s="519">
        <v>0.35299999999999998</v>
      </c>
      <c r="BK362" s="519">
        <v>0.42099999999999999</v>
      </c>
      <c r="BL362" s="519">
        <v>0.41199999999999998</v>
      </c>
      <c r="BM362" s="519">
        <v>0.83299999999999996</v>
      </c>
    </row>
    <row r="363" spans="1:75" s="388" customFormat="1">
      <c r="A363" s="272" t="s">
        <v>8233</v>
      </c>
      <c r="B363" s="388" t="s">
        <v>8234</v>
      </c>
      <c r="C363" s="388" t="s">
        <v>10193</v>
      </c>
      <c r="D363" s="390">
        <v>27</v>
      </c>
      <c r="E363" s="390" t="s">
        <v>128</v>
      </c>
      <c r="F363" s="390" t="s">
        <v>43</v>
      </c>
      <c r="G363" s="390" t="s">
        <v>10</v>
      </c>
      <c r="H363" s="390">
        <v>2</v>
      </c>
      <c r="I363" s="390">
        <v>4</v>
      </c>
      <c r="J363" s="519">
        <v>0.33300000000000002</v>
      </c>
      <c r="K363" s="517">
        <v>5.42</v>
      </c>
      <c r="L363" s="390">
        <v>16</v>
      </c>
      <c r="M363" s="390">
        <v>11</v>
      </c>
      <c r="N363" s="390">
        <v>2</v>
      </c>
      <c r="O363" s="390">
        <v>0</v>
      </c>
      <c r="P363" s="390">
        <v>0</v>
      </c>
      <c r="Q363" s="390">
        <v>0</v>
      </c>
      <c r="R363" s="518">
        <v>73</v>
      </c>
      <c r="S363" s="390">
        <v>85</v>
      </c>
      <c r="T363" s="390">
        <v>45</v>
      </c>
      <c r="U363" s="390">
        <v>44</v>
      </c>
      <c r="V363" s="390">
        <v>12</v>
      </c>
      <c r="W363" s="390">
        <v>43</v>
      </c>
      <c r="X363" s="390">
        <v>1</v>
      </c>
      <c r="Y363" s="390">
        <v>38</v>
      </c>
      <c r="Z363" s="390">
        <v>2</v>
      </c>
      <c r="AA363" s="390">
        <v>0</v>
      </c>
      <c r="AB363" s="390">
        <v>1</v>
      </c>
      <c r="AC363" s="390">
        <v>337</v>
      </c>
      <c r="AD363" s="390">
        <v>71</v>
      </c>
      <c r="AE363" s="390">
        <v>6.11</v>
      </c>
      <c r="AF363" s="519">
        <v>1.7529999999999999</v>
      </c>
      <c r="AG363" s="518">
        <v>10.5</v>
      </c>
      <c r="AH363" s="518">
        <v>1.5</v>
      </c>
      <c r="AI363" s="518">
        <v>5.3</v>
      </c>
      <c r="AJ363" s="518">
        <v>4.7</v>
      </c>
      <c r="AK363" s="567">
        <v>0.88</v>
      </c>
      <c r="AL363" s="370"/>
      <c r="AM363" s="390">
        <v>131</v>
      </c>
      <c r="AN363" s="390">
        <v>0</v>
      </c>
      <c r="AO363" s="389">
        <v>34</v>
      </c>
      <c r="AP363" s="390">
        <v>9</v>
      </c>
      <c r="AQ363" s="390">
        <v>1</v>
      </c>
      <c r="AR363" s="390">
        <v>4</v>
      </c>
      <c r="AS363" s="390">
        <v>13</v>
      </c>
      <c r="AT363" s="390">
        <v>26</v>
      </c>
      <c r="AU363" s="390">
        <v>21</v>
      </c>
      <c r="AV363" s="519">
        <v>0.26</v>
      </c>
      <c r="AW363" s="519">
        <v>0.39</v>
      </c>
      <c r="AX363" s="519">
        <v>0.435</v>
      </c>
      <c r="AY363" s="519">
        <v>0.82499999999999996</v>
      </c>
      <c r="AZ363" s="370"/>
      <c r="BA363" s="390">
        <v>158</v>
      </c>
      <c r="BB363" s="389">
        <v>0</v>
      </c>
      <c r="BC363" s="389">
        <v>51</v>
      </c>
      <c r="BD363" s="389">
        <v>5</v>
      </c>
      <c r="BE363" s="389">
        <v>1</v>
      </c>
      <c r="BF363" s="390">
        <v>8</v>
      </c>
      <c r="BG363" s="390">
        <v>31</v>
      </c>
      <c r="BH363" s="390">
        <v>17</v>
      </c>
      <c r="BI363" s="390">
        <v>17</v>
      </c>
      <c r="BJ363" s="519">
        <v>0.32300000000000001</v>
      </c>
      <c r="BK363" s="519">
        <v>0.38400000000000001</v>
      </c>
      <c r="BL363" s="519">
        <v>0.51900000000000002</v>
      </c>
      <c r="BM363" s="519">
        <v>0.90300000000000002</v>
      </c>
    </row>
    <row r="364" spans="1:75" s="388" customFormat="1">
      <c r="A364" s="272" t="s">
        <v>3092</v>
      </c>
      <c r="B364" s="388" t="s">
        <v>7549</v>
      </c>
      <c r="C364" s="388" t="s">
        <v>10193</v>
      </c>
      <c r="D364" s="390">
        <v>37</v>
      </c>
      <c r="E364" s="390" t="s">
        <v>46</v>
      </c>
      <c r="F364" s="390" t="s">
        <v>43</v>
      </c>
      <c r="G364" s="390" t="s">
        <v>10</v>
      </c>
      <c r="H364" s="390">
        <v>3</v>
      </c>
      <c r="I364" s="390">
        <v>2</v>
      </c>
      <c r="J364" s="519">
        <v>0.6</v>
      </c>
      <c r="K364" s="517">
        <v>2.59</v>
      </c>
      <c r="L364" s="390">
        <v>30</v>
      </c>
      <c r="M364" s="390">
        <v>0</v>
      </c>
      <c r="N364" s="390">
        <v>8</v>
      </c>
      <c r="O364" s="390">
        <v>0</v>
      </c>
      <c r="P364" s="390">
        <v>0</v>
      </c>
      <c r="Q364" s="390">
        <v>5</v>
      </c>
      <c r="R364" s="518">
        <v>24.332999999999998</v>
      </c>
      <c r="S364" s="390">
        <v>23</v>
      </c>
      <c r="T364" s="390">
        <v>9</v>
      </c>
      <c r="U364" s="390">
        <v>7</v>
      </c>
      <c r="V364" s="390">
        <v>2</v>
      </c>
      <c r="W364" s="390">
        <v>5</v>
      </c>
      <c r="X364" s="390">
        <v>1</v>
      </c>
      <c r="Y364" s="390">
        <v>15</v>
      </c>
      <c r="Z364" s="390">
        <v>0</v>
      </c>
      <c r="AA364" s="390">
        <v>0</v>
      </c>
      <c r="AB364" s="390">
        <v>1</v>
      </c>
      <c r="AC364" s="390">
        <v>101</v>
      </c>
      <c r="AD364" s="390">
        <v>163</v>
      </c>
      <c r="AE364" s="390">
        <v>3.61</v>
      </c>
      <c r="AF364" s="519">
        <v>1.151</v>
      </c>
      <c r="AG364" s="518">
        <v>8.5</v>
      </c>
      <c r="AH364" s="518">
        <v>0.7</v>
      </c>
      <c r="AI364" s="518">
        <v>1.8</v>
      </c>
      <c r="AJ364" s="518">
        <v>5.5</v>
      </c>
      <c r="AK364" s="567">
        <v>3</v>
      </c>
      <c r="AL364" s="370"/>
      <c r="AM364" s="390">
        <v>30</v>
      </c>
      <c r="AN364" s="390">
        <v>0</v>
      </c>
      <c r="AO364" s="389">
        <v>9</v>
      </c>
      <c r="AP364" s="390">
        <v>3</v>
      </c>
      <c r="AQ364" s="390">
        <v>1</v>
      </c>
      <c r="AR364" s="390">
        <v>1</v>
      </c>
      <c r="AS364" s="390">
        <v>3</v>
      </c>
      <c r="AT364" s="390">
        <v>2</v>
      </c>
      <c r="AU364" s="390">
        <v>4</v>
      </c>
      <c r="AV364" s="519">
        <v>0.3</v>
      </c>
      <c r="AW364" s="519">
        <v>0.33300000000000002</v>
      </c>
      <c r="AX364" s="519">
        <v>0.56699999999999995</v>
      </c>
      <c r="AY364" s="519">
        <v>0.9</v>
      </c>
      <c r="AZ364" s="370"/>
      <c r="BA364" s="390">
        <v>64</v>
      </c>
      <c r="BB364" s="389">
        <v>0</v>
      </c>
      <c r="BC364" s="389">
        <v>14</v>
      </c>
      <c r="BD364" s="389">
        <v>2</v>
      </c>
      <c r="BE364" s="389">
        <v>0</v>
      </c>
      <c r="BF364" s="390">
        <v>1</v>
      </c>
      <c r="BG364" s="390">
        <v>4</v>
      </c>
      <c r="BH364" s="390">
        <v>3</v>
      </c>
      <c r="BI364" s="390">
        <v>11</v>
      </c>
      <c r="BJ364" s="519">
        <v>0.219</v>
      </c>
      <c r="BK364" s="519">
        <v>0.254</v>
      </c>
      <c r="BL364" s="519">
        <v>0.29699999999999999</v>
      </c>
      <c r="BM364" s="519">
        <v>0.55100000000000005</v>
      </c>
    </row>
    <row r="365" spans="1:75" s="388" customFormat="1">
      <c r="A365" s="272" t="s">
        <v>6566</v>
      </c>
      <c r="B365" s="388" t="s">
        <v>7550</v>
      </c>
      <c r="C365" s="388" t="s">
        <v>10193</v>
      </c>
      <c r="D365" s="390">
        <v>33</v>
      </c>
      <c r="E365" s="390" t="s">
        <v>82</v>
      </c>
      <c r="F365" s="390" t="s">
        <v>34</v>
      </c>
      <c r="G365" s="390" t="s">
        <v>10</v>
      </c>
      <c r="H365" s="390">
        <v>2</v>
      </c>
      <c r="I365" s="390">
        <v>1</v>
      </c>
      <c r="J365" s="519">
        <v>0.66700000000000004</v>
      </c>
      <c r="K365" s="517">
        <v>5.22</v>
      </c>
      <c r="L365" s="390">
        <v>61</v>
      </c>
      <c r="M365" s="390">
        <v>0</v>
      </c>
      <c r="N365" s="390">
        <v>19</v>
      </c>
      <c r="O365" s="390">
        <v>0</v>
      </c>
      <c r="P365" s="390">
        <v>0</v>
      </c>
      <c r="Q365" s="390">
        <v>1</v>
      </c>
      <c r="R365" s="518">
        <v>58.667000000000002</v>
      </c>
      <c r="S365" s="390">
        <v>69</v>
      </c>
      <c r="T365" s="390">
        <v>36</v>
      </c>
      <c r="U365" s="390">
        <v>34</v>
      </c>
      <c r="V365" s="390">
        <v>12</v>
      </c>
      <c r="W365" s="390">
        <v>5</v>
      </c>
      <c r="X365" s="390">
        <v>3</v>
      </c>
      <c r="Y365" s="390">
        <v>43</v>
      </c>
      <c r="Z365" s="390">
        <v>3</v>
      </c>
      <c r="AA365" s="390">
        <v>1</v>
      </c>
      <c r="AB365" s="390">
        <v>0</v>
      </c>
      <c r="AC365" s="390">
        <v>247</v>
      </c>
      <c r="AD365" s="390">
        <v>84</v>
      </c>
      <c r="AE365" s="390">
        <v>4.76</v>
      </c>
      <c r="AF365" s="519">
        <v>1.2609999999999999</v>
      </c>
      <c r="AG365" s="518">
        <v>10.6</v>
      </c>
      <c r="AH365" s="518">
        <v>1.8</v>
      </c>
      <c r="AI365" s="518">
        <v>0.8</v>
      </c>
      <c r="AJ365" s="518">
        <v>6.6</v>
      </c>
      <c r="AK365" s="567">
        <v>8.6</v>
      </c>
      <c r="AL365" s="370"/>
      <c r="AM365" s="390">
        <v>92</v>
      </c>
      <c r="AN365" s="390">
        <v>0</v>
      </c>
      <c r="AO365" s="389">
        <v>31</v>
      </c>
      <c r="AP365" s="390">
        <v>8</v>
      </c>
      <c r="AQ365" s="390">
        <v>0</v>
      </c>
      <c r="AR365" s="390">
        <v>7</v>
      </c>
      <c r="AS365" s="390">
        <v>19</v>
      </c>
      <c r="AT365" s="390">
        <v>2</v>
      </c>
      <c r="AU365" s="390">
        <v>16</v>
      </c>
      <c r="AV365" s="519">
        <v>0.33700000000000002</v>
      </c>
      <c r="AW365" s="519">
        <v>0.35099999999999998</v>
      </c>
      <c r="AX365" s="519">
        <v>0.65200000000000002</v>
      </c>
      <c r="AY365" s="519">
        <v>1.0029999999999999</v>
      </c>
      <c r="AZ365" s="370"/>
      <c r="BA365" s="390">
        <v>147</v>
      </c>
      <c r="BB365" s="389">
        <v>0</v>
      </c>
      <c r="BC365" s="389">
        <v>38</v>
      </c>
      <c r="BD365" s="389">
        <v>10</v>
      </c>
      <c r="BE365" s="389">
        <v>0</v>
      </c>
      <c r="BF365" s="390">
        <v>5</v>
      </c>
      <c r="BG365" s="390">
        <v>19</v>
      </c>
      <c r="BH365" s="390">
        <v>3</v>
      </c>
      <c r="BI365" s="390">
        <v>27</v>
      </c>
      <c r="BJ365" s="519">
        <v>0.25900000000000001</v>
      </c>
      <c r="BK365" s="519">
        <v>0.28799999999999998</v>
      </c>
      <c r="BL365" s="519">
        <v>0.42899999999999999</v>
      </c>
      <c r="BM365" s="519">
        <v>0.71699999999999997</v>
      </c>
    </row>
    <row r="366" spans="1:75" s="388" customFormat="1">
      <c r="A366" s="272" t="s">
        <v>417</v>
      </c>
      <c r="B366" s="388" t="s">
        <v>7551</v>
      </c>
      <c r="C366" s="388" t="s">
        <v>10193</v>
      </c>
      <c r="D366" s="390">
        <v>29</v>
      </c>
      <c r="E366" s="390" t="s">
        <v>97</v>
      </c>
      <c r="F366" s="390" t="s">
        <v>43</v>
      </c>
      <c r="G366" s="390" t="s">
        <v>35</v>
      </c>
      <c r="H366" s="390">
        <v>13</v>
      </c>
      <c r="I366" s="390">
        <v>11</v>
      </c>
      <c r="J366" s="519">
        <v>0.54200000000000004</v>
      </c>
      <c r="K366" s="517">
        <v>4.03</v>
      </c>
      <c r="L366" s="390">
        <v>32</v>
      </c>
      <c r="M366" s="390">
        <v>32</v>
      </c>
      <c r="N366" s="390">
        <v>0</v>
      </c>
      <c r="O366" s="390">
        <v>0</v>
      </c>
      <c r="P366" s="390">
        <v>0</v>
      </c>
      <c r="Q366" s="390">
        <v>0</v>
      </c>
      <c r="R366" s="518">
        <v>174.333</v>
      </c>
      <c r="S366" s="390">
        <v>162</v>
      </c>
      <c r="T366" s="390">
        <v>81</v>
      </c>
      <c r="U366" s="390">
        <v>78</v>
      </c>
      <c r="V366" s="390">
        <v>25</v>
      </c>
      <c r="W366" s="390">
        <v>68</v>
      </c>
      <c r="X366" s="390">
        <v>3</v>
      </c>
      <c r="Y366" s="390">
        <v>158</v>
      </c>
      <c r="Z366" s="390">
        <v>3</v>
      </c>
      <c r="AA366" s="390">
        <v>0</v>
      </c>
      <c r="AB366" s="390">
        <v>3</v>
      </c>
      <c r="AC366" s="390">
        <v>739</v>
      </c>
      <c r="AD366" s="390">
        <v>106</v>
      </c>
      <c r="AE366" s="390">
        <v>4.43</v>
      </c>
      <c r="AF366" s="519">
        <v>1.319</v>
      </c>
      <c r="AG366" s="518">
        <v>8.4</v>
      </c>
      <c r="AH366" s="518">
        <v>1.3</v>
      </c>
      <c r="AI366" s="518">
        <v>3.5</v>
      </c>
      <c r="AJ366" s="518">
        <v>8.1999999999999993</v>
      </c>
      <c r="AK366" s="567">
        <v>2.3199999999999998</v>
      </c>
      <c r="AL366" s="370"/>
      <c r="AM366" s="390">
        <v>145</v>
      </c>
      <c r="AN366" s="390">
        <v>0</v>
      </c>
      <c r="AO366" s="389">
        <v>36</v>
      </c>
      <c r="AP366" s="390">
        <v>5</v>
      </c>
      <c r="AQ366" s="390">
        <v>0</v>
      </c>
      <c r="AR366" s="390">
        <v>5</v>
      </c>
      <c r="AS366" s="390">
        <v>11</v>
      </c>
      <c r="AT366" s="390">
        <v>12</v>
      </c>
      <c r="AU366" s="390">
        <v>38</v>
      </c>
      <c r="AV366" s="519">
        <v>0.248</v>
      </c>
      <c r="AW366" s="519">
        <v>0.31</v>
      </c>
      <c r="AX366" s="519">
        <v>0.38600000000000001</v>
      </c>
      <c r="AY366" s="519">
        <v>0.69599999999999995</v>
      </c>
      <c r="AZ366" s="370"/>
      <c r="BA366" s="390">
        <v>513</v>
      </c>
      <c r="BB366" s="389">
        <v>0</v>
      </c>
      <c r="BC366" s="389">
        <v>126</v>
      </c>
      <c r="BD366" s="389">
        <v>27</v>
      </c>
      <c r="BE366" s="389">
        <v>3</v>
      </c>
      <c r="BF366" s="390">
        <v>20</v>
      </c>
      <c r="BG366" s="390">
        <v>60</v>
      </c>
      <c r="BH366" s="390">
        <v>56</v>
      </c>
      <c r="BI366" s="390">
        <v>120</v>
      </c>
      <c r="BJ366" s="519">
        <v>0.246</v>
      </c>
      <c r="BK366" s="519">
        <v>0.32100000000000001</v>
      </c>
      <c r="BL366" s="519">
        <v>0.42699999999999999</v>
      </c>
      <c r="BM366" s="519">
        <v>0.748</v>
      </c>
    </row>
    <row r="367" spans="1:75">
      <c r="A367" s="279"/>
      <c r="B367" s="368"/>
      <c r="C367" s="368"/>
      <c r="D367" s="368"/>
      <c r="E367" s="368"/>
      <c r="F367" s="368"/>
      <c r="G367" s="368"/>
      <c r="H367" s="291"/>
      <c r="I367" s="291"/>
      <c r="J367" s="292"/>
      <c r="K367" s="368"/>
      <c r="L367" s="368"/>
      <c r="M367" s="368"/>
      <c r="N367" s="368"/>
      <c r="O367" s="368"/>
      <c r="P367" s="368"/>
      <c r="Q367" s="290"/>
      <c r="R367" s="368"/>
      <c r="S367" s="368"/>
      <c r="T367" s="368"/>
      <c r="U367" s="368"/>
      <c r="V367" s="368"/>
      <c r="W367" s="368"/>
      <c r="X367" s="368"/>
      <c r="Y367" s="368"/>
      <c r="Z367" s="368"/>
      <c r="AA367" s="368"/>
      <c r="AB367" s="368"/>
      <c r="AC367" s="368"/>
      <c r="AD367" s="368"/>
      <c r="AE367" s="368"/>
      <c r="AF367" s="368"/>
      <c r="AG367" s="368"/>
      <c r="AH367" s="368"/>
      <c r="AI367" s="368"/>
      <c r="AJ367" s="319"/>
      <c r="AK367" s="291"/>
      <c r="AL367" s="616"/>
      <c r="AM367" s="291"/>
      <c r="AN367" s="291"/>
      <c r="AO367" s="291"/>
      <c r="AP367" s="319"/>
      <c r="AQ367" s="291"/>
      <c r="AR367" s="291"/>
      <c r="AS367" s="291"/>
      <c r="AT367" s="291"/>
      <c r="AU367" s="291"/>
    </row>
    <row r="368" spans="1:75">
      <c r="A368" s="354" t="s">
        <v>471</v>
      </c>
      <c r="B368" s="329"/>
      <c r="C368" s="329"/>
      <c r="D368" s="329"/>
      <c r="E368" s="390"/>
      <c r="F368" s="390"/>
      <c r="G368" s="390"/>
      <c r="H368" s="390"/>
      <c r="I368" s="390"/>
      <c r="J368" s="390"/>
      <c r="K368" s="390"/>
      <c r="L368" s="390"/>
      <c r="M368" s="390"/>
      <c r="N368" s="390"/>
      <c r="O368" s="390"/>
      <c r="P368" s="389"/>
      <c r="Q368" s="390"/>
      <c r="R368" s="390"/>
      <c r="S368" s="390"/>
      <c r="T368" s="390"/>
      <c r="U368" s="390"/>
      <c r="V368" s="390"/>
      <c r="W368" s="390"/>
      <c r="X368" s="390"/>
      <c r="Y368" s="390"/>
      <c r="Z368" s="390"/>
      <c r="AA368" s="390"/>
      <c r="AB368" s="390"/>
      <c r="AC368" s="390"/>
      <c r="AD368" s="390"/>
      <c r="AE368" s="390"/>
      <c r="AF368" s="390"/>
      <c r="AG368" s="390"/>
      <c r="AH368" s="390"/>
      <c r="AI368" s="390"/>
      <c r="AJ368" s="390"/>
      <c r="AK368" s="389"/>
      <c r="AL368" s="370"/>
      <c r="AM368" s="390"/>
      <c r="AN368" s="390"/>
      <c r="AO368" s="389"/>
      <c r="AP368" s="390"/>
      <c r="AQ368" s="390"/>
      <c r="AR368" s="390"/>
      <c r="AS368" s="389"/>
    </row>
    <row r="369" spans="1:75" s="388" customFormat="1" ht="15.75" thickBot="1">
      <c r="A369" s="550" t="s">
        <v>6569</v>
      </c>
      <c r="B369" s="390" t="s">
        <v>10</v>
      </c>
      <c r="C369" s="390"/>
      <c r="D369" s="390"/>
      <c r="E369" s="390"/>
      <c r="F369" s="390"/>
      <c r="G369" s="390"/>
      <c r="H369" s="390"/>
      <c r="I369" s="390"/>
      <c r="J369" s="517"/>
      <c r="K369" s="390"/>
      <c r="L369" s="390"/>
      <c r="M369" s="390"/>
      <c r="N369" s="390"/>
      <c r="O369" s="390"/>
      <c r="P369" s="390"/>
      <c r="Q369" s="518"/>
      <c r="R369" s="519"/>
      <c r="S369" s="390"/>
      <c r="T369" s="390"/>
      <c r="U369" s="390"/>
      <c r="V369" s="390"/>
      <c r="W369" s="390"/>
      <c r="X369" s="390"/>
      <c r="Y369" s="390"/>
      <c r="Z369" s="390"/>
      <c r="AA369" s="390"/>
      <c r="AB369" s="390"/>
      <c r="AC369" s="390"/>
      <c r="AD369" s="390"/>
      <c r="AE369" s="390"/>
      <c r="AF369" s="518"/>
      <c r="AG369" s="518"/>
      <c r="AH369" s="518"/>
      <c r="AI369" s="518"/>
      <c r="AJ369" s="517"/>
      <c r="AK369" s="389"/>
      <c r="AL369" s="605"/>
      <c r="AM369" s="507"/>
      <c r="AN369" s="507"/>
      <c r="AO369" s="389"/>
      <c r="AP369" s="507"/>
      <c r="AQ369" s="507"/>
      <c r="AR369" s="507"/>
      <c r="AS369" s="389"/>
      <c r="AT369" s="341"/>
      <c r="AU369" s="341"/>
      <c r="AV369" s="341"/>
      <c r="AW369" s="341"/>
      <c r="AX369" s="341"/>
      <c r="AY369" s="341"/>
      <c r="AZ369" s="115"/>
      <c r="BA369" s="341"/>
      <c r="BB369" s="341"/>
      <c r="BC369" s="341"/>
      <c r="BD369" s="341"/>
      <c r="BE369" s="341"/>
      <c r="BF369" s="341"/>
      <c r="BG369" s="341"/>
      <c r="BH369" s="341"/>
      <c r="BI369" s="341"/>
      <c r="BJ369" s="341"/>
      <c r="BK369" s="341"/>
      <c r="BL369" s="341"/>
      <c r="BM369" s="341"/>
      <c r="BN369" s="316"/>
      <c r="BO369" s="316"/>
      <c r="BP369" s="316"/>
      <c r="BQ369" s="316"/>
      <c r="BR369" s="316"/>
      <c r="BS369" s="316"/>
      <c r="BT369" s="316"/>
      <c r="BU369" s="316"/>
      <c r="BV369" s="316"/>
      <c r="BW369" s="316"/>
    </row>
    <row r="370" spans="1:75" s="388" customFormat="1">
      <c r="A370" s="272" t="s">
        <v>411</v>
      </c>
      <c r="B370" s="388" t="s">
        <v>7552</v>
      </c>
      <c r="C370" s="388" t="s">
        <v>10193</v>
      </c>
      <c r="D370" s="390">
        <v>38</v>
      </c>
      <c r="E370" s="390" t="s">
        <v>51</v>
      </c>
      <c r="F370" s="390" t="s">
        <v>34</v>
      </c>
      <c r="G370" s="390" t="s">
        <v>10</v>
      </c>
      <c r="H370" s="390">
        <v>1</v>
      </c>
      <c r="I370" s="390">
        <v>1</v>
      </c>
      <c r="J370" s="519">
        <v>0.5</v>
      </c>
      <c r="K370" s="517">
        <v>7.86</v>
      </c>
      <c r="L370" s="390">
        <v>33</v>
      </c>
      <c r="M370" s="390">
        <v>0</v>
      </c>
      <c r="N370" s="390">
        <v>14</v>
      </c>
      <c r="O370" s="390">
        <v>0</v>
      </c>
      <c r="P370" s="390">
        <v>0</v>
      </c>
      <c r="Q370" s="390">
        <v>0</v>
      </c>
      <c r="R370" s="518">
        <v>34.332999999999998</v>
      </c>
      <c r="S370" s="390">
        <v>49</v>
      </c>
      <c r="T370" s="390">
        <v>32</v>
      </c>
      <c r="U370" s="390">
        <v>30</v>
      </c>
      <c r="V370" s="390">
        <v>6</v>
      </c>
      <c r="W370" s="390">
        <v>11</v>
      </c>
      <c r="X370" s="390">
        <v>1</v>
      </c>
      <c r="Y370" s="390">
        <v>25</v>
      </c>
      <c r="Z370" s="390">
        <v>3</v>
      </c>
      <c r="AA370" s="390">
        <v>0</v>
      </c>
      <c r="AB370" s="390">
        <v>1</v>
      </c>
      <c r="AC370" s="390">
        <v>162</v>
      </c>
      <c r="AD370" s="390">
        <v>57</v>
      </c>
      <c r="AE370" s="390">
        <v>5.2</v>
      </c>
      <c r="AF370" s="519">
        <v>1.748</v>
      </c>
      <c r="AG370" s="518">
        <v>12.8</v>
      </c>
      <c r="AH370" s="518">
        <v>1.6</v>
      </c>
      <c r="AI370" s="518">
        <v>2.9</v>
      </c>
      <c r="AJ370" s="518">
        <v>6.6</v>
      </c>
      <c r="AK370" s="567">
        <v>2.27</v>
      </c>
      <c r="AL370" s="370"/>
      <c r="AM370" s="390">
        <v>70</v>
      </c>
      <c r="AN370" s="390">
        <v>0</v>
      </c>
      <c r="AO370" s="389">
        <v>24</v>
      </c>
      <c r="AP370" s="390">
        <v>5</v>
      </c>
      <c r="AQ370" s="390">
        <v>0</v>
      </c>
      <c r="AR370" s="390">
        <v>2</v>
      </c>
      <c r="AS370" s="390">
        <v>12</v>
      </c>
      <c r="AT370" s="390">
        <v>5</v>
      </c>
      <c r="AU370" s="390">
        <v>10</v>
      </c>
      <c r="AV370" s="519">
        <v>0.34300000000000003</v>
      </c>
      <c r="AW370" s="519">
        <v>0.38700000000000001</v>
      </c>
      <c r="AX370" s="519">
        <v>0.5</v>
      </c>
      <c r="AY370" s="519">
        <v>0.88700000000000001</v>
      </c>
      <c r="AZ370" s="370"/>
      <c r="BA370" s="390">
        <v>76</v>
      </c>
      <c r="BB370" s="389">
        <v>0</v>
      </c>
      <c r="BC370" s="389">
        <v>25</v>
      </c>
      <c r="BD370" s="389">
        <v>8</v>
      </c>
      <c r="BE370" s="389">
        <v>0</v>
      </c>
      <c r="BF370" s="390">
        <v>4</v>
      </c>
      <c r="BG370" s="390">
        <v>19</v>
      </c>
      <c r="BH370" s="390">
        <v>6</v>
      </c>
      <c r="BI370" s="390">
        <v>15</v>
      </c>
      <c r="BJ370" s="519">
        <v>0.32900000000000001</v>
      </c>
      <c r="BK370" s="519">
        <v>0.39500000000000002</v>
      </c>
      <c r="BL370" s="519">
        <v>0.59199999999999997</v>
      </c>
      <c r="BM370" s="519">
        <v>0.98699999999999999</v>
      </c>
    </row>
    <row r="371" spans="1:75" s="388" customFormat="1">
      <c r="A371" s="272" t="s">
        <v>6571</v>
      </c>
      <c r="B371" s="388" t="s">
        <v>7553</v>
      </c>
      <c r="C371" s="388" t="s">
        <v>10193</v>
      </c>
      <c r="D371" s="390">
        <v>27</v>
      </c>
      <c r="E371" s="390" t="s">
        <v>49</v>
      </c>
      <c r="F371" s="390" t="s">
        <v>43</v>
      </c>
      <c r="G371" s="390" t="s">
        <v>10</v>
      </c>
      <c r="H371" s="390">
        <v>0</v>
      </c>
      <c r="I371" s="390">
        <v>2</v>
      </c>
      <c r="J371" s="519">
        <v>0</v>
      </c>
      <c r="K371" s="517">
        <v>6.26</v>
      </c>
      <c r="L371" s="390">
        <v>22</v>
      </c>
      <c r="M371" s="390">
        <v>0</v>
      </c>
      <c r="N371" s="390">
        <v>5</v>
      </c>
      <c r="O371" s="390">
        <v>0</v>
      </c>
      <c r="P371" s="390">
        <v>0</v>
      </c>
      <c r="Q371" s="390">
        <v>0</v>
      </c>
      <c r="R371" s="518">
        <v>23</v>
      </c>
      <c r="S371" s="390">
        <v>29</v>
      </c>
      <c r="T371" s="390">
        <v>16</v>
      </c>
      <c r="U371" s="390">
        <v>16</v>
      </c>
      <c r="V371" s="390">
        <v>4</v>
      </c>
      <c r="W371" s="390">
        <v>11</v>
      </c>
      <c r="X371" s="390">
        <v>3</v>
      </c>
      <c r="Y371" s="390">
        <v>26</v>
      </c>
      <c r="Z371" s="390">
        <v>1</v>
      </c>
      <c r="AA371" s="390">
        <v>0</v>
      </c>
      <c r="AB371" s="390">
        <v>1</v>
      </c>
      <c r="AC371" s="390">
        <v>109</v>
      </c>
      <c r="AD371" s="390">
        <v>63</v>
      </c>
      <c r="AE371" s="390">
        <v>4.7300000000000004</v>
      </c>
      <c r="AF371" s="519">
        <v>1.7390000000000001</v>
      </c>
      <c r="AG371" s="518">
        <v>11.3</v>
      </c>
      <c r="AH371" s="518">
        <v>1.6</v>
      </c>
      <c r="AI371" s="518">
        <v>4.3</v>
      </c>
      <c r="AJ371" s="518">
        <v>10.199999999999999</v>
      </c>
      <c r="AK371" s="567">
        <v>2.36</v>
      </c>
      <c r="AL371" s="370"/>
      <c r="AM371" s="390">
        <v>44</v>
      </c>
      <c r="AN371" s="390">
        <v>0</v>
      </c>
      <c r="AO371" s="389">
        <v>13</v>
      </c>
      <c r="AP371" s="390">
        <v>2</v>
      </c>
      <c r="AQ371" s="390">
        <v>1</v>
      </c>
      <c r="AR371" s="390">
        <v>4</v>
      </c>
      <c r="AS371" s="390">
        <v>8</v>
      </c>
      <c r="AT371" s="390">
        <v>4</v>
      </c>
      <c r="AU371" s="390">
        <v>12</v>
      </c>
      <c r="AV371" s="519">
        <v>0.29499999999999998</v>
      </c>
      <c r="AW371" s="519">
        <v>0.34699999999999998</v>
      </c>
      <c r="AX371" s="519">
        <v>0.65900000000000003</v>
      </c>
      <c r="AY371" s="519">
        <v>1.006</v>
      </c>
      <c r="AZ371" s="370"/>
      <c r="BA371" s="390">
        <v>50</v>
      </c>
      <c r="BB371" s="389">
        <v>0</v>
      </c>
      <c r="BC371" s="389">
        <v>16</v>
      </c>
      <c r="BD371" s="389">
        <v>3</v>
      </c>
      <c r="BE371" s="389">
        <v>0</v>
      </c>
      <c r="BF371" s="390">
        <v>0</v>
      </c>
      <c r="BG371" s="390">
        <v>9</v>
      </c>
      <c r="BH371" s="390">
        <v>7</v>
      </c>
      <c r="BI371" s="390">
        <v>14</v>
      </c>
      <c r="BJ371" s="519">
        <v>0.32</v>
      </c>
      <c r="BK371" s="519">
        <v>0.41399999999999998</v>
      </c>
      <c r="BL371" s="519">
        <v>0.38</v>
      </c>
      <c r="BM371" s="519">
        <v>0.79400000000000004</v>
      </c>
    </row>
    <row r="372" spans="1:75" s="388" customFormat="1">
      <c r="A372" s="272" t="s">
        <v>8145</v>
      </c>
      <c r="B372" s="388" t="s">
        <v>8146</v>
      </c>
      <c r="C372" s="388" t="s">
        <v>10193</v>
      </c>
      <c r="D372" s="390">
        <v>28</v>
      </c>
      <c r="E372" s="390" t="s">
        <v>48</v>
      </c>
      <c r="F372" s="390" t="s">
        <v>43</v>
      </c>
      <c r="G372" s="390" t="s">
        <v>35</v>
      </c>
      <c r="H372" s="390">
        <v>1</v>
      </c>
      <c r="I372" s="390">
        <v>6</v>
      </c>
      <c r="J372" s="519">
        <v>0.14299999999999999</v>
      </c>
      <c r="K372" s="517">
        <v>3.1</v>
      </c>
      <c r="L372" s="390">
        <v>77</v>
      </c>
      <c r="M372" s="390">
        <v>0</v>
      </c>
      <c r="N372" s="390">
        <v>13</v>
      </c>
      <c r="O372" s="390">
        <v>0</v>
      </c>
      <c r="P372" s="390">
        <v>0</v>
      </c>
      <c r="Q372" s="390">
        <v>0</v>
      </c>
      <c r="R372" s="518">
        <v>49.332999999999998</v>
      </c>
      <c r="S372" s="390">
        <v>41</v>
      </c>
      <c r="T372" s="390">
        <v>18</v>
      </c>
      <c r="U372" s="390">
        <v>17</v>
      </c>
      <c r="V372" s="390">
        <v>0</v>
      </c>
      <c r="W372" s="390">
        <v>25</v>
      </c>
      <c r="X372" s="390">
        <v>1</v>
      </c>
      <c r="Y372" s="390">
        <v>53</v>
      </c>
      <c r="Z372" s="390">
        <v>2</v>
      </c>
      <c r="AA372" s="390">
        <v>0</v>
      </c>
      <c r="AB372" s="390">
        <v>3</v>
      </c>
      <c r="AC372" s="390">
        <v>211</v>
      </c>
      <c r="AD372" s="390">
        <v>140</v>
      </c>
      <c r="AE372" s="390">
        <v>2.65</v>
      </c>
      <c r="AF372" s="519">
        <v>1.3380000000000001</v>
      </c>
      <c r="AG372" s="518">
        <v>7.5</v>
      </c>
      <c r="AH372" s="518">
        <v>0</v>
      </c>
      <c r="AI372" s="518">
        <v>4.5999999999999996</v>
      </c>
      <c r="AJ372" s="518">
        <v>9.6999999999999993</v>
      </c>
      <c r="AK372" s="567">
        <v>2.12</v>
      </c>
      <c r="AL372" s="370"/>
      <c r="AM372" s="390">
        <v>93</v>
      </c>
      <c r="AN372" s="390">
        <v>0</v>
      </c>
      <c r="AO372" s="389">
        <v>24</v>
      </c>
      <c r="AP372" s="390">
        <v>3</v>
      </c>
      <c r="AQ372" s="390">
        <v>1</v>
      </c>
      <c r="AR372" s="390">
        <v>0</v>
      </c>
      <c r="AS372" s="390">
        <v>11</v>
      </c>
      <c r="AT372" s="390">
        <v>13</v>
      </c>
      <c r="AU372" s="390">
        <v>27</v>
      </c>
      <c r="AV372" s="519">
        <v>0.25800000000000001</v>
      </c>
      <c r="AW372" s="519">
        <v>0.35199999999999998</v>
      </c>
      <c r="AX372" s="519">
        <v>0.312</v>
      </c>
      <c r="AY372" s="519">
        <v>0.66400000000000003</v>
      </c>
      <c r="AZ372" s="370"/>
      <c r="BA372" s="390">
        <v>88</v>
      </c>
      <c r="BB372" s="389">
        <v>0</v>
      </c>
      <c r="BC372" s="389">
        <v>17</v>
      </c>
      <c r="BD372" s="389">
        <v>8</v>
      </c>
      <c r="BE372" s="389">
        <v>0</v>
      </c>
      <c r="BF372" s="390">
        <v>0</v>
      </c>
      <c r="BG372" s="390">
        <v>9</v>
      </c>
      <c r="BH372" s="390">
        <v>12</v>
      </c>
      <c r="BI372" s="390">
        <v>26</v>
      </c>
      <c r="BJ372" s="519">
        <v>0.193</v>
      </c>
      <c r="BK372" s="519">
        <v>0.29099999999999998</v>
      </c>
      <c r="BL372" s="519">
        <v>0.28399999999999997</v>
      </c>
      <c r="BM372" s="519">
        <v>0.57499999999999996</v>
      </c>
    </row>
    <row r="373" spans="1:75" s="388" customFormat="1">
      <c r="A373" s="272" t="s">
        <v>6600</v>
      </c>
      <c r="B373" s="388" t="s">
        <v>7554</v>
      </c>
      <c r="C373" s="388" t="s">
        <v>10193</v>
      </c>
      <c r="D373" s="390">
        <v>32</v>
      </c>
      <c r="E373" s="390" t="s">
        <v>51</v>
      </c>
      <c r="F373" s="390" t="s">
        <v>52</v>
      </c>
      <c r="G373" s="390" t="s">
        <v>10</v>
      </c>
      <c r="H373" s="390">
        <v>2</v>
      </c>
      <c r="I373" s="390">
        <v>1</v>
      </c>
      <c r="J373" s="519">
        <v>0.66700000000000004</v>
      </c>
      <c r="K373" s="517">
        <v>3.77</v>
      </c>
      <c r="L373" s="390">
        <v>62</v>
      </c>
      <c r="M373" s="390">
        <v>0</v>
      </c>
      <c r="N373" s="390">
        <v>12</v>
      </c>
      <c r="O373" s="390">
        <v>0</v>
      </c>
      <c r="P373" s="390">
        <v>0</v>
      </c>
      <c r="Q373" s="390">
        <v>1</v>
      </c>
      <c r="R373" s="518">
        <v>57.332999999999998</v>
      </c>
      <c r="S373" s="390">
        <v>56</v>
      </c>
      <c r="T373" s="390">
        <v>24</v>
      </c>
      <c r="U373" s="390">
        <v>24</v>
      </c>
      <c r="V373" s="390">
        <v>7</v>
      </c>
      <c r="W373" s="390">
        <v>21</v>
      </c>
      <c r="X373" s="390">
        <v>1</v>
      </c>
      <c r="Y373" s="390">
        <v>53</v>
      </c>
      <c r="Z373" s="390">
        <v>6</v>
      </c>
      <c r="AA373" s="390">
        <v>0</v>
      </c>
      <c r="AB373" s="390">
        <v>4</v>
      </c>
      <c r="AC373" s="390">
        <v>248</v>
      </c>
      <c r="AD373" s="390">
        <v>115</v>
      </c>
      <c r="AE373" s="390">
        <v>4.3099999999999996</v>
      </c>
      <c r="AF373" s="519">
        <v>1.343</v>
      </c>
      <c r="AG373" s="518">
        <v>8.8000000000000007</v>
      </c>
      <c r="AH373" s="518">
        <v>1.1000000000000001</v>
      </c>
      <c r="AI373" s="518">
        <v>3.3</v>
      </c>
      <c r="AJ373" s="518">
        <v>8.3000000000000007</v>
      </c>
      <c r="AK373" s="567">
        <v>2.52</v>
      </c>
      <c r="AL373" s="370"/>
      <c r="AM373" s="390">
        <v>87</v>
      </c>
      <c r="AN373" s="390">
        <v>0</v>
      </c>
      <c r="AO373" s="389">
        <v>21</v>
      </c>
      <c r="AP373" s="390">
        <v>4</v>
      </c>
      <c r="AQ373" s="390">
        <v>1</v>
      </c>
      <c r="AR373" s="390">
        <v>3</v>
      </c>
      <c r="AS373" s="390">
        <v>12</v>
      </c>
      <c r="AT373" s="390">
        <v>11</v>
      </c>
      <c r="AU373" s="390">
        <v>17</v>
      </c>
      <c r="AV373" s="519">
        <v>0.24099999999999999</v>
      </c>
      <c r="AW373" s="519">
        <v>0.33300000000000002</v>
      </c>
      <c r="AX373" s="519">
        <v>0.41399999999999998</v>
      </c>
      <c r="AY373" s="519">
        <v>0.747</v>
      </c>
      <c r="AZ373" s="370"/>
      <c r="BA373" s="390">
        <v>133</v>
      </c>
      <c r="BB373" s="389">
        <v>0</v>
      </c>
      <c r="BC373" s="389">
        <v>35</v>
      </c>
      <c r="BD373" s="389">
        <v>6</v>
      </c>
      <c r="BE373" s="389">
        <v>0</v>
      </c>
      <c r="BF373" s="390">
        <v>4</v>
      </c>
      <c r="BG373" s="390">
        <v>22</v>
      </c>
      <c r="BH373" s="390">
        <v>10</v>
      </c>
      <c r="BI373" s="390">
        <v>36</v>
      </c>
      <c r="BJ373" s="519">
        <v>0.26300000000000001</v>
      </c>
      <c r="BK373" s="519">
        <v>0.33800000000000002</v>
      </c>
      <c r="BL373" s="519">
        <v>0.39800000000000002</v>
      </c>
      <c r="BM373" s="519">
        <v>0.73599999999999999</v>
      </c>
    </row>
    <row r="374" spans="1:75" s="388" customFormat="1">
      <c r="A374" s="272" t="s">
        <v>6218</v>
      </c>
      <c r="B374" s="388" t="s">
        <v>7555</v>
      </c>
      <c r="C374" s="388" t="s">
        <v>10193</v>
      </c>
      <c r="D374" s="390">
        <v>27</v>
      </c>
      <c r="E374" s="390" t="s">
        <v>42</v>
      </c>
      <c r="F374" s="390" t="s">
        <v>43</v>
      </c>
      <c r="G374" s="390" t="s">
        <v>35</v>
      </c>
      <c r="H374" s="390">
        <v>5</v>
      </c>
      <c r="I374" s="390">
        <v>11</v>
      </c>
      <c r="J374" s="519">
        <v>0.313</v>
      </c>
      <c r="K374" s="517">
        <v>3.97</v>
      </c>
      <c r="L374" s="390">
        <v>30</v>
      </c>
      <c r="M374" s="390">
        <v>30</v>
      </c>
      <c r="N374" s="390">
        <v>0</v>
      </c>
      <c r="O374" s="390">
        <v>0</v>
      </c>
      <c r="P374" s="390">
        <v>0</v>
      </c>
      <c r="Q374" s="390">
        <v>0</v>
      </c>
      <c r="R374" s="518">
        <v>154</v>
      </c>
      <c r="S374" s="390">
        <v>134</v>
      </c>
      <c r="T374" s="390">
        <v>77</v>
      </c>
      <c r="U374" s="390">
        <v>68</v>
      </c>
      <c r="V374" s="390">
        <v>25</v>
      </c>
      <c r="W374" s="390">
        <v>58</v>
      </c>
      <c r="X374" s="390">
        <v>2</v>
      </c>
      <c r="Y374" s="390">
        <v>152</v>
      </c>
      <c r="Z374" s="390">
        <v>10</v>
      </c>
      <c r="AA374" s="390">
        <v>0</v>
      </c>
      <c r="AB374" s="390">
        <v>0</v>
      </c>
      <c r="AC374" s="390">
        <v>654</v>
      </c>
      <c r="AD374" s="390">
        <v>93</v>
      </c>
      <c r="AE374" s="390">
        <v>4.62</v>
      </c>
      <c r="AF374" s="519">
        <v>1.2470000000000001</v>
      </c>
      <c r="AG374" s="518">
        <v>7.8</v>
      </c>
      <c r="AH374" s="518">
        <v>1.5</v>
      </c>
      <c r="AI374" s="518">
        <v>3.4</v>
      </c>
      <c r="AJ374" s="518">
        <v>8.9</v>
      </c>
      <c r="AK374" s="567">
        <v>2.62</v>
      </c>
      <c r="AL374" s="370"/>
      <c r="AM374" s="390">
        <v>110</v>
      </c>
      <c r="AN374" s="390">
        <v>0</v>
      </c>
      <c r="AO374" s="389">
        <v>26</v>
      </c>
      <c r="AP374" s="390">
        <v>3</v>
      </c>
      <c r="AQ374" s="390">
        <v>1</v>
      </c>
      <c r="AR374" s="390">
        <v>2</v>
      </c>
      <c r="AS374" s="390">
        <v>10</v>
      </c>
      <c r="AT374" s="390">
        <v>12</v>
      </c>
      <c r="AU374" s="390">
        <v>24</v>
      </c>
      <c r="AV374" s="519">
        <v>0.23599999999999999</v>
      </c>
      <c r="AW374" s="519">
        <v>0.33900000000000002</v>
      </c>
      <c r="AX374" s="519">
        <v>0.33600000000000002</v>
      </c>
      <c r="AY374" s="519">
        <v>0.67500000000000004</v>
      </c>
      <c r="AZ374" s="370"/>
      <c r="BA374" s="390">
        <v>468</v>
      </c>
      <c r="BB374" s="389">
        <v>0</v>
      </c>
      <c r="BC374" s="389">
        <v>108</v>
      </c>
      <c r="BD374" s="389">
        <v>26</v>
      </c>
      <c r="BE374" s="389">
        <v>1</v>
      </c>
      <c r="BF374" s="390">
        <v>23</v>
      </c>
      <c r="BG374" s="390">
        <v>61</v>
      </c>
      <c r="BH374" s="390">
        <v>46</v>
      </c>
      <c r="BI374" s="390">
        <v>128</v>
      </c>
      <c r="BJ374" s="519">
        <v>0.23100000000000001</v>
      </c>
      <c r="BK374" s="519">
        <v>0.30499999999999999</v>
      </c>
      <c r="BL374" s="519">
        <v>0.438</v>
      </c>
      <c r="BM374" s="519">
        <v>0.74299999999999999</v>
      </c>
    </row>
    <row r="375" spans="1:75" s="388" customFormat="1">
      <c r="A375" s="272" t="s">
        <v>498</v>
      </c>
      <c r="B375" s="388" t="s">
        <v>7556</v>
      </c>
      <c r="C375" s="388" t="s">
        <v>10193</v>
      </c>
      <c r="D375" s="390">
        <v>31</v>
      </c>
      <c r="E375" s="390" t="s">
        <v>42</v>
      </c>
      <c r="F375" s="390" t="s">
        <v>43</v>
      </c>
      <c r="G375" s="390" t="s">
        <v>10</v>
      </c>
      <c r="H375" s="390">
        <v>2</v>
      </c>
      <c r="I375" s="390">
        <v>2</v>
      </c>
      <c r="J375" s="519">
        <v>0.5</v>
      </c>
      <c r="K375" s="517">
        <v>6.41</v>
      </c>
      <c r="L375" s="390">
        <v>28</v>
      </c>
      <c r="M375" s="390">
        <v>0</v>
      </c>
      <c r="N375" s="390">
        <v>5</v>
      </c>
      <c r="O375" s="390">
        <v>0</v>
      </c>
      <c r="P375" s="390">
        <v>0</v>
      </c>
      <c r="Q375" s="390">
        <v>0</v>
      </c>
      <c r="R375" s="518">
        <v>19.667000000000002</v>
      </c>
      <c r="S375" s="390">
        <v>17</v>
      </c>
      <c r="T375" s="390">
        <v>14</v>
      </c>
      <c r="U375" s="390">
        <v>14</v>
      </c>
      <c r="V375" s="390">
        <v>3</v>
      </c>
      <c r="W375" s="390">
        <v>15</v>
      </c>
      <c r="X375" s="390">
        <v>0</v>
      </c>
      <c r="Y375" s="390">
        <v>22</v>
      </c>
      <c r="Z375" s="390">
        <v>0</v>
      </c>
      <c r="AA375" s="390">
        <v>0</v>
      </c>
      <c r="AB375" s="390">
        <v>1</v>
      </c>
      <c r="AC375" s="390">
        <v>88</v>
      </c>
      <c r="AD375" s="390">
        <v>58</v>
      </c>
      <c r="AE375" s="390">
        <v>5.19</v>
      </c>
      <c r="AF375" s="519">
        <v>1.627</v>
      </c>
      <c r="AG375" s="518">
        <v>7.8</v>
      </c>
      <c r="AH375" s="518">
        <v>1.4</v>
      </c>
      <c r="AI375" s="518">
        <v>6.9</v>
      </c>
      <c r="AJ375" s="518">
        <v>10.1</v>
      </c>
      <c r="AK375" s="567">
        <v>1.47</v>
      </c>
      <c r="AL375" s="370"/>
      <c r="AM375" s="390">
        <v>30</v>
      </c>
      <c r="AN375" s="390">
        <v>0</v>
      </c>
      <c r="AO375" s="389">
        <v>9</v>
      </c>
      <c r="AP375" s="390">
        <v>3</v>
      </c>
      <c r="AQ375" s="390">
        <v>0</v>
      </c>
      <c r="AR375" s="390">
        <v>1</v>
      </c>
      <c r="AS375" s="390">
        <v>5</v>
      </c>
      <c r="AT375" s="390">
        <v>6</v>
      </c>
      <c r="AU375" s="390">
        <v>8</v>
      </c>
      <c r="AV375" s="519">
        <v>0.3</v>
      </c>
      <c r="AW375" s="519">
        <v>0.41699999999999998</v>
      </c>
      <c r="AX375" s="519">
        <v>0.5</v>
      </c>
      <c r="AY375" s="519">
        <v>0.91700000000000004</v>
      </c>
      <c r="AZ375" s="370"/>
      <c r="BA375" s="390">
        <v>42</v>
      </c>
      <c r="BB375" s="389">
        <v>0</v>
      </c>
      <c r="BC375" s="389">
        <v>8</v>
      </c>
      <c r="BD375" s="389">
        <v>0</v>
      </c>
      <c r="BE375" s="389">
        <v>0</v>
      </c>
      <c r="BF375" s="390">
        <v>2</v>
      </c>
      <c r="BG375" s="390">
        <v>6</v>
      </c>
      <c r="BH375" s="390">
        <v>9</v>
      </c>
      <c r="BI375" s="390">
        <v>14</v>
      </c>
      <c r="BJ375" s="519">
        <v>0.19</v>
      </c>
      <c r="BK375" s="519">
        <v>0.32700000000000001</v>
      </c>
      <c r="BL375" s="519">
        <v>0.33300000000000002</v>
      </c>
      <c r="BM375" s="519">
        <v>0.66</v>
      </c>
    </row>
    <row r="376" spans="1:75" s="388" customFormat="1">
      <c r="A376" s="272" t="s">
        <v>420</v>
      </c>
      <c r="B376" s="388" t="s">
        <v>7557</v>
      </c>
      <c r="C376" s="388" t="s">
        <v>10193</v>
      </c>
      <c r="D376" s="390">
        <v>33</v>
      </c>
      <c r="E376" s="390" t="s">
        <v>68</v>
      </c>
      <c r="F376" s="390" t="s">
        <v>43</v>
      </c>
      <c r="G376" s="390" t="s">
        <v>10</v>
      </c>
      <c r="H376" s="390">
        <v>18</v>
      </c>
      <c r="I376" s="390">
        <v>7</v>
      </c>
      <c r="J376" s="519">
        <v>0.72</v>
      </c>
      <c r="K376" s="517">
        <v>2.5299999999999998</v>
      </c>
      <c r="L376" s="390">
        <v>33</v>
      </c>
      <c r="M376" s="390">
        <v>33</v>
      </c>
      <c r="N376" s="390">
        <v>0</v>
      </c>
      <c r="O376" s="390">
        <v>2</v>
      </c>
      <c r="P376" s="390">
        <v>1</v>
      </c>
      <c r="Q376" s="390">
        <v>0</v>
      </c>
      <c r="R376" s="518">
        <v>220.667</v>
      </c>
      <c r="S376" s="390">
        <v>150</v>
      </c>
      <c r="T376" s="390">
        <v>66</v>
      </c>
      <c r="U376" s="390">
        <v>62</v>
      </c>
      <c r="V376" s="390">
        <v>23</v>
      </c>
      <c r="W376" s="390">
        <v>51</v>
      </c>
      <c r="X376" s="390">
        <v>4</v>
      </c>
      <c r="Y376" s="390">
        <v>300</v>
      </c>
      <c r="Z376" s="390">
        <v>12</v>
      </c>
      <c r="AA376" s="390">
        <v>1</v>
      </c>
      <c r="AB376" s="390">
        <v>4</v>
      </c>
      <c r="AC376" s="390">
        <v>866</v>
      </c>
      <c r="AD376" s="390">
        <v>168</v>
      </c>
      <c r="AE376" s="390">
        <v>2.65</v>
      </c>
      <c r="AF376" s="519">
        <v>0.91100000000000003</v>
      </c>
      <c r="AG376" s="518">
        <v>6.1</v>
      </c>
      <c r="AH376" s="518">
        <v>0.9</v>
      </c>
      <c r="AI376" s="518">
        <v>2.1</v>
      </c>
      <c r="AJ376" s="518">
        <v>12.2</v>
      </c>
      <c r="AK376" s="567">
        <v>5.88</v>
      </c>
      <c r="AL376" s="370"/>
      <c r="AM376" s="390">
        <v>412</v>
      </c>
      <c r="AN376" s="390">
        <v>0</v>
      </c>
      <c r="AO376" s="389">
        <v>81</v>
      </c>
      <c r="AP376" s="390">
        <v>20</v>
      </c>
      <c r="AQ376" s="390">
        <v>3</v>
      </c>
      <c r="AR376" s="390">
        <v>12</v>
      </c>
      <c r="AS376" s="390">
        <v>27</v>
      </c>
      <c r="AT376" s="390">
        <v>32</v>
      </c>
      <c r="AU376" s="390">
        <v>141</v>
      </c>
      <c r="AV376" s="519">
        <v>0.19700000000000001</v>
      </c>
      <c r="AW376" s="519">
        <v>0.26200000000000001</v>
      </c>
      <c r="AX376" s="519">
        <v>0.34699999999999998</v>
      </c>
      <c r="AY376" s="519">
        <v>0.60899999999999999</v>
      </c>
      <c r="AZ376" s="370"/>
      <c r="BA376" s="390">
        <v>385</v>
      </c>
      <c r="BB376" s="389">
        <v>0</v>
      </c>
      <c r="BC376" s="389">
        <v>69</v>
      </c>
      <c r="BD376" s="389">
        <v>16</v>
      </c>
      <c r="BE376" s="389">
        <v>2</v>
      </c>
      <c r="BF376" s="390">
        <v>11</v>
      </c>
      <c r="BG376" s="390">
        <v>38</v>
      </c>
      <c r="BH376" s="390">
        <v>19</v>
      </c>
      <c r="BI376" s="390">
        <v>159</v>
      </c>
      <c r="BJ376" s="519">
        <v>0.17899999999999999</v>
      </c>
      <c r="BK376" s="519">
        <v>0.23100000000000001</v>
      </c>
      <c r="BL376" s="519">
        <v>0.317</v>
      </c>
      <c r="BM376" s="519">
        <v>0.54800000000000004</v>
      </c>
    </row>
    <row r="377" spans="1:75" s="388" customFormat="1">
      <c r="A377" s="272" t="s">
        <v>7995</v>
      </c>
      <c r="B377" s="388" t="s">
        <v>7996</v>
      </c>
      <c r="C377" s="388" t="s">
        <v>10193</v>
      </c>
      <c r="D377" s="390">
        <v>23</v>
      </c>
      <c r="E377" s="390" t="s">
        <v>113</v>
      </c>
      <c r="F377" s="390" t="s">
        <v>43</v>
      </c>
      <c r="G377" s="390" t="s">
        <v>10</v>
      </c>
      <c r="H377" s="390">
        <v>6</v>
      </c>
      <c r="I377" s="390">
        <v>6</v>
      </c>
      <c r="J377" s="519">
        <v>0.5</v>
      </c>
      <c r="K377" s="517">
        <v>4.38</v>
      </c>
      <c r="L377" s="390">
        <v>23</v>
      </c>
      <c r="M377" s="390">
        <v>13</v>
      </c>
      <c r="N377" s="390">
        <v>2</v>
      </c>
      <c r="O377" s="390">
        <v>0</v>
      </c>
      <c r="P377" s="390">
        <v>0</v>
      </c>
      <c r="Q377" s="390">
        <v>0</v>
      </c>
      <c r="R377" s="518">
        <v>90.332999999999998</v>
      </c>
      <c r="S377" s="390">
        <v>94</v>
      </c>
      <c r="T377" s="390">
        <v>45</v>
      </c>
      <c r="U377" s="390">
        <v>44</v>
      </c>
      <c r="V377" s="390">
        <v>10</v>
      </c>
      <c r="W377" s="390">
        <v>30</v>
      </c>
      <c r="X377" s="390">
        <v>1</v>
      </c>
      <c r="Y377" s="390">
        <v>69</v>
      </c>
      <c r="Z377" s="390">
        <v>3</v>
      </c>
      <c r="AA377" s="390">
        <v>0</v>
      </c>
      <c r="AB377" s="390">
        <v>1</v>
      </c>
      <c r="AC377" s="390">
        <v>390</v>
      </c>
      <c r="AD377" s="390">
        <v>107</v>
      </c>
      <c r="AE377" s="390">
        <v>4.17</v>
      </c>
      <c r="AF377" s="519">
        <v>1.373</v>
      </c>
      <c r="AG377" s="518">
        <v>9.4</v>
      </c>
      <c r="AH377" s="518">
        <v>1</v>
      </c>
      <c r="AI377" s="518">
        <v>3</v>
      </c>
      <c r="AJ377" s="518">
        <v>6.9</v>
      </c>
      <c r="AK377" s="567">
        <v>2.2999999999999998</v>
      </c>
      <c r="AL377" s="370"/>
      <c r="AM377" s="390">
        <v>151</v>
      </c>
      <c r="AN377" s="390">
        <v>0</v>
      </c>
      <c r="AO377" s="389">
        <v>40</v>
      </c>
      <c r="AP377" s="390">
        <v>6</v>
      </c>
      <c r="AQ377" s="390">
        <v>2</v>
      </c>
      <c r="AR377" s="390">
        <v>2</v>
      </c>
      <c r="AS377" s="390">
        <v>10</v>
      </c>
      <c r="AT377" s="390">
        <v>13</v>
      </c>
      <c r="AU377" s="390">
        <v>27</v>
      </c>
      <c r="AV377" s="519">
        <v>0.26500000000000001</v>
      </c>
      <c r="AW377" s="519">
        <v>0.32500000000000001</v>
      </c>
      <c r="AX377" s="519">
        <v>0.371</v>
      </c>
      <c r="AY377" s="519">
        <v>0.69599999999999995</v>
      </c>
      <c r="AZ377" s="370"/>
      <c r="BA377" s="390">
        <v>202</v>
      </c>
      <c r="BB377" s="389">
        <v>0</v>
      </c>
      <c r="BC377" s="389">
        <v>54</v>
      </c>
      <c r="BD377" s="389">
        <v>18</v>
      </c>
      <c r="BE377" s="389">
        <v>1</v>
      </c>
      <c r="BF377" s="390">
        <v>8</v>
      </c>
      <c r="BG377" s="390">
        <v>30</v>
      </c>
      <c r="BH377" s="390">
        <v>17</v>
      </c>
      <c r="BI377" s="390">
        <v>42</v>
      </c>
      <c r="BJ377" s="519">
        <v>0.26700000000000002</v>
      </c>
      <c r="BK377" s="519">
        <v>0.32700000000000001</v>
      </c>
      <c r="BL377" s="519">
        <v>0.48499999999999999</v>
      </c>
      <c r="BM377" s="519">
        <v>0.81200000000000006</v>
      </c>
    </row>
    <row r="378" spans="1:75" s="388" customFormat="1">
      <c r="A378" s="272" t="s">
        <v>422</v>
      </c>
      <c r="B378" s="388" t="s">
        <v>7558</v>
      </c>
      <c r="C378" s="388" t="s">
        <v>10193</v>
      </c>
      <c r="D378" s="390">
        <v>33</v>
      </c>
      <c r="E378" s="390" t="s">
        <v>97</v>
      </c>
      <c r="F378" s="390" t="s">
        <v>43</v>
      </c>
      <c r="G378" s="390" t="s">
        <v>10</v>
      </c>
      <c r="H378" s="390">
        <v>6</v>
      </c>
      <c r="I378" s="390">
        <v>1</v>
      </c>
      <c r="J378" s="519">
        <v>0.85699999999999998</v>
      </c>
      <c r="K378" s="517">
        <v>2.2599999999999998</v>
      </c>
      <c r="L378" s="390">
        <v>60</v>
      </c>
      <c r="M378" s="390">
        <v>0</v>
      </c>
      <c r="N378" s="390">
        <v>20</v>
      </c>
      <c r="O378" s="390">
        <v>0</v>
      </c>
      <c r="P378" s="390">
        <v>0</v>
      </c>
      <c r="Q378" s="390">
        <v>13</v>
      </c>
      <c r="R378" s="518">
        <v>59.667000000000002</v>
      </c>
      <c r="S378" s="390">
        <v>38</v>
      </c>
      <c r="T378" s="390">
        <v>15</v>
      </c>
      <c r="U378" s="390">
        <v>15</v>
      </c>
      <c r="V378" s="390">
        <v>4</v>
      </c>
      <c r="W378" s="390">
        <v>21</v>
      </c>
      <c r="X378" s="390">
        <v>3</v>
      </c>
      <c r="Y378" s="390">
        <v>57</v>
      </c>
      <c r="Z378" s="390">
        <v>5</v>
      </c>
      <c r="AA378" s="390">
        <v>0</v>
      </c>
      <c r="AB378" s="390">
        <v>3</v>
      </c>
      <c r="AC378" s="390">
        <v>240</v>
      </c>
      <c r="AD378" s="390">
        <v>190</v>
      </c>
      <c r="AE378" s="390">
        <v>3.43</v>
      </c>
      <c r="AF378" s="519">
        <v>0.98899999999999999</v>
      </c>
      <c r="AG378" s="518">
        <v>5.7</v>
      </c>
      <c r="AH378" s="518">
        <v>0.6</v>
      </c>
      <c r="AI378" s="518">
        <v>3.2</v>
      </c>
      <c r="AJ378" s="518">
        <v>8.6</v>
      </c>
      <c r="AK378" s="567">
        <v>2.71</v>
      </c>
      <c r="AL378" s="370"/>
      <c r="AM378" s="390">
        <v>83</v>
      </c>
      <c r="AN378" s="390">
        <v>0</v>
      </c>
      <c r="AO378" s="389">
        <v>18</v>
      </c>
      <c r="AP378" s="390">
        <v>5</v>
      </c>
      <c r="AQ378" s="390">
        <v>0</v>
      </c>
      <c r="AR378" s="390">
        <v>1</v>
      </c>
      <c r="AS378" s="390">
        <v>9</v>
      </c>
      <c r="AT378" s="390">
        <v>13</v>
      </c>
      <c r="AU378" s="390">
        <v>20</v>
      </c>
      <c r="AV378" s="519">
        <v>0.217</v>
      </c>
      <c r="AW378" s="519">
        <v>0.33</v>
      </c>
      <c r="AX378" s="519">
        <v>0.313</v>
      </c>
      <c r="AY378" s="519">
        <v>0.64300000000000002</v>
      </c>
      <c r="AZ378" s="370"/>
      <c r="BA378" s="390">
        <v>129</v>
      </c>
      <c r="BB378" s="389">
        <v>0</v>
      </c>
      <c r="BC378" s="389">
        <v>20</v>
      </c>
      <c r="BD378" s="389">
        <v>3</v>
      </c>
      <c r="BE378" s="389">
        <v>0</v>
      </c>
      <c r="BF378" s="390">
        <v>3</v>
      </c>
      <c r="BG378" s="390">
        <v>8</v>
      </c>
      <c r="BH378" s="390">
        <v>8</v>
      </c>
      <c r="BI378" s="390">
        <v>37</v>
      </c>
      <c r="BJ378" s="519">
        <v>0.155</v>
      </c>
      <c r="BK378" s="519">
        <v>0.22500000000000001</v>
      </c>
      <c r="BL378" s="519">
        <v>0.248</v>
      </c>
      <c r="BM378" s="519">
        <v>0.47299999999999998</v>
      </c>
    </row>
    <row r="379" spans="1:75" s="388" customFormat="1">
      <c r="A379" s="272" t="s">
        <v>423</v>
      </c>
      <c r="B379" s="388" t="s">
        <v>7559</v>
      </c>
      <c r="C379" s="388" t="s">
        <v>10193</v>
      </c>
      <c r="D379" s="390">
        <v>27</v>
      </c>
      <c r="E379" s="390" t="s">
        <v>56</v>
      </c>
      <c r="F379" s="390" t="s">
        <v>43</v>
      </c>
      <c r="G379" s="390" t="s">
        <v>10</v>
      </c>
      <c r="H379" s="390">
        <v>9</v>
      </c>
      <c r="I379" s="390">
        <v>9</v>
      </c>
      <c r="J379" s="519">
        <v>0.5</v>
      </c>
      <c r="K379" s="517">
        <v>3.94</v>
      </c>
      <c r="L379" s="390">
        <v>31</v>
      </c>
      <c r="M379" s="390">
        <v>31</v>
      </c>
      <c r="N379" s="390">
        <v>0</v>
      </c>
      <c r="O379" s="390">
        <v>0</v>
      </c>
      <c r="P379" s="390">
        <v>0</v>
      </c>
      <c r="Q379" s="390">
        <v>0</v>
      </c>
      <c r="R379" s="518">
        <v>175.667</v>
      </c>
      <c r="S379" s="390">
        <v>122</v>
      </c>
      <c r="T379" s="390">
        <v>80</v>
      </c>
      <c r="U379" s="390">
        <v>77</v>
      </c>
      <c r="V379" s="390">
        <v>26</v>
      </c>
      <c r="W379" s="390">
        <v>84</v>
      </c>
      <c r="X379" s="390">
        <v>3</v>
      </c>
      <c r="Y379" s="390">
        <v>162</v>
      </c>
      <c r="Z379" s="390">
        <v>9</v>
      </c>
      <c r="AA379" s="390">
        <v>3</v>
      </c>
      <c r="AB379" s="390">
        <v>2</v>
      </c>
      <c r="AC379" s="390">
        <v>724</v>
      </c>
      <c r="AD379" s="390">
        <v>102</v>
      </c>
      <c r="AE379" s="390">
        <v>4.83</v>
      </c>
      <c r="AF379" s="519">
        <v>1.173</v>
      </c>
      <c r="AG379" s="518">
        <v>6.3</v>
      </c>
      <c r="AH379" s="518">
        <v>1.3</v>
      </c>
      <c r="AI379" s="518">
        <v>4.3</v>
      </c>
      <c r="AJ379" s="518">
        <v>8.3000000000000007</v>
      </c>
      <c r="AK379" s="567">
        <v>1.93</v>
      </c>
      <c r="AL379" s="370"/>
      <c r="AM379" s="390">
        <v>297</v>
      </c>
      <c r="AN379" s="390">
        <v>0</v>
      </c>
      <c r="AO379" s="389">
        <v>62</v>
      </c>
      <c r="AP379" s="390">
        <v>11</v>
      </c>
      <c r="AQ379" s="390">
        <v>3</v>
      </c>
      <c r="AR379" s="390">
        <v>11</v>
      </c>
      <c r="AS379" s="390">
        <v>31</v>
      </c>
      <c r="AT379" s="390">
        <v>64</v>
      </c>
      <c r="AU379" s="390">
        <v>64</v>
      </c>
      <c r="AV379" s="519">
        <v>0.20899999999999999</v>
      </c>
      <c r="AW379" s="519">
        <v>0.34799999999999998</v>
      </c>
      <c r="AX379" s="519">
        <v>0.377</v>
      </c>
      <c r="AY379" s="519">
        <v>0.72499999999999998</v>
      </c>
      <c r="AZ379" s="370"/>
      <c r="BA379" s="390">
        <v>326</v>
      </c>
      <c r="BB379" s="389">
        <v>0</v>
      </c>
      <c r="BC379" s="389">
        <v>60</v>
      </c>
      <c r="BD379" s="389">
        <v>14</v>
      </c>
      <c r="BE379" s="389">
        <v>1</v>
      </c>
      <c r="BF379" s="390">
        <v>15</v>
      </c>
      <c r="BG379" s="390">
        <v>43</v>
      </c>
      <c r="BH379" s="390">
        <v>20</v>
      </c>
      <c r="BI379" s="390">
        <v>98</v>
      </c>
      <c r="BJ379" s="519">
        <v>0.184</v>
      </c>
      <c r="BK379" s="519">
        <v>0.247</v>
      </c>
      <c r="BL379" s="519">
        <v>0.371</v>
      </c>
      <c r="BM379" s="519">
        <v>0.61799999999999999</v>
      </c>
    </row>
    <row r="380" spans="1:75" s="388" customFormat="1">
      <c r="A380" s="272" t="s">
        <v>351</v>
      </c>
      <c r="B380" s="388" t="s">
        <v>7982</v>
      </c>
      <c r="C380" s="388" t="s">
        <v>10193</v>
      </c>
      <c r="D380" s="390">
        <v>35</v>
      </c>
      <c r="E380" s="390" t="s">
        <v>42</v>
      </c>
      <c r="F380" s="390" t="s">
        <v>43</v>
      </c>
      <c r="G380" s="390" t="s">
        <v>35</v>
      </c>
      <c r="H380" s="390">
        <v>7</v>
      </c>
      <c r="I380" s="390">
        <v>9</v>
      </c>
      <c r="J380" s="519">
        <v>0.438</v>
      </c>
      <c r="K380" s="517">
        <v>5.77</v>
      </c>
      <c r="L380" s="390">
        <v>20</v>
      </c>
      <c r="M380" s="390">
        <v>20</v>
      </c>
      <c r="N380" s="390">
        <v>0</v>
      </c>
      <c r="O380" s="390">
        <v>0</v>
      </c>
      <c r="P380" s="390">
        <v>0</v>
      </c>
      <c r="Q380" s="390">
        <v>0</v>
      </c>
      <c r="R380" s="518">
        <v>92</v>
      </c>
      <c r="S380" s="390">
        <v>100</v>
      </c>
      <c r="T380" s="390">
        <v>60</v>
      </c>
      <c r="U380" s="390">
        <v>59</v>
      </c>
      <c r="V380" s="390">
        <v>18</v>
      </c>
      <c r="W380" s="390">
        <v>30</v>
      </c>
      <c r="X380" s="390">
        <v>1</v>
      </c>
      <c r="Y380" s="390">
        <v>84</v>
      </c>
      <c r="Z380" s="390">
        <v>5</v>
      </c>
      <c r="AA380" s="390">
        <v>0</v>
      </c>
      <c r="AB380" s="390">
        <v>0</v>
      </c>
      <c r="AC380" s="390">
        <v>404</v>
      </c>
      <c r="AD380" s="390">
        <v>64</v>
      </c>
      <c r="AE380" s="390">
        <v>5.0199999999999996</v>
      </c>
      <c r="AF380" s="519">
        <v>1.413</v>
      </c>
      <c r="AG380" s="518">
        <v>9.8000000000000007</v>
      </c>
      <c r="AH380" s="518">
        <v>1.8</v>
      </c>
      <c r="AI380" s="518">
        <v>2.9</v>
      </c>
      <c r="AJ380" s="518">
        <v>8.1999999999999993</v>
      </c>
      <c r="AK380" s="567">
        <v>2.8</v>
      </c>
      <c r="AL380" s="370"/>
      <c r="AM380" s="390">
        <v>84</v>
      </c>
      <c r="AN380" s="390">
        <v>0</v>
      </c>
      <c r="AO380" s="389">
        <v>21</v>
      </c>
      <c r="AP380" s="390">
        <v>2</v>
      </c>
      <c r="AQ380" s="390">
        <v>0</v>
      </c>
      <c r="AR380" s="390">
        <v>3</v>
      </c>
      <c r="AS380" s="390">
        <v>10</v>
      </c>
      <c r="AT380" s="390">
        <v>10</v>
      </c>
      <c r="AU380" s="390">
        <v>17</v>
      </c>
      <c r="AV380" s="519">
        <v>0.25</v>
      </c>
      <c r="AW380" s="519">
        <v>0.34399999999999997</v>
      </c>
      <c r="AX380" s="519">
        <v>0.38100000000000001</v>
      </c>
      <c r="AY380" s="519">
        <v>0.72499999999999998</v>
      </c>
      <c r="AZ380" s="370"/>
      <c r="BA380" s="390">
        <v>278</v>
      </c>
      <c r="BB380" s="389">
        <v>0</v>
      </c>
      <c r="BC380" s="389">
        <v>79</v>
      </c>
      <c r="BD380" s="389">
        <v>12</v>
      </c>
      <c r="BE380" s="389">
        <v>3</v>
      </c>
      <c r="BF380" s="390">
        <v>15</v>
      </c>
      <c r="BG380" s="390">
        <v>45</v>
      </c>
      <c r="BH380" s="390">
        <v>20</v>
      </c>
      <c r="BI380" s="390">
        <v>67</v>
      </c>
      <c r="BJ380" s="519">
        <v>0.28399999999999997</v>
      </c>
      <c r="BK380" s="519">
        <v>0.33700000000000002</v>
      </c>
      <c r="BL380" s="519">
        <v>0.51100000000000001</v>
      </c>
      <c r="BM380" s="519">
        <v>0.84799999999999998</v>
      </c>
    </row>
    <row r="381" spans="1:75" s="388" customFormat="1">
      <c r="A381" s="272" t="s">
        <v>3857</v>
      </c>
      <c r="B381" s="388" t="s">
        <v>7560</v>
      </c>
      <c r="C381" s="388" t="s">
        <v>10193</v>
      </c>
      <c r="D381" s="390">
        <v>25</v>
      </c>
      <c r="E381" s="390" t="s">
        <v>48</v>
      </c>
      <c r="F381" s="390" t="s">
        <v>43</v>
      </c>
      <c r="G381" s="390" t="s">
        <v>10</v>
      </c>
      <c r="H381" s="390">
        <v>0</v>
      </c>
      <c r="I381" s="390">
        <v>0</v>
      </c>
      <c r="J381" s="519">
        <v>0</v>
      </c>
      <c r="K381" s="517">
        <v>3.46</v>
      </c>
      <c r="L381" s="390">
        <v>3</v>
      </c>
      <c r="M381" s="390">
        <v>3</v>
      </c>
      <c r="N381" s="390">
        <v>0</v>
      </c>
      <c r="O381" s="390">
        <v>0</v>
      </c>
      <c r="P381" s="390">
        <v>0</v>
      </c>
      <c r="Q381" s="390">
        <v>0</v>
      </c>
      <c r="R381" s="518">
        <v>13</v>
      </c>
      <c r="S381" s="390">
        <v>15</v>
      </c>
      <c r="T381" s="390">
        <v>5</v>
      </c>
      <c r="U381" s="390">
        <v>5</v>
      </c>
      <c r="V381" s="390">
        <v>1</v>
      </c>
      <c r="W381" s="390">
        <v>5</v>
      </c>
      <c r="X381" s="390">
        <v>0</v>
      </c>
      <c r="Y381" s="390">
        <v>9</v>
      </c>
      <c r="Z381" s="390">
        <v>0</v>
      </c>
      <c r="AA381" s="390">
        <v>0</v>
      </c>
      <c r="AB381" s="390">
        <v>0</v>
      </c>
      <c r="AC381" s="390">
        <v>56</v>
      </c>
      <c r="AD381" s="390">
        <v>128</v>
      </c>
      <c r="AE381" s="390">
        <v>3.93</v>
      </c>
      <c r="AF381" s="519">
        <v>1.538</v>
      </c>
      <c r="AG381" s="518">
        <v>10.4</v>
      </c>
      <c r="AH381" s="518">
        <v>0.7</v>
      </c>
      <c r="AI381" s="518">
        <v>3.5</v>
      </c>
      <c r="AJ381" s="518">
        <v>6.2</v>
      </c>
      <c r="AK381" s="567">
        <v>1.8</v>
      </c>
      <c r="AL381" s="370"/>
      <c r="AM381" s="390">
        <v>26</v>
      </c>
      <c r="AN381" s="390">
        <v>0</v>
      </c>
      <c r="AO381" s="389">
        <v>10</v>
      </c>
      <c r="AP381" s="390">
        <v>1</v>
      </c>
      <c r="AQ381" s="390">
        <v>0</v>
      </c>
      <c r="AR381" s="390">
        <v>1</v>
      </c>
      <c r="AS381" s="390">
        <v>5</v>
      </c>
      <c r="AT381" s="390">
        <v>2</v>
      </c>
      <c r="AU381" s="390">
        <v>3</v>
      </c>
      <c r="AV381" s="519">
        <v>0.38500000000000001</v>
      </c>
      <c r="AW381" s="519">
        <v>0.42899999999999999</v>
      </c>
      <c r="AX381" s="519">
        <v>0.53800000000000003</v>
      </c>
      <c r="AY381" s="519">
        <v>0.96699999999999997</v>
      </c>
      <c r="AZ381" s="370"/>
      <c r="BA381" s="390">
        <v>25</v>
      </c>
      <c r="BB381" s="389">
        <v>0</v>
      </c>
      <c r="BC381" s="389">
        <v>5</v>
      </c>
      <c r="BD381" s="389">
        <v>1</v>
      </c>
      <c r="BE381" s="389">
        <v>0</v>
      </c>
      <c r="BF381" s="390">
        <v>0</v>
      </c>
      <c r="BG381" s="390">
        <v>0</v>
      </c>
      <c r="BH381" s="390">
        <v>3</v>
      </c>
      <c r="BI381" s="390">
        <v>6</v>
      </c>
      <c r="BJ381" s="519">
        <v>0.2</v>
      </c>
      <c r="BK381" s="519">
        <v>0.28599999999999998</v>
      </c>
      <c r="BL381" s="519">
        <v>0.24</v>
      </c>
      <c r="BM381" s="519">
        <v>0.52600000000000002</v>
      </c>
    </row>
    <row r="382" spans="1:75" s="388" customFormat="1">
      <c r="A382" s="272" t="s">
        <v>8114</v>
      </c>
      <c r="B382" s="388" t="s">
        <v>8115</v>
      </c>
      <c r="C382" s="388" t="s">
        <v>10193</v>
      </c>
      <c r="D382" s="390">
        <v>29</v>
      </c>
      <c r="E382" s="390" t="s">
        <v>56</v>
      </c>
      <c r="F382" s="390" t="s">
        <v>43</v>
      </c>
      <c r="G382" s="390" t="s">
        <v>10</v>
      </c>
      <c r="H382" s="390">
        <v>0</v>
      </c>
      <c r="I382" s="390">
        <v>0</v>
      </c>
      <c r="J382" s="519">
        <v>0</v>
      </c>
      <c r="K382" s="517">
        <v>18</v>
      </c>
      <c r="L382" s="390">
        <v>1</v>
      </c>
      <c r="M382" s="390">
        <v>0</v>
      </c>
      <c r="N382" s="390">
        <v>0</v>
      </c>
      <c r="O382" s="390">
        <v>0</v>
      </c>
      <c r="P382" s="390">
        <v>0</v>
      </c>
      <c r="Q382" s="390">
        <v>0</v>
      </c>
      <c r="R382" s="518">
        <v>1</v>
      </c>
      <c r="S382" s="390">
        <v>2</v>
      </c>
      <c r="T382" s="390">
        <v>2</v>
      </c>
      <c r="U382" s="390">
        <v>2</v>
      </c>
      <c r="V382" s="390">
        <v>1</v>
      </c>
      <c r="W382" s="390">
        <v>1</v>
      </c>
      <c r="X382" s="390">
        <v>0</v>
      </c>
      <c r="Y382" s="390">
        <v>1</v>
      </c>
      <c r="Z382" s="390">
        <v>0</v>
      </c>
      <c r="AA382" s="390">
        <v>0</v>
      </c>
      <c r="AB382" s="390">
        <v>0</v>
      </c>
      <c r="AC382" s="390">
        <v>6</v>
      </c>
      <c r="AD382" s="390">
        <v>31</v>
      </c>
      <c r="AE382" s="390">
        <v>17.16</v>
      </c>
      <c r="AF382" s="519">
        <v>3</v>
      </c>
      <c r="AG382" s="518">
        <v>18</v>
      </c>
      <c r="AH382" s="518">
        <v>9</v>
      </c>
      <c r="AI382" s="518">
        <v>9</v>
      </c>
      <c r="AJ382" s="518">
        <v>9</v>
      </c>
      <c r="AK382" s="567">
        <v>1</v>
      </c>
      <c r="AL382" s="370"/>
      <c r="AM382" s="390">
        <v>4</v>
      </c>
      <c r="AN382" s="390">
        <v>0</v>
      </c>
      <c r="AO382" s="389">
        <v>1</v>
      </c>
      <c r="AP382" s="390">
        <v>1</v>
      </c>
      <c r="AQ382" s="390">
        <v>0</v>
      </c>
      <c r="AR382" s="390">
        <v>0</v>
      </c>
      <c r="AS382" s="390">
        <v>0</v>
      </c>
      <c r="AT382" s="390">
        <v>1</v>
      </c>
      <c r="AU382" s="390">
        <v>1</v>
      </c>
      <c r="AV382" s="519">
        <v>0.25</v>
      </c>
      <c r="AW382" s="519">
        <v>0.4</v>
      </c>
      <c r="AX382" s="519">
        <v>0.5</v>
      </c>
      <c r="AY382" s="519">
        <v>0.9</v>
      </c>
      <c r="AZ382" s="370"/>
      <c r="BA382" s="390">
        <v>1</v>
      </c>
      <c r="BB382" s="389">
        <v>0</v>
      </c>
      <c r="BC382" s="389">
        <v>1</v>
      </c>
      <c r="BD382" s="389">
        <v>0</v>
      </c>
      <c r="BE382" s="389">
        <v>0</v>
      </c>
      <c r="BF382" s="390">
        <v>1</v>
      </c>
      <c r="BG382" s="390">
        <v>2</v>
      </c>
      <c r="BH382" s="390">
        <v>0</v>
      </c>
      <c r="BI382" s="390">
        <v>0</v>
      </c>
      <c r="BJ382" s="519">
        <v>1</v>
      </c>
      <c r="BK382" s="519">
        <v>1</v>
      </c>
      <c r="BL382" s="519">
        <v>4</v>
      </c>
      <c r="BM382" s="519">
        <v>5</v>
      </c>
    </row>
    <row r="383" spans="1:75">
      <c r="A383" s="342"/>
      <c r="B383" s="363"/>
      <c r="C383" s="363"/>
      <c r="D383" s="363"/>
      <c r="E383" s="364"/>
      <c r="F383" s="364"/>
      <c r="G383" s="364"/>
      <c r="H383" s="365"/>
      <c r="I383" s="365"/>
      <c r="J383" s="366"/>
      <c r="K383" s="364"/>
      <c r="L383" s="364"/>
      <c r="M383" s="364"/>
      <c r="N383" s="364"/>
      <c r="O383" s="364"/>
      <c r="P383" s="369"/>
      <c r="Q383" s="367"/>
      <c r="R383" s="364"/>
      <c r="S383" s="364"/>
      <c r="T383" s="364"/>
      <c r="U383" s="364"/>
      <c r="V383" s="364"/>
      <c r="W383" s="364"/>
      <c r="X383" s="364"/>
      <c r="Y383" s="364"/>
      <c r="Z383" s="364"/>
      <c r="AA383" s="364"/>
      <c r="AB383" s="364"/>
      <c r="AC383" s="364"/>
      <c r="AD383" s="364"/>
      <c r="AE383" s="364"/>
      <c r="AF383" s="364"/>
      <c r="AG383" s="364"/>
      <c r="AH383" s="364"/>
      <c r="AI383" s="364"/>
      <c r="AJ383" s="362"/>
      <c r="AK383" s="449"/>
      <c r="AL383" s="617"/>
      <c r="AM383" s="365"/>
      <c r="AN383" s="365"/>
      <c r="AO383" s="449"/>
      <c r="AP383" s="362"/>
      <c r="AQ383" s="365"/>
      <c r="AR383" s="365"/>
      <c r="AS383" s="449"/>
      <c r="AT383" s="291"/>
      <c r="AU383" s="291"/>
    </row>
    <row r="384" spans="1:75" s="289" customFormat="1">
      <c r="A384" s="334" t="s">
        <v>483</v>
      </c>
      <c r="B384" s="335"/>
      <c r="C384" s="335"/>
      <c r="D384" s="335"/>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35"/>
      <c r="AU384" s="335"/>
      <c r="AV384" s="335"/>
      <c r="AW384" s="335"/>
      <c r="AX384" s="335"/>
      <c r="AY384" s="335"/>
      <c r="AZ384" s="335"/>
      <c r="BA384" s="335"/>
      <c r="BB384" s="341"/>
      <c r="BC384" s="341"/>
      <c r="BD384" s="341"/>
      <c r="BE384" s="341"/>
      <c r="BF384" s="335"/>
      <c r="BG384" s="335"/>
      <c r="BH384" s="335"/>
      <c r="BI384" s="335"/>
      <c r="BJ384" s="335"/>
      <c r="BK384" s="335"/>
      <c r="BL384" s="335"/>
      <c r="BM384" s="335"/>
      <c r="BN384" s="335"/>
      <c r="BO384" s="335"/>
      <c r="BP384" s="335"/>
      <c r="BQ384" s="335"/>
      <c r="BR384" s="335"/>
    </row>
    <row r="385" spans="1:65">
      <c r="A385" s="279"/>
      <c r="B385" s="368"/>
      <c r="C385" s="368"/>
      <c r="D385" s="368"/>
      <c r="E385" s="368"/>
      <c r="F385" s="368"/>
      <c r="G385" s="368"/>
      <c r="H385" s="291"/>
      <c r="I385" s="291"/>
      <c r="J385" s="292"/>
      <c r="K385" s="368"/>
      <c r="L385" s="368"/>
      <c r="M385" s="368"/>
      <c r="N385" s="368"/>
      <c r="O385" s="368"/>
      <c r="P385" s="368"/>
      <c r="Q385" s="290"/>
      <c r="R385" s="368"/>
      <c r="S385" s="368"/>
      <c r="T385" s="368"/>
      <c r="U385" s="368"/>
      <c r="V385" s="368"/>
      <c r="W385" s="368"/>
      <c r="X385" s="368"/>
      <c r="Y385" s="368"/>
      <c r="Z385" s="368"/>
      <c r="AA385" s="368"/>
      <c r="AB385" s="368"/>
      <c r="AC385" s="368"/>
      <c r="AD385" s="368"/>
      <c r="AE385" s="368"/>
      <c r="AF385" s="368"/>
      <c r="AG385" s="368"/>
      <c r="AH385" s="368"/>
      <c r="AI385" s="368"/>
      <c r="AJ385" s="319"/>
      <c r="AK385" s="291"/>
      <c r="AL385" s="616"/>
      <c r="AM385" s="291"/>
      <c r="AN385" s="291"/>
      <c r="AO385" s="291"/>
      <c r="AP385" s="319"/>
      <c r="AQ385" s="291"/>
      <c r="AR385" s="291"/>
      <c r="AS385" s="291"/>
      <c r="AT385" s="291"/>
      <c r="AU385" s="291"/>
    </row>
    <row r="386" spans="1:65">
      <c r="A386" s="359" t="s">
        <v>482</v>
      </c>
      <c r="B386" s="336"/>
      <c r="C386" s="336"/>
      <c r="D386" s="336"/>
      <c r="E386" s="390"/>
      <c r="F386" s="390"/>
      <c r="G386" s="390"/>
      <c r="H386" s="390"/>
      <c r="I386" s="390"/>
      <c r="J386" s="390"/>
      <c r="K386" s="390"/>
      <c r="L386" s="390"/>
      <c r="M386" s="390"/>
      <c r="N386" s="390"/>
      <c r="O386" s="390"/>
      <c r="P386" s="389"/>
      <c r="Q386" s="390"/>
      <c r="R386" s="390"/>
      <c r="S386" s="390"/>
      <c r="T386" s="390"/>
      <c r="U386" s="390"/>
      <c r="V386" s="390"/>
      <c r="W386" s="390"/>
      <c r="X386" s="390"/>
      <c r="Y386" s="390"/>
      <c r="Z386" s="390"/>
      <c r="AA386" s="390"/>
      <c r="AB386" s="390"/>
      <c r="AC386" s="390"/>
      <c r="AD386" s="390"/>
      <c r="AE386" s="390"/>
      <c r="AF386" s="390"/>
      <c r="AG386" s="390"/>
      <c r="AH386" s="390"/>
      <c r="AI386" s="390"/>
      <c r="AJ386" s="390"/>
      <c r="AK386" s="389"/>
      <c r="AL386" s="370"/>
      <c r="AM386" s="390"/>
      <c r="AN386" s="390"/>
      <c r="AO386" s="389"/>
      <c r="AP386" s="390"/>
      <c r="AQ386" s="390"/>
      <c r="AR386" s="390"/>
      <c r="AS386" s="389"/>
    </row>
    <row r="387" spans="1:65" s="388" customFormat="1">
      <c r="A387" s="272" t="s">
        <v>6587</v>
      </c>
      <c r="B387" s="388" t="s">
        <v>7561</v>
      </c>
      <c r="C387" s="388" t="s">
        <v>10193</v>
      </c>
      <c r="D387" s="390">
        <v>24</v>
      </c>
      <c r="E387" s="390" t="s">
        <v>33</v>
      </c>
      <c r="F387" s="390" t="s">
        <v>34</v>
      </c>
      <c r="G387" s="390" t="s">
        <v>10</v>
      </c>
      <c r="H387" s="390">
        <v>12</v>
      </c>
      <c r="I387" s="390">
        <v>11</v>
      </c>
      <c r="J387" s="519">
        <v>0.52200000000000002</v>
      </c>
      <c r="K387" s="517">
        <v>3.84</v>
      </c>
      <c r="L387" s="390">
        <v>32</v>
      </c>
      <c r="M387" s="390">
        <v>32</v>
      </c>
      <c r="N387" s="390">
        <v>0</v>
      </c>
      <c r="O387" s="390">
        <v>2</v>
      </c>
      <c r="P387" s="390">
        <v>1</v>
      </c>
      <c r="Q387" s="390">
        <v>0</v>
      </c>
      <c r="R387" s="518">
        <v>192.333</v>
      </c>
      <c r="S387" s="390">
        <v>159</v>
      </c>
      <c r="T387" s="390">
        <v>83</v>
      </c>
      <c r="U387" s="390">
        <v>82</v>
      </c>
      <c r="V387" s="390">
        <v>25</v>
      </c>
      <c r="W387" s="390">
        <v>61</v>
      </c>
      <c r="X387" s="390">
        <v>1</v>
      </c>
      <c r="Y387" s="390">
        <v>202</v>
      </c>
      <c r="Z387" s="390">
        <v>13</v>
      </c>
      <c r="AA387" s="390">
        <v>0</v>
      </c>
      <c r="AB387" s="390">
        <v>2</v>
      </c>
      <c r="AC387" s="390">
        <v>797</v>
      </c>
      <c r="AD387" s="390">
        <v>114</v>
      </c>
      <c r="AE387" s="390">
        <v>3.9</v>
      </c>
      <c r="AF387" s="519">
        <v>1.1439999999999999</v>
      </c>
      <c r="AG387" s="518">
        <v>7.4</v>
      </c>
      <c r="AH387" s="518">
        <v>1.2</v>
      </c>
      <c r="AI387" s="518">
        <v>2.9</v>
      </c>
      <c r="AJ387" s="518">
        <v>9.5</v>
      </c>
      <c r="AK387" s="567">
        <v>3.31</v>
      </c>
      <c r="AL387" s="370"/>
      <c r="AM387" s="390">
        <v>366</v>
      </c>
      <c r="AN387" s="390">
        <v>0</v>
      </c>
      <c r="AO387" s="389">
        <v>78</v>
      </c>
      <c r="AP387" s="390">
        <v>19</v>
      </c>
      <c r="AQ387" s="390">
        <v>1</v>
      </c>
      <c r="AR387" s="390">
        <v>13</v>
      </c>
      <c r="AS387" s="390">
        <v>39</v>
      </c>
      <c r="AT387" s="390">
        <v>42</v>
      </c>
      <c r="AU387" s="390">
        <v>110</v>
      </c>
      <c r="AV387" s="519">
        <v>0.21299999999999999</v>
      </c>
      <c r="AW387" s="519">
        <v>0.30399999999999999</v>
      </c>
      <c r="AX387" s="519">
        <v>0.377</v>
      </c>
      <c r="AY387" s="519">
        <v>0.68100000000000005</v>
      </c>
      <c r="AZ387" s="370"/>
      <c r="BA387" s="390">
        <v>351</v>
      </c>
      <c r="BB387" s="389">
        <v>0</v>
      </c>
      <c r="BC387" s="389">
        <v>81</v>
      </c>
      <c r="BD387" s="389">
        <v>12</v>
      </c>
      <c r="BE387" s="389">
        <v>0</v>
      </c>
      <c r="BF387" s="390">
        <v>12</v>
      </c>
      <c r="BG387" s="390">
        <v>38</v>
      </c>
      <c r="BH387" s="390">
        <v>19</v>
      </c>
      <c r="BI387" s="390">
        <v>92</v>
      </c>
      <c r="BJ387" s="519">
        <v>0.23100000000000001</v>
      </c>
      <c r="BK387" s="519">
        <v>0.28199999999999997</v>
      </c>
      <c r="BL387" s="519">
        <v>0.36799999999999999</v>
      </c>
      <c r="BM387" s="519">
        <v>0.65</v>
      </c>
    </row>
    <row r="388" spans="1:65" s="388" customFormat="1">
      <c r="A388" s="272" t="s">
        <v>424</v>
      </c>
      <c r="B388" s="388" t="s">
        <v>7562</v>
      </c>
      <c r="C388" s="388" t="s">
        <v>10193</v>
      </c>
      <c r="D388" s="390">
        <v>30</v>
      </c>
      <c r="E388" s="390" t="s">
        <v>60</v>
      </c>
      <c r="F388" s="390" t="s">
        <v>34</v>
      </c>
      <c r="G388" s="390" t="s">
        <v>10</v>
      </c>
      <c r="H388" s="390">
        <v>5</v>
      </c>
      <c r="I388" s="390">
        <v>15</v>
      </c>
      <c r="J388" s="519">
        <v>0.25</v>
      </c>
      <c r="K388" s="517">
        <v>4.9000000000000004</v>
      </c>
      <c r="L388" s="390">
        <v>28</v>
      </c>
      <c r="M388" s="390">
        <v>28</v>
      </c>
      <c r="N388" s="390">
        <v>0</v>
      </c>
      <c r="O388" s="390">
        <v>1</v>
      </c>
      <c r="P388" s="390">
        <v>0</v>
      </c>
      <c r="Q388" s="390">
        <v>0</v>
      </c>
      <c r="R388" s="518">
        <v>152.333</v>
      </c>
      <c r="S388" s="390">
        <v>172</v>
      </c>
      <c r="T388" s="390">
        <v>93</v>
      </c>
      <c r="U388" s="390">
        <v>83</v>
      </c>
      <c r="V388" s="390">
        <v>24</v>
      </c>
      <c r="W388" s="390">
        <v>43</v>
      </c>
      <c r="X388" s="390">
        <v>5</v>
      </c>
      <c r="Y388" s="390">
        <v>102</v>
      </c>
      <c r="Z388" s="390">
        <v>4</v>
      </c>
      <c r="AA388" s="390">
        <v>1</v>
      </c>
      <c r="AB388" s="390">
        <v>4</v>
      </c>
      <c r="AC388" s="390">
        <v>661</v>
      </c>
      <c r="AD388" s="390">
        <v>85</v>
      </c>
      <c r="AE388" s="390">
        <v>4.8</v>
      </c>
      <c r="AF388" s="519">
        <v>1.411</v>
      </c>
      <c r="AG388" s="518">
        <v>10.199999999999999</v>
      </c>
      <c r="AH388" s="518">
        <v>1.4</v>
      </c>
      <c r="AI388" s="518">
        <v>2.5</v>
      </c>
      <c r="AJ388" s="518">
        <v>6</v>
      </c>
      <c r="AK388" s="567">
        <v>2.37</v>
      </c>
      <c r="AL388" s="370"/>
      <c r="AM388" s="390">
        <v>301</v>
      </c>
      <c r="AN388" s="390">
        <v>0</v>
      </c>
      <c r="AO388" s="389">
        <v>83</v>
      </c>
      <c r="AP388" s="390">
        <v>14</v>
      </c>
      <c r="AQ388" s="390">
        <v>3</v>
      </c>
      <c r="AR388" s="390">
        <v>10</v>
      </c>
      <c r="AS388" s="390">
        <v>41</v>
      </c>
      <c r="AT388" s="390">
        <v>24</v>
      </c>
      <c r="AU388" s="390">
        <v>58</v>
      </c>
      <c r="AV388" s="519">
        <v>0.27600000000000002</v>
      </c>
      <c r="AW388" s="519">
        <v>0.32900000000000001</v>
      </c>
      <c r="AX388" s="519">
        <v>0.442</v>
      </c>
      <c r="AY388" s="519">
        <v>0.77100000000000002</v>
      </c>
      <c r="AZ388" s="370"/>
      <c r="BA388" s="390">
        <v>305</v>
      </c>
      <c r="BB388" s="389">
        <v>0</v>
      </c>
      <c r="BC388" s="389">
        <v>89</v>
      </c>
      <c r="BD388" s="389">
        <v>24</v>
      </c>
      <c r="BE388" s="389">
        <v>2</v>
      </c>
      <c r="BF388" s="390">
        <v>14</v>
      </c>
      <c r="BG388" s="390">
        <v>43</v>
      </c>
      <c r="BH388" s="390">
        <v>19</v>
      </c>
      <c r="BI388" s="390">
        <v>44</v>
      </c>
      <c r="BJ388" s="519">
        <v>0.29199999999999998</v>
      </c>
      <c r="BK388" s="519">
        <v>0.33500000000000002</v>
      </c>
      <c r="BL388" s="519">
        <v>0.52100000000000002</v>
      </c>
      <c r="BM388" s="519">
        <v>0.85599999999999998</v>
      </c>
    </row>
    <row r="389" spans="1:65" s="388" customFormat="1">
      <c r="A389" s="272" t="s">
        <v>6597</v>
      </c>
      <c r="B389" s="388" t="s">
        <v>7564</v>
      </c>
      <c r="C389" s="388" t="s">
        <v>10193</v>
      </c>
      <c r="D389" s="390">
        <v>24</v>
      </c>
      <c r="E389" s="390" t="s">
        <v>55</v>
      </c>
      <c r="F389" s="390" t="s">
        <v>34</v>
      </c>
      <c r="G389" s="390" t="s">
        <v>10</v>
      </c>
      <c r="H389" s="390">
        <v>0</v>
      </c>
      <c r="I389" s="390">
        <v>4</v>
      </c>
      <c r="J389" s="519">
        <v>0</v>
      </c>
      <c r="K389" s="517">
        <v>1.96</v>
      </c>
      <c r="L389" s="390">
        <v>73</v>
      </c>
      <c r="M389" s="390">
        <v>0</v>
      </c>
      <c r="N389" s="390">
        <v>65</v>
      </c>
      <c r="O389" s="390">
        <v>0</v>
      </c>
      <c r="P389" s="390">
        <v>0</v>
      </c>
      <c r="Q389" s="390">
        <v>57</v>
      </c>
      <c r="R389" s="518">
        <v>73.332999999999998</v>
      </c>
      <c r="S389" s="390">
        <v>41</v>
      </c>
      <c r="T389" s="390">
        <v>17</v>
      </c>
      <c r="U389" s="390">
        <v>16</v>
      </c>
      <c r="V389" s="390">
        <v>5</v>
      </c>
      <c r="W389" s="390">
        <v>17</v>
      </c>
      <c r="X389" s="390">
        <v>0</v>
      </c>
      <c r="Y389" s="390">
        <v>124</v>
      </c>
      <c r="Z389" s="390">
        <v>6</v>
      </c>
      <c r="AA389" s="390">
        <v>1</v>
      </c>
      <c r="AB389" s="390">
        <v>3</v>
      </c>
      <c r="AC389" s="390">
        <v>280</v>
      </c>
      <c r="AD389" s="390">
        <v>208</v>
      </c>
      <c r="AE389" s="390">
        <v>1.61</v>
      </c>
      <c r="AF389" s="519">
        <v>0.79100000000000004</v>
      </c>
      <c r="AG389" s="518">
        <v>5</v>
      </c>
      <c r="AH389" s="518">
        <v>0.6</v>
      </c>
      <c r="AI389" s="518">
        <v>2.1</v>
      </c>
      <c r="AJ389" s="518">
        <v>15.2</v>
      </c>
      <c r="AK389" s="567">
        <v>7.29</v>
      </c>
      <c r="AL389" s="370"/>
      <c r="AM389" s="390">
        <v>111</v>
      </c>
      <c r="AN389" s="390">
        <v>0</v>
      </c>
      <c r="AO389" s="389">
        <v>16</v>
      </c>
      <c r="AP389" s="390">
        <v>1</v>
      </c>
      <c r="AQ389" s="390">
        <v>1</v>
      </c>
      <c r="AR389" s="390">
        <v>1</v>
      </c>
      <c r="AS389" s="390">
        <v>7</v>
      </c>
      <c r="AT389" s="390">
        <v>12</v>
      </c>
      <c r="AU389" s="390">
        <v>68</v>
      </c>
      <c r="AV389" s="519">
        <v>0.14399999999999999</v>
      </c>
      <c r="AW389" s="519">
        <v>0.246</v>
      </c>
      <c r="AX389" s="519">
        <v>0.19800000000000001</v>
      </c>
      <c r="AY389" s="519">
        <v>0.44400000000000001</v>
      </c>
      <c r="AZ389" s="370"/>
      <c r="BA389" s="390">
        <v>146</v>
      </c>
      <c r="BB389" s="389">
        <v>0</v>
      </c>
      <c r="BC389" s="389">
        <v>25</v>
      </c>
      <c r="BD389" s="389">
        <v>3</v>
      </c>
      <c r="BE389" s="389">
        <v>0</v>
      </c>
      <c r="BF389" s="390">
        <v>4</v>
      </c>
      <c r="BG389" s="390">
        <v>10</v>
      </c>
      <c r="BH389" s="390">
        <v>5</v>
      </c>
      <c r="BI389" s="390">
        <v>56</v>
      </c>
      <c r="BJ389" s="519">
        <v>0.17100000000000001</v>
      </c>
      <c r="BK389" s="519">
        <v>0.214</v>
      </c>
      <c r="BL389" s="519">
        <v>0.27400000000000002</v>
      </c>
      <c r="BM389" s="519">
        <v>0.48799999999999999</v>
      </c>
    </row>
    <row r="390" spans="1:65" s="388" customFormat="1">
      <c r="A390" s="272" t="s">
        <v>8028</v>
      </c>
      <c r="B390" s="388" t="s">
        <v>8029</v>
      </c>
      <c r="C390" s="388" t="s">
        <v>10193</v>
      </c>
      <c r="D390" s="390">
        <v>24</v>
      </c>
      <c r="E390" s="390" t="s">
        <v>64</v>
      </c>
      <c r="F390" s="390" t="s">
        <v>34</v>
      </c>
      <c r="G390" s="390" t="s">
        <v>10</v>
      </c>
      <c r="H390" s="390">
        <v>4</v>
      </c>
      <c r="I390" s="390">
        <v>4</v>
      </c>
      <c r="J390" s="519">
        <v>0.5</v>
      </c>
      <c r="K390" s="517">
        <v>5.4</v>
      </c>
      <c r="L390" s="390">
        <v>17</v>
      </c>
      <c r="M390" s="390">
        <v>12</v>
      </c>
      <c r="N390" s="390">
        <v>1</v>
      </c>
      <c r="O390" s="390">
        <v>0</v>
      </c>
      <c r="P390" s="390">
        <v>0</v>
      </c>
      <c r="Q390" s="390">
        <v>0</v>
      </c>
      <c r="R390" s="518">
        <v>65</v>
      </c>
      <c r="S390" s="390">
        <v>60</v>
      </c>
      <c r="T390" s="390">
        <v>39</v>
      </c>
      <c r="U390" s="390">
        <v>39</v>
      </c>
      <c r="V390" s="390">
        <v>9</v>
      </c>
      <c r="W390" s="390">
        <v>33</v>
      </c>
      <c r="X390" s="390">
        <v>1</v>
      </c>
      <c r="Y390" s="390">
        <v>50</v>
      </c>
      <c r="Z390" s="390">
        <v>3</v>
      </c>
      <c r="AA390" s="390">
        <v>0</v>
      </c>
      <c r="AB390" s="390">
        <v>2</v>
      </c>
      <c r="AC390" s="390">
        <v>281</v>
      </c>
      <c r="AD390" s="390">
        <v>77</v>
      </c>
      <c r="AE390" s="390">
        <v>5.08</v>
      </c>
      <c r="AF390" s="519">
        <v>1.431</v>
      </c>
      <c r="AG390" s="518">
        <v>8.3000000000000007</v>
      </c>
      <c r="AH390" s="518">
        <v>1.2</v>
      </c>
      <c r="AI390" s="518">
        <v>4.5999999999999996</v>
      </c>
      <c r="AJ390" s="518">
        <v>6.9</v>
      </c>
      <c r="AK390" s="567">
        <v>1.52</v>
      </c>
      <c r="AL390" s="370"/>
      <c r="AM390" s="390">
        <v>96</v>
      </c>
      <c r="AN390" s="390">
        <v>0</v>
      </c>
      <c r="AO390" s="389">
        <v>24</v>
      </c>
      <c r="AP390" s="390">
        <v>5</v>
      </c>
      <c r="AQ390" s="390">
        <v>2</v>
      </c>
      <c r="AR390" s="390">
        <v>2</v>
      </c>
      <c r="AS390" s="390">
        <v>7</v>
      </c>
      <c r="AT390" s="390">
        <v>25</v>
      </c>
      <c r="AU390" s="390">
        <v>24</v>
      </c>
      <c r="AV390" s="519">
        <v>0.25</v>
      </c>
      <c r="AW390" s="519">
        <v>0.40699999999999997</v>
      </c>
      <c r="AX390" s="519">
        <v>0.40600000000000003</v>
      </c>
      <c r="AY390" s="519">
        <v>0.81299999999999994</v>
      </c>
      <c r="AZ390" s="370"/>
      <c r="BA390" s="390">
        <v>146</v>
      </c>
      <c r="BB390" s="389">
        <v>0</v>
      </c>
      <c r="BC390" s="389">
        <v>36</v>
      </c>
      <c r="BD390" s="389">
        <v>9</v>
      </c>
      <c r="BE390" s="389">
        <v>0</v>
      </c>
      <c r="BF390" s="390">
        <v>7</v>
      </c>
      <c r="BG390" s="390">
        <v>23</v>
      </c>
      <c r="BH390" s="390">
        <v>8</v>
      </c>
      <c r="BI390" s="390">
        <v>26</v>
      </c>
      <c r="BJ390" s="519">
        <v>0.247</v>
      </c>
      <c r="BK390" s="519">
        <v>0.29099999999999998</v>
      </c>
      <c r="BL390" s="519">
        <v>0.45200000000000001</v>
      </c>
      <c r="BM390" s="519">
        <v>0.74299999999999999</v>
      </c>
    </row>
    <row r="391" spans="1:65" s="388" customFormat="1">
      <c r="A391" s="272" t="s">
        <v>6574</v>
      </c>
      <c r="B391" s="388" t="s">
        <v>7565</v>
      </c>
      <c r="C391" s="388" t="s">
        <v>10193</v>
      </c>
      <c r="D391" s="390">
        <v>25</v>
      </c>
      <c r="E391" s="390" t="s">
        <v>77</v>
      </c>
      <c r="F391" s="390" t="s">
        <v>43</v>
      </c>
      <c r="G391" s="390" t="s">
        <v>10</v>
      </c>
      <c r="H391" s="390">
        <v>1</v>
      </c>
      <c r="I391" s="390">
        <v>2</v>
      </c>
      <c r="J391" s="519">
        <v>0.33300000000000002</v>
      </c>
      <c r="K391" s="517">
        <v>5.66</v>
      </c>
      <c r="L391" s="390">
        <v>47</v>
      </c>
      <c r="M391" s="390">
        <v>0</v>
      </c>
      <c r="N391" s="390">
        <v>7</v>
      </c>
      <c r="O391" s="390">
        <v>0</v>
      </c>
      <c r="P391" s="390">
        <v>0</v>
      </c>
      <c r="Q391" s="390">
        <v>0</v>
      </c>
      <c r="R391" s="518">
        <v>47.667000000000002</v>
      </c>
      <c r="S391" s="390">
        <v>49</v>
      </c>
      <c r="T391" s="390">
        <v>33</v>
      </c>
      <c r="U391" s="390">
        <v>30</v>
      </c>
      <c r="V391" s="390">
        <v>6</v>
      </c>
      <c r="W391" s="390">
        <v>23</v>
      </c>
      <c r="X391" s="390">
        <v>0</v>
      </c>
      <c r="Y391" s="390">
        <v>55</v>
      </c>
      <c r="Z391" s="390">
        <v>3</v>
      </c>
      <c r="AA391" s="390">
        <v>1</v>
      </c>
      <c r="AB391" s="390">
        <v>3</v>
      </c>
      <c r="AC391" s="390">
        <v>217</v>
      </c>
      <c r="AD391" s="390">
        <v>69</v>
      </c>
      <c r="AE391" s="390">
        <v>4.13</v>
      </c>
      <c r="AF391" s="519">
        <v>1.51</v>
      </c>
      <c r="AG391" s="518">
        <v>9.3000000000000007</v>
      </c>
      <c r="AH391" s="518">
        <v>1.1000000000000001</v>
      </c>
      <c r="AI391" s="518">
        <v>4.3</v>
      </c>
      <c r="AJ391" s="518">
        <v>10.4</v>
      </c>
      <c r="AK391" s="567">
        <v>2.39</v>
      </c>
      <c r="AL391" s="370"/>
      <c r="AM391" s="390">
        <v>85</v>
      </c>
      <c r="AN391" s="390">
        <v>0</v>
      </c>
      <c r="AO391" s="389">
        <v>22</v>
      </c>
      <c r="AP391" s="390">
        <v>4</v>
      </c>
      <c r="AQ391" s="390">
        <v>0</v>
      </c>
      <c r="AR391" s="390">
        <v>2</v>
      </c>
      <c r="AS391" s="390">
        <v>9</v>
      </c>
      <c r="AT391" s="390">
        <v>11</v>
      </c>
      <c r="AU391" s="390">
        <v>23</v>
      </c>
      <c r="AV391" s="519">
        <v>0.25900000000000001</v>
      </c>
      <c r="AW391" s="519">
        <v>0.35399999999999998</v>
      </c>
      <c r="AX391" s="519">
        <v>0.376</v>
      </c>
      <c r="AY391" s="519">
        <v>0.73</v>
      </c>
      <c r="AZ391" s="370"/>
      <c r="BA391" s="390">
        <v>103</v>
      </c>
      <c r="BB391" s="389">
        <v>0</v>
      </c>
      <c r="BC391" s="389">
        <v>27</v>
      </c>
      <c r="BD391" s="389">
        <v>8</v>
      </c>
      <c r="BE391" s="389">
        <v>1</v>
      </c>
      <c r="BF391" s="390">
        <v>4</v>
      </c>
      <c r="BG391" s="390">
        <v>18</v>
      </c>
      <c r="BH391" s="390">
        <v>12</v>
      </c>
      <c r="BI391" s="390">
        <v>32</v>
      </c>
      <c r="BJ391" s="519">
        <v>0.26200000000000001</v>
      </c>
      <c r="BK391" s="519">
        <v>0.33900000000000002</v>
      </c>
      <c r="BL391" s="519">
        <v>0.47599999999999998</v>
      </c>
      <c r="BM391" s="519">
        <v>0.81499999999999995</v>
      </c>
    </row>
    <row r="392" spans="1:65" s="388" customFormat="1">
      <c r="A392" s="272" t="s">
        <v>425</v>
      </c>
      <c r="B392" s="388" t="s">
        <v>8001</v>
      </c>
      <c r="C392" s="388" t="s">
        <v>10193</v>
      </c>
      <c r="D392" s="390">
        <v>32</v>
      </c>
      <c r="E392" s="390" t="s">
        <v>51</v>
      </c>
      <c r="F392" s="390" t="s">
        <v>52</v>
      </c>
      <c r="G392" s="390" t="s">
        <v>10</v>
      </c>
      <c r="H392" s="390">
        <v>8</v>
      </c>
      <c r="I392" s="390">
        <v>8</v>
      </c>
      <c r="J392" s="519">
        <v>0.5</v>
      </c>
      <c r="K392" s="517">
        <v>6.39</v>
      </c>
      <c r="L392" s="390">
        <v>21</v>
      </c>
      <c r="M392" s="390">
        <v>18</v>
      </c>
      <c r="N392" s="390">
        <v>1</v>
      </c>
      <c r="O392" s="390">
        <v>0</v>
      </c>
      <c r="P392" s="390">
        <v>0</v>
      </c>
      <c r="Q392" s="390">
        <v>0</v>
      </c>
      <c r="R392" s="518">
        <v>94.332999999999998</v>
      </c>
      <c r="S392" s="390">
        <v>107</v>
      </c>
      <c r="T392" s="390">
        <v>68</v>
      </c>
      <c r="U392" s="390">
        <v>67</v>
      </c>
      <c r="V392" s="390">
        <v>14</v>
      </c>
      <c r="W392" s="390">
        <v>47</v>
      </c>
      <c r="X392" s="390">
        <v>2</v>
      </c>
      <c r="Y392" s="390">
        <v>58</v>
      </c>
      <c r="Z392" s="390">
        <v>2</v>
      </c>
      <c r="AA392" s="390">
        <v>0</v>
      </c>
      <c r="AB392" s="390">
        <v>6</v>
      </c>
      <c r="AC392" s="390">
        <v>422</v>
      </c>
      <c r="AD392" s="390">
        <v>76</v>
      </c>
      <c r="AE392" s="390">
        <v>5.42</v>
      </c>
      <c r="AF392" s="519">
        <v>1.633</v>
      </c>
      <c r="AG392" s="518">
        <v>10.199999999999999</v>
      </c>
      <c r="AH392" s="518">
        <v>1.3</v>
      </c>
      <c r="AI392" s="518">
        <v>4.5</v>
      </c>
      <c r="AJ392" s="518">
        <v>5.5</v>
      </c>
      <c r="AK392" s="567">
        <v>1.23</v>
      </c>
      <c r="AL392" s="370"/>
      <c r="AM392" s="390">
        <v>177</v>
      </c>
      <c r="AN392" s="390">
        <v>0</v>
      </c>
      <c r="AO392" s="389">
        <v>45</v>
      </c>
      <c r="AP392" s="390">
        <v>12</v>
      </c>
      <c r="AQ392" s="390">
        <v>1</v>
      </c>
      <c r="AR392" s="390">
        <v>6</v>
      </c>
      <c r="AS392" s="390">
        <v>25</v>
      </c>
      <c r="AT392" s="390">
        <v>24</v>
      </c>
      <c r="AU392" s="390">
        <v>30</v>
      </c>
      <c r="AV392" s="519">
        <v>0.254</v>
      </c>
      <c r="AW392" s="519">
        <v>0.34200000000000003</v>
      </c>
      <c r="AX392" s="519">
        <v>0.435</v>
      </c>
      <c r="AY392" s="519">
        <v>0.77700000000000002</v>
      </c>
      <c r="AZ392" s="370"/>
      <c r="BA392" s="390">
        <v>194</v>
      </c>
      <c r="BB392" s="389">
        <v>0</v>
      </c>
      <c r="BC392" s="389">
        <v>62</v>
      </c>
      <c r="BD392" s="389">
        <v>10</v>
      </c>
      <c r="BE392" s="389">
        <v>5</v>
      </c>
      <c r="BF392" s="390">
        <v>8</v>
      </c>
      <c r="BG392" s="390">
        <v>32</v>
      </c>
      <c r="BH392" s="390">
        <v>23</v>
      </c>
      <c r="BI392" s="390">
        <v>28</v>
      </c>
      <c r="BJ392" s="519">
        <v>0.32100000000000001</v>
      </c>
      <c r="BK392" s="519">
        <v>0.39900000000000002</v>
      </c>
      <c r="BL392" s="519">
        <v>0.54900000000000004</v>
      </c>
      <c r="BM392" s="519">
        <v>0.94799999999999995</v>
      </c>
    </row>
    <row r="393" spans="1:65" s="388" customFormat="1">
      <c r="A393" s="272" t="s">
        <v>8130</v>
      </c>
      <c r="B393" s="388" t="s">
        <v>8131</v>
      </c>
      <c r="C393" s="388" t="s">
        <v>10193</v>
      </c>
      <c r="D393" s="390">
        <v>26</v>
      </c>
      <c r="E393" s="390" t="s">
        <v>82</v>
      </c>
      <c r="F393" s="390" t="s">
        <v>34</v>
      </c>
      <c r="G393" s="390" t="s">
        <v>10</v>
      </c>
      <c r="H393" s="390">
        <v>0</v>
      </c>
      <c r="I393" s="390">
        <v>2</v>
      </c>
      <c r="J393" s="519">
        <v>0</v>
      </c>
      <c r="K393" s="517">
        <v>6.94</v>
      </c>
      <c r="L393" s="390">
        <v>12</v>
      </c>
      <c r="M393" s="390">
        <v>0</v>
      </c>
      <c r="N393" s="390">
        <v>1</v>
      </c>
      <c r="O393" s="390">
        <v>0</v>
      </c>
      <c r="P393" s="390">
        <v>0</v>
      </c>
      <c r="Q393" s="390">
        <v>0</v>
      </c>
      <c r="R393" s="518">
        <v>11.667</v>
      </c>
      <c r="S393" s="390">
        <v>15</v>
      </c>
      <c r="T393" s="390">
        <v>9</v>
      </c>
      <c r="U393" s="390">
        <v>9</v>
      </c>
      <c r="V393" s="390">
        <v>4</v>
      </c>
      <c r="W393" s="390">
        <v>5</v>
      </c>
      <c r="X393" s="390">
        <v>1</v>
      </c>
      <c r="Y393" s="390">
        <v>12</v>
      </c>
      <c r="Z393" s="390">
        <v>1</v>
      </c>
      <c r="AA393" s="390">
        <v>0</v>
      </c>
      <c r="AB393" s="390">
        <v>1</v>
      </c>
      <c r="AC393" s="390">
        <v>58</v>
      </c>
      <c r="AD393" s="390">
        <v>65</v>
      </c>
      <c r="AE393" s="390">
        <v>7.1</v>
      </c>
      <c r="AF393" s="519">
        <v>1.714</v>
      </c>
      <c r="AG393" s="518">
        <v>11.6</v>
      </c>
      <c r="AH393" s="518">
        <v>3.1</v>
      </c>
      <c r="AI393" s="518">
        <v>3.9</v>
      </c>
      <c r="AJ393" s="518">
        <v>9.3000000000000007</v>
      </c>
      <c r="AK393" s="567">
        <v>2.4</v>
      </c>
      <c r="AL393" s="370"/>
      <c r="AM393" s="390">
        <v>19</v>
      </c>
      <c r="AN393" s="390">
        <v>0</v>
      </c>
      <c r="AO393" s="389">
        <v>5</v>
      </c>
      <c r="AP393" s="390">
        <v>2</v>
      </c>
      <c r="AQ393" s="390">
        <v>0</v>
      </c>
      <c r="AR393" s="390">
        <v>1</v>
      </c>
      <c r="AS393" s="390">
        <v>3</v>
      </c>
      <c r="AT393" s="390">
        <v>1</v>
      </c>
      <c r="AU393" s="390">
        <v>3</v>
      </c>
      <c r="AV393" s="519">
        <v>0.26300000000000001</v>
      </c>
      <c r="AW393" s="519">
        <v>0.3</v>
      </c>
      <c r="AX393" s="519">
        <v>0.52600000000000002</v>
      </c>
      <c r="AY393" s="519">
        <v>0.82599999999999996</v>
      </c>
      <c r="AZ393" s="370"/>
      <c r="BA393" s="390">
        <v>33</v>
      </c>
      <c r="BB393" s="389">
        <v>0</v>
      </c>
      <c r="BC393" s="389">
        <v>10</v>
      </c>
      <c r="BD393" s="389">
        <v>3</v>
      </c>
      <c r="BE393" s="389">
        <v>1</v>
      </c>
      <c r="BF393" s="390">
        <v>3</v>
      </c>
      <c r="BG393" s="390">
        <v>6</v>
      </c>
      <c r="BH393" s="390">
        <v>4</v>
      </c>
      <c r="BI393" s="390">
        <v>9</v>
      </c>
      <c r="BJ393" s="519">
        <v>0.30299999999999999</v>
      </c>
      <c r="BK393" s="519">
        <v>0.39500000000000002</v>
      </c>
      <c r="BL393" s="519">
        <v>0.72699999999999998</v>
      </c>
      <c r="BM393" s="519">
        <v>1.1220000000000001</v>
      </c>
    </row>
    <row r="394" spans="1:65" s="388" customFormat="1">
      <c r="A394" s="272" t="s">
        <v>439</v>
      </c>
      <c r="B394" s="388" t="s">
        <v>7590</v>
      </c>
      <c r="C394" s="388" t="s">
        <v>10193</v>
      </c>
      <c r="D394" s="390">
        <v>28</v>
      </c>
      <c r="E394" s="390" t="s">
        <v>134</v>
      </c>
      <c r="F394" s="390" t="s">
        <v>34</v>
      </c>
      <c r="G394" s="390" t="s">
        <v>10</v>
      </c>
      <c r="H394" s="390">
        <v>11</v>
      </c>
      <c r="I394" s="390">
        <v>9</v>
      </c>
      <c r="J394" s="519">
        <v>0.55000000000000004</v>
      </c>
      <c r="K394" s="517">
        <v>4.9000000000000004</v>
      </c>
      <c r="L394" s="390">
        <v>30</v>
      </c>
      <c r="M394" s="390">
        <v>23</v>
      </c>
      <c r="N394" s="390">
        <v>2</v>
      </c>
      <c r="O394" s="390">
        <v>0</v>
      </c>
      <c r="P394" s="390">
        <v>0</v>
      </c>
      <c r="Q394" s="390">
        <v>0</v>
      </c>
      <c r="R394" s="518">
        <v>130.333</v>
      </c>
      <c r="S394" s="390">
        <v>138</v>
      </c>
      <c r="T394" s="390">
        <v>73</v>
      </c>
      <c r="U394" s="390">
        <v>71</v>
      </c>
      <c r="V394" s="390">
        <v>14</v>
      </c>
      <c r="W394" s="390">
        <v>57</v>
      </c>
      <c r="X394" s="390">
        <v>0</v>
      </c>
      <c r="Y394" s="390">
        <v>123</v>
      </c>
      <c r="Z394" s="390">
        <v>8</v>
      </c>
      <c r="AA394" s="390">
        <v>1</v>
      </c>
      <c r="AB394" s="390">
        <v>9</v>
      </c>
      <c r="AC394" s="390">
        <v>582</v>
      </c>
      <c r="AD394" s="390">
        <v>89</v>
      </c>
      <c r="AE394" s="390">
        <v>4.17</v>
      </c>
      <c r="AF394" s="519">
        <v>1.496</v>
      </c>
      <c r="AG394" s="518">
        <v>9.5</v>
      </c>
      <c r="AH394" s="518">
        <v>1</v>
      </c>
      <c r="AI394" s="518">
        <v>3.9</v>
      </c>
      <c r="AJ394" s="518">
        <v>8.5</v>
      </c>
      <c r="AK394" s="567">
        <v>2.16</v>
      </c>
      <c r="AL394" s="370"/>
      <c r="AM394" s="390">
        <v>243</v>
      </c>
      <c r="AN394" s="390">
        <v>0</v>
      </c>
      <c r="AO394" s="389">
        <v>62</v>
      </c>
      <c r="AP394" s="390">
        <v>13</v>
      </c>
      <c r="AQ394" s="390">
        <v>0</v>
      </c>
      <c r="AR394" s="390">
        <v>6</v>
      </c>
      <c r="AS394" s="390">
        <v>29</v>
      </c>
      <c r="AT394" s="390">
        <v>30</v>
      </c>
      <c r="AU394" s="390">
        <v>59</v>
      </c>
      <c r="AV394" s="519">
        <v>0.255</v>
      </c>
      <c r="AW394" s="519">
        <v>0.34200000000000003</v>
      </c>
      <c r="AX394" s="519">
        <v>0.38300000000000001</v>
      </c>
      <c r="AY394" s="519">
        <v>0.72499999999999998</v>
      </c>
      <c r="AZ394" s="370"/>
      <c r="BA394" s="390">
        <v>268</v>
      </c>
      <c r="BB394" s="389">
        <v>0</v>
      </c>
      <c r="BC394" s="389">
        <v>76</v>
      </c>
      <c r="BD394" s="389">
        <v>21</v>
      </c>
      <c r="BE394" s="389">
        <v>0</v>
      </c>
      <c r="BF394" s="390">
        <v>8</v>
      </c>
      <c r="BG394" s="390">
        <v>39</v>
      </c>
      <c r="BH394" s="390">
        <v>27</v>
      </c>
      <c r="BI394" s="390">
        <v>64</v>
      </c>
      <c r="BJ394" s="519">
        <v>0.28399999999999997</v>
      </c>
      <c r="BK394" s="519">
        <v>0.35599999999999998</v>
      </c>
      <c r="BL394" s="519">
        <v>0.45100000000000001</v>
      </c>
      <c r="BM394" s="519">
        <v>0.80700000000000005</v>
      </c>
    </row>
    <row r="395" spans="1:65" s="388" customFormat="1">
      <c r="A395" s="272" t="s">
        <v>427</v>
      </c>
      <c r="B395" s="388" t="s">
        <v>7566</v>
      </c>
      <c r="C395" s="388" t="s">
        <v>10193</v>
      </c>
      <c r="D395" s="390">
        <v>35</v>
      </c>
      <c r="E395" s="390" t="s">
        <v>40</v>
      </c>
      <c r="F395" s="390" t="s">
        <v>34</v>
      </c>
      <c r="G395" s="390" t="s">
        <v>10</v>
      </c>
      <c r="H395" s="390">
        <v>4</v>
      </c>
      <c r="I395" s="390">
        <v>14</v>
      </c>
      <c r="J395" s="519">
        <v>0.222</v>
      </c>
      <c r="K395" s="517">
        <v>6.02</v>
      </c>
      <c r="L395" s="390">
        <v>39</v>
      </c>
      <c r="M395" s="390">
        <v>18</v>
      </c>
      <c r="N395" s="390">
        <v>14</v>
      </c>
      <c r="O395" s="390">
        <v>0</v>
      </c>
      <c r="P395" s="390">
        <v>0</v>
      </c>
      <c r="Q395" s="390">
        <v>0</v>
      </c>
      <c r="R395" s="518">
        <v>127</v>
      </c>
      <c r="S395" s="390">
        <v>168</v>
      </c>
      <c r="T395" s="390">
        <v>91</v>
      </c>
      <c r="U395" s="390">
        <v>85</v>
      </c>
      <c r="V395" s="390">
        <v>18</v>
      </c>
      <c r="W395" s="390">
        <v>39</v>
      </c>
      <c r="X395" s="390">
        <v>4</v>
      </c>
      <c r="Y395" s="390">
        <v>92</v>
      </c>
      <c r="Z395" s="390">
        <v>3</v>
      </c>
      <c r="AA395" s="390">
        <v>0</v>
      </c>
      <c r="AB395" s="390">
        <v>3</v>
      </c>
      <c r="AC395" s="390">
        <v>583</v>
      </c>
      <c r="AD395" s="390">
        <v>71</v>
      </c>
      <c r="AE395" s="390">
        <v>4.55</v>
      </c>
      <c r="AF395" s="519">
        <v>1.63</v>
      </c>
      <c r="AG395" s="518">
        <v>11.9</v>
      </c>
      <c r="AH395" s="518">
        <v>1.3</v>
      </c>
      <c r="AI395" s="518">
        <v>2.8</v>
      </c>
      <c r="AJ395" s="518">
        <v>6.5</v>
      </c>
      <c r="AK395" s="567">
        <v>2.36</v>
      </c>
      <c r="AL395" s="370"/>
      <c r="AM395" s="390">
        <v>250</v>
      </c>
      <c r="AN395" s="390">
        <v>0</v>
      </c>
      <c r="AO395" s="389">
        <v>64</v>
      </c>
      <c r="AP395" s="390">
        <v>14</v>
      </c>
      <c r="AQ395" s="390">
        <v>2</v>
      </c>
      <c r="AR395" s="390">
        <v>7</v>
      </c>
      <c r="AS395" s="390">
        <v>34</v>
      </c>
      <c r="AT395" s="390">
        <v>23</v>
      </c>
      <c r="AU395" s="390">
        <v>45</v>
      </c>
      <c r="AV395" s="519">
        <v>0.25700000000000001</v>
      </c>
      <c r="AW395" s="519">
        <v>0.31900000000000001</v>
      </c>
      <c r="AX395" s="519">
        <v>0.41399999999999998</v>
      </c>
      <c r="AY395" s="519">
        <v>0.73299999999999998</v>
      </c>
      <c r="AZ395" s="370"/>
      <c r="BA395" s="390">
        <v>284</v>
      </c>
      <c r="BB395" s="389">
        <v>0</v>
      </c>
      <c r="BC395" s="389">
        <v>104</v>
      </c>
      <c r="BD395" s="389">
        <v>23</v>
      </c>
      <c r="BE395" s="389">
        <v>3</v>
      </c>
      <c r="BF395" s="390">
        <v>11</v>
      </c>
      <c r="BG395" s="390">
        <v>54</v>
      </c>
      <c r="BH395" s="390">
        <v>16</v>
      </c>
      <c r="BI395" s="390">
        <v>47</v>
      </c>
      <c r="BJ395" s="519">
        <v>0.36599999999999999</v>
      </c>
      <c r="BK395" s="519">
        <v>0.40100000000000002</v>
      </c>
      <c r="BL395" s="519">
        <v>0.58499999999999996</v>
      </c>
      <c r="BM395" s="519">
        <v>0.98599999999999999</v>
      </c>
    </row>
    <row r="396" spans="1:65" s="388" customFormat="1">
      <c r="A396" s="272" t="s">
        <v>8107</v>
      </c>
      <c r="B396" s="388" t="s">
        <v>8108</v>
      </c>
      <c r="C396" s="388" t="s">
        <v>10193</v>
      </c>
      <c r="D396" s="390">
        <v>32</v>
      </c>
      <c r="E396" s="390" t="s">
        <v>51</v>
      </c>
      <c r="F396" s="390" t="s">
        <v>43</v>
      </c>
      <c r="G396" s="390" t="s">
        <v>10</v>
      </c>
      <c r="H396" s="390">
        <v>2</v>
      </c>
      <c r="I396" s="390">
        <v>2</v>
      </c>
      <c r="J396" s="519">
        <v>0.5</v>
      </c>
      <c r="K396" s="517">
        <v>4.66</v>
      </c>
      <c r="L396" s="390">
        <v>56</v>
      </c>
      <c r="M396" s="390">
        <v>0</v>
      </c>
      <c r="N396" s="390">
        <v>13</v>
      </c>
      <c r="O396" s="390">
        <v>0</v>
      </c>
      <c r="P396" s="390">
        <v>0</v>
      </c>
      <c r="Q396" s="390">
        <v>3</v>
      </c>
      <c r="R396" s="518">
        <v>46.332999999999998</v>
      </c>
      <c r="S396" s="390">
        <v>43</v>
      </c>
      <c r="T396" s="390">
        <v>30</v>
      </c>
      <c r="U396" s="390">
        <v>24</v>
      </c>
      <c r="V396" s="390">
        <v>2</v>
      </c>
      <c r="W396" s="390">
        <v>32</v>
      </c>
      <c r="X396" s="390">
        <v>2</v>
      </c>
      <c r="Y396" s="390">
        <v>47</v>
      </c>
      <c r="Z396" s="390">
        <v>1</v>
      </c>
      <c r="AA396" s="390">
        <v>0</v>
      </c>
      <c r="AB396" s="390">
        <v>0</v>
      </c>
      <c r="AC396" s="390">
        <v>212</v>
      </c>
      <c r="AD396" s="390">
        <v>88</v>
      </c>
      <c r="AE396" s="390">
        <v>3.83</v>
      </c>
      <c r="AF396" s="519">
        <v>1.619</v>
      </c>
      <c r="AG396" s="518">
        <v>8.4</v>
      </c>
      <c r="AH396" s="518">
        <v>0.4</v>
      </c>
      <c r="AI396" s="518">
        <v>6.2</v>
      </c>
      <c r="AJ396" s="518">
        <v>9.1</v>
      </c>
      <c r="AK396" s="567">
        <v>1.47</v>
      </c>
      <c r="AL396" s="370"/>
      <c r="AM396" s="390">
        <v>78</v>
      </c>
      <c r="AN396" s="390">
        <v>0</v>
      </c>
      <c r="AO396" s="389">
        <v>16</v>
      </c>
      <c r="AP396" s="390">
        <v>4</v>
      </c>
      <c r="AQ396" s="390">
        <v>1</v>
      </c>
      <c r="AR396" s="390">
        <v>0</v>
      </c>
      <c r="AS396" s="390">
        <v>10</v>
      </c>
      <c r="AT396" s="390">
        <v>21</v>
      </c>
      <c r="AU396" s="390">
        <v>24</v>
      </c>
      <c r="AV396" s="519">
        <v>0.20499999999999999</v>
      </c>
      <c r="AW396" s="519">
        <v>0.374</v>
      </c>
      <c r="AX396" s="519">
        <v>0.28199999999999997</v>
      </c>
      <c r="AY396" s="519">
        <v>0.65600000000000003</v>
      </c>
      <c r="AZ396" s="370"/>
      <c r="BA396" s="390">
        <v>100</v>
      </c>
      <c r="BB396" s="389">
        <v>0</v>
      </c>
      <c r="BC396" s="389">
        <v>27</v>
      </c>
      <c r="BD396" s="389">
        <v>1</v>
      </c>
      <c r="BE396" s="389">
        <v>2</v>
      </c>
      <c r="BF396" s="390">
        <v>2</v>
      </c>
      <c r="BG396" s="390">
        <v>16</v>
      </c>
      <c r="BH396" s="390">
        <v>11</v>
      </c>
      <c r="BI396" s="390">
        <v>23</v>
      </c>
      <c r="BJ396" s="519">
        <v>0.27</v>
      </c>
      <c r="BK396" s="519">
        <v>0.34799999999999998</v>
      </c>
      <c r="BL396" s="519">
        <v>0.38</v>
      </c>
      <c r="BM396" s="519">
        <v>0.72799999999999998</v>
      </c>
    </row>
    <row r="397" spans="1:65" s="388" customFormat="1">
      <c r="A397" s="272" t="s">
        <v>8182</v>
      </c>
      <c r="B397" s="388" t="s">
        <v>8183</v>
      </c>
      <c r="C397" s="388" t="s">
        <v>10193</v>
      </c>
      <c r="D397" s="390">
        <v>25</v>
      </c>
      <c r="E397" s="390" t="s">
        <v>128</v>
      </c>
      <c r="F397" s="390" t="s">
        <v>43</v>
      </c>
      <c r="G397" s="390" t="s">
        <v>10</v>
      </c>
      <c r="H397" s="390">
        <v>0</v>
      </c>
      <c r="I397" s="390">
        <v>2</v>
      </c>
      <c r="J397" s="519">
        <v>0</v>
      </c>
      <c r="K397" s="517">
        <v>4.37</v>
      </c>
      <c r="L397" s="390">
        <v>45</v>
      </c>
      <c r="M397" s="390">
        <v>0</v>
      </c>
      <c r="N397" s="390">
        <v>12</v>
      </c>
      <c r="O397" s="390">
        <v>0</v>
      </c>
      <c r="P397" s="390">
        <v>0</v>
      </c>
      <c r="Q397" s="390">
        <v>0</v>
      </c>
      <c r="R397" s="518">
        <v>47.332999999999998</v>
      </c>
      <c r="S397" s="390">
        <v>50</v>
      </c>
      <c r="T397" s="390">
        <v>25</v>
      </c>
      <c r="U397" s="390">
        <v>23</v>
      </c>
      <c r="V397" s="390">
        <v>3</v>
      </c>
      <c r="W397" s="390">
        <v>23</v>
      </c>
      <c r="X397" s="390">
        <v>1</v>
      </c>
      <c r="Y397" s="390">
        <v>55</v>
      </c>
      <c r="Z397" s="390">
        <v>2</v>
      </c>
      <c r="AA397" s="390">
        <v>0</v>
      </c>
      <c r="AB397" s="390">
        <v>4</v>
      </c>
      <c r="AC397" s="390">
        <v>214</v>
      </c>
      <c r="AD397" s="390">
        <v>88</v>
      </c>
      <c r="AE397" s="390">
        <v>3.25</v>
      </c>
      <c r="AF397" s="519">
        <v>1.542</v>
      </c>
      <c r="AG397" s="518">
        <v>9.5</v>
      </c>
      <c r="AH397" s="518">
        <v>0.6</v>
      </c>
      <c r="AI397" s="518">
        <v>4.4000000000000004</v>
      </c>
      <c r="AJ397" s="518">
        <v>10.5</v>
      </c>
      <c r="AK397" s="567">
        <v>2.39</v>
      </c>
      <c r="AL397" s="370"/>
      <c r="AM397" s="390">
        <v>87</v>
      </c>
      <c r="AN397" s="390">
        <v>0</v>
      </c>
      <c r="AO397" s="389">
        <v>22</v>
      </c>
      <c r="AP397" s="390">
        <v>5</v>
      </c>
      <c r="AQ397" s="390">
        <v>1</v>
      </c>
      <c r="AR397" s="390">
        <v>2</v>
      </c>
      <c r="AS397" s="390">
        <v>14</v>
      </c>
      <c r="AT397" s="390">
        <v>9</v>
      </c>
      <c r="AU397" s="390">
        <v>19</v>
      </c>
      <c r="AV397" s="519">
        <v>0.253</v>
      </c>
      <c r="AW397" s="519">
        <v>0.32300000000000001</v>
      </c>
      <c r="AX397" s="519">
        <v>0.40200000000000002</v>
      </c>
      <c r="AY397" s="519">
        <v>0.72499999999999998</v>
      </c>
      <c r="AZ397" s="370"/>
      <c r="BA397" s="390">
        <v>99</v>
      </c>
      <c r="BB397" s="389">
        <v>0</v>
      </c>
      <c r="BC397" s="389">
        <v>28</v>
      </c>
      <c r="BD397" s="389">
        <v>5</v>
      </c>
      <c r="BE397" s="389">
        <v>2</v>
      </c>
      <c r="BF397" s="390">
        <v>1</v>
      </c>
      <c r="BG397" s="390">
        <v>13</v>
      </c>
      <c r="BH397" s="390">
        <v>14</v>
      </c>
      <c r="BI397" s="390">
        <v>36</v>
      </c>
      <c r="BJ397" s="519">
        <v>0.28299999999999997</v>
      </c>
      <c r="BK397" s="519">
        <v>0.379</v>
      </c>
      <c r="BL397" s="519">
        <v>0.40400000000000003</v>
      </c>
      <c r="BM397" s="519">
        <v>0.78300000000000003</v>
      </c>
    </row>
    <row r="398" spans="1:65" s="388" customFormat="1">
      <c r="A398" s="272" t="s">
        <v>428</v>
      </c>
      <c r="B398" s="388" t="s">
        <v>7567</v>
      </c>
      <c r="C398" s="388" t="s">
        <v>10193</v>
      </c>
      <c r="D398" s="390">
        <v>29</v>
      </c>
      <c r="E398" s="390" t="s">
        <v>53</v>
      </c>
      <c r="F398" s="390" t="s">
        <v>34</v>
      </c>
      <c r="G398" s="390" t="s">
        <v>35</v>
      </c>
      <c r="H398" s="390">
        <v>2</v>
      </c>
      <c r="I398" s="390">
        <v>6</v>
      </c>
      <c r="J398" s="519">
        <v>0.25</v>
      </c>
      <c r="K398" s="517">
        <v>6.08</v>
      </c>
      <c r="L398" s="390">
        <v>26</v>
      </c>
      <c r="M398" s="390">
        <v>11</v>
      </c>
      <c r="N398" s="390">
        <v>5</v>
      </c>
      <c r="O398" s="390">
        <v>0</v>
      </c>
      <c r="P398" s="390">
        <v>0</v>
      </c>
      <c r="Q398" s="390">
        <v>0</v>
      </c>
      <c r="R398" s="518">
        <v>74</v>
      </c>
      <c r="S398" s="390">
        <v>87</v>
      </c>
      <c r="T398" s="390">
        <v>53</v>
      </c>
      <c r="U398" s="390">
        <v>50</v>
      </c>
      <c r="V398" s="390">
        <v>12</v>
      </c>
      <c r="W398" s="390">
        <v>44</v>
      </c>
      <c r="X398" s="390">
        <v>1</v>
      </c>
      <c r="Y398" s="390">
        <v>66</v>
      </c>
      <c r="Z398" s="390">
        <v>4</v>
      </c>
      <c r="AA398" s="390">
        <v>1</v>
      </c>
      <c r="AB398" s="390">
        <v>4</v>
      </c>
      <c r="AC398" s="390">
        <v>344</v>
      </c>
      <c r="AD398" s="390">
        <v>72</v>
      </c>
      <c r="AE398" s="390">
        <v>5.43</v>
      </c>
      <c r="AF398" s="519">
        <v>1.77</v>
      </c>
      <c r="AG398" s="518">
        <v>10.6</v>
      </c>
      <c r="AH398" s="518">
        <v>1.5</v>
      </c>
      <c r="AI398" s="518">
        <v>5.4</v>
      </c>
      <c r="AJ398" s="518">
        <v>8</v>
      </c>
      <c r="AK398" s="567">
        <v>1.5</v>
      </c>
      <c r="AL398" s="370"/>
      <c r="AM398" s="390">
        <v>64</v>
      </c>
      <c r="AN398" s="390">
        <v>0</v>
      </c>
      <c r="AO398" s="389">
        <v>18</v>
      </c>
      <c r="AP398" s="390">
        <v>4</v>
      </c>
      <c r="AQ398" s="390">
        <v>0</v>
      </c>
      <c r="AR398" s="390">
        <v>0</v>
      </c>
      <c r="AS398" s="390">
        <v>5</v>
      </c>
      <c r="AT398" s="390">
        <v>5</v>
      </c>
      <c r="AU398" s="390">
        <v>11</v>
      </c>
      <c r="AV398" s="519">
        <v>0.28100000000000003</v>
      </c>
      <c r="AW398" s="519">
        <v>0.36099999999999999</v>
      </c>
      <c r="AX398" s="519">
        <v>0.34399999999999997</v>
      </c>
      <c r="AY398" s="519">
        <v>0.70499999999999996</v>
      </c>
      <c r="AZ398" s="370"/>
      <c r="BA398" s="390">
        <v>229</v>
      </c>
      <c r="BB398" s="389">
        <v>0</v>
      </c>
      <c r="BC398" s="389">
        <v>69</v>
      </c>
      <c r="BD398" s="389">
        <v>18</v>
      </c>
      <c r="BE398" s="389">
        <v>1</v>
      </c>
      <c r="BF398" s="390">
        <v>12</v>
      </c>
      <c r="BG398" s="390">
        <v>42</v>
      </c>
      <c r="BH398" s="390">
        <v>39</v>
      </c>
      <c r="BI398" s="390">
        <v>55</v>
      </c>
      <c r="BJ398" s="519">
        <v>0.30099999999999999</v>
      </c>
      <c r="BK398" s="519">
        <v>0.40100000000000002</v>
      </c>
      <c r="BL398" s="519">
        <v>0.54600000000000004</v>
      </c>
      <c r="BM398" s="519">
        <v>0.94699999999999995</v>
      </c>
    </row>
    <row r="399" spans="1:65" s="388" customFormat="1">
      <c r="A399" s="272" t="s">
        <v>6560</v>
      </c>
      <c r="B399" s="388" t="s">
        <v>7568</v>
      </c>
      <c r="C399" s="388" t="s">
        <v>10193</v>
      </c>
      <c r="D399" s="390">
        <v>29</v>
      </c>
      <c r="E399" s="390" t="s">
        <v>51</v>
      </c>
      <c r="F399" s="390" t="s">
        <v>34</v>
      </c>
      <c r="G399" s="390" t="s">
        <v>10</v>
      </c>
      <c r="H399" s="390">
        <v>2</v>
      </c>
      <c r="I399" s="390">
        <v>1</v>
      </c>
      <c r="J399" s="519">
        <v>0.66700000000000004</v>
      </c>
      <c r="K399" s="517">
        <v>2.54</v>
      </c>
      <c r="L399" s="390">
        <v>77</v>
      </c>
      <c r="M399" s="390">
        <v>0</v>
      </c>
      <c r="N399" s="390">
        <v>11</v>
      </c>
      <c r="O399" s="390">
        <v>0</v>
      </c>
      <c r="P399" s="390">
        <v>0</v>
      </c>
      <c r="Q399" s="390">
        <v>2</v>
      </c>
      <c r="R399" s="518">
        <v>71</v>
      </c>
      <c r="S399" s="390">
        <v>57</v>
      </c>
      <c r="T399" s="390">
        <v>21</v>
      </c>
      <c r="U399" s="390">
        <v>20</v>
      </c>
      <c r="V399" s="390">
        <v>6</v>
      </c>
      <c r="W399" s="390">
        <v>22</v>
      </c>
      <c r="X399" s="390">
        <v>1</v>
      </c>
      <c r="Y399" s="390">
        <v>101</v>
      </c>
      <c r="Z399" s="390">
        <v>3</v>
      </c>
      <c r="AA399" s="390">
        <v>0</v>
      </c>
      <c r="AB399" s="390">
        <v>8</v>
      </c>
      <c r="AC399" s="390">
        <v>292</v>
      </c>
      <c r="AD399" s="390">
        <v>169</v>
      </c>
      <c r="AE399" s="390">
        <v>2.4700000000000002</v>
      </c>
      <c r="AF399" s="519">
        <v>1.113</v>
      </c>
      <c r="AG399" s="518">
        <v>7.2</v>
      </c>
      <c r="AH399" s="518">
        <v>0.8</v>
      </c>
      <c r="AI399" s="518">
        <v>2.8</v>
      </c>
      <c r="AJ399" s="518">
        <v>12.8</v>
      </c>
      <c r="AK399" s="567">
        <v>4.59</v>
      </c>
      <c r="AL399" s="370"/>
      <c r="AM399" s="390">
        <v>99</v>
      </c>
      <c r="AN399" s="390">
        <v>0</v>
      </c>
      <c r="AO399" s="389">
        <v>17</v>
      </c>
      <c r="AP399" s="390">
        <v>2</v>
      </c>
      <c r="AQ399" s="390">
        <v>1</v>
      </c>
      <c r="AR399" s="390">
        <v>2</v>
      </c>
      <c r="AS399" s="390">
        <v>7</v>
      </c>
      <c r="AT399" s="390">
        <v>9</v>
      </c>
      <c r="AU399" s="390">
        <v>44</v>
      </c>
      <c r="AV399" s="519">
        <v>0.17199999999999999</v>
      </c>
      <c r="AW399" s="519">
        <v>0.24299999999999999</v>
      </c>
      <c r="AX399" s="519">
        <v>0.27300000000000002</v>
      </c>
      <c r="AY399" s="519">
        <v>0.51600000000000001</v>
      </c>
      <c r="AZ399" s="370"/>
      <c r="BA399" s="390">
        <v>165</v>
      </c>
      <c r="BB399" s="389">
        <v>0</v>
      </c>
      <c r="BC399" s="389">
        <v>40</v>
      </c>
      <c r="BD399" s="389">
        <v>6</v>
      </c>
      <c r="BE399" s="389">
        <v>0</v>
      </c>
      <c r="BF399" s="390">
        <v>4</v>
      </c>
      <c r="BG399" s="390">
        <v>22</v>
      </c>
      <c r="BH399" s="390">
        <v>13</v>
      </c>
      <c r="BI399" s="390">
        <v>57</v>
      </c>
      <c r="BJ399" s="519">
        <v>0.24199999999999999</v>
      </c>
      <c r="BK399" s="519">
        <v>0.30599999999999999</v>
      </c>
      <c r="BL399" s="519">
        <v>0.35199999999999998</v>
      </c>
      <c r="BM399" s="519">
        <v>0.65800000000000003</v>
      </c>
    </row>
    <row r="400" spans="1:65" s="388" customFormat="1">
      <c r="A400" s="272" t="s">
        <v>6159</v>
      </c>
      <c r="B400" s="388" t="s">
        <v>7569</v>
      </c>
      <c r="C400" s="388" t="s">
        <v>10193</v>
      </c>
      <c r="D400" s="390">
        <v>31</v>
      </c>
      <c r="E400" s="390" t="s">
        <v>113</v>
      </c>
      <c r="F400" s="390" t="s">
        <v>43</v>
      </c>
      <c r="G400" s="390" t="s">
        <v>35</v>
      </c>
      <c r="H400" s="390">
        <v>2</v>
      </c>
      <c r="I400" s="390">
        <v>3</v>
      </c>
      <c r="J400" s="519">
        <v>0.4</v>
      </c>
      <c r="K400" s="517">
        <v>6.09</v>
      </c>
      <c r="L400" s="390">
        <v>49</v>
      </c>
      <c r="M400" s="390">
        <v>0</v>
      </c>
      <c r="N400" s="390">
        <v>11</v>
      </c>
      <c r="O400" s="390">
        <v>0</v>
      </c>
      <c r="P400" s="390">
        <v>0</v>
      </c>
      <c r="Q400" s="390">
        <v>0</v>
      </c>
      <c r="R400" s="518">
        <v>54.667000000000002</v>
      </c>
      <c r="S400" s="390">
        <v>56</v>
      </c>
      <c r="T400" s="390">
        <v>42</v>
      </c>
      <c r="U400" s="390">
        <v>37</v>
      </c>
      <c r="V400" s="390">
        <v>7</v>
      </c>
      <c r="W400" s="390">
        <v>26</v>
      </c>
      <c r="X400" s="390">
        <v>1</v>
      </c>
      <c r="Y400" s="390">
        <v>47</v>
      </c>
      <c r="Z400" s="390">
        <v>2</v>
      </c>
      <c r="AA400" s="390">
        <v>2</v>
      </c>
      <c r="AB400" s="390">
        <v>4</v>
      </c>
      <c r="AC400" s="390">
        <v>241</v>
      </c>
      <c r="AD400" s="390">
        <v>77</v>
      </c>
      <c r="AE400" s="390">
        <v>4.6399999999999997</v>
      </c>
      <c r="AF400" s="519">
        <v>1.5</v>
      </c>
      <c r="AG400" s="518">
        <v>9.1999999999999993</v>
      </c>
      <c r="AH400" s="518">
        <v>1.2</v>
      </c>
      <c r="AI400" s="518">
        <v>4.3</v>
      </c>
      <c r="AJ400" s="518">
        <v>7.7</v>
      </c>
      <c r="AK400" s="567">
        <v>1.81</v>
      </c>
      <c r="AL400" s="370"/>
      <c r="AM400" s="390">
        <v>89</v>
      </c>
      <c r="AN400" s="390">
        <v>0</v>
      </c>
      <c r="AO400" s="389">
        <v>20</v>
      </c>
      <c r="AP400" s="390">
        <v>3</v>
      </c>
      <c r="AQ400" s="390">
        <v>1</v>
      </c>
      <c r="AR400" s="390">
        <v>2</v>
      </c>
      <c r="AS400" s="390">
        <v>14</v>
      </c>
      <c r="AT400" s="390">
        <v>8</v>
      </c>
      <c r="AU400" s="390">
        <v>28</v>
      </c>
      <c r="AV400" s="519">
        <v>0.22500000000000001</v>
      </c>
      <c r="AW400" s="519">
        <v>0.3</v>
      </c>
      <c r="AX400" s="519">
        <v>0.34799999999999998</v>
      </c>
      <c r="AY400" s="519">
        <v>0.64800000000000002</v>
      </c>
      <c r="AZ400" s="370"/>
      <c r="BA400" s="390">
        <v>120</v>
      </c>
      <c r="BB400" s="389">
        <v>0</v>
      </c>
      <c r="BC400" s="389">
        <v>36</v>
      </c>
      <c r="BD400" s="389">
        <v>3</v>
      </c>
      <c r="BE400" s="389">
        <v>3</v>
      </c>
      <c r="BF400" s="390">
        <v>5</v>
      </c>
      <c r="BG400" s="390">
        <v>24</v>
      </c>
      <c r="BH400" s="390">
        <v>18</v>
      </c>
      <c r="BI400" s="390">
        <v>19</v>
      </c>
      <c r="BJ400" s="519">
        <v>0.3</v>
      </c>
      <c r="BK400" s="519">
        <v>0.38600000000000001</v>
      </c>
      <c r="BL400" s="519">
        <v>0.5</v>
      </c>
      <c r="BM400" s="519">
        <v>0.88600000000000001</v>
      </c>
    </row>
    <row r="401" spans="1:65" s="388" customFormat="1">
      <c r="A401" s="272" t="s">
        <v>8040</v>
      </c>
      <c r="B401" s="388" t="s">
        <v>8041</v>
      </c>
      <c r="C401" s="388" t="s">
        <v>10193</v>
      </c>
      <c r="D401" s="390">
        <v>32</v>
      </c>
      <c r="E401" s="390" t="s">
        <v>42</v>
      </c>
      <c r="F401" s="390" t="s">
        <v>43</v>
      </c>
      <c r="G401" s="390" t="s">
        <v>10</v>
      </c>
      <c r="H401" s="390">
        <v>0</v>
      </c>
      <c r="I401" s="390">
        <v>2</v>
      </c>
      <c r="J401" s="519">
        <v>0</v>
      </c>
      <c r="K401" s="517">
        <v>6.15</v>
      </c>
      <c r="L401" s="390">
        <v>29</v>
      </c>
      <c r="M401" s="390">
        <v>0</v>
      </c>
      <c r="N401" s="390">
        <v>12</v>
      </c>
      <c r="O401" s="390">
        <v>0</v>
      </c>
      <c r="P401" s="390">
        <v>0</v>
      </c>
      <c r="Q401" s="390">
        <v>4</v>
      </c>
      <c r="R401" s="518">
        <v>26.332999999999998</v>
      </c>
      <c r="S401" s="390">
        <v>28</v>
      </c>
      <c r="T401" s="390">
        <v>18</v>
      </c>
      <c r="U401" s="390">
        <v>18</v>
      </c>
      <c r="V401" s="390">
        <v>6</v>
      </c>
      <c r="W401" s="390">
        <v>14</v>
      </c>
      <c r="X401" s="390">
        <v>0</v>
      </c>
      <c r="Y401" s="390">
        <v>31</v>
      </c>
      <c r="Z401" s="390">
        <v>1</v>
      </c>
      <c r="AA401" s="390">
        <v>0</v>
      </c>
      <c r="AB401" s="390">
        <v>2</v>
      </c>
      <c r="AC401" s="390">
        <v>116</v>
      </c>
      <c r="AD401" s="390">
        <v>61</v>
      </c>
      <c r="AE401" s="390">
        <v>5.48</v>
      </c>
      <c r="AF401" s="519">
        <v>1.595</v>
      </c>
      <c r="AG401" s="518">
        <v>9.6</v>
      </c>
      <c r="AH401" s="518">
        <v>2.1</v>
      </c>
      <c r="AI401" s="518">
        <v>4.8</v>
      </c>
      <c r="AJ401" s="518">
        <v>10.6</v>
      </c>
      <c r="AK401" s="567">
        <v>2.21</v>
      </c>
      <c r="AL401" s="370"/>
      <c r="AM401" s="390">
        <v>41</v>
      </c>
      <c r="AN401" s="390">
        <v>0</v>
      </c>
      <c r="AO401" s="389">
        <v>11</v>
      </c>
      <c r="AP401" s="390">
        <v>1</v>
      </c>
      <c r="AQ401" s="390">
        <v>1</v>
      </c>
      <c r="AR401" s="390">
        <v>5</v>
      </c>
      <c r="AS401" s="390">
        <v>6</v>
      </c>
      <c r="AT401" s="390">
        <v>4</v>
      </c>
      <c r="AU401" s="390">
        <v>10</v>
      </c>
      <c r="AV401" s="519">
        <v>0.26800000000000002</v>
      </c>
      <c r="AW401" s="519">
        <v>0.34</v>
      </c>
      <c r="AX401" s="519">
        <v>0.70699999999999996</v>
      </c>
      <c r="AY401" s="519">
        <v>1.0469999999999999</v>
      </c>
      <c r="AZ401" s="370"/>
      <c r="BA401" s="390">
        <v>59</v>
      </c>
      <c r="BB401" s="389">
        <v>0</v>
      </c>
      <c r="BC401" s="389">
        <v>17</v>
      </c>
      <c r="BD401" s="389">
        <v>0</v>
      </c>
      <c r="BE401" s="389">
        <v>0</v>
      </c>
      <c r="BF401" s="390">
        <v>1</v>
      </c>
      <c r="BG401" s="390">
        <v>7</v>
      </c>
      <c r="BH401" s="390">
        <v>10</v>
      </c>
      <c r="BI401" s="390">
        <v>21</v>
      </c>
      <c r="BJ401" s="519">
        <v>0.28799999999999998</v>
      </c>
      <c r="BK401" s="519">
        <v>0.39100000000000001</v>
      </c>
      <c r="BL401" s="519">
        <v>0.33900000000000002</v>
      </c>
      <c r="BM401" s="519">
        <v>0.73</v>
      </c>
    </row>
    <row r="402" spans="1:65" s="388" customFormat="1">
      <c r="A402" s="272" t="s">
        <v>8188</v>
      </c>
      <c r="B402" s="388" t="s">
        <v>8189</v>
      </c>
      <c r="C402" s="388" t="s">
        <v>10193</v>
      </c>
      <c r="D402" s="390">
        <v>25</v>
      </c>
      <c r="E402" s="390" t="s">
        <v>51</v>
      </c>
      <c r="F402" s="390" t="s">
        <v>52</v>
      </c>
      <c r="G402" s="390" t="s">
        <v>10</v>
      </c>
      <c r="H402" s="390">
        <v>4</v>
      </c>
      <c r="I402" s="390">
        <v>3</v>
      </c>
      <c r="J402" s="519">
        <v>0.57099999999999995</v>
      </c>
      <c r="K402" s="517">
        <v>3.41</v>
      </c>
      <c r="L402" s="390">
        <v>36</v>
      </c>
      <c r="M402" s="390">
        <v>0</v>
      </c>
      <c r="N402" s="390">
        <v>5</v>
      </c>
      <c r="O402" s="390">
        <v>0</v>
      </c>
      <c r="P402" s="390">
        <v>0</v>
      </c>
      <c r="Q402" s="390">
        <v>0</v>
      </c>
      <c r="R402" s="518">
        <v>37</v>
      </c>
      <c r="S402" s="390">
        <v>41</v>
      </c>
      <c r="T402" s="390">
        <v>15</v>
      </c>
      <c r="U402" s="390">
        <v>14</v>
      </c>
      <c r="V402" s="390">
        <v>3</v>
      </c>
      <c r="W402" s="390">
        <v>12</v>
      </c>
      <c r="X402" s="390">
        <v>2</v>
      </c>
      <c r="Y402" s="390">
        <v>30</v>
      </c>
      <c r="Z402" s="390">
        <v>2</v>
      </c>
      <c r="AA402" s="390">
        <v>0</v>
      </c>
      <c r="AB402" s="390">
        <v>5</v>
      </c>
      <c r="AC402" s="390">
        <v>165</v>
      </c>
      <c r="AD402" s="390">
        <v>117</v>
      </c>
      <c r="AE402" s="390">
        <v>3.73</v>
      </c>
      <c r="AF402" s="519">
        <v>1.4319999999999999</v>
      </c>
      <c r="AG402" s="518">
        <v>10</v>
      </c>
      <c r="AH402" s="518">
        <v>0.7</v>
      </c>
      <c r="AI402" s="518">
        <v>2.9</v>
      </c>
      <c r="AJ402" s="518">
        <v>7.3</v>
      </c>
      <c r="AK402" s="567">
        <v>2.5</v>
      </c>
      <c r="AL402" s="370"/>
      <c r="AM402" s="390">
        <v>59</v>
      </c>
      <c r="AN402" s="390">
        <v>0</v>
      </c>
      <c r="AO402" s="389">
        <v>21</v>
      </c>
      <c r="AP402" s="390">
        <v>6</v>
      </c>
      <c r="AQ402" s="390">
        <v>1</v>
      </c>
      <c r="AR402" s="390">
        <v>2</v>
      </c>
      <c r="AS402" s="390">
        <v>8</v>
      </c>
      <c r="AT402" s="390">
        <v>10</v>
      </c>
      <c r="AU402" s="390">
        <v>9</v>
      </c>
      <c r="AV402" s="519">
        <v>0.35599999999999998</v>
      </c>
      <c r="AW402" s="519">
        <v>0.45700000000000002</v>
      </c>
      <c r="AX402" s="519">
        <v>0.59299999999999997</v>
      </c>
      <c r="AY402" s="519">
        <v>1.05</v>
      </c>
      <c r="AZ402" s="370"/>
      <c r="BA402" s="390">
        <v>89</v>
      </c>
      <c r="BB402" s="389">
        <v>0</v>
      </c>
      <c r="BC402" s="389">
        <v>20</v>
      </c>
      <c r="BD402" s="389">
        <v>2</v>
      </c>
      <c r="BE402" s="389">
        <v>0</v>
      </c>
      <c r="BF402" s="390">
        <v>1</v>
      </c>
      <c r="BG402" s="390">
        <v>8</v>
      </c>
      <c r="BH402" s="390">
        <v>2</v>
      </c>
      <c r="BI402" s="390">
        <v>21</v>
      </c>
      <c r="BJ402" s="519">
        <v>0.22500000000000001</v>
      </c>
      <c r="BK402" s="519">
        <v>0.247</v>
      </c>
      <c r="BL402" s="519">
        <v>0.28100000000000003</v>
      </c>
      <c r="BM402" s="519">
        <v>0.52800000000000002</v>
      </c>
    </row>
    <row r="403" spans="1:65" s="388" customFormat="1">
      <c r="A403" s="272" t="s">
        <v>6536</v>
      </c>
      <c r="B403" s="388" t="s">
        <v>7570</v>
      </c>
      <c r="C403" s="388" t="s">
        <v>10193</v>
      </c>
      <c r="D403" s="390">
        <v>26</v>
      </c>
      <c r="E403" s="390" t="s">
        <v>46</v>
      </c>
      <c r="F403" s="390" t="s">
        <v>43</v>
      </c>
      <c r="G403" s="390" t="s">
        <v>10</v>
      </c>
      <c r="H403" s="390">
        <v>9</v>
      </c>
      <c r="I403" s="390">
        <v>12</v>
      </c>
      <c r="J403" s="519">
        <v>0.42899999999999999</v>
      </c>
      <c r="K403" s="517">
        <v>4.8499999999999996</v>
      </c>
      <c r="L403" s="390">
        <v>31</v>
      </c>
      <c r="M403" s="390">
        <v>30</v>
      </c>
      <c r="N403" s="390">
        <v>1</v>
      </c>
      <c r="O403" s="390">
        <v>0</v>
      </c>
      <c r="P403" s="390">
        <v>0</v>
      </c>
      <c r="Q403" s="390">
        <v>0</v>
      </c>
      <c r="R403" s="518">
        <v>146.667</v>
      </c>
      <c r="S403" s="390">
        <v>138</v>
      </c>
      <c r="T403" s="390">
        <v>83</v>
      </c>
      <c r="U403" s="390">
        <v>79</v>
      </c>
      <c r="V403" s="390">
        <v>16</v>
      </c>
      <c r="W403" s="390">
        <v>59</v>
      </c>
      <c r="X403" s="390">
        <v>1</v>
      </c>
      <c r="Y403" s="390">
        <v>161</v>
      </c>
      <c r="Z403" s="390">
        <v>8</v>
      </c>
      <c r="AA403" s="390">
        <v>0</v>
      </c>
      <c r="AB403" s="390">
        <v>9</v>
      </c>
      <c r="AC403" s="390">
        <v>630</v>
      </c>
      <c r="AD403" s="390">
        <v>86</v>
      </c>
      <c r="AE403" s="390">
        <v>3.75</v>
      </c>
      <c r="AF403" s="519">
        <v>1.343</v>
      </c>
      <c r="AG403" s="518">
        <v>8.5</v>
      </c>
      <c r="AH403" s="518">
        <v>1</v>
      </c>
      <c r="AI403" s="518">
        <v>3.6</v>
      </c>
      <c r="AJ403" s="518">
        <v>9.9</v>
      </c>
      <c r="AK403" s="567">
        <v>2.73</v>
      </c>
      <c r="AL403" s="370"/>
      <c r="AM403" s="390">
        <v>274</v>
      </c>
      <c r="AN403" s="390">
        <v>0</v>
      </c>
      <c r="AO403" s="389">
        <v>79</v>
      </c>
      <c r="AP403" s="390">
        <v>19</v>
      </c>
      <c r="AQ403" s="390">
        <v>4</v>
      </c>
      <c r="AR403" s="390">
        <v>13</v>
      </c>
      <c r="AS403" s="390">
        <v>52</v>
      </c>
      <c r="AT403" s="390">
        <v>30</v>
      </c>
      <c r="AU403" s="390">
        <v>69</v>
      </c>
      <c r="AV403" s="519">
        <v>0.28799999999999998</v>
      </c>
      <c r="AW403" s="519">
        <v>0.36</v>
      </c>
      <c r="AX403" s="519">
        <v>0.52900000000000003</v>
      </c>
      <c r="AY403" s="519">
        <v>0.88900000000000001</v>
      </c>
      <c r="AZ403" s="370"/>
      <c r="BA403" s="390">
        <v>279</v>
      </c>
      <c r="BB403" s="389">
        <v>0</v>
      </c>
      <c r="BC403" s="389">
        <v>59</v>
      </c>
      <c r="BD403" s="389">
        <v>16</v>
      </c>
      <c r="BE403" s="389">
        <v>1</v>
      </c>
      <c r="BF403" s="390">
        <v>3</v>
      </c>
      <c r="BG403" s="390">
        <v>20</v>
      </c>
      <c r="BH403" s="390">
        <v>29</v>
      </c>
      <c r="BI403" s="390">
        <v>92</v>
      </c>
      <c r="BJ403" s="519">
        <v>0.21099999999999999</v>
      </c>
      <c r="BK403" s="519">
        <v>0.29799999999999999</v>
      </c>
      <c r="BL403" s="519">
        <v>0.308</v>
      </c>
      <c r="BM403" s="519">
        <v>0.60599999999999998</v>
      </c>
    </row>
    <row r="404" spans="1:65">
      <c r="A404" s="279"/>
      <c r="B404" s="368"/>
      <c r="C404" s="368"/>
      <c r="D404" s="368"/>
      <c r="E404" s="368"/>
      <c r="F404" s="368"/>
      <c r="G404" s="368"/>
      <c r="H404" s="291"/>
      <c r="I404" s="291"/>
      <c r="J404" s="292"/>
      <c r="K404" s="368"/>
      <c r="L404" s="368"/>
      <c r="M404" s="368"/>
      <c r="N404" s="368"/>
      <c r="O404" s="368"/>
      <c r="P404" s="368"/>
      <c r="Q404" s="290"/>
      <c r="R404" s="368"/>
      <c r="S404" s="368"/>
      <c r="T404" s="368"/>
      <c r="U404" s="368"/>
      <c r="V404" s="368"/>
      <c r="W404" s="368"/>
      <c r="X404" s="368"/>
      <c r="Y404" s="368"/>
      <c r="Z404" s="368"/>
      <c r="AA404" s="368"/>
      <c r="AB404" s="368"/>
      <c r="AC404" s="368"/>
      <c r="AD404" s="368"/>
      <c r="AE404" s="368"/>
      <c r="AF404" s="368"/>
      <c r="AG404" s="368"/>
      <c r="AH404" s="368"/>
      <c r="AI404" s="368"/>
      <c r="AJ404" s="319"/>
      <c r="AK404" s="291"/>
      <c r="AL404" s="616"/>
      <c r="AM404" s="291"/>
      <c r="AN404" s="291"/>
      <c r="AO404" s="291"/>
      <c r="AP404" s="319"/>
      <c r="AQ404" s="291"/>
      <c r="AR404" s="291"/>
      <c r="AS404" s="291"/>
      <c r="AT404" s="291"/>
      <c r="AU404" s="291"/>
    </row>
    <row r="405" spans="1:65">
      <c r="A405" s="337" t="s">
        <v>472</v>
      </c>
      <c r="B405" s="373"/>
      <c r="C405" s="373"/>
      <c r="D405" s="373"/>
      <c r="E405" s="390"/>
      <c r="F405" s="390"/>
      <c r="G405" s="390"/>
      <c r="H405" s="390"/>
      <c r="I405" s="390"/>
      <c r="J405" s="390"/>
      <c r="K405" s="390"/>
      <c r="L405" s="390"/>
      <c r="M405" s="390"/>
      <c r="N405" s="390"/>
      <c r="O405" s="390"/>
      <c r="P405" s="389"/>
      <c r="Q405" s="390"/>
      <c r="R405" s="390"/>
      <c r="S405" s="390"/>
      <c r="T405" s="390"/>
      <c r="U405" s="390"/>
      <c r="V405" s="390"/>
      <c r="W405" s="390"/>
      <c r="X405" s="390"/>
      <c r="Y405" s="390"/>
      <c r="Z405" s="390"/>
      <c r="AA405" s="390"/>
      <c r="AB405" s="390"/>
      <c r="AC405" s="390"/>
      <c r="AD405" s="390"/>
      <c r="AE405" s="390"/>
      <c r="AF405" s="390"/>
      <c r="AG405" s="390"/>
      <c r="AH405" s="390"/>
      <c r="AI405" s="390"/>
      <c r="AJ405" s="390"/>
      <c r="AK405" s="389"/>
      <c r="AL405" s="370"/>
      <c r="AM405" s="390"/>
      <c r="AN405" s="390"/>
      <c r="AO405" s="389"/>
      <c r="AP405" s="390"/>
      <c r="AQ405" s="390"/>
      <c r="AR405" s="390"/>
      <c r="AS405" s="389"/>
    </row>
    <row r="406" spans="1:65" s="388" customFormat="1">
      <c r="A406" s="272" t="s">
        <v>6550</v>
      </c>
      <c r="B406" s="388" t="s">
        <v>7571</v>
      </c>
      <c r="C406" s="388" t="s">
        <v>10193</v>
      </c>
      <c r="D406" s="390">
        <v>28</v>
      </c>
      <c r="E406" s="390" t="s">
        <v>113</v>
      </c>
      <c r="F406" s="390" t="s">
        <v>43</v>
      </c>
      <c r="G406" s="390" t="s">
        <v>35</v>
      </c>
      <c r="H406" s="390">
        <v>7</v>
      </c>
      <c r="I406" s="390">
        <v>9</v>
      </c>
      <c r="J406" s="519">
        <v>0.438</v>
      </c>
      <c r="K406" s="517">
        <v>4.55</v>
      </c>
      <c r="L406" s="390">
        <v>32</v>
      </c>
      <c r="M406" s="390">
        <v>32</v>
      </c>
      <c r="N406" s="390">
        <v>0</v>
      </c>
      <c r="O406" s="390">
        <v>0</v>
      </c>
      <c r="P406" s="390">
        <v>0</v>
      </c>
      <c r="Q406" s="390">
        <v>0</v>
      </c>
      <c r="R406" s="518">
        <v>176</v>
      </c>
      <c r="S406" s="390">
        <v>165</v>
      </c>
      <c r="T406" s="390">
        <v>94</v>
      </c>
      <c r="U406" s="390">
        <v>89</v>
      </c>
      <c r="V406" s="390">
        <v>30</v>
      </c>
      <c r="W406" s="390">
        <v>59</v>
      </c>
      <c r="X406" s="390">
        <v>1</v>
      </c>
      <c r="Y406" s="390">
        <v>164</v>
      </c>
      <c r="Z406" s="390">
        <v>3</v>
      </c>
      <c r="AA406" s="390">
        <v>2</v>
      </c>
      <c r="AB406" s="390">
        <v>9</v>
      </c>
      <c r="AC406" s="390">
        <v>737</v>
      </c>
      <c r="AD406" s="390">
        <v>103</v>
      </c>
      <c r="AE406" s="390">
        <v>4.57</v>
      </c>
      <c r="AF406" s="519">
        <v>1.2729999999999999</v>
      </c>
      <c r="AG406" s="518">
        <v>8.4</v>
      </c>
      <c r="AH406" s="518">
        <v>1.5</v>
      </c>
      <c r="AI406" s="518">
        <v>3</v>
      </c>
      <c r="AJ406" s="518">
        <v>8.4</v>
      </c>
      <c r="AK406" s="567">
        <v>2.78</v>
      </c>
      <c r="AL406" s="370"/>
      <c r="AM406" s="390">
        <v>145</v>
      </c>
      <c r="AN406" s="390">
        <v>0</v>
      </c>
      <c r="AO406" s="389">
        <v>41</v>
      </c>
      <c r="AP406" s="390">
        <v>9</v>
      </c>
      <c r="AQ406" s="390">
        <v>0</v>
      </c>
      <c r="AR406" s="390">
        <v>7</v>
      </c>
      <c r="AS406" s="390">
        <v>19</v>
      </c>
      <c r="AT406" s="390">
        <v>11</v>
      </c>
      <c r="AU406" s="390">
        <v>35</v>
      </c>
      <c r="AV406" s="519">
        <v>0.28299999999999997</v>
      </c>
      <c r="AW406" s="519">
        <v>0.33800000000000002</v>
      </c>
      <c r="AX406" s="519">
        <v>0.49</v>
      </c>
      <c r="AY406" s="519">
        <v>0.82799999999999996</v>
      </c>
      <c r="AZ406" s="370"/>
      <c r="BA406" s="390">
        <v>520</v>
      </c>
      <c r="BB406" s="389">
        <v>0</v>
      </c>
      <c r="BC406" s="389">
        <v>124</v>
      </c>
      <c r="BD406" s="389">
        <v>26</v>
      </c>
      <c r="BE406" s="389">
        <v>4</v>
      </c>
      <c r="BF406" s="390">
        <v>23</v>
      </c>
      <c r="BG406" s="390">
        <v>63</v>
      </c>
      <c r="BH406" s="390">
        <v>48</v>
      </c>
      <c r="BI406" s="390">
        <v>129</v>
      </c>
      <c r="BJ406" s="519">
        <v>0.23799999999999999</v>
      </c>
      <c r="BK406" s="519">
        <v>0.30199999999999999</v>
      </c>
      <c r="BL406" s="519">
        <v>0.437</v>
      </c>
      <c r="BM406" s="519">
        <v>0.73899999999999999</v>
      </c>
    </row>
    <row r="407" spans="1:65" s="388" customFormat="1">
      <c r="A407" s="272" t="s">
        <v>7983</v>
      </c>
      <c r="B407" s="388" t="s">
        <v>7984</v>
      </c>
      <c r="C407" s="388" t="s">
        <v>10193</v>
      </c>
      <c r="D407" s="390">
        <v>27</v>
      </c>
      <c r="E407" s="390" t="s">
        <v>66</v>
      </c>
      <c r="F407" s="390" t="s">
        <v>43</v>
      </c>
      <c r="G407" s="390" t="s">
        <v>35</v>
      </c>
      <c r="H407" s="390">
        <v>6</v>
      </c>
      <c r="I407" s="390">
        <v>7</v>
      </c>
      <c r="J407" s="519">
        <v>0.46200000000000002</v>
      </c>
      <c r="K407" s="517">
        <v>4.25</v>
      </c>
      <c r="L407" s="390">
        <v>47</v>
      </c>
      <c r="M407" s="390">
        <v>13</v>
      </c>
      <c r="N407" s="390">
        <v>13</v>
      </c>
      <c r="O407" s="390">
        <v>0</v>
      </c>
      <c r="P407" s="390">
        <v>0</v>
      </c>
      <c r="Q407" s="390">
        <v>0</v>
      </c>
      <c r="R407" s="518">
        <v>118.667</v>
      </c>
      <c r="S407" s="390">
        <v>133</v>
      </c>
      <c r="T407" s="390">
        <v>62</v>
      </c>
      <c r="U407" s="390">
        <v>56</v>
      </c>
      <c r="V407" s="390">
        <v>8</v>
      </c>
      <c r="W407" s="390">
        <v>41</v>
      </c>
      <c r="X407" s="390">
        <v>4</v>
      </c>
      <c r="Y407" s="390">
        <v>75</v>
      </c>
      <c r="Z407" s="390">
        <v>1</v>
      </c>
      <c r="AA407" s="390">
        <v>1</v>
      </c>
      <c r="AB407" s="390">
        <v>1</v>
      </c>
      <c r="AC407" s="390">
        <v>512</v>
      </c>
      <c r="AD407" s="390">
        <v>91</v>
      </c>
      <c r="AE407" s="390">
        <v>3.84</v>
      </c>
      <c r="AF407" s="519">
        <v>1.466</v>
      </c>
      <c r="AG407" s="518">
        <v>10.1</v>
      </c>
      <c r="AH407" s="518">
        <v>0.6</v>
      </c>
      <c r="AI407" s="518">
        <v>3.1</v>
      </c>
      <c r="AJ407" s="518">
        <v>5.7</v>
      </c>
      <c r="AK407" s="567">
        <v>1.83</v>
      </c>
      <c r="AL407" s="370"/>
      <c r="AM407" s="390">
        <v>149</v>
      </c>
      <c r="AN407" s="390">
        <v>0</v>
      </c>
      <c r="AO407" s="389">
        <v>43</v>
      </c>
      <c r="AP407" s="390">
        <v>5</v>
      </c>
      <c r="AQ407" s="390">
        <v>1</v>
      </c>
      <c r="AR407" s="390">
        <v>2</v>
      </c>
      <c r="AS407" s="390">
        <v>16</v>
      </c>
      <c r="AT407" s="390">
        <v>13</v>
      </c>
      <c r="AU407" s="390">
        <v>23</v>
      </c>
      <c r="AV407" s="519">
        <v>0.28899999999999998</v>
      </c>
      <c r="AW407" s="519">
        <v>0.34799999999999998</v>
      </c>
      <c r="AX407" s="519">
        <v>0.376</v>
      </c>
      <c r="AY407" s="519">
        <v>0.72399999999999998</v>
      </c>
      <c r="AZ407" s="370"/>
      <c r="BA407" s="390">
        <v>312</v>
      </c>
      <c r="BB407" s="389">
        <v>0</v>
      </c>
      <c r="BC407" s="389">
        <v>90</v>
      </c>
      <c r="BD407" s="389">
        <v>18</v>
      </c>
      <c r="BE407" s="389">
        <v>1</v>
      </c>
      <c r="BF407" s="390">
        <v>6</v>
      </c>
      <c r="BG407" s="390">
        <v>40</v>
      </c>
      <c r="BH407" s="390">
        <v>28</v>
      </c>
      <c r="BI407" s="390">
        <v>52</v>
      </c>
      <c r="BJ407" s="519">
        <v>0.28799999999999998</v>
      </c>
      <c r="BK407" s="519">
        <v>0.34699999999999998</v>
      </c>
      <c r="BL407" s="519">
        <v>0.41</v>
      </c>
      <c r="BM407" s="519">
        <v>0.75700000000000001</v>
      </c>
    </row>
    <row r="408" spans="1:65" s="388" customFormat="1">
      <c r="A408" s="272" t="s">
        <v>6577</v>
      </c>
      <c r="B408" s="388" t="s">
        <v>7572</v>
      </c>
      <c r="C408" s="388" t="s">
        <v>10193</v>
      </c>
      <c r="D408" s="390">
        <v>31</v>
      </c>
      <c r="E408" s="390" t="s">
        <v>36</v>
      </c>
      <c r="F408" s="390" t="s">
        <v>34</v>
      </c>
      <c r="G408" s="390" t="s">
        <v>35</v>
      </c>
      <c r="H408" s="390">
        <v>6</v>
      </c>
      <c r="I408" s="390">
        <v>0</v>
      </c>
      <c r="J408" s="519">
        <v>1</v>
      </c>
      <c r="K408" s="517">
        <v>2.75</v>
      </c>
      <c r="L408" s="390">
        <v>54</v>
      </c>
      <c r="M408" s="390">
        <v>0</v>
      </c>
      <c r="N408" s="390">
        <v>4</v>
      </c>
      <c r="O408" s="390">
        <v>0</v>
      </c>
      <c r="P408" s="390">
        <v>0</v>
      </c>
      <c r="Q408" s="390">
        <v>0</v>
      </c>
      <c r="R408" s="518">
        <v>39.332999999999998</v>
      </c>
      <c r="S408" s="390">
        <v>32</v>
      </c>
      <c r="T408" s="390">
        <v>17</v>
      </c>
      <c r="U408" s="390">
        <v>12</v>
      </c>
      <c r="V408" s="390">
        <v>4</v>
      </c>
      <c r="W408" s="390">
        <v>15</v>
      </c>
      <c r="X408" s="390">
        <v>1</v>
      </c>
      <c r="Y408" s="390">
        <v>41</v>
      </c>
      <c r="Z408" s="390">
        <v>0</v>
      </c>
      <c r="AA408" s="390">
        <v>0</v>
      </c>
      <c r="AB408" s="390">
        <v>1</v>
      </c>
      <c r="AC408" s="390">
        <v>163</v>
      </c>
      <c r="AD408" s="390">
        <v>152</v>
      </c>
      <c r="AE408" s="390">
        <v>3.54</v>
      </c>
      <c r="AF408" s="519">
        <v>1.1950000000000001</v>
      </c>
      <c r="AG408" s="518">
        <v>7.3</v>
      </c>
      <c r="AH408" s="518">
        <v>0.9</v>
      </c>
      <c r="AI408" s="518">
        <v>3.4</v>
      </c>
      <c r="AJ408" s="518">
        <v>9.4</v>
      </c>
      <c r="AK408" s="567">
        <v>2.73</v>
      </c>
      <c r="AL408" s="370"/>
      <c r="AM408" s="390">
        <v>83</v>
      </c>
      <c r="AN408" s="390">
        <v>0</v>
      </c>
      <c r="AO408" s="389">
        <v>14</v>
      </c>
      <c r="AP408" s="390">
        <v>2</v>
      </c>
      <c r="AQ408" s="390">
        <v>0</v>
      </c>
      <c r="AR408" s="390">
        <v>2</v>
      </c>
      <c r="AS408" s="390">
        <v>4</v>
      </c>
      <c r="AT408" s="390">
        <v>7</v>
      </c>
      <c r="AU408" s="390">
        <v>29</v>
      </c>
      <c r="AV408" s="519">
        <v>0.16900000000000001</v>
      </c>
      <c r="AW408" s="519">
        <v>0.23100000000000001</v>
      </c>
      <c r="AX408" s="519">
        <v>0.26500000000000001</v>
      </c>
      <c r="AY408" s="519">
        <v>0.496</v>
      </c>
      <c r="AZ408" s="370"/>
      <c r="BA408" s="390">
        <v>63</v>
      </c>
      <c r="BB408" s="389">
        <v>0</v>
      </c>
      <c r="BC408" s="389">
        <v>18</v>
      </c>
      <c r="BD408" s="389">
        <v>6</v>
      </c>
      <c r="BE408" s="389">
        <v>0</v>
      </c>
      <c r="BF408" s="390">
        <v>2</v>
      </c>
      <c r="BG408" s="390">
        <v>5</v>
      </c>
      <c r="BH408" s="390">
        <v>8</v>
      </c>
      <c r="BI408" s="390">
        <v>12</v>
      </c>
      <c r="BJ408" s="519">
        <v>0.28599999999999998</v>
      </c>
      <c r="BK408" s="519">
        <v>0.36599999999999999</v>
      </c>
      <c r="BL408" s="519">
        <v>0.47599999999999998</v>
      </c>
      <c r="BM408" s="519">
        <v>0.84199999999999997</v>
      </c>
    </row>
    <row r="409" spans="1:65" s="388" customFormat="1">
      <c r="A409" s="272" t="s">
        <v>433</v>
      </c>
      <c r="B409" s="388" t="s">
        <v>7573</v>
      </c>
      <c r="C409" s="388" t="s">
        <v>10193</v>
      </c>
      <c r="D409" s="390">
        <v>27</v>
      </c>
      <c r="E409" s="390" t="s">
        <v>115</v>
      </c>
      <c r="F409" s="390" t="s">
        <v>34</v>
      </c>
      <c r="G409" s="390" t="s">
        <v>10</v>
      </c>
      <c r="H409" s="390">
        <v>15</v>
      </c>
      <c r="I409" s="390">
        <v>5</v>
      </c>
      <c r="J409" s="519">
        <v>0.75</v>
      </c>
      <c r="K409" s="517">
        <v>2.88</v>
      </c>
      <c r="L409" s="390">
        <v>32</v>
      </c>
      <c r="M409" s="390">
        <v>32</v>
      </c>
      <c r="N409" s="390">
        <v>0</v>
      </c>
      <c r="O409" s="390">
        <v>1</v>
      </c>
      <c r="P409" s="390">
        <v>1</v>
      </c>
      <c r="Q409" s="390">
        <v>0</v>
      </c>
      <c r="R409" s="518">
        <v>200.333</v>
      </c>
      <c r="S409" s="390">
        <v>143</v>
      </c>
      <c r="T409" s="390">
        <v>68</v>
      </c>
      <c r="U409" s="390">
        <v>64</v>
      </c>
      <c r="V409" s="390">
        <v>19</v>
      </c>
      <c r="W409" s="390">
        <v>64</v>
      </c>
      <c r="X409" s="390">
        <v>0</v>
      </c>
      <c r="Y409" s="390">
        <v>276</v>
      </c>
      <c r="Z409" s="390">
        <v>7</v>
      </c>
      <c r="AA409" s="390">
        <v>0</v>
      </c>
      <c r="AB409" s="390">
        <v>9</v>
      </c>
      <c r="AC409" s="390">
        <v>799</v>
      </c>
      <c r="AD409" s="390">
        <v>140</v>
      </c>
      <c r="AE409" s="390">
        <v>2.7</v>
      </c>
      <c r="AF409" s="519">
        <v>1.0329999999999999</v>
      </c>
      <c r="AG409" s="518">
        <v>6.4</v>
      </c>
      <c r="AH409" s="518">
        <v>0.9</v>
      </c>
      <c r="AI409" s="518">
        <v>2.9</v>
      </c>
      <c r="AJ409" s="518">
        <v>12.4</v>
      </c>
      <c r="AK409" s="567">
        <v>4.3099999999999996</v>
      </c>
      <c r="AL409" s="370"/>
      <c r="AM409" s="390">
        <v>346</v>
      </c>
      <c r="AN409" s="390">
        <v>0</v>
      </c>
      <c r="AO409" s="389">
        <v>56</v>
      </c>
      <c r="AP409" s="390">
        <v>14</v>
      </c>
      <c r="AQ409" s="390">
        <v>1</v>
      </c>
      <c r="AR409" s="390">
        <v>7</v>
      </c>
      <c r="AS409" s="390">
        <v>25</v>
      </c>
      <c r="AT409" s="390">
        <v>38</v>
      </c>
      <c r="AU409" s="390">
        <v>160</v>
      </c>
      <c r="AV409" s="519">
        <v>0.16200000000000001</v>
      </c>
      <c r="AW409" s="519">
        <v>0.25</v>
      </c>
      <c r="AX409" s="519">
        <v>0.26900000000000002</v>
      </c>
      <c r="AY409" s="519">
        <v>0.51900000000000002</v>
      </c>
      <c r="AZ409" s="370"/>
      <c r="BA409" s="390">
        <v>377</v>
      </c>
      <c r="BB409" s="389">
        <v>0</v>
      </c>
      <c r="BC409" s="389">
        <v>87</v>
      </c>
      <c r="BD409" s="389">
        <v>22</v>
      </c>
      <c r="BE409" s="389">
        <v>1</v>
      </c>
      <c r="BF409" s="390">
        <v>12</v>
      </c>
      <c r="BG409" s="390">
        <v>37</v>
      </c>
      <c r="BH409" s="390">
        <v>26</v>
      </c>
      <c r="BI409" s="390">
        <v>116</v>
      </c>
      <c r="BJ409" s="519">
        <v>0.23100000000000001</v>
      </c>
      <c r="BK409" s="519">
        <v>0.28599999999999998</v>
      </c>
      <c r="BL409" s="519">
        <v>0.39</v>
      </c>
      <c r="BM409" s="519">
        <v>0.67600000000000005</v>
      </c>
    </row>
    <row r="410" spans="1:65" s="388" customFormat="1">
      <c r="A410" s="272" t="s">
        <v>8153</v>
      </c>
      <c r="B410" s="388" t="s">
        <v>8154</v>
      </c>
      <c r="C410" s="388" t="s">
        <v>10193</v>
      </c>
      <c r="D410" s="390">
        <v>29</v>
      </c>
      <c r="E410" s="390" t="s">
        <v>68</v>
      </c>
      <c r="F410" s="390" t="s">
        <v>43</v>
      </c>
      <c r="G410" s="390" t="s">
        <v>35</v>
      </c>
      <c r="H410" s="390">
        <v>1</v>
      </c>
      <c r="I410" s="390">
        <v>1</v>
      </c>
      <c r="J410" s="519">
        <v>0.5</v>
      </c>
      <c r="K410" s="517">
        <v>2.87</v>
      </c>
      <c r="L410" s="390">
        <v>56</v>
      </c>
      <c r="M410" s="390">
        <v>0</v>
      </c>
      <c r="N410" s="390">
        <v>12</v>
      </c>
      <c r="O410" s="390">
        <v>0</v>
      </c>
      <c r="P410" s="390">
        <v>0</v>
      </c>
      <c r="Q410" s="390">
        <v>0</v>
      </c>
      <c r="R410" s="518">
        <v>59.667000000000002</v>
      </c>
      <c r="S410" s="390">
        <v>55</v>
      </c>
      <c r="T410" s="390">
        <v>22</v>
      </c>
      <c r="U410" s="390">
        <v>19</v>
      </c>
      <c r="V410" s="390">
        <v>5</v>
      </c>
      <c r="W410" s="390">
        <v>13</v>
      </c>
      <c r="X410" s="390">
        <v>2</v>
      </c>
      <c r="Y410" s="390">
        <v>48</v>
      </c>
      <c r="Z410" s="390">
        <v>2</v>
      </c>
      <c r="AA410" s="390">
        <v>0</v>
      </c>
      <c r="AB410" s="390">
        <v>1</v>
      </c>
      <c r="AC410" s="390">
        <v>247</v>
      </c>
      <c r="AD410" s="390">
        <v>149</v>
      </c>
      <c r="AE410" s="390">
        <v>3.4</v>
      </c>
      <c r="AF410" s="519">
        <v>1.1399999999999999</v>
      </c>
      <c r="AG410" s="518">
        <v>8.3000000000000007</v>
      </c>
      <c r="AH410" s="518">
        <v>0.8</v>
      </c>
      <c r="AI410" s="518">
        <v>2</v>
      </c>
      <c r="AJ410" s="518">
        <v>7.2</v>
      </c>
      <c r="AK410" s="567">
        <v>3.69</v>
      </c>
      <c r="AL410" s="370"/>
      <c r="AM410" s="390">
        <v>89</v>
      </c>
      <c r="AN410" s="390">
        <v>0</v>
      </c>
      <c r="AO410" s="389">
        <v>23</v>
      </c>
      <c r="AP410" s="390">
        <v>3</v>
      </c>
      <c r="AQ410" s="390">
        <v>1</v>
      </c>
      <c r="AR410" s="390">
        <v>0</v>
      </c>
      <c r="AS410" s="390">
        <v>6</v>
      </c>
      <c r="AT410" s="390">
        <v>4</v>
      </c>
      <c r="AU410" s="390">
        <v>19</v>
      </c>
      <c r="AV410" s="519">
        <v>0.25800000000000001</v>
      </c>
      <c r="AW410" s="519">
        <v>0.30499999999999999</v>
      </c>
      <c r="AX410" s="519">
        <v>0.315</v>
      </c>
      <c r="AY410" s="519">
        <v>0.62</v>
      </c>
      <c r="AZ410" s="370"/>
      <c r="BA410" s="390">
        <v>140</v>
      </c>
      <c r="BB410" s="389">
        <v>0</v>
      </c>
      <c r="BC410" s="389">
        <v>32</v>
      </c>
      <c r="BD410" s="389">
        <v>4</v>
      </c>
      <c r="BE410" s="389">
        <v>1</v>
      </c>
      <c r="BF410" s="390">
        <v>5</v>
      </c>
      <c r="BG410" s="390">
        <v>16</v>
      </c>
      <c r="BH410" s="390">
        <v>9</v>
      </c>
      <c r="BI410" s="390">
        <v>29</v>
      </c>
      <c r="BJ410" s="519">
        <v>0.22900000000000001</v>
      </c>
      <c r="BK410" s="519">
        <v>0.27200000000000002</v>
      </c>
      <c r="BL410" s="519">
        <v>0.379</v>
      </c>
      <c r="BM410" s="519">
        <v>0.65100000000000002</v>
      </c>
    </row>
    <row r="411" spans="1:65" s="388" customFormat="1">
      <c r="A411" s="272" t="s">
        <v>3907</v>
      </c>
      <c r="B411" s="388" t="s">
        <v>7575</v>
      </c>
      <c r="C411" s="388" t="s">
        <v>10193</v>
      </c>
      <c r="D411" s="390">
        <v>32</v>
      </c>
      <c r="E411" s="390" t="s">
        <v>100</v>
      </c>
      <c r="F411" s="390" t="s">
        <v>43</v>
      </c>
      <c r="G411" s="390" t="s">
        <v>10</v>
      </c>
      <c r="H411" s="390">
        <v>4</v>
      </c>
      <c r="I411" s="390">
        <v>3</v>
      </c>
      <c r="J411" s="519">
        <v>0.57099999999999995</v>
      </c>
      <c r="K411" s="517">
        <v>1.94</v>
      </c>
      <c r="L411" s="390">
        <v>72</v>
      </c>
      <c r="M411" s="390">
        <v>0</v>
      </c>
      <c r="N411" s="390">
        <v>23</v>
      </c>
      <c r="O411" s="390">
        <v>0</v>
      </c>
      <c r="P411" s="390">
        <v>0</v>
      </c>
      <c r="Q411" s="390">
        <v>7</v>
      </c>
      <c r="R411" s="518">
        <v>78.667000000000002</v>
      </c>
      <c r="S411" s="390">
        <v>57</v>
      </c>
      <c r="T411" s="390">
        <v>17</v>
      </c>
      <c r="U411" s="390">
        <v>17</v>
      </c>
      <c r="V411" s="390">
        <v>4</v>
      </c>
      <c r="W411" s="390">
        <v>23</v>
      </c>
      <c r="X411" s="390">
        <v>2</v>
      </c>
      <c r="Y411" s="390">
        <v>59</v>
      </c>
      <c r="Z411" s="390">
        <v>2</v>
      </c>
      <c r="AA411" s="390">
        <v>0</v>
      </c>
      <c r="AB411" s="390">
        <v>5</v>
      </c>
      <c r="AC411" s="390">
        <v>298</v>
      </c>
      <c r="AD411" s="390">
        <v>216</v>
      </c>
      <c r="AE411" s="390">
        <v>3.28</v>
      </c>
      <c r="AF411" s="519">
        <v>1.0169999999999999</v>
      </c>
      <c r="AG411" s="518">
        <v>6.5</v>
      </c>
      <c r="AH411" s="518">
        <v>0.5</v>
      </c>
      <c r="AI411" s="518">
        <v>2.6</v>
      </c>
      <c r="AJ411" s="518">
        <v>6.8</v>
      </c>
      <c r="AK411" s="567">
        <v>2.57</v>
      </c>
      <c r="AL411" s="370"/>
      <c r="AM411" s="390">
        <v>107</v>
      </c>
      <c r="AN411" s="390">
        <v>0</v>
      </c>
      <c r="AO411" s="389">
        <v>22</v>
      </c>
      <c r="AP411" s="390">
        <v>3</v>
      </c>
      <c r="AQ411" s="390">
        <v>0</v>
      </c>
      <c r="AR411" s="390">
        <v>2</v>
      </c>
      <c r="AS411" s="390">
        <v>9</v>
      </c>
      <c r="AT411" s="390">
        <v>9</v>
      </c>
      <c r="AU411" s="390">
        <v>7</v>
      </c>
      <c r="AV411" s="519">
        <v>0.20599999999999999</v>
      </c>
      <c r="AW411" s="519">
        <v>0.27100000000000002</v>
      </c>
      <c r="AX411" s="519">
        <v>0.28999999999999998</v>
      </c>
      <c r="AY411" s="519">
        <v>0.56100000000000005</v>
      </c>
      <c r="AZ411" s="370"/>
      <c r="BA411" s="390">
        <v>162</v>
      </c>
      <c r="BB411" s="389">
        <v>0</v>
      </c>
      <c r="BC411" s="389">
        <v>35</v>
      </c>
      <c r="BD411" s="389">
        <v>4</v>
      </c>
      <c r="BE411" s="389">
        <v>1</v>
      </c>
      <c r="BF411" s="390">
        <v>2</v>
      </c>
      <c r="BG411" s="390">
        <v>15</v>
      </c>
      <c r="BH411" s="390">
        <v>14</v>
      </c>
      <c r="BI411" s="390">
        <v>52</v>
      </c>
      <c r="BJ411" s="519">
        <v>0.216</v>
      </c>
      <c r="BK411" s="519">
        <v>0.27900000000000003</v>
      </c>
      <c r="BL411" s="519">
        <v>0.28999999999999998</v>
      </c>
      <c r="BM411" s="519">
        <v>0.56899999999999995</v>
      </c>
    </row>
    <row r="412" spans="1:65" s="388" customFormat="1">
      <c r="A412" s="272" t="s">
        <v>6575</v>
      </c>
      <c r="B412" s="388" t="s">
        <v>7576</v>
      </c>
      <c r="C412" s="388" t="s">
        <v>10193</v>
      </c>
      <c r="D412" s="390">
        <v>28</v>
      </c>
      <c r="E412" s="390" t="s">
        <v>42</v>
      </c>
      <c r="F412" s="390" t="s">
        <v>43</v>
      </c>
      <c r="G412" s="390" t="s">
        <v>10</v>
      </c>
      <c r="H412" s="390">
        <v>3</v>
      </c>
      <c r="I412" s="390">
        <v>4</v>
      </c>
      <c r="J412" s="519">
        <v>0.42899999999999999</v>
      </c>
      <c r="K412" s="517">
        <v>2.66</v>
      </c>
      <c r="L412" s="390">
        <v>54</v>
      </c>
      <c r="M412" s="390">
        <v>5</v>
      </c>
      <c r="N412" s="390">
        <v>13</v>
      </c>
      <c r="O412" s="390">
        <v>0</v>
      </c>
      <c r="P412" s="390">
        <v>0</v>
      </c>
      <c r="Q412" s="390">
        <v>3</v>
      </c>
      <c r="R412" s="518">
        <v>101.333</v>
      </c>
      <c r="S412" s="390">
        <v>81</v>
      </c>
      <c r="T412" s="390">
        <v>36</v>
      </c>
      <c r="U412" s="390">
        <v>30</v>
      </c>
      <c r="V412" s="390">
        <v>9</v>
      </c>
      <c r="W412" s="390">
        <v>28</v>
      </c>
      <c r="X412" s="390">
        <v>4</v>
      </c>
      <c r="Y412" s="390">
        <v>103</v>
      </c>
      <c r="Z412" s="390">
        <v>2</v>
      </c>
      <c r="AA412" s="390">
        <v>1</v>
      </c>
      <c r="AB412" s="390">
        <v>2</v>
      </c>
      <c r="AC412" s="390">
        <v>410</v>
      </c>
      <c r="AD412" s="390">
        <v>138</v>
      </c>
      <c r="AE412" s="390">
        <v>3.17</v>
      </c>
      <c r="AF412" s="519">
        <v>1.0760000000000001</v>
      </c>
      <c r="AG412" s="518">
        <v>7.2</v>
      </c>
      <c r="AH412" s="518">
        <v>0.8</v>
      </c>
      <c r="AI412" s="518">
        <v>2.5</v>
      </c>
      <c r="AJ412" s="518">
        <v>9.1</v>
      </c>
      <c r="AK412" s="567">
        <v>3.68</v>
      </c>
      <c r="AL412" s="370"/>
      <c r="AM412" s="390">
        <v>174</v>
      </c>
      <c r="AN412" s="390">
        <v>0</v>
      </c>
      <c r="AO412" s="389">
        <v>32</v>
      </c>
      <c r="AP412" s="390">
        <v>7</v>
      </c>
      <c r="AQ412" s="390">
        <v>0</v>
      </c>
      <c r="AR412" s="390">
        <v>4</v>
      </c>
      <c r="AS412" s="390">
        <v>15</v>
      </c>
      <c r="AT412" s="390">
        <v>17</v>
      </c>
      <c r="AU412" s="390">
        <v>49</v>
      </c>
      <c r="AV412" s="519">
        <v>0.184</v>
      </c>
      <c r="AW412" s="519">
        <v>0.25900000000000001</v>
      </c>
      <c r="AX412" s="519">
        <v>0.29299999999999998</v>
      </c>
      <c r="AY412" s="519">
        <v>0.55200000000000005</v>
      </c>
      <c r="AZ412" s="370"/>
      <c r="BA412" s="390">
        <v>200</v>
      </c>
      <c r="BB412" s="389">
        <v>0</v>
      </c>
      <c r="BC412" s="389">
        <v>49</v>
      </c>
      <c r="BD412" s="389">
        <v>4</v>
      </c>
      <c r="BE412" s="389">
        <v>1</v>
      </c>
      <c r="BF412" s="390">
        <v>5</v>
      </c>
      <c r="BG412" s="390">
        <v>22</v>
      </c>
      <c r="BH412" s="390">
        <v>11</v>
      </c>
      <c r="BI412" s="390">
        <v>54</v>
      </c>
      <c r="BJ412" s="519">
        <v>0.245</v>
      </c>
      <c r="BK412" s="519">
        <v>0.28299999999999997</v>
      </c>
      <c r="BL412" s="519">
        <v>0.35</v>
      </c>
      <c r="BM412" s="519">
        <v>0.63300000000000001</v>
      </c>
    </row>
    <row r="413" spans="1:65" s="388" customFormat="1">
      <c r="A413" s="272" t="s">
        <v>7985</v>
      </c>
      <c r="B413" s="388" t="s">
        <v>7986</v>
      </c>
      <c r="C413" s="388" t="s">
        <v>10193</v>
      </c>
      <c r="D413" s="390">
        <v>23</v>
      </c>
      <c r="E413" s="390" t="s">
        <v>113</v>
      </c>
      <c r="F413" s="390" t="s">
        <v>43</v>
      </c>
      <c r="G413" s="390" t="s">
        <v>10</v>
      </c>
      <c r="H413" s="390">
        <v>14</v>
      </c>
      <c r="I413" s="390">
        <v>11</v>
      </c>
      <c r="J413" s="519">
        <v>0.56000000000000005</v>
      </c>
      <c r="K413" s="517">
        <v>3.77</v>
      </c>
      <c r="L413" s="390">
        <v>33</v>
      </c>
      <c r="M413" s="390">
        <v>33</v>
      </c>
      <c r="N413" s="390">
        <v>0</v>
      </c>
      <c r="O413" s="390">
        <v>0</v>
      </c>
      <c r="P413" s="390">
        <v>0</v>
      </c>
      <c r="Q413" s="390">
        <v>0</v>
      </c>
      <c r="R413" s="518">
        <v>196</v>
      </c>
      <c r="S413" s="390">
        <v>179</v>
      </c>
      <c r="T413" s="390">
        <v>90</v>
      </c>
      <c r="U413" s="390">
        <v>82</v>
      </c>
      <c r="V413" s="390">
        <v>24</v>
      </c>
      <c r="W413" s="390">
        <v>57</v>
      </c>
      <c r="X413" s="390">
        <v>5</v>
      </c>
      <c r="Y413" s="390">
        <v>230</v>
      </c>
      <c r="Z413" s="390">
        <v>8</v>
      </c>
      <c r="AA413" s="390">
        <v>0</v>
      </c>
      <c r="AB413" s="390">
        <v>8</v>
      </c>
      <c r="AC413" s="390">
        <v>817</v>
      </c>
      <c r="AD413" s="390">
        <v>124</v>
      </c>
      <c r="AE413" s="390">
        <v>3.4</v>
      </c>
      <c r="AF413" s="519">
        <v>1.204</v>
      </c>
      <c r="AG413" s="518">
        <v>8.1999999999999993</v>
      </c>
      <c r="AH413" s="518">
        <v>1.1000000000000001</v>
      </c>
      <c r="AI413" s="518">
        <v>2.6</v>
      </c>
      <c r="AJ413" s="518">
        <v>10.6</v>
      </c>
      <c r="AK413" s="567">
        <v>4.04</v>
      </c>
      <c r="AL413" s="370"/>
      <c r="AM413" s="390">
        <v>387</v>
      </c>
      <c r="AN413" s="390">
        <v>0</v>
      </c>
      <c r="AO413" s="389">
        <v>112</v>
      </c>
      <c r="AP413" s="390">
        <v>16</v>
      </c>
      <c r="AQ413" s="390">
        <v>1</v>
      </c>
      <c r="AR413" s="390">
        <v>15</v>
      </c>
      <c r="AS413" s="390">
        <v>53</v>
      </c>
      <c r="AT413" s="390">
        <v>33</v>
      </c>
      <c r="AU413" s="390">
        <v>93</v>
      </c>
      <c r="AV413" s="519">
        <v>0.28999999999999998</v>
      </c>
      <c r="AW413" s="519">
        <v>0.34300000000000003</v>
      </c>
      <c r="AX413" s="519">
        <v>0.45300000000000001</v>
      </c>
      <c r="AY413" s="519">
        <v>0.79600000000000004</v>
      </c>
      <c r="AZ413" s="370"/>
      <c r="BA413" s="390">
        <v>357</v>
      </c>
      <c r="BB413" s="389">
        <v>0</v>
      </c>
      <c r="BC413" s="389">
        <v>67</v>
      </c>
      <c r="BD413" s="389">
        <v>14</v>
      </c>
      <c r="BE413" s="389">
        <v>6</v>
      </c>
      <c r="BF413" s="390">
        <v>9</v>
      </c>
      <c r="BG413" s="390">
        <v>31</v>
      </c>
      <c r="BH413" s="390">
        <v>24</v>
      </c>
      <c r="BI413" s="390">
        <v>137</v>
      </c>
      <c r="BJ413" s="519">
        <v>0.188</v>
      </c>
      <c r="BK413" s="519">
        <v>0.254</v>
      </c>
      <c r="BL413" s="519">
        <v>0.33700000000000002</v>
      </c>
      <c r="BM413" s="519">
        <v>0.59099999999999997</v>
      </c>
    </row>
    <row r="414" spans="1:65" s="388" customFormat="1">
      <c r="A414" s="272" t="s">
        <v>6173</v>
      </c>
      <c r="B414" s="388" t="s">
        <v>7577</v>
      </c>
      <c r="C414" s="388" t="s">
        <v>10193</v>
      </c>
      <c r="D414" s="390">
        <v>28</v>
      </c>
      <c r="E414" s="390" t="s">
        <v>46</v>
      </c>
      <c r="F414" s="390" t="s">
        <v>43</v>
      </c>
      <c r="G414" s="390" t="s">
        <v>35</v>
      </c>
      <c r="H414" s="390">
        <v>0</v>
      </c>
      <c r="I414" s="390">
        <v>2</v>
      </c>
      <c r="J414" s="519">
        <v>0</v>
      </c>
      <c r="K414" s="517">
        <v>3.83</v>
      </c>
      <c r="L414" s="390">
        <v>67</v>
      </c>
      <c r="M414" s="390">
        <v>0</v>
      </c>
      <c r="N414" s="390">
        <v>9</v>
      </c>
      <c r="O414" s="390">
        <v>0</v>
      </c>
      <c r="P414" s="390">
        <v>0</v>
      </c>
      <c r="Q414" s="390">
        <v>1</v>
      </c>
      <c r="R414" s="518">
        <v>49.332999999999998</v>
      </c>
      <c r="S414" s="390">
        <v>49</v>
      </c>
      <c r="T414" s="390">
        <v>25</v>
      </c>
      <c r="U414" s="390">
        <v>21</v>
      </c>
      <c r="V414" s="390">
        <v>5</v>
      </c>
      <c r="W414" s="390">
        <v>22</v>
      </c>
      <c r="X414" s="390">
        <v>3</v>
      </c>
      <c r="Y414" s="390">
        <v>50</v>
      </c>
      <c r="Z414" s="390">
        <v>0</v>
      </c>
      <c r="AA414" s="390">
        <v>1</v>
      </c>
      <c r="AB414" s="390">
        <v>3</v>
      </c>
      <c r="AC414" s="390">
        <v>214</v>
      </c>
      <c r="AD414" s="390">
        <v>109</v>
      </c>
      <c r="AE414" s="390">
        <v>3.79</v>
      </c>
      <c r="AF414" s="519">
        <v>1.4390000000000001</v>
      </c>
      <c r="AG414" s="518">
        <v>8.9</v>
      </c>
      <c r="AH414" s="518">
        <v>0.9</v>
      </c>
      <c r="AI414" s="518">
        <v>4</v>
      </c>
      <c r="AJ414" s="518">
        <v>9.1</v>
      </c>
      <c r="AK414" s="567">
        <v>2.27</v>
      </c>
      <c r="AL414" s="370"/>
      <c r="AM414" s="390">
        <v>106</v>
      </c>
      <c r="AN414" s="390">
        <v>0</v>
      </c>
      <c r="AO414" s="389">
        <v>28</v>
      </c>
      <c r="AP414" s="390">
        <v>2</v>
      </c>
      <c r="AQ414" s="390">
        <v>0</v>
      </c>
      <c r="AR414" s="390">
        <v>1</v>
      </c>
      <c r="AS414" s="390">
        <v>14</v>
      </c>
      <c r="AT414" s="390">
        <v>14</v>
      </c>
      <c r="AU414" s="390">
        <v>35</v>
      </c>
      <c r="AV414" s="519">
        <v>0.26700000000000002</v>
      </c>
      <c r="AW414" s="519">
        <v>0.35</v>
      </c>
      <c r="AX414" s="519">
        <v>0.314</v>
      </c>
      <c r="AY414" s="519">
        <v>0.66400000000000003</v>
      </c>
      <c r="AZ414" s="370"/>
      <c r="BA414" s="390">
        <v>84</v>
      </c>
      <c r="BB414" s="389">
        <v>0</v>
      </c>
      <c r="BC414" s="389">
        <v>21</v>
      </c>
      <c r="BD414" s="389">
        <v>3</v>
      </c>
      <c r="BE414" s="389">
        <v>0</v>
      </c>
      <c r="BF414" s="390">
        <v>4</v>
      </c>
      <c r="BG414" s="390">
        <v>13</v>
      </c>
      <c r="BH414" s="390">
        <v>8</v>
      </c>
      <c r="BI414" s="390">
        <v>15</v>
      </c>
      <c r="BJ414" s="519">
        <v>0.25</v>
      </c>
      <c r="BK414" s="519">
        <v>0.312</v>
      </c>
      <c r="BL414" s="519">
        <v>0.42899999999999999</v>
      </c>
      <c r="BM414" s="519">
        <v>0.74099999999999999</v>
      </c>
    </row>
    <row r="415" spans="1:65" s="388" customFormat="1">
      <c r="A415" s="272" t="s">
        <v>8088</v>
      </c>
      <c r="B415" s="388" t="s">
        <v>8089</v>
      </c>
      <c r="C415" s="388" t="s">
        <v>10193</v>
      </c>
      <c r="D415" s="390">
        <v>39</v>
      </c>
      <c r="E415" s="390" t="s">
        <v>56</v>
      </c>
      <c r="F415" s="390" t="s">
        <v>43</v>
      </c>
      <c r="G415" s="390" t="s">
        <v>10</v>
      </c>
      <c r="H415" s="390">
        <v>0</v>
      </c>
      <c r="I415" s="390">
        <v>1</v>
      </c>
      <c r="J415" s="519">
        <v>0</v>
      </c>
      <c r="K415" s="517">
        <v>4.45</v>
      </c>
      <c r="L415" s="390">
        <v>39</v>
      </c>
      <c r="M415" s="390">
        <v>0</v>
      </c>
      <c r="N415" s="390">
        <v>6</v>
      </c>
      <c r="O415" s="390">
        <v>0</v>
      </c>
      <c r="P415" s="390">
        <v>0</v>
      </c>
      <c r="Q415" s="390">
        <v>0</v>
      </c>
      <c r="R415" s="518">
        <v>28.332999999999998</v>
      </c>
      <c r="S415" s="390">
        <v>32</v>
      </c>
      <c r="T415" s="390">
        <v>14</v>
      </c>
      <c r="U415" s="390">
        <v>14</v>
      </c>
      <c r="V415" s="390">
        <v>4</v>
      </c>
      <c r="W415" s="390">
        <v>18</v>
      </c>
      <c r="X415" s="390">
        <v>3</v>
      </c>
      <c r="Y415" s="390">
        <v>23</v>
      </c>
      <c r="Z415" s="390">
        <v>2</v>
      </c>
      <c r="AA415" s="390">
        <v>0</v>
      </c>
      <c r="AB415" s="390">
        <v>3</v>
      </c>
      <c r="AC415" s="390">
        <v>129</v>
      </c>
      <c r="AD415" s="390">
        <v>92</v>
      </c>
      <c r="AE415" s="390">
        <v>5.49</v>
      </c>
      <c r="AF415" s="519">
        <v>1.7649999999999999</v>
      </c>
      <c r="AG415" s="518">
        <v>10.199999999999999</v>
      </c>
      <c r="AH415" s="518">
        <v>1.3</v>
      </c>
      <c r="AI415" s="518">
        <v>5.7</v>
      </c>
      <c r="AJ415" s="518">
        <v>7.3</v>
      </c>
      <c r="AK415" s="567">
        <v>1.28</v>
      </c>
      <c r="AL415" s="370"/>
      <c r="AM415" s="390">
        <v>29</v>
      </c>
      <c r="AN415" s="390">
        <v>0</v>
      </c>
      <c r="AO415" s="389">
        <v>8</v>
      </c>
      <c r="AP415" s="390">
        <v>0</v>
      </c>
      <c r="AQ415" s="390">
        <v>0</v>
      </c>
      <c r="AR415" s="390">
        <v>1</v>
      </c>
      <c r="AS415" s="390">
        <v>4</v>
      </c>
      <c r="AT415" s="390">
        <v>7</v>
      </c>
      <c r="AU415" s="390">
        <v>6</v>
      </c>
      <c r="AV415" s="519">
        <v>0.27600000000000002</v>
      </c>
      <c r="AW415" s="519">
        <v>0.432</v>
      </c>
      <c r="AX415" s="519">
        <v>0.379</v>
      </c>
      <c r="AY415" s="519">
        <v>0.81100000000000005</v>
      </c>
      <c r="AZ415" s="370"/>
      <c r="BA415" s="390">
        <v>78</v>
      </c>
      <c r="BB415" s="389">
        <v>0</v>
      </c>
      <c r="BC415" s="389">
        <v>24</v>
      </c>
      <c r="BD415" s="389">
        <v>4</v>
      </c>
      <c r="BE415" s="389">
        <v>0</v>
      </c>
      <c r="BF415" s="390">
        <v>3</v>
      </c>
      <c r="BG415" s="390">
        <v>13</v>
      </c>
      <c r="BH415" s="390">
        <v>11</v>
      </c>
      <c r="BI415" s="390">
        <v>17</v>
      </c>
      <c r="BJ415" s="519">
        <v>0.308</v>
      </c>
      <c r="BK415" s="519">
        <v>0.4</v>
      </c>
      <c r="BL415" s="519">
        <v>0.47399999999999998</v>
      </c>
      <c r="BM415" s="519">
        <v>0.874</v>
      </c>
    </row>
    <row r="416" spans="1:65" s="388" customFormat="1">
      <c r="A416" s="272" t="s">
        <v>8030</v>
      </c>
      <c r="B416" s="388" t="s">
        <v>8031</v>
      </c>
      <c r="C416" s="388" t="s">
        <v>10193</v>
      </c>
      <c r="D416" s="390">
        <v>28</v>
      </c>
      <c r="E416" s="390" t="s">
        <v>64</v>
      </c>
      <c r="F416" s="390" t="s">
        <v>34</v>
      </c>
      <c r="G416" s="390" t="s">
        <v>10</v>
      </c>
      <c r="H416" s="390">
        <v>2</v>
      </c>
      <c r="I416" s="390">
        <v>3</v>
      </c>
      <c r="J416" s="519">
        <v>0.4</v>
      </c>
      <c r="K416" s="517">
        <v>4.6500000000000004</v>
      </c>
      <c r="L416" s="390">
        <v>23</v>
      </c>
      <c r="M416" s="390">
        <v>0</v>
      </c>
      <c r="N416" s="390">
        <v>11</v>
      </c>
      <c r="O416" s="390">
        <v>0</v>
      </c>
      <c r="P416" s="390">
        <v>0</v>
      </c>
      <c r="Q416" s="390">
        <v>4</v>
      </c>
      <c r="R416" s="518">
        <v>69.667000000000002</v>
      </c>
      <c r="S416" s="390">
        <v>72</v>
      </c>
      <c r="T416" s="390">
        <v>40</v>
      </c>
      <c r="U416" s="390">
        <v>36</v>
      </c>
      <c r="V416" s="390">
        <v>7</v>
      </c>
      <c r="W416" s="390">
        <v>16</v>
      </c>
      <c r="X416" s="390">
        <v>0</v>
      </c>
      <c r="Y416" s="390">
        <v>42</v>
      </c>
      <c r="Z416" s="390">
        <v>1</v>
      </c>
      <c r="AA416" s="390">
        <v>0</v>
      </c>
      <c r="AB416" s="390">
        <v>1</v>
      </c>
      <c r="AC416" s="390">
        <v>291</v>
      </c>
      <c r="AD416" s="390">
        <v>90</v>
      </c>
      <c r="AE416" s="390">
        <v>3.99</v>
      </c>
      <c r="AF416" s="519">
        <v>1.2629999999999999</v>
      </c>
      <c r="AG416" s="518">
        <v>9.3000000000000007</v>
      </c>
      <c r="AH416" s="518">
        <v>0.9</v>
      </c>
      <c r="AI416" s="518">
        <v>2.1</v>
      </c>
      <c r="AJ416" s="518">
        <v>5.4</v>
      </c>
      <c r="AK416" s="567">
        <v>2.63</v>
      </c>
      <c r="AL416" s="370"/>
      <c r="AM416" s="390">
        <v>94</v>
      </c>
      <c r="AN416" s="390">
        <v>0</v>
      </c>
      <c r="AO416" s="389">
        <v>23</v>
      </c>
      <c r="AP416" s="390">
        <v>1</v>
      </c>
      <c r="AQ416" s="390">
        <v>1</v>
      </c>
      <c r="AR416" s="390">
        <v>4</v>
      </c>
      <c r="AS416" s="390">
        <v>8</v>
      </c>
      <c r="AT416" s="390">
        <v>6</v>
      </c>
      <c r="AU416" s="390">
        <v>15</v>
      </c>
      <c r="AV416" s="519">
        <v>0.245</v>
      </c>
      <c r="AW416" s="519">
        <v>0.28699999999999998</v>
      </c>
      <c r="AX416" s="519">
        <v>0.40400000000000003</v>
      </c>
      <c r="AY416" s="519">
        <v>0.69099999999999995</v>
      </c>
      <c r="AZ416" s="370"/>
      <c r="BA416" s="390">
        <v>175</v>
      </c>
      <c r="BB416" s="389">
        <v>0</v>
      </c>
      <c r="BC416" s="389">
        <v>49</v>
      </c>
      <c r="BD416" s="389">
        <v>9</v>
      </c>
      <c r="BE416" s="389">
        <v>2</v>
      </c>
      <c r="BF416" s="390">
        <v>3</v>
      </c>
      <c r="BG416" s="390">
        <v>25</v>
      </c>
      <c r="BH416" s="390">
        <v>10</v>
      </c>
      <c r="BI416" s="390">
        <v>27</v>
      </c>
      <c r="BJ416" s="519">
        <v>0.28000000000000003</v>
      </c>
      <c r="BK416" s="519">
        <v>0.317</v>
      </c>
      <c r="BL416" s="519">
        <v>0.40600000000000003</v>
      </c>
      <c r="BM416" s="519">
        <v>0.72299999999999998</v>
      </c>
    </row>
    <row r="417" spans="1:75" s="388" customFormat="1">
      <c r="A417" s="272" t="s">
        <v>314</v>
      </c>
      <c r="B417" s="388" t="s">
        <v>7461</v>
      </c>
      <c r="C417" s="388" t="s">
        <v>10193</v>
      </c>
      <c r="D417" s="390">
        <v>41</v>
      </c>
      <c r="E417" s="390" t="s">
        <v>51</v>
      </c>
      <c r="F417" s="390" t="s">
        <v>34</v>
      </c>
      <c r="G417" s="390" t="s">
        <v>10</v>
      </c>
      <c r="H417" s="390">
        <v>4</v>
      </c>
      <c r="I417" s="390">
        <v>3</v>
      </c>
      <c r="J417" s="519">
        <v>0.57099999999999995</v>
      </c>
      <c r="K417" s="517">
        <v>3.36</v>
      </c>
      <c r="L417" s="390">
        <v>68</v>
      </c>
      <c r="M417" s="390">
        <v>0</v>
      </c>
      <c r="N417" s="390">
        <v>40</v>
      </c>
      <c r="O417" s="390">
        <v>0</v>
      </c>
      <c r="P417" s="390">
        <v>0</v>
      </c>
      <c r="Q417" s="390">
        <v>25</v>
      </c>
      <c r="R417" s="518">
        <v>64.332999999999998</v>
      </c>
      <c r="S417" s="390">
        <v>62</v>
      </c>
      <c r="T417" s="390">
        <v>27</v>
      </c>
      <c r="U417" s="390">
        <v>24</v>
      </c>
      <c r="V417" s="390">
        <v>7</v>
      </c>
      <c r="W417" s="390">
        <v>32</v>
      </c>
      <c r="X417" s="390">
        <v>1</v>
      </c>
      <c r="Y417" s="390">
        <v>70</v>
      </c>
      <c r="Z417" s="390">
        <v>3</v>
      </c>
      <c r="AA417" s="390">
        <v>0</v>
      </c>
      <c r="AB417" s="390">
        <v>6</v>
      </c>
      <c r="AC417" s="390">
        <v>285</v>
      </c>
      <c r="AD417" s="390">
        <v>129</v>
      </c>
      <c r="AE417" s="390">
        <v>4.03</v>
      </c>
      <c r="AF417" s="519">
        <v>1.4610000000000001</v>
      </c>
      <c r="AG417" s="518">
        <v>8.6999999999999993</v>
      </c>
      <c r="AH417" s="518">
        <v>1</v>
      </c>
      <c r="AI417" s="518">
        <v>4.5</v>
      </c>
      <c r="AJ417" s="518">
        <v>9.8000000000000007</v>
      </c>
      <c r="AK417" s="567">
        <v>2.19</v>
      </c>
      <c r="AL417" s="370"/>
      <c r="AM417" s="390">
        <v>119</v>
      </c>
      <c r="AN417" s="390">
        <v>0</v>
      </c>
      <c r="AO417" s="389">
        <v>22</v>
      </c>
      <c r="AP417" s="390">
        <v>4</v>
      </c>
      <c r="AQ417" s="390">
        <v>0</v>
      </c>
      <c r="AR417" s="390">
        <v>2</v>
      </c>
      <c r="AS417" s="390">
        <v>13</v>
      </c>
      <c r="AT417" s="390">
        <v>21</v>
      </c>
      <c r="AU417" s="390">
        <v>37</v>
      </c>
      <c r="AV417" s="519">
        <v>0.185</v>
      </c>
      <c r="AW417" s="519">
        <v>0.30299999999999999</v>
      </c>
      <c r="AX417" s="519">
        <v>0.26900000000000002</v>
      </c>
      <c r="AY417" s="519">
        <v>0.57199999999999995</v>
      </c>
      <c r="AZ417" s="370"/>
      <c r="BA417" s="390">
        <v>129</v>
      </c>
      <c r="BB417" s="389">
        <v>0</v>
      </c>
      <c r="BC417" s="389">
        <v>40</v>
      </c>
      <c r="BD417" s="389">
        <v>3</v>
      </c>
      <c r="BE417" s="389">
        <v>0</v>
      </c>
      <c r="BF417" s="390">
        <v>5</v>
      </c>
      <c r="BG417" s="390">
        <v>14</v>
      </c>
      <c r="BH417" s="390">
        <v>11</v>
      </c>
      <c r="BI417" s="390">
        <v>33</v>
      </c>
      <c r="BJ417" s="519">
        <v>0.31</v>
      </c>
      <c r="BK417" s="519">
        <v>0.378</v>
      </c>
      <c r="BL417" s="519">
        <v>0.45</v>
      </c>
      <c r="BM417" s="519">
        <v>0.82799999999999996</v>
      </c>
    </row>
    <row r="418" spans="1:75" s="388" customFormat="1">
      <c r="A418" s="272" t="s">
        <v>6581</v>
      </c>
      <c r="B418" s="388" t="s">
        <v>7578</v>
      </c>
      <c r="C418" s="388" t="s">
        <v>10193</v>
      </c>
      <c r="D418" s="390">
        <v>27</v>
      </c>
      <c r="E418" s="390" t="s">
        <v>33</v>
      </c>
      <c r="F418" s="390" t="s">
        <v>34</v>
      </c>
      <c r="G418" s="390" t="s">
        <v>35</v>
      </c>
      <c r="H418" s="390">
        <v>1</v>
      </c>
      <c r="I418" s="390">
        <v>2</v>
      </c>
      <c r="J418" s="519">
        <v>0.33300000000000002</v>
      </c>
      <c r="K418" s="517">
        <v>2.63</v>
      </c>
      <c r="L418" s="390">
        <v>72</v>
      </c>
      <c r="M418" s="390">
        <v>0</v>
      </c>
      <c r="N418" s="390">
        <v>6</v>
      </c>
      <c r="O418" s="390">
        <v>0</v>
      </c>
      <c r="P418" s="390">
        <v>0</v>
      </c>
      <c r="Q418" s="390">
        <v>2</v>
      </c>
      <c r="R418" s="518">
        <v>68.332999999999998</v>
      </c>
      <c r="S418" s="390">
        <v>49</v>
      </c>
      <c r="T418" s="390">
        <v>20</v>
      </c>
      <c r="U418" s="390">
        <v>20</v>
      </c>
      <c r="V418" s="390">
        <v>3</v>
      </c>
      <c r="W418" s="390">
        <v>16</v>
      </c>
      <c r="X418" s="390">
        <v>3</v>
      </c>
      <c r="Y418" s="390">
        <v>75</v>
      </c>
      <c r="Z418" s="390">
        <v>2</v>
      </c>
      <c r="AA418" s="390">
        <v>0</v>
      </c>
      <c r="AB418" s="390">
        <v>0</v>
      </c>
      <c r="AC418" s="390">
        <v>260</v>
      </c>
      <c r="AD418" s="390">
        <v>166</v>
      </c>
      <c r="AE418" s="390">
        <v>2.33</v>
      </c>
      <c r="AF418" s="519">
        <v>0.95099999999999996</v>
      </c>
      <c r="AG418" s="518">
        <v>6.5</v>
      </c>
      <c r="AH418" s="518">
        <v>0.4</v>
      </c>
      <c r="AI418" s="518">
        <v>2.1</v>
      </c>
      <c r="AJ418" s="518">
        <v>9.9</v>
      </c>
      <c r="AK418" s="567">
        <v>4.6900000000000004</v>
      </c>
      <c r="AL418" s="370"/>
      <c r="AM418" s="390">
        <v>100</v>
      </c>
      <c r="AN418" s="390">
        <v>0</v>
      </c>
      <c r="AO418" s="389">
        <v>18</v>
      </c>
      <c r="AP418" s="390">
        <v>0</v>
      </c>
      <c r="AQ418" s="390">
        <v>0</v>
      </c>
      <c r="AR418" s="390">
        <v>0</v>
      </c>
      <c r="AS418" s="390">
        <v>4</v>
      </c>
      <c r="AT418" s="390">
        <v>8</v>
      </c>
      <c r="AU418" s="390">
        <v>40</v>
      </c>
      <c r="AV418" s="519">
        <v>0.18</v>
      </c>
      <c r="AW418" s="519">
        <v>0.248</v>
      </c>
      <c r="AX418" s="519">
        <v>0.18</v>
      </c>
      <c r="AY418" s="519">
        <v>0.42799999999999999</v>
      </c>
      <c r="AZ418" s="370"/>
      <c r="BA418" s="390">
        <v>138</v>
      </c>
      <c r="BB418" s="389">
        <v>0</v>
      </c>
      <c r="BC418" s="389">
        <v>31</v>
      </c>
      <c r="BD418" s="389">
        <v>10</v>
      </c>
      <c r="BE418" s="389">
        <v>1</v>
      </c>
      <c r="BF418" s="390">
        <v>3</v>
      </c>
      <c r="BG418" s="390">
        <v>16</v>
      </c>
      <c r="BH418" s="390">
        <v>8</v>
      </c>
      <c r="BI418" s="390">
        <v>35</v>
      </c>
      <c r="BJ418" s="519">
        <v>0.22500000000000001</v>
      </c>
      <c r="BK418" s="519">
        <v>0.26700000000000002</v>
      </c>
      <c r="BL418" s="519">
        <v>0.377</v>
      </c>
      <c r="BM418" s="519">
        <v>0.64400000000000002</v>
      </c>
    </row>
    <row r="419" spans="1:75" s="388" customFormat="1">
      <c r="A419" s="272" t="s">
        <v>430</v>
      </c>
      <c r="B419" s="388" t="s">
        <v>7579</v>
      </c>
      <c r="C419" s="388" t="s">
        <v>10193</v>
      </c>
      <c r="D419" s="390">
        <v>34</v>
      </c>
      <c r="E419" s="390" t="s">
        <v>115</v>
      </c>
      <c r="F419" s="390" t="s">
        <v>34</v>
      </c>
      <c r="G419" s="390" t="s">
        <v>10</v>
      </c>
      <c r="H419" s="390">
        <v>5</v>
      </c>
      <c r="I419" s="390">
        <v>1</v>
      </c>
      <c r="J419" s="519">
        <v>0.83299999999999996</v>
      </c>
      <c r="K419" s="517">
        <v>3.74</v>
      </c>
      <c r="L419" s="390">
        <v>56</v>
      </c>
      <c r="M419" s="390">
        <v>0</v>
      </c>
      <c r="N419" s="390">
        <v>13</v>
      </c>
      <c r="O419" s="390">
        <v>0</v>
      </c>
      <c r="P419" s="390">
        <v>0</v>
      </c>
      <c r="Q419" s="390">
        <v>0</v>
      </c>
      <c r="R419" s="518">
        <v>45.667000000000002</v>
      </c>
      <c r="S419" s="390">
        <v>34</v>
      </c>
      <c r="T419" s="390">
        <v>20</v>
      </c>
      <c r="U419" s="390">
        <v>19</v>
      </c>
      <c r="V419" s="390">
        <v>7</v>
      </c>
      <c r="W419" s="390">
        <v>12</v>
      </c>
      <c r="X419" s="390">
        <v>0</v>
      </c>
      <c r="Y419" s="390">
        <v>46</v>
      </c>
      <c r="Z419" s="390">
        <v>2</v>
      </c>
      <c r="AA419" s="390">
        <v>0</v>
      </c>
      <c r="AB419" s="390">
        <v>1</v>
      </c>
      <c r="AC419" s="390">
        <v>180</v>
      </c>
      <c r="AD419" s="390">
        <v>108</v>
      </c>
      <c r="AE419" s="390">
        <v>4.0599999999999996</v>
      </c>
      <c r="AF419" s="519">
        <v>1.0069999999999999</v>
      </c>
      <c r="AG419" s="518">
        <v>6.7</v>
      </c>
      <c r="AH419" s="518">
        <v>1.4</v>
      </c>
      <c r="AI419" s="518">
        <v>2.4</v>
      </c>
      <c r="AJ419" s="518">
        <v>9.1</v>
      </c>
      <c r="AK419" s="567">
        <v>3.83</v>
      </c>
      <c r="AL419" s="370"/>
      <c r="AM419" s="390">
        <v>47</v>
      </c>
      <c r="AN419" s="390">
        <v>0</v>
      </c>
      <c r="AO419" s="389">
        <v>9</v>
      </c>
      <c r="AP419" s="390">
        <v>1</v>
      </c>
      <c r="AQ419" s="390">
        <v>1</v>
      </c>
      <c r="AR419" s="390">
        <v>2</v>
      </c>
      <c r="AS419" s="390">
        <v>9</v>
      </c>
      <c r="AT419" s="390">
        <v>5</v>
      </c>
      <c r="AU419" s="390">
        <v>15</v>
      </c>
      <c r="AV419" s="519">
        <v>0.191</v>
      </c>
      <c r="AW419" s="519">
        <v>0.26400000000000001</v>
      </c>
      <c r="AX419" s="519">
        <v>0.38300000000000001</v>
      </c>
      <c r="AY419" s="519">
        <v>0.64700000000000002</v>
      </c>
      <c r="AZ419" s="370"/>
      <c r="BA419" s="390">
        <v>117</v>
      </c>
      <c r="BB419" s="389">
        <v>0</v>
      </c>
      <c r="BC419" s="389">
        <v>25</v>
      </c>
      <c r="BD419" s="389">
        <v>4</v>
      </c>
      <c r="BE419" s="389">
        <v>0</v>
      </c>
      <c r="BF419" s="390">
        <v>5</v>
      </c>
      <c r="BG419" s="390">
        <v>17</v>
      </c>
      <c r="BH419" s="390">
        <v>7</v>
      </c>
      <c r="BI419" s="390">
        <v>31</v>
      </c>
      <c r="BJ419" s="519">
        <v>0.214</v>
      </c>
      <c r="BK419" s="519">
        <v>0.26800000000000002</v>
      </c>
      <c r="BL419" s="519">
        <v>0.376</v>
      </c>
      <c r="BM419" s="519">
        <v>0.64400000000000002</v>
      </c>
    </row>
    <row r="420" spans="1:75" s="388" customFormat="1">
      <c r="A420" s="272" t="s">
        <v>6555</v>
      </c>
      <c r="B420" s="388" t="s">
        <v>7580</v>
      </c>
      <c r="C420" s="388" t="s">
        <v>10193</v>
      </c>
      <c r="D420" s="390">
        <v>25</v>
      </c>
      <c r="E420" s="390" t="s">
        <v>64</v>
      </c>
      <c r="F420" s="390" t="s">
        <v>34</v>
      </c>
      <c r="G420" s="390" t="s">
        <v>35</v>
      </c>
      <c r="H420" s="390">
        <v>21</v>
      </c>
      <c r="I420" s="390">
        <v>5</v>
      </c>
      <c r="J420" s="519">
        <v>0.80800000000000005</v>
      </c>
      <c r="K420" s="517">
        <v>1.89</v>
      </c>
      <c r="L420" s="390">
        <v>31</v>
      </c>
      <c r="M420" s="390">
        <v>31</v>
      </c>
      <c r="N420" s="390">
        <v>0</v>
      </c>
      <c r="O420" s="390">
        <v>0</v>
      </c>
      <c r="P420" s="390">
        <v>0</v>
      </c>
      <c r="Q420" s="390">
        <v>0</v>
      </c>
      <c r="R420" s="518">
        <v>180.667</v>
      </c>
      <c r="S420" s="390">
        <v>112</v>
      </c>
      <c r="T420" s="390">
        <v>41</v>
      </c>
      <c r="U420" s="390">
        <v>38</v>
      </c>
      <c r="V420" s="390">
        <v>16</v>
      </c>
      <c r="W420" s="390">
        <v>64</v>
      </c>
      <c r="X420" s="390">
        <v>2</v>
      </c>
      <c r="Y420" s="390">
        <v>221</v>
      </c>
      <c r="Z420" s="390">
        <v>1</v>
      </c>
      <c r="AA420" s="390">
        <v>0</v>
      </c>
      <c r="AB420" s="390">
        <v>13</v>
      </c>
      <c r="AC420" s="390">
        <v>700</v>
      </c>
      <c r="AD420" s="390">
        <v>219</v>
      </c>
      <c r="AE420" s="390">
        <v>2.95</v>
      </c>
      <c r="AF420" s="519">
        <v>0.97399999999999998</v>
      </c>
      <c r="AG420" s="518">
        <v>5.6</v>
      </c>
      <c r="AH420" s="518">
        <v>0.8</v>
      </c>
      <c r="AI420" s="518">
        <v>3.2</v>
      </c>
      <c r="AJ420" s="518">
        <v>11</v>
      </c>
      <c r="AK420" s="567">
        <v>3.45</v>
      </c>
      <c r="AL420" s="370"/>
      <c r="AM420" s="390">
        <v>126</v>
      </c>
      <c r="AN420" s="390">
        <v>0</v>
      </c>
      <c r="AO420" s="389">
        <v>17</v>
      </c>
      <c r="AP420" s="390">
        <v>5</v>
      </c>
      <c r="AQ420" s="390">
        <v>0</v>
      </c>
      <c r="AR420" s="390">
        <v>2</v>
      </c>
      <c r="AS420" s="390">
        <v>4</v>
      </c>
      <c r="AT420" s="390">
        <v>9</v>
      </c>
      <c r="AU420" s="390">
        <v>46</v>
      </c>
      <c r="AV420" s="519">
        <v>0.13500000000000001</v>
      </c>
      <c r="AW420" s="519">
        <v>0.191</v>
      </c>
      <c r="AX420" s="519">
        <v>0.222</v>
      </c>
      <c r="AY420" s="519">
        <v>0.41299999999999998</v>
      </c>
      <c r="AZ420" s="370"/>
      <c r="BA420" s="390">
        <v>504</v>
      </c>
      <c r="BB420" s="389">
        <v>0</v>
      </c>
      <c r="BC420" s="389">
        <v>95</v>
      </c>
      <c r="BD420" s="389">
        <v>22</v>
      </c>
      <c r="BE420" s="389">
        <v>1</v>
      </c>
      <c r="BF420" s="390">
        <v>14</v>
      </c>
      <c r="BG420" s="390">
        <v>34</v>
      </c>
      <c r="BH420" s="390">
        <v>55</v>
      </c>
      <c r="BI420" s="390">
        <v>175</v>
      </c>
      <c r="BJ420" s="519">
        <v>0.188</v>
      </c>
      <c r="BK420" s="519">
        <v>0.26900000000000002</v>
      </c>
      <c r="BL420" s="519">
        <v>0.31900000000000001</v>
      </c>
      <c r="BM420" s="519">
        <v>0.58799999999999997</v>
      </c>
    </row>
    <row r="421" spans="1:75" s="388" customFormat="1">
      <c r="A421" s="272" t="s">
        <v>438</v>
      </c>
      <c r="B421" s="388" t="s">
        <v>7582</v>
      </c>
      <c r="C421" s="388" t="s">
        <v>10193</v>
      </c>
      <c r="D421" s="390">
        <v>28</v>
      </c>
      <c r="E421" s="390" t="s">
        <v>42</v>
      </c>
      <c r="F421" s="390" t="s">
        <v>43</v>
      </c>
      <c r="G421" s="390" t="s">
        <v>10</v>
      </c>
      <c r="H421" s="390">
        <v>12</v>
      </c>
      <c r="I421" s="390">
        <v>7</v>
      </c>
      <c r="J421" s="519">
        <v>0.63200000000000001</v>
      </c>
      <c r="K421" s="517">
        <v>3.31</v>
      </c>
      <c r="L421" s="390">
        <v>29</v>
      </c>
      <c r="M421" s="390">
        <v>29</v>
      </c>
      <c r="N421" s="390">
        <v>0</v>
      </c>
      <c r="O421" s="390">
        <v>0</v>
      </c>
      <c r="P421" s="390">
        <v>0</v>
      </c>
      <c r="Q421" s="390">
        <v>0</v>
      </c>
      <c r="R421" s="518">
        <v>182.333</v>
      </c>
      <c r="S421" s="390">
        <v>150</v>
      </c>
      <c r="T421" s="390">
        <v>69</v>
      </c>
      <c r="U421" s="390">
        <v>67</v>
      </c>
      <c r="V421" s="390">
        <v>14</v>
      </c>
      <c r="W421" s="390">
        <v>55</v>
      </c>
      <c r="X421" s="390">
        <v>0</v>
      </c>
      <c r="Y421" s="390">
        <v>179</v>
      </c>
      <c r="Z421" s="390">
        <v>9</v>
      </c>
      <c r="AA421" s="390">
        <v>1</v>
      </c>
      <c r="AB421" s="390">
        <v>2</v>
      </c>
      <c r="AC421" s="390">
        <v>744</v>
      </c>
      <c r="AD421" s="390">
        <v>111</v>
      </c>
      <c r="AE421" s="390">
        <v>3.25</v>
      </c>
      <c r="AF421" s="519">
        <v>1.1240000000000001</v>
      </c>
      <c r="AG421" s="518">
        <v>7.4</v>
      </c>
      <c r="AH421" s="518">
        <v>0.7</v>
      </c>
      <c r="AI421" s="518">
        <v>2.7</v>
      </c>
      <c r="AJ421" s="518">
        <v>8.8000000000000007</v>
      </c>
      <c r="AK421" s="567">
        <v>3.25</v>
      </c>
      <c r="AL421" s="370"/>
      <c r="AM421" s="390">
        <v>315</v>
      </c>
      <c r="AN421" s="390">
        <v>0</v>
      </c>
      <c r="AO421" s="389">
        <v>75</v>
      </c>
      <c r="AP421" s="390">
        <v>12</v>
      </c>
      <c r="AQ421" s="390">
        <v>1</v>
      </c>
      <c r="AR421" s="390">
        <v>8</v>
      </c>
      <c r="AS421" s="390">
        <v>35</v>
      </c>
      <c r="AT421" s="390">
        <v>34</v>
      </c>
      <c r="AU421" s="390">
        <v>90</v>
      </c>
      <c r="AV421" s="519">
        <v>0.23799999999999999</v>
      </c>
      <c r="AW421" s="519">
        <v>0.32</v>
      </c>
      <c r="AX421" s="519">
        <v>0.35899999999999999</v>
      </c>
      <c r="AY421" s="519">
        <v>0.67900000000000005</v>
      </c>
      <c r="AZ421" s="370"/>
      <c r="BA421" s="390">
        <v>353</v>
      </c>
      <c r="BB421" s="389">
        <v>0</v>
      </c>
      <c r="BC421" s="389">
        <v>75</v>
      </c>
      <c r="BD421" s="389">
        <v>8</v>
      </c>
      <c r="BE421" s="389">
        <v>0</v>
      </c>
      <c r="BF421" s="390">
        <v>6</v>
      </c>
      <c r="BG421" s="390">
        <v>27</v>
      </c>
      <c r="BH421" s="390">
        <v>21</v>
      </c>
      <c r="BI421" s="390">
        <v>89</v>
      </c>
      <c r="BJ421" s="519">
        <v>0.21199999999999999</v>
      </c>
      <c r="BK421" s="519">
        <v>0.26300000000000001</v>
      </c>
      <c r="BL421" s="519">
        <v>0.28599999999999998</v>
      </c>
      <c r="BM421" s="519">
        <v>0.54900000000000004</v>
      </c>
    </row>
    <row r="422" spans="1:75">
      <c r="A422" s="279"/>
      <c r="B422" s="368"/>
      <c r="C422" s="368"/>
      <c r="D422" s="368"/>
      <c r="E422" s="368"/>
      <c r="F422" s="368"/>
      <c r="G422" s="368"/>
      <c r="H422" s="291"/>
      <c r="I422" s="291"/>
      <c r="J422" s="292"/>
      <c r="K422" s="368"/>
      <c r="L422" s="368"/>
      <c r="M422" s="368"/>
      <c r="N422" s="368"/>
      <c r="O422" s="368"/>
      <c r="P422" s="368"/>
      <c r="Q422" s="290"/>
      <c r="R422" s="368"/>
      <c r="S422" s="368"/>
      <c r="T422" s="368"/>
      <c r="U422" s="368"/>
      <c r="V422" s="368"/>
      <c r="W422" s="368"/>
      <c r="X422" s="368"/>
      <c r="Y422" s="368"/>
      <c r="Z422" s="368"/>
      <c r="AA422" s="368"/>
      <c r="AB422" s="368"/>
      <c r="AC422" s="368"/>
      <c r="AD422" s="368"/>
      <c r="AE422" s="368"/>
      <c r="AF422" s="368"/>
      <c r="AG422" s="368"/>
      <c r="AH422" s="368"/>
      <c r="AI422" s="368"/>
      <c r="AJ422" s="319"/>
      <c r="AK422" s="291"/>
      <c r="AL422" s="616"/>
      <c r="AM422" s="291"/>
      <c r="AN422" s="291"/>
      <c r="AO422" s="291"/>
      <c r="AP422" s="319"/>
      <c r="AQ422" s="291"/>
      <c r="AR422" s="291"/>
      <c r="AS422" s="291"/>
      <c r="AT422" s="291"/>
      <c r="AU422" s="291"/>
    </row>
    <row r="423" spans="1:75">
      <c r="A423" s="338" t="s">
        <v>473</v>
      </c>
      <c r="B423" s="331"/>
      <c r="C423" s="331"/>
      <c r="D423" s="331"/>
      <c r="E423" s="390"/>
      <c r="F423" s="390"/>
      <c r="G423" s="390"/>
      <c r="H423" s="390"/>
      <c r="I423" s="390"/>
      <c r="J423" s="390"/>
      <c r="K423" s="390"/>
      <c r="L423" s="390"/>
      <c r="M423" s="390"/>
      <c r="N423" s="390"/>
      <c r="O423" s="390"/>
      <c r="P423" s="389"/>
      <c r="Q423" s="390"/>
      <c r="R423" s="390"/>
      <c r="S423" s="390"/>
      <c r="T423" s="390"/>
      <c r="U423" s="390"/>
      <c r="V423" s="390"/>
      <c r="W423" s="390"/>
      <c r="X423" s="390"/>
      <c r="Y423" s="390"/>
      <c r="Z423" s="390"/>
      <c r="AA423" s="390"/>
      <c r="AB423" s="390"/>
      <c r="AC423" s="390"/>
      <c r="AD423" s="390"/>
      <c r="AE423" s="390"/>
      <c r="AF423" s="390"/>
      <c r="AG423" s="390"/>
      <c r="AH423" s="390"/>
      <c r="AI423" s="390"/>
      <c r="AJ423" s="390"/>
      <c r="AK423" s="389"/>
      <c r="AL423" s="370"/>
      <c r="AM423" s="390"/>
      <c r="AN423" s="390"/>
      <c r="AO423" s="389"/>
      <c r="AP423" s="390"/>
      <c r="AQ423" s="390"/>
      <c r="AR423" s="390"/>
      <c r="AS423" s="389"/>
    </row>
    <row r="424" spans="1:75" s="388" customFormat="1">
      <c r="A424" s="272" t="s">
        <v>3895</v>
      </c>
      <c r="B424" s="388" t="s">
        <v>7583</v>
      </c>
      <c r="C424" s="388" t="s">
        <v>10193</v>
      </c>
      <c r="D424" s="390">
        <v>30</v>
      </c>
      <c r="E424" s="390" t="s">
        <v>48</v>
      </c>
      <c r="F424" s="390" t="s">
        <v>43</v>
      </c>
      <c r="G424" s="390" t="s">
        <v>10</v>
      </c>
      <c r="H424" s="390">
        <v>3</v>
      </c>
      <c r="I424" s="390">
        <v>7</v>
      </c>
      <c r="J424" s="519">
        <v>0.3</v>
      </c>
      <c r="K424" s="517">
        <v>4.3899999999999997</v>
      </c>
      <c r="L424" s="390">
        <v>60</v>
      </c>
      <c r="M424" s="390">
        <v>0</v>
      </c>
      <c r="N424" s="390">
        <v>45</v>
      </c>
      <c r="O424" s="390">
        <v>0</v>
      </c>
      <c r="P424" s="390">
        <v>0</v>
      </c>
      <c r="Q424" s="390">
        <v>32</v>
      </c>
      <c r="R424" s="518">
        <v>53.332999999999998</v>
      </c>
      <c r="S424" s="390">
        <v>44</v>
      </c>
      <c r="T424" s="390">
        <v>30</v>
      </c>
      <c r="U424" s="390">
        <v>26</v>
      </c>
      <c r="V424" s="390">
        <v>9</v>
      </c>
      <c r="W424" s="390">
        <v>32</v>
      </c>
      <c r="X424" s="390">
        <v>4</v>
      </c>
      <c r="Y424" s="390">
        <v>71</v>
      </c>
      <c r="Z424" s="390">
        <v>1</v>
      </c>
      <c r="AA424" s="390">
        <v>0</v>
      </c>
      <c r="AB424" s="390">
        <v>3</v>
      </c>
      <c r="AC424" s="390">
        <v>235</v>
      </c>
      <c r="AD424" s="390">
        <v>99</v>
      </c>
      <c r="AE424" s="390">
        <v>4.55</v>
      </c>
      <c r="AF424" s="519">
        <v>1.425</v>
      </c>
      <c r="AG424" s="518">
        <v>7.4</v>
      </c>
      <c r="AH424" s="518">
        <v>1.5</v>
      </c>
      <c r="AI424" s="518">
        <v>5.4</v>
      </c>
      <c r="AJ424" s="518">
        <v>12</v>
      </c>
      <c r="AK424" s="567">
        <v>2.2200000000000002</v>
      </c>
      <c r="AL424" s="370"/>
      <c r="AM424" s="390">
        <v>81</v>
      </c>
      <c r="AN424" s="390">
        <v>0</v>
      </c>
      <c r="AO424" s="389">
        <v>18</v>
      </c>
      <c r="AP424" s="390">
        <v>2</v>
      </c>
      <c r="AQ424" s="390">
        <v>1</v>
      </c>
      <c r="AR424" s="390">
        <v>6</v>
      </c>
      <c r="AS424" s="390">
        <v>13</v>
      </c>
      <c r="AT424" s="390">
        <v>16</v>
      </c>
      <c r="AU424" s="390">
        <v>26</v>
      </c>
      <c r="AV424" s="519">
        <v>0.222</v>
      </c>
      <c r="AW424" s="519">
        <v>0.35099999999999998</v>
      </c>
      <c r="AX424" s="519">
        <v>0.49399999999999999</v>
      </c>
      <c r="AY424" s="519">
        <v>0.84499999999999997</v>
      </c>
      <c r="AZ424" s="370"/>
      <c r="BA424" s="390">
        <v>118</v>
      </c>
      <c r="BB424" s="389">
        <v>0</v>
      </c>
      <c r="BC424" s="389">
        <v>26</v>
      </c>
      <c r="BD424" s="389">
        <v>5</v>
      </c>
      <c r="BE424" s="389">
        <v>0</v>
      </c>
      <c r="BF424" s="390">
        <v>3</v>
      </c>
      <c r="BG424" s="390">
        <v>12</v>
      </c>
      <c r="BH424" s="390">
        <v>16</v>
      </c>
      <c r="BI424" s="390">
        <v>45</v>
      </c>
      <c r="BJ424" s="519">
        <v>0.22</v>
      </c>
      <c r="BK424" s="519">
        <v>0.316</v>
      </c>
      <c r="BL424" s="519">
        <v>0.33900000000000002</v>
      </c>
      <c r="BM424" s="519">
        <v>0.65500000000000003</v>
      </c>
    </row>
    <row r="425" spans="1:75" s="388" customFormat="1">
      <c r="A425" s="272" t="s">
        <v>3915</v>
      </c>
      <c r="B425" s="388" t="s">
        <v>7584</v>
      </c>
      <c r="C425" s="388" t="s">
        <v>10193</v>
      </c>
      <c r="D425" s="390">
        <v>32</v>
      </c>
      <c r="E425" s="390" t="s">
        <v>51</v>
      </c>
      <c r="F425" s="390" t="s">
        <v>52</v>
      </c>
      <c r="G425" s="390" t="s">
        <v>10</v>
      </c>
      <c r="H425" s="390">
        <v>2</v>
      </c>
      <c r="I425" s="390">
        <v>4</v>
      </c>
      <c r="J425" s="519">
        <v>0.33300000000000002</v>
      </c>
      <c r="K425" s="517">
        <v>3.59</v>
      </c>
      <c r="L425" s="390">
        <v>69</v>
      </c>
      <c r="M425" s="390">
        <v>0</v>
      </c>
      <c r="N425" s="390">
        <v>32</v>
      </c>
      <c r="O425" s="390">
        <v>0</v>
      </c>
      <c r="P425" s="390">
        <v>0</v>
      </c>
      <c r="Q425" s="390">
        <v>12</v>
      </c>
      <c r="R425" s="518">
        <v>62.667000000000002</v>
      </c>
      <c r="S425" s="390">
        <v>72</v>
      </c>
      <c r="T425" s="390">
        <v>32</v>
      </c>
      <c r="U425" s="390">
        <v>25</v>
      </c>
      <c r="V425" s="390">
        <v>5</v>
      </c>
      <c r="W425" s="390">
        <v>28</v>
      </c>
      <c r="X425" s="390">
        <v>2</v>
      </c>
      <c r="Y425" s="390">
        <v>60</v>
      </c>
      <c r="Z425" s="390">
        <v>1</v>
      </c>
      <c r="AA425" s="390">
        <v>1</v>
      </c>
      <c r="AB425" s="390">
        <v>3</v>
      </c>
      <c r="AC425" s="390">
        <v>289</v>
      </c>
      <c r="AD425" s="390">
        <v>116</v>
      </c>
      <c r="AE425" s="390">
        <v>3.67</v>
      </c>
      <c r="AF425" s="519">
        <v>1.5960000000000001</v>
      </c>
      <c r="AG425" s="518">
        <v>10.3</v>
      </c>
      <c r="AH425" s="518">
        <v>0.7</v>
      </c>
      <c r="AI425" s="518">
        <v>4</v>
      </c>
      <c r="AJ425" s="518">
        <v>8.6</v>
      </c>
      <c r="AK425" s="567">
        <v>2.14</v>
      </c>
      <c r="AL425" s="370"/>
      <c r="AM425" s="390">
        <v>106</v>
      </c>
      <c r="AN425" s="390">
        <v>0</v>
      </c>
      <c r="AO425" s="389">
        <v>35</v>
      </c>
      <c r="AP425" s="390">
        <v>6</v>
      </c>
      <c r="AQ425" s="390">
        <v>0</v>
      </c>
      <c r="AR425" s="390">
        <v>1</v>
      </c>
      <c r="AS425" s="390">
        <v>17</v>
      </c>
      <c r="AT425" s="390">
        <v>16</v>
      </c>
      <c r="AU425" s="390">
        <v>20</v>
      </c>
      <c r="AV425" s="519">
        <v>0.33</v>
      </c>
      <c r="AW425" s="519">
        <v>0.42299999999999999</v>
      </c>
      <c r="AX425" s="519">
        <v>0.41499999999999998</v>
      </c>
      <c r="AY425" s="519">
        <v>0.83799999999999997</v>
      </c>
      <c r="AZ425" s="370"/>
      <c r="BA425" s="390">
        <v>152</v>
      </c>
      <c r="BB425" s="389">
        <v>0</v>
      </c>
      <c r="BC425" s="389">
        <v>37</v>
      </c>
      <c r="BD425" s="389">
        <v>9</v>
      </c>
      <c r="BE425" s="389">
        <v>1</v>
      </c>
      <c r="BF425" s="390">
        <v>4</v>
      </c>
      <c r="BG425" s="390">
        <v>20</v>
      </c>
      <c r="BH425" s="390">
        <v>12</v>
      </c>
      <c r="BI425" s="390">
        <v>40</v>
      </c>
      <c r="BJ425" s="519">
        <v>0.24299999999999999</v>
      </c>
      <c r="BK425" s="519">
        <v>0.29699999999999999</v>
      </c>
      <c r="BL425" s="519">
        <v>0.39500000000000002</v>
      </c>
      <c r="BM425" s="519">
        <v>0.69199999999999995</v>
      </c>
    </row>
    <row r="426" spans="1:75" s="388" customFormat="1">
      <c r="A426" s="272" t="s">
        <v>8143</v>
      </c>
      <c r="B426" s="388" t="s">
        <v>8144</v>
      </c>
      <c r="C426" s="388" t="s">
        <v>10193</v>
      </c>
      <c r="D426" s="390">
        <v>28</v>
      </c>
      <c r="E426" s="390" t="s">
        <v>49</v>
      </c>
      <c r="F426" s="390" t="s">
        <v>43</v>
      </c>
      <c r="G426" s="390" t="s">
        <v>10</v>
      </c>
      <c r="H426" s="390">
        <v>3</v>
      </c>
      <c r="I426" s="390">
        <v>3</v>
      </c>
      <c r="J426" s="519">
        <v>0.5</v>
      </c>
      <c r="K426" s="517">
        <v>3.2</v>
      </c>
      <c r="L426" s="390">
        <v>45</v>
      </c>
      <c r="M426" s="390">
        <v>0</v>
      </c>
      <c r="N426" s="390">
        <v>17</v>
      </c>
      <c r="O426" s="390">
        <v>0</v>
      </c>
      <c r="P426" s="390">
        <v>0</v>
      </c>
      <c r="Q426" s="390">
        <v>2</v>
      </c>
      <c r="R426" s="518">
        <v>50.667000000000002</v>
      </c>
      <c r="S426" s="390">
        <v>43</v>
      </c>
      <c r="T426" s="390">
        <v>18</v>
      </c>
      <c r="U426" s="390">
        <v>18</v>
      </c>
      <c r="V426" s="390">
        <v>5</v>
      </c>
      <c r="W426" s="390">
        <v>16</v>
      </c>
      <c r="X426" s="390">
        <v>2</v>
      </c>
      <c r="Y426" s="390">
        <v>60</v>
      </c>
      <c r="Z426" s="390">
        <v>0</v>
      </c>
      <c r="AA426" s="390">
        <v>0</v>
      </c>
      <c r="AB426" s="390">
        <v>1</v>
      </c>
      <c r="AC426" s="390">
        <v>209</v>
      </c>
      <c r="AD426" s="390">
        <v>122</v>
      </c>
      <c r="AE426" s="390">
        <v>3.02</v>
      </c>
      <c r="AF426" s="519">
        <v>1.1639999999999999</v>
      </c>
      <c r="AG426" s="518">
        <v>7.6</v>
      </c>
      <c r="AH426" s="518">
        <v>0.9</v>
      </c>
      <c r="AI426" s="518">
        <v>2.8</v>
      </c>
      <c r="AJ426" s="518">
        <v>10.7</v>
      </c>
      <c r="AK426" s="567">
        <v>3.75</v>
      </c>
      <c r="AL426" s="370"/>
      <c r="AM426" s="390">
        <v>88</v>
      </c>
      <c r="AN426" s="390">
        <v>0</v>
      </c>
      <c r="AO426" s="389">
        <v>22</v>
      </c>
      <c r="AP426" s="390">
        <v>4</v>
      </c>
      <c r="AQ426" s="390">
        <v>1</v>
      </c>
      <c r="AR426" s="390">
        <v>4</v>
      </c>
      <c r="AS426" s="390">
        <v>11</v>
      </c>
      <c r="AT426" s="390">
        <v>11</v>
      </c>
      <c r="AU426" s="390">
        <v>23</v>
      </c>
      <c r="AV426" s="519">
        <v>0.25</v>
      </c>
      <c r="AW426" s="519">
        <v>0.33</v>
      </c>
      <c r="AX426" s="519">
        <v>0.45500000000000002</v>
      </c>
      <c r="AY426" s="519">
        <v>0.78500000000000003</v>
      </c>
      <c r="AZ426" s="370"/>
      <c r="BA426" s="390">
        <v>102</v>
      </c>
      <c r="BB426" s="389">
        <v>0</v>
      </c>
      <c r="BC426" s="389">
        <v>21</v>
      </c>
      <c r="BD426" s="389">
        <v>5</v>
      </c>
      <c r="BE426" s="389">
        <v>0</v>
      </c>
      <c r="BF426" s="390">
        <v>1</v>
      </c>
      <c r="BG426" s="390">
        <v>9</v>
      </c>
      <c r="BH426" s="390">
        <v>5</v>
      </c>
      <c r="BI426" s="390">
        <v>37</v>
      </c>
      <c r="BJ426" s="519">
        <v>0.20599999999999999</v>
      </c>
      <c r="BK426" s="519">
        <v>0.24099999999999999</v>
      </c>
      <c r="BL426" s="519">
        <v>0.28399999999999997</v>
      </c>
      <c r="BM426" s="519">
        <v>0.52500000000000002</v>
      </c>
    </row>
    <row r="427" spans="1:75" s="388" customFormat="1">
      <c r="A427" s="272" t="s">
        <v>271</v>
      </c>
      <c r="B427" s="388" t="s">
        <v>7585</v>
      </c>
      <c r="C427" s="388" t="s">
        <v>10193</v>
      </c>
      <c r="D427" s="390">
        <v>34</v>
      </c>
      <c r="E427" s="390" t="s">
        <v>51</v>
      </c>
      <c r="F427" s="390" t="s">
        <v>52</v>
      </c>
      <c r="G427" s="390" t="s">
        <v>10</v>
      </c>
      <c r="H427" s="390">
        <v>5</v>
      </c>
      <c r="I427" s="390">
        <v>2</v>
      </c>
      <c r="J427" s="519">
        <v>0.71399999999999997</v>
      </c>
      <c r="K427" s="517">
        <v>2.5499999999999998</v>
      </c>
      <c r="L427" s="390">
        <v>62</v>
      </c>
      <c r="M427" s="390">
        <v>0</v>
      </c>
      <c r="N427" s="390">
        <v>26</v>
      </c>
      <c r="O427" s="390">
        <v>0</v>
      </c>
      <c r="P427" s="390">
        <v>0</v>
      </c>
      <c r="Q427" s="390">
        <v>5</v>
      </c>
      <c r="R427" s="518">
        <v>95.332999999999998</v>
      </c>
      <c r="S427" s="390">
        <v>84</v>
      </c>
      <c r="T427" s="390">
        <v>28</v>
      </c>
      <c r="U427" s="390">
        <v>27</v>
      </c>
      <c r="V427" s="390">
        <v>13</v>
      </c>
      <c r="W427" s="390">
        <v>17</v>
      </c>
      <c r="X427" s="390">
        <v>1</v>
      </c>
      <c r="Y427" s="390">
        <v>92</v>
      </c>
      <c r="Z427" s="390">
        <v>0</v>
      </c>
      <c r="AA427" s="390">
        <v>0</v>
      </c>
      <c r="AB427" s="390">
        <v>1</v>
      </c>
      <c r="AC427" s="390">
        <v>377</v>
      </c>
      <c r="AD427" s="390">
        <v>182</v>
      </c>
      <c r="AE427" s="390">
        <v>3.54</v>
      </c>
      <c r="AF427" s="519">
        <v>1.0589999999999999</v>
      </c>
      <c r="AG427" s="518">
        <v>7.9</v>
      </c>
      <c r="AH427" s="518">
        <v>1.2</v>
      </c>
      <c r="AI427" s="518">
        <v>1.6</v>
      </c>
      <c r="AJ427" s="518">
        <v>8.6999999999999993</v>
      </c>
      <c r="AK427" s="567">
        <v>5.41</v>
      </c>
      <c r="AL427" s="370"/>
      <c r="AM427" s="390">
        <v>119</v>
      </c>
      <c r="AN427" s="390">
        <v>0</v>
      </c>
      <c r="AO427" s="389">
        <v>28</v>
      </c>
      <c r="AP427" s="390">
        <v>4</v>
      </c>
      <c r="AQ427" s="390">
        <v>0</v>
      </c>
      <c r="AR427" s="390">
        <v>4</v>
      </c>
      <c r="AS427" s="390">
        <v>11</v>
      </c>
      <c r="AT427" s="390">
        <v>8</v>
      </c>
      <c r="AU427" s="390">
        <v>31</v>
      </c>
      <c r="AV427" s="519">
        <v>0.23499999999999999</v>
      </c>
      <c r="AW427" s="519">
        <v>0.28100000000000003</v>
      </c>
      <c r="AX427" s="519">
        <v>0.37</v>
      </c>
      <c r="AY427" s="519">
        <v>0.65100000000000002</v>
      </c>
      <c r="AZ427" s="370"/>
      <c r="BA427" s="390">
        <v>239</v>
      </c>
      <c r="BB427" s="389">
        <v>0</v>
      </c>
      <c r="BC427" s="389">
        <v>56</v>
      </c>
      <c r="BD427" s="389">
        <v>6</v>
      </c>
      <c r="BE427" s="389">
        <v>1</v>
      </c>
      <c r="BF427" s="390">
        <v>9</v>
      </c>
      <c r="BG427" s="390">
        <v>29</v>
      </c>
      <c r="BH427" s="390">
        <v>9</v>
      </c>
      <c r="BI427" s="390">
        <v>61</v>
      </c>
      <c r="BJ427" s="519">
        <v>0.23400000000000001</v>
      </c>
      <c r="BK427" s="519">
        <v>0.26100000000000001</v>
      </c>
      <c r="BL427" s="519">
        <v>0.38100000000000001</v>
      </c>
      <c r="BM427" s="519">
        <v>0.64200000000000002</v>
      </c>
    </row>
    <row r="428" spans="1:75" s="388" customFormat="1">
      <c r="A428" s="272" t="s">
        <v>6165</v>
      </c>
      <c r="B428" s="388" t="s">
        <v>7586</v>
      </c>
      <c r="C428" s="388" t="s">
        <v>10193</v>
      </c>
      <c r="D428" s="390">
        <v>29</v>
      </c>
      <c r="E428" s="390" t="s">
        <v>51</v>
      </c>
      <c r="F428" s="390" t="s">
        <v>34</v>
      </c>
      <c r="G428" s="390" t="s">
        <v>10</v>
      </c>
      <c r="H428" s="390">
        <v>7</v>
      </c>
      <c r="I428" s="390">
        <v>5</v>
      </c>
      <c r="J428" s="519">
        <v>0.58299999999999996</v>
      </c>
      <c r="K428" s="517">
        <v>3.04</v>
      </c>
      <c r="L428" s="390">
        <v>70</v>
      </c>
      <c r="M428" s="390">
        <v>0</v>
      </c>
      <c r="N428" s="390">
        <v>24</v>
      </c>
      <c r="O428" s="390">
        <v>0</v>
      </c>
      <c r="P428" s="390">
        <v>0</v>
      </c>
      <c r="Q428" s="390">
        <v>12</v>
      </c>
      <c r="R428" s="518">
        <v>68</v>
      </c>
      <c r="S428" s="390">
        <v>59</v>
      </c>
      <c r="T428" s="390">
        <v>26</v>
      </c>
      <c r="U428" s="390">
        <v>23</v>
      </c>
      <c r="V428" s="390">
        <v>7</v>
      </c>
      <c r="W428" s="390">
        <v>21</v>
      </c>
      <c r="X428" s="390">
        <v>2</v>
      </c>
      <c r="Y428" s="390">
        <v>72</v>
      </c>
      <c r="Z428" s="390">
        <v>3</v>
      </c>
      <c r="AA428" s="390">
        <v>1</v>
      </c>
      <c r="AB428" s="390">
        <v>10</v>
      </c>
      <c r="AC428" s="390">
        <v>282</v>
      </c>
      <c r="AD428" s="390">
        <v>136</v>
      </c>
      <c r="AE428" s="390">
        <v>3.44</v>
      </c>
      <c r="AF428" s="519">
        <v>1.1759999999999999</v>
      </c>
      <c r="AG428" s="518">
        <v>7.8</v>
      </c>
      <c r="AH428" s="518">
        <v>0.9</v>
      </c>
      <c r="AI428" s="518">
        <v>2.8</v>
      </c>
      <c r="AJ428" s="518">
        <v>9.5</v>
      </c>
      <c r="AK428" s="567">
        <v>3.43</v>
      </c>
      <c r="AL428" s="370"/>
      <c r="AM428" s="390">
        <v>111</v>
      </c>
      <c r="AN428" s="390">
        <v>0</v>
      </c>
      <c r="AO428" s="389">
        <v>19</v>
      </c>
      <c r="AP428" s="390">
        <v>2</v>
      </c>
      <c r="AQ428" s="390">
        <v>1</v>
      </c>
      <c r="AR428" s="390">
        <v>2</v>
      </c>
      <c r="AS428" s="390">
        <v>7</v>
      </c>
      <c r="AT428" s="390">
        <v>8</v>
      </c>
      <c r="AU428" s="390">
        <v>47</v>
      </c>
      <c r="AV428" s="519">
        <v>0.17100000000000001</v>
      </c>
      <c r="AW428" s="519">
        <v>0.22700000000000001</v>
      </c>
      <c r="AX428" s="519">
        <v>0.26100000000000001</v>
      </c>
      <c r="AY428" s="519">
        <v>0.48799999999999999</v>
      </c>
      <c r="AZ428" s="370"/>
      <c r="BA428" s="390">
        <v>146</v>
      </c>
      <c r="BB428" s="389">
        <v>0</v>
      </c>
      <c r="BC428" s="389">
        <v>40</v>
      </c>
      <c r="BD428" s="389">
        <v>6</v>
      </c>
      <c r="BE428" s="389">
        <v>0</v>
      </c>
      <c r="BF428" s="390">
        <v>5</v>
      </c>
      <c r="BG428" s="390">
        <v>21</v>
      </c>
      <c r="BH428" s="390">
        <v>13</v>
      </c>
      <c r="BI428" s="390">
        <v>25</v>
      </c>
      <c r="BJ428" s="519">
        <v>0.27400000000000002</v>
      </c>
      <c r="BK428" s="519">
        <v>0.34399999999999997</v>
      </c>
      <c r="BL428" s="519">
        <v>0.41799999999999998</v>
      </c>
      <c r="BM428" s="519">
        <v>0.76200000000000001</v>
      </c>
    </row>
    <row r="429" spans="1:75" s="388" customFormat="1">
      <c r="A429" s="272" t="s">
        <v>10202</v>
      </c>
      <c r="B429" s="388" t="s">
        <v>7587</v>
      </c>
      <c r="C429" s="388" t="s">
        <v>10193</v>
      </c>
      <c r="D429" s="390">
        <v>28</v>
      </c>
      <c r="E429" s="390" t="s">
        <v>36</v>
      </c>
      <c r="F429" s="390" t="s">
        <v>34</v>
      </c>
      <c r="G429" s="390" t="s">
        <v>35</v>
      </c>
      <c r="H429" s="390">
        <v>1</v>
      </c>
      <c r="I429" s="390">
        <v>1</v>
      </c>
      <c r="J429" s="519">
        <v>0.5</v>
      </c>
      <c r="K429" s="517">
        <v>4.5599999999999996</v>
      </c>
      <c r="L429" s="390">
        <v>27</v>
      </c>
      <c r="M429" s="390">
        <v>0</v>
      </c>
      <c r="N429" s="390">
        <v>3</v>
      </c>
      <c r="O429" s="390">
        <v>0</v>
      </c>
      <c r="P429" s="390">
        <v>0</v>
      </c>
      <c r="Q429" s="390">
        <v>0</v>
      </c>
      <c r="R429" s="518">
        <v>23.667000000000002</v>
      </c>
      <c r="S429" s="390">
        <v>24</v>
      </c>
      <c r="T429" s="390">
        <v>13</v>
      </c>
      <c r="U429" s="390">
        <v>12</v>
      </c>
      <c r="V429" s="390">
        <v>5</v>
      </c>
      <c r="W429" s="390">
        <v>11</v>
      </c>
      <c r="X429" s="390">
        <v>0</v>
      </c>
      <c r="Y429" s="390">
        <v>26</v>
      </c>
      <c r="Z429" s="390">
        <v>0</v>
      </c>
      <c r="AA429" s="390">
        <v>0</v>
      </c>
      <c r="AB429" s="390">
        <v>2</v>
      </c>
      <c r="AC429" s="390">
        <v>98</v>
      </c>
      <c r="AD429" s="390">
        <v>92</v>
      </c>
      <c r="AE429" s="390">
        <v>5.0999999999999996</v>
      </c>
      <c r="AF429" s="519">
        <v>1.4790000000000001</v>
      </c>
      <c r="AG429" s="518">
        <v>9.1</v>
      </c>
      <c r="AH429" s="518">
        <v>1.9</v>
      </c>
      <c r="AI429" s="518">
        <v>4.2</v>
      </c>
      <c r="AJ429" s="518">
        <v>9.9</v>
      </c>
      <c r="AK429" s="567">
        <v>2.36</v>
      </c>
      <c r="AL429" s="370"/>
      <c r="AM429" s="390">
        <v>41</v>
      </c>
      <c r="AN429" s="390">
        <v>0</v>
      </c>
      <c r="AO429" s="389">
        <v>13</v>
      </c>
      <c r="AP429" s="390">
        <v>2</v>
      </c>
      <c r="AQ429" s="390">
        <v>0</v>
      </c>
      <c r="AR429" s="390">
        <v>2</v>
      </c>
      <c r="AS429" s="390">
        <v>6</v>
      </c>
      <c r="AT429" s="390">
        <v>3</v>
      </c>
      <c r="AU429" s="390">
        <v>13</v>
      </c>
      <c r="AV429" s="519">
        <v>0.317</v>
      </c>
      <c r="AW429" s="519">
        <v>0.36399999999999999</v>
      </c>
      <c r="AX429" s="519">
        <v>0.51200000000000001</v>
      </c>
      <c r="AY429" s="519">
        <v>0.876</v>
      </c>
      <c r="AZ429" s="370"/>
      <c r="BA429" s="390">
        <v>45</v>
      </c>
      <c r="BB429" s="389">
        <v>0</v>
      </c>
      <c r="BC429" s="389">
        <v>11</v>
      </c>
      <c r="BD429" s="389">
        <v>1</v>
      </c>
      <c r="BE429" s="389">
        <v>0</v>
      </c>
      <c r="BF429" s="390">
        <v>3</v>
      </c>
      <c r="BG429" s="390">
        <v>8</v>
      </c>
      <c r="BH429" s="390">
        <v>8</v>
      </c>
      <c r="BI429" s="390">
        <v>13</v>
      </c>
      <c r="BJ429" s="519">
        <v>0.24399999999999999</v>
      </c>
      <c r="BK429" s="519">
        <v>0.35199999999999998</v>
      </c>
      <c r="BL429" s="519">
        <v>0.46700000000000003</v>
      </c>
      <c r="BM429" s="519">
        <v>0.81899999999999995</v>
      </c>
    </row>
    <row r="430" spans="1:75" s="388" customFormat="1">
      <c r="A430" s="272" t="s">
        <v>324</v>
      </c>
      <c r="B430" s="388" t="s">
        <v>7588</v>
      </c>
      <c r="C430" s="388" t="s">
        <v>10193</v>
      </c>
      <c r="D430" s="390">
        <v>37</v>
      </c>
      <c r="E430" s="390" t="s">
        <v>51</v>
      </c>
      <c r="F430" s="390" t="s">
        <v>43</v>
      </c>
      <c r="G430" s="390" t="s">
        <v>35</v>
      </c>
      <c r="H430" s="390">
        <v>0</v>
      </c>
      <c r="I430" s="390">
        <v>2</v>
      </c>
      <c r="J430" s="519">
        <v>0</v>
      </c>
      <c r="K430" s="517">
        <v>3.38</v>
      </c>
      <c r="L430" s="390">
        <v>59</v>
      </c>
      <c r="M430" s="390">
        <v>0</v>
      </c>
      <c r="N430" s="390">
        <v>14</v>
      </c>
      <c r="O430" s="390">
        <v>0</v>
      </c>
      <c r="P430" s="390">
        <v>0</v>
      </c>
      <c r="Q430" s="390">
        <v>1</v>
      </c>
      <c r="R430" s="518">
        <v>56</v>
      </c>
      <c r="S430" s="390">
        <v>51</v>
      </c>
      <c r="T430" s="390">
        <v>25</v>
      </c>
      <c r="U430" s="390">
        <v>21</v>
      </c>
      <c r="V430" s="390">
        <v>6</v>
      </c>
      <c r="W430" s="390">
        <v>27</v>
      </c>
      <c r="X430" s="390">
        <v>4</v>
      </c>
      <c r="Y430" s="390">
        <v>47</v>
      </c>
      <c r="Z430" s="390">
        <v>1</v>
      </c>
      <c r="AA430" s="390">
        <v>2</v>
      </c>
      <c r="AB430" s="390">
        <v>2</v>
      </c>
      <c r="AC430" s="390">
        <v>243</v>
      </c>
      <c r="AD430" s="390">
        <v>129</v>
      </c>
      <c r="AE430" s="390">
        <v>4.38</v>
      </c>
      <c r="AF430" s="519">
        <v>1.393</v>
      </c>
      <c r="AG430" s="518">
        <v>8.1999999999999993</v>
      </c>
      <c r="AH430" s="518">
        <v>1</v>
      </c>
      <c r="AI430" s="518">
        <v>4.3</v>
      </c>
      <c r="AJ430" s="518">
        <v>7.6</v>
      </c>
      <c r="AK430" s="567">
        <v>1.74</v>
      </c>
      <c r="AL430" s="370"/>
      <c r="AM430" s="390">
        <v>85</v>
      </c>
      <c r="AN430" s="390">
        <v>0</v>
      </c>
      <c r="AO430" s="389">
        <v>20</v>
      </c>
      <c r="AP430" s="390">
        <v>2</v>
      </c>
      <c r="AQ430" s="390">
        <v>1</v>
      </c>
      <c r="AR430" s="390">
        <v>3</v>
      </c>
      <c r="AS430" s="390">
        <v>11</v>
      </c>
      <c r="AT430" s="390">
        <v>8</v>
      </c>
      <c r="AU430" s="390">
        <v>23</v>
      </c>
      <c r="AV430" s="519">
        <v>0.23499999999999999</v>
      </c>
      <c r="AW430" s="519">
        <v>0.29799999999999999</v>
      </c>
      <c r="AX430" s="519">
        <v>0.38800000000000001</v>
      </c>
      <c r="AY430" s="519">
        <v>0.68600000000000005</v>
      </c>
      <c r="AZ430" s="370"/>
      <c r="BA430" s="390">
        <v>125</v>
      </c>
      <c r="BB430" s="389">
        <v>0</v>
      </c>
      <c r="BC430" s="389">
        <v>31</v>
      </c>
      <c r="BD430" s="389">
        <v>7</v>
      </c>
      <c r="BE430" s="389">
        <v>0</v>
      </c>
      <c r="BF430" s="390">
        <v>3</v>
      </c>
      <c r="BG430" s="390">
        <v>15</v>
      </c>
      <c r="BH430" s="390">
        <v>19</v>
      </c>
      <c r="BI430" s="390">
        <v>24</v>
      </c>
      <c r="BJ430" s="519">
        <v>0.248</v>
      </c>
      <c r="BK430" s="519">
        <v>0.34899999999999998</v>
      </c>
      <c r="BL430" s="519">
        <v>0.376</v>
      </c>
      <c r="BM430" s="519">
        <v>0.72499999999999998</v>
      </c>
    </row>
    <row r="431" spans="1:75" s="388" customFormat="1" ht="15.75" thickBot="1">
      <c r="A431" s="550" t="s">
        <v>380</v>
      </c>
      <c r="B431" s="390" t="s">
        <v>10</v>
      </c>
      <c r="C431" s="390"/>
      <c r="D431" s="390"/>
      <c r="E431" s="390"/>
      <c r="F431" s="390"/>
      <c r="G431" s="390"/>
      <c r="H431" s="390"/>
      <c r="I431" s="390"/>
      <c r="J431" s="517"/>
      <c r="K431" s="390"/>
      <c r="L431" s="390"/>
      <c r="M431" s="390"/>
      <c r="N431" s="390"/>
      <c r="O431" s="390"/>
      <c r="P431" s="390"/>
      <c r="Q431" s="518"/>
      <c r="R431" s="519"/>
      <c r="S431" s="390"/>
      <c r="T431" s="390"/>
      <c r="U431" s="390"/>
      <c r="V431" s="390"/>
      <c r="W431" s="390"/>
      <c r="X431" s="390"/>
      <c r="Y431" s="390"/>
      <c r="Z431" s="390"/>
      <c r="AA431" s="390"/>
      <c r="AB431" s="390"/>
      <c r="AC431" s="390"/>
      <c r="AD431" s="390"/>
      <c r="AE431" s="390"/>
      <c r="AF431" s="518"/>
      <c r="AG431" s="518"/>
      <c r="AH431" s="518"/>
      <c r="AI431" s="518"/>
      <c r="AJ431" s="517"/>
      <c r="AK431" s="389"/>
      <c r="AL431" s="605"/>
      <c r="AM431" s="507"/>
      <c r="AN431" s="507"/>
      <c r="AO431" s="389"/>
      <c r="AP431" s="507"/>
      <c r="AQ431" s="507"/>
      <c r="AR431" s="507"/>
      <c r="AS431" s="389"/>
      <c r="AT431" s="341"/>
      <c r="AU431" s="341"/>
      <c r="AV431" s="341"/>
      <c r="AW431" s="341"/>
      <c r="AX431" s="341"/>
      <c r="AY431" s="341"/>
      <c r="AZ431" s="115"/>
      <c r="BA431" s="341"/>
      <c r="BB431" s="341"/>
      <c r="BC431" s="341"/>
      <c r="BD431" s="341"/>
      <c r="BE431" s="341"/>
      <c r="BF431" s="341"/>
      <c r="BG431" s="341"/>
      <c r="BH431" s="341"/>
      <c r="BI431" s="341"/>
      <c r="BJ431" s="341"/>
      <c r="BK431" s="341"/>
      <c r="BL431" s="341"/>
      <c r="BM431" s="341"/>
      <c r="BN431" s="316"/>
      <c r="BO431" s="316"/>
      <c r="BP431" s="316"/>
      <c r="BQ431" s="316"/>
      <c r="BR431" s="316"/>
      <c r="BS431" s="316"/>
      <c r="BT431" s="316"/>
      <c r="BU431" s="316"/>
      <c r="BV431" s="316"/>
      <c r="BW431" s="316"/>
    </row>
    <row r="432" spans="1:75" s="388" customFormat="1">
      <c r="A432" s="272" t="s">
        <v>375</v>
      </c>
      <c r="B432" s="388" t="s">
        <v>7589</v>
      </c>
      <c r="C432" s="388" t="s">
        <v>10193</v>
      </c>
      <c r="D432" s="390">
        <v>32</v>
      </c>
      <c r="E432" s="390" t="s">
        <v>51</v>
      </c>
      <c r="F432" s="390" t="s">
        <v>43</v>
      </c>
      <c r="G432" s="390" t="s">
        <v>35</v>
      </c>
      <c r="H432" s="390">
        <v>10</v>
      </c>
      <c r="I432" s="390">
        <v>11</v>
      </c>
      <c r="J432" s="519">
        <v>0.47599999999999998</v>
      </c>
      <c r="K432" s="517">
        <v>4.21</v>
      </c>
      <c r="L432" s="390">
        <v>32</v>
      </c>
      <c r="M432" s="390">
        <v>32</v>
      </c>
      <c r="N432" s="390">
        <v>0</v>
      </c>
      <c r="O432" s="390">
        <v>0</v>
      </c>
      <c r="P432" s="390">
        <v>0</v>
      </c>
      <c r="Q432" s="390">
        <v>0</v>
      </c>
      <c r="R432" s="518">
        <v>171</v>
      </c>
      <c r="S432" s="390">
        <v>167</v>
      </c>
      <c r="T432" s="390">
        <v>84</v>
      </c>
      <c r="U432" s="390">
        <v>80</v>
      </c>
      <c r="V432" s="390">
        <v>17</v>
      </c>
      <c r="W432" s="390">
        <v>80</v>
      </c>
      <c r="X432" s="390">
        <v>2</v>
      </c>
      <c r="Y432" s="390">
        <v>148</v>
      </c>
      <c r="Z432" s="390">
        <v>2</v>
      </c>
      <c r="AA432" s="390">
        <v>0</v>
      </c>
      <c r="AB432" s="390">
        <v>5</v>
      </c>
      <c r="AC432" s="390">
        <v>746</v>
      </c>
      <c r="AD432" s="390">
        <v>100</v>
      </c>
      <c r="AE432" s="390">
        <v>4.16</v>
      </c>
      <c r="AF432" s="519">
        <v>1.444</v>
      </c>
      <c r="AG432" s="518">
        <v>8.8000000000000007</v>
      </c>
      <c r="AH432" s="518">
        <v>0.9</v>
      </c>
      <c r="AI432" s="518">
        <v>4.2</v>
      </c>
      <c r="AJ432" s="518">
        <v>7.8</v>
      </c>
      <c r="AK432" s="567">
        <v>1.85</v>
      </c>
      <c r="AL432" s="370"/>
      <c r="AM432" s="390">
        <v>128</v>
      </c>
      <c r="AN432" s="390">
        <v>0</v>
      </c>
      <c r="AO432" s="389">
        <v>28</v>
      </c>
      <c r="AP432" s="390">
        <v>9</v>
      </c>
      <c r="AQ432" s="390">
        <v>0</v>
      </c>
      <c r="AR432" s="390">
        <v>2</v>
      </c>
      <c r="AS432" s="390">
        <v>12</v>
      </c>
      <c r="AT432" s="390">
        <v>8</v>
      </c>
      <c r="AU432" s="390">
        <v>33</v>
      </c>
      <c r="AV432" s="519">
        <v>0.219</v>
      </c>
      <c r="AW432" s="519">
        <v>0.26100000000000001</v>
      </c>
      <c r="AX432" s="519">
        <v>0.33600000000000002</v>
      </c>
      <c r="AY432" s="519">
        <v>0.59699999999999998</v>
      </c>
      <c r="AZ432" s="370"/>
      <c r="BA432" s="390">
        <v>524</v>
      </c>
      <c r="BB432" s="389">
        <v>0</v>
      </c>
      <c r="BC432" s="389">
        <v>139</v>
      </c>
      <c r="BD432" s="389">
        <v>31</v>
      </c>
      <c r="BE432" s="389">
        <v>1</v>
      </c>
      <c r="BF432" s="390">
        <v>15</v>
      </c>
      <c r="BG432" s="390">
        <v>62</v>
      </c>
      <c r="BH432" s="390">
        <v>72</v>
      </c>
      <c r="BI432" s="390">
        <v>115</v>
      </c>
      <c r="BJ432" s="519">
        <v>0.26500000000000001</v>
      </c>
      <c r="BK432" s="519">
        <v>0.35199999999999998</v>
      </c>
      <c r="BL432" s="519">
        <v>0.41399999999999998</v>
      </c>
      <c r="BM432" s="519">
        <v>0.76600000000000001</v>
      </c>
    </row>
    <row r="433" spans="1:75" s="388" customFormat="1">
      <c r="A433" s="272" t="s">
        <v>8190</v>
      </c>
      <c r="B433" s="388" t="s">
        <v>8191</v>
      </c>
      <c r="C433" s="388" t="s">
        <v>10193</v>
      </c>
      <c r="D433" s="390">
        <v>27</v>
      </c>
      <c r="E433" s="390" t="s">
        <v>33</v>
      </c>
      <c r="F433" s="390" t="s">
        <v>34</v>
      </c>
      <c r="G433" s="390" t="s">
        <v>10</v>
      </c>
      <c r="H433" s="390">
        <v>4</v>
      </c>
      <c r="I433" s="390">
        <v>6</v>
      </c>
      <c r="J433" s="519">
        <v>0.4</v>
      </c>
      <c r="K433" s="517">
        <v>5.42</v>
      </c>
      <c r="L433" s="390">
        <v>73</v>
      </c>
      <c r="M433" s="390">
        <v>0</v>
      </c>
      <c r="N433" s="390">
        <v>20</v>
      </c>
      <c r="O433" s="390">
        <v>0</v>
      </c>
      <c r="P433" s="390">
        <v>0</v>
      </c>
      <c r="Q433" s="390">
        <v>7</v>
      </c>
      <c r="R433" s="518">
        <v>73</v>
      </c>
      <c r="S433" s="390">
        <v>75</v>
      </c>
      <c r="T433" s="390">
        <v>46</v>
      </c>
      <c r="U433" s="390">
        <v>44</v>
      </c>
      <c r="V433" s="390">
        <v>12</v>
      </c>
      <c r="W433" s="390">
        <v>26</v>
      </c>
      <c r="X433" s="390">
        <v>9</v>
      </c>
      <c r="Y433" s="390">
        <v>70</v>
      </c>
      <c r="Z433" s="390">
        <v>2</v>
      </c>
      <c r="AA433" s="390">
        <v>0</v>
      </c>
      <c r="AB433" s="390">
        <v>2</v>
      </c>
      <c r="AC433" s="390">
        <v>319</v>
      </c>
      <c r="AD433" s="390">
        <v>81</v>
      </c>
      <c r="AE433" s="390">
        <v>4.53</v>
      </c>
      <c r="AF433" s="519">
        <v>1.3839999999999999</v>
      </c>
      <c r="AG433" s="518">
        <v>9.1999999999999993</v>
      </c>
      <c r="AH433" s="518">
        <v>1.5</v>
      </c>
      <c r="AI433" s="518">
        <v>3.2</v>
      </c>
      <c r="AJ433" s="518">
        <v>8.6</v>
      </c>
      <c r="AK433" s="567">
        <v>2.69</v>
      </c>
      <c r="AL433" s="370"/>
      <c r="AM433" s="390">
        <v>110</v>
      </c>
      <c r="AN433" s="390">
        <v>0</v>
      </c>
      <c r="AO433" s="389">
        <v>28</v>
      </c>
      <c r="AP433" s="390">
        <v>6</v>
      </c>
      <c r="AQ433" s="390">
        <v>2</v>
      </c>
      <c r="AR433" s="390">
        <v>5</v>
      </c>
      <c r="AS433" s="390">
        <v>13</v>
      </c>
      <c r="AT433" s="390">
        <v>13</v>
      </c>
      <c r="AU433" s="390">
        <v>28</v>
      </c>
      <c r="AV433" s="519">
        <v>0.255</v>
      </c>
      <c r="AW433" s="519">
        <v>0.32800000000000001</v>
      </c>
      <c r="AX433" s="519">
        <v>0.48199999999999998</v>
      </c>
      <c r="AY433" s="519">
        <v>0.81</v>
      </c>
      <c r="AZ433" s="370"/>
      <c r="BA433" s="390">
        <v>175</v>
      </c>
      <c r="BB433" s="389">
        <v>0</v>
      </c>
      <c r="BC433" s="389">
        <v>47</v>
      </c>
      <c r="BD433" s="389">
        <v>15</v>
      </c>
      <c r="BE433" s="389">
        <v>0</v>
      </c>
      <c r="BF433" s="390">
        <v>7</v>
      </c>
      <c r="BG433" s="390">
        <v>40</v>
      </c>
      <c r="BH433" s="390">
        <v>13</v>
      </c>
      <c r="BI433" s="390">
        <v>42</v>
      </c>
      <c r="BJ433" s="519">
        <v>0.26900000000000002</v>
      </c>
      <c r="BK433" s="519">
        <v>0.32500000000000001</v>
      </c>
      <c r="BL433" s="519">
        <v>0.47399999999999998</v>
      </c>
      <c r="BM433" s="519">
        <v>0.79900000000000004</v>
      </c>
    </row>
    <row r="434" spans="1:75" s="388" customFormat="1">
      <c r="A434" s="272" t="s">
        <v>8020</v>
      </c>
      <c r="B434" s="388" t="s">
        <v>8021</v>
      </c>
      <c r="C434" s="388" t="s">
        <v>10193</v>
      </c>
      <c r="D434" s="390">
        <v>27</v>
      </c>
      <c r="E434" s="390" t="s">
        <v>51</v>
      </c>
      <c r="F434" s="390" t="s">
        <v>52</v>
      </c>
      <c r="G434" s="390" t="s">
        <v>10</v>
      </c>
      <c r="H434" s="390">
        <v>0</v>
      </c>
      <c r="I434" s="390">
        <v>1</v>
      </c>
      <c r="J434" s="519">
        <v>0</v>
      </c>
      <c r="K434" s="517">
        <v>7.71</v>
      </c>
      <c r="L434" s="390">
        <v>20</v>
      </c>
      <c r="M434" s="390">
        <v>0</v>
      </c>
      <c r="N434" s="390">
        <v>4</v>
      </c>
      <c r="O434" s="390">
        <v>0</v>
      </c>
      <c r="P434" s="390">
        <v>0</v>
      </c>
      <c r="Q434" s="390">
        <v>0</v>
      </c>
      <c r="R434" s="518">
        <v>23.332999999999998</v>
      </c>
      <c r="S434" s="390">
        <v>35</v>
      </c>
      <c r="T434" s="390">
        <v>28</v>
      </c>
      <c r="U434" s="390">
        <v>20</v>
      </c>
      <c r="V434" s="390">
        <v>7</v>
      </c>
      <c r="W434" s="390">
        <v>12</v>
      </c>
      <c r="X434" s="390">
        <v>3</v>
      </c>
      <c r="Y434" s="390">
        <v>22</v>
      </c>
      <c r="Z434" s="390">
        <v>2</v>
      </c>
      <c r="AA434" s="390">
        <v>0</v>
      </c>
      <c r="AB434" s="390">
        <v>2</v>
      </c>
      <c r="AC434" s="390">
        <v>123</v>
      </c>
      <c r="AD434" s="390">
        <v>56</v>
      </c>
      <c r="AE434" s="390">
        <v>6.98</v>
      </c>
      <c r="AF434" s="519">
        <v>2.0139999999999998</v>
      </c>
      <c r="AG434" s="518">
        <v>13.5</v>
      </c>
      <c r="AH434" s="518">
        <v>2.7</v>
      </c>
      <c r="AI434" s="518">
        <v>4.5999999999999996</v>
      </c>
      <c r="AJ434" s="518">
        <v>8.5</v>
      </c>
      <c r="AK434" s="567">
        <v>1.83</v>
      </c>
      <c r="AL434" s="370"/>
      <c r="AM434" s="390">
        <v>51</v>
      </c>
      <c r="AN434" s="390">
        <v>0</v>
      </c>
      <c r="AO434" s="389">
        <v>14</v>
      </c>
      <c r="AP434" s="390">
        <v>2</v>
      </c>
      <c r="AQ434" s="390">
        <v>0</v>
      </c>
      <c r="AR434" s="390">
        <v>3</v>
      </c>
      <c r="AS434" s="390">
        <v>13</v>
      </c>
      <c r="AT434" s="390">
        <v>8</v>
      </c>
      <c r="AU434" s="390">
        <v>15</v>
      </c>
      <c r="AV434" s="519">
        <v>0.27500000000000002</v>
      </c>
      <c r="AW434" s="519">
        <v>0.36699999999999999</v>
      </c>
      <c r="AX434" s="519">
        <v>0.49</v>
      </c>
      <c r="AY434" s="519">
        <v>0.85699999999999998</v>
      </c>
      <c r="AZ434" s="370"/>
      <c r="BA434" s="390">
        <v>56</v>
      </c>
      <c r="BB434" s="389">
        <v>0</v>
      </c>
      <c r="BC434" s="389">
        <v>21</v>
      </c>
      <c r="BD434" s="389">
        <v>3</v>
      </c>
      <c r="BE434" s="389">
        <v>1</v>
      </c>
      <c r="BF434" s="390">
        <v>4</v>
      </c>
      <c r="BG434" s="390">
        <v>14</v>
      </c>
      <c r="BH434" s="390">
        <v>4</v>
      </c>
      <c r="BI434" s="390">
        <v>7</v>
      </c>
      <c r="BJ434" s="519">
        <v>0.375</v>
      </c>
      <c r="BK434" s="519">
        <v>0.42899999999999999</v>
      </c>
      <c r="BL434" s="519">
        <v>0.67900000000000005</v>
      </c>
      <c r="BM434" s="519">
        <v>1.1080000000000001</v>
      </c>
    </row>
    <row r="435" spans="1:75" s="388" customFormat="1">
      <c r="A435" s="272" t="s">
        <v>442</v>
      </c>
      <c r="B435" s="388" t="s">
        <v>7591</v>
      </c>
      <c r="C435" s="388" t="s">
        <v>10193</v>
      </c>
      <c r="D435" s="390">
        <v>27</v>
      </c>
      <c r="E435" s="390" t="s">
        <v>48</v>
      </c>
      <c r="F435" s="390" t="s">
        <v>43</v>
      </c>
      <c r="G435" s="390" t="s">
        <v>10</v>
      </c>
      <c r="H435" s="390">
        <v>0</v>
      </c>
      <c r="I435" s="390">
        <v>4</v>
      </c>
      <c r="J435" s="519">
        <v>0</v>
      </c>
      <c r="K435" s="517">
        <v>10.69</v>
      </c>
      <c r="L435" s="390">
        <v>5</v>
      </c>
      <c r="M435" s="390">
        <v>4</v>
      </c>
      <c r="N435" s="390">
        <v>0</v>
      </c>
      <c r="O435" s="390">
        <v>0</v>
      </c>
      <c r="P435" s="390">
        <v>0</v>
      </c>
      <c r="Q435" s="390">
        <v>0</v>
      </c>
      <c r="R435" s="518">
        <v>16</v>
      </c>
      <c r="S435" s="390">
        <v>24</v>
      </c>
      <c r="T435" s="390">
        <v>21</v>
      </c>
      <c r="U435" s="390">
        <v>19</v>
      </c>
      <c r="V435" s="390">
        <v>5</v>
      </c>
      <c r="W435" s="390">
        <v>8</v>
      </c>
      <c r="X435" s="390">
        <v>0</v>
      </c>
      <c r="Y435" s="390">
        <v>19</v>
      </c>
      <c r="Z435" s="390">
        <v>0</v>
      </c>
      <c r="AA435" s="390">
        <v>0</v>
      </c>
      <c r="AB435" s="390">
        <v>1</v>
      </c>
      <c r="AC435" s="390">
        <v>79</v>
      </c>
      <c r="AD435" s="390">
        <v>41</v>
      </c>
      <c r="AE435" s="390">
        <v>6.35</v>
      </c>
      <c r="AF435" s="519">
        <v>2</v>
      </c>
      <c r="AG435" s="518">
        <v>13.5</v>
      </c>
      <c r="AH435" s="518">
        <v>2.8</v>
      </c>
      <c r="AI435" s="518">
        <v>4.5</v>
      </c>
      <c r="AJ435" s="518">
        <v>10.7</v>
      </c>
      <c r="AK435" s="567">
        <v>2.38</v>
      </c>
      <c r="AL435" s="370"/>
      <c r="AM435" s="390">
        <v>35</v>
      </c>
      <c r="AN435" s="390">
        <v>0</v>
      </c>
      <c r="AO435" s="389">
        <v>8</v>
      </c>
      <c r="AP435" s="390">
        <v>1</v>
      </c>
      <c r="AQ435" s="390">
        <v>1</v>
      </c>
      <c r="AR435" s="390">
        <v>2</v>
      </c>
      <c r="AS435" s="390">
        <v>8</v>
      </c>
      <c r="AT435" s="390">
        <v>6</v>
      </c>
      <c r="AU435" s="390">
        <v>11</v>
      </c>
      <c r="AV435" s="519">
        <v>0.22900000000000001</v>
      </c>
      <c r="AW435" s="519">
        <v>0.33300000000000002</v>
      </c>
      <c r="AX435" s="519">
        <v>0.48599999999999999</v>
      </c>
      <c r="AY435" s="519">
        <v>0.81899999999999995</v>
      </c>
      <c r="AZ435" s="370"/>
      <c r="BA435" s="390">
        <v>35</v>
      </c>
      <c r="BB435" s="389">
        <v>0</v>
      </c>
      <c r="BC435" s="389">
        <v>16</v>
      </c>
      <c r="BD435" s="389">
        <v>1</v>
      </c>
      <c r="BE435" s="389">
        <v>1</v>
      </c>
      <c r="BF435" s="390">
        <v>3</v>
      </c>
      <c r="BG435" s="390">
        <v>9</v>
      </c>
      <c r="BH435" s="390">
        <v>2</v>
      </c>
      <c r="BI435" s="390">
        <v>8</v>
      </c>
      <c r="BJ435" s="519">
        <v>0.45700000000000002</v>
      </c>
      <c r="BK435" s="519">
        <v>0.48599999999999999</v>
      </c>
      <c r="BL435" s="519">
        <v>0.8</v>
      </c>
      <c r="BM435" s="519">
        <v>1.286</v>
      </c>
    </row>
    <row r="436" spans="1:75" s="388" customFormat="1">
      <c r="A436" s="272" t="s">
        <v>8010</v>
      </c>
      <c r="B436" s="388" t="s">
        <v>8011</v>
      </c>
      <c r="C436" s="388" t="s">
        <v>10193</v>
      </c>
      <c r="D436" s="390">
        <v>25</v>
      </c>
      <c r="E436" s="390" t="s">
        <v>56</v>
      </c>
      <c r="F436" s="390" t="s">
        <v>43</v>
      </c>
      <c r="G436" s="390" t="s">
        <v>35</v>
      </c>
      <c r="H436" s="390">
        <v>12</v>
      </c>
      <c r="I436" s="390">
        <v>9</v>
      </c>
      <c r="J436" s="519">
        <v>0.57099999999999995</v>
      </c>
      <c r="K436" s="517">
        <v>3.9</v>
      </c>
      <c r="L436" s="390">
        <v>31</v>
      </c>
      <c r="M436" s="390">
        <v>30</v>
      </c>
      <c r="N436" s="390">
        <v>0</v>
      </c>
      <c r="O436" s="390">
        <v>0</v>
      </c>
      <c r="P436" s="390">
        <v>0</v>
      </c>
      <c r="Q436" s="390">
        <v>0</v>
      </c>
      <c r="R436" s="518">
        <v>164</v>
      </c>
      <c r="S436" s="390">
        <v>137</v>
      </c>
      <c r="T436" s="390">
        <v>74</v>
      </c>
      <c r="U436" s="390">
        <v>71</v>
      </c>
      <c r="V436" s="390">
        <v>18</v>
      </c>
      <c r="W436" s="390">
        <v>81</v>
      </c>
      <c r="X436" s="390">
        <v>1</v>
      </c>
      <c r="Y436" s="390">
        <v>160</v>
      </c>
      <c r="Z436" s="390">
        <v>1</v>
      </c>
      <c r="AA436" s="390">
        <v>0</v>
      </c>
      <c r="AB436" s="390">
        <v>4</v>
      </c>
      <c r="AC436" s="390">
        <v>696</v>
      </c>
      <c r="AD436" s="390">
        <v>104</v>
      </c>
      <c r="AE436" s="390">
        <v>4.1399999999999997</v>
      </c>
      <c r="AF436" s="519">
        <v>1.329</v>
      </c>
      <c r="AG436" s="518">
        <v>7.5</v>
      </c>
      <c r="AH436" s="518">
        <v>1</v>
      </c>
      <c r="AI436" s="518">
        <v>4.4000000000000004</v>
      </c>
      <c r="AJ436" s="518">
        <v>8.8000000000000007</v>
      </c>
      <c r="AK436" s="567">
        <v>1.98</v>
      </c>
      <c r="AL436" s="370"/>
      <c r="AM436" s="390">
        <v>129</v>
      </c>
      <c r="AN436" s="390">
        <v>0</v>
      </c>
      <c r="AO436" s="389">
        <v>25</v>
      </c>
      <c r="AP436" s="390">
        <v>4</v>
      </c>
      <c r="AQ436" s="390">
        <v>2</v>
      </c>
      <c r="AR436" s="390">
        <v>7</v>
      </c>
      <c r="AS436" s="390">
        <v>20</v>
      </c>
      <c r="AT436" s="390">
        <v>19</v>
      </c>
      <c r="AU436" s="390">
        <v>44</v>
      </c>
      <c r="AV436" s="519">
        <v>0.19400000000000001</v>
      </c>
      <c r="AW436" s="519">
        <v>0.29299999999999998</v>
      </c>
      <c r="AX436" s="519">
        <v>0.41899999999999998</v>
      </c>
      <c r="AY436" s="519">
        <v>0.71199999999999997</v>
      </c>
      <c r="AZ436" s="370"/>
      <c r="BA436" s="390">
        <v>478</v>
      </c>
      <c r="BB436" s="389">
        <v>0</v>
      </c>
      <c r="BC436" s="389">
        <v>112</v>
      </c>
      <c r="BD436" s="389">
        <v>17</v>
      </c>
      <c r="BE436" s="389">
        <v>2</v>
      </c>
      <c r="BF436" s="390">
        <v>11</v>
      </c>
      <c r="BG436" s="390">
        <v>47</v>
      </c>
      <c r="BH436" s="390">
        <v>62</v>
      </c>
      <c r="BI436" s="390">
        <v>116</v>
      </c>
      <c r="BJ436" s="519">
        <v>0.23400000000000001</v>
      </c>
      <c r="BK436" s="519">
        <v>0.32300000000000001</v>
      </c>
      <c r="BL436" s="519">
        <v>0.34699999999999998</v>
      </c>
      <c r="BM436" s="519">
        <v>0.67</v>
      </c>
    </row>
    <row r="437" spans="1:75" s="388" customFormat="1" ht="15.75" thickBot="1">
      <c r="A437" s="550" t="s">
        <v>6541</v>
      </c>
      <c r="B437" s="390" t="s">
        <v>10</v>
      </c>
      <c r="C437" s="390"/>
      <c r="D437" s="390"/>
      <c r="E437" s="390"/>
      <c r="F437" s="390"/>
      <c r="G437" s="390"/>
      <c r="H437" s="390"/>
      <c r="I437" s="390"/>
      <c r="J437" s="517"/>
      <c r="K437" s="390"/>
      <c r="L437" s="390"/>
      <c r="M437" s="390"/>
      <c r="N437" s="390"/>
      <c r="O437" s="390"/>
      <c r="P437" s="390"/>
      <c r="Q437" s="518"/>
      <c r="R437" s="519"/>
      <c r="S437" s="390"/>
      <c r="T437" s="390"/>
      <c r="U437" s="390"/>
      <c r="V437" s="390"/>
      <c r="W437" s="390"/>
      <c r="X437" s="390"/>
      <c r="Y437" s="390"/>
      <c r="Z437" s="390"/>
      <c r="AA437" s="390"/>
      <c r="AB437" s="390"/>
      <c r="AC437" s="390"/>
      <c r="AD437" s="390"/>
      <c r="AE437" s="390"/>
      <c r="AF437" s="518"/>
      <c r="AG437" s="518"/>
      <c r="AH437" s="518"/>
      <c r="AI437" s="518"/>
      <c r="AJ437" s="517"/>
      <c r="AK437" s="389"/>
      <c r="AL437" s="605"/>
      <c r="AM437" s="507"/>
      <c r="AN437" s="507"/>
      <c r="AO437" s="389"/>
      <c r="AP437" s="507"/>
      <c r="AQ437" s="507"/>
      <c r="AR437" s="507"/>
      <c r="AS437" s="389"/>
      <c r="AT437" s="341"/>
      <c r="AU437" s="341"/>
      <c r="AV437" s="341"/>
      <c r="AW437" s="341"/>
      <c r="AX437" s="341"/>
      <c r="AY437" s="341"/>
      <c r="AZ437" s="115"/>
      <c r="BA437" s="341"/>
      <c r="BB437" s="341"/>
      <c r="BC437" s="341"/>
      <c r="BD437" s="341"/>
      <c r="BE437" s="341"/>
      <c r="BF437" s="341"/>
      <c r="BG437" s="341"/>
      <c r="BH437" s="341"/>
      <c r="BI437" s="341"/>
      <c r="BJ437" s="341"/>
      <c r="BK437" s="341"/>
      <c r="BL437" s="341"/>
      <c r="BM437" s="341"/>
      <c r="BN437" s="316"/>
      <c r="BO437" s="316"/>
      <c r="BP437" s="316"/>
      <c r="BQ437" s="316"/>
      <c r="BR437" s="316"/>
      <c r="BS437" s="316"/>
      <c r="BT437" s="316"/>
      <c r="BU437" s="316"/>
      <c r="BV437" s="316"/>
      <c r="BW437" s="316"/>
    </row>
    <row r="438" spans="1:75" s="388" customFormat="1">
      <c r="A438" s="272" t="s">
        <v>447</v>
      </c>
      <c r="B438" s="388" t="s">
        <v>7592</v>
      </c>
      <c r="C438" s="388" t="s">
        <v>10193</v>
      </c>
      <c r="D438" s="390">
        <v>31</v>
      </c>
      <c r="E438" s="390" t="s">
        <v>77</v>
      </c>
      <c r="F438" s="390" t="s">
        <v>43</v>
      </c>
      <c r="G438" s="390" t="s">
        <v>10</v>
      </c>
      <c r="H438" s="390">
        <v>9</v>
      </c>
      <c r="I438" s="390">
        <v>9</v>
      </c>
      <c r="J438" s="519">
        <v>0.5</v>
      </c>
      <c r="K438" s="517">
        <v>4.1900000000000004</v>
      </c>
      <c r="L438" s="390">
        <v>29</v>
      </c>
      <c r="M438" s="390">
        <v>29</v>
      </c>
      <c r="N438" s="390">
        <v>0</v>
      </c>
      <c r="O438" s="390">
        <v>0</v>
      </c>
      <c r="P438" s="390">
        <v>0</v>
      </c>
      <c r="Q438" s="390">
        <v>0</v>
      </c>
      <c r="R438" s="518">
        <v>161</v>
      </c>
      <c r="S438" s="390">
        <v>171</v>
      </c>
      <c r="T438" s="390">
        <v>82</v>
      </c>
      <c r="U438" s="390">
        <v>75</v>
      </c>
      <c r="V438" s="390">
        <v>26</v>
      </c>
      <c r="W438" s="390">
        <v>35</v>
      </c>
      <c r="X438" s="390">
        <v>4</v>
      </c>
      <c r="Y438" s="390">
        <v>114</v>
      </c>
      <c r="Z438" s="390">
        <v>4</v>
      </c>
      <c r="AA438" s="390">
        <v>1</v>
      </c>
      <c r="AB438" s="390">
        <v>9</v>
      </c>
      <c r="AC438" s="390">
        <v>683</v>
      </c>
      <c r="AD438" s="390">
        <v>93</v>
      </c>
      <c r="AE438" s="390">
        <v>4.57</v>
      </c>
      <c r="AF438" s="519">
        <v>1.28</v>
      </c>
      <c r="AG438" s="518">
        <v>9.6</v>
      </c>
      <c r="AH438" s="518">
        <v>1.5</v>
      </c>
      <c r="AI438" s="518">
        <v>2</v>
      </c>
      <c r="AJ438" s="518">
        <v>6.4</v>
      </c>
      <c r="AK438" s="567">
        <v>3.26</v>
      </c>
      <c r="AL438" s="370"/>
      <c r="AM438" s="390">
        <v>306</v>
      </c>
      <c r="AN438" s="390">
        <v>0</v>
      </c>
      <c r="AO438" s="389">
        <v>88</v>
      </c>
      <c r="AP438" s="390">
        <v>16</v>
      </c>
      <c r="AQ438" s="390">
        <v>4</v>
      </c>
      <c r="AR438" s="390">
        <v>14</v>
      </c>
      <c r="AS438" s="390">
        <v>39</v>
      </c>
      <c r="AT438" s="390">
        <v>19</v>
      </c>
      <c r="AU438" s="390">
        <v>40</v>
      </c>
      <c r="AV438" s="519">
        <v>0.28799999999999998</v>
      </c>
      <c r="AW438" s="519">
        <v>0.33100000000000002</v>
      </c>
      <c r="AX438" s="519">
        <v>0.503</v>
      </c>
      <c r="AY438" s="519">
        <v>0.83399999999999996</v>
      </c>
      <c r="AZ438" s="370"/>
      <c r="BA438" s="390">
        <v>332</v>
      </c>
      <c r="BB438" s="389">
        <v>0</v>
      </c>
      <c r="BC438" s="389">
        <v>83</v>
      </c>
      <c r="BD438" s="389">
        <v>18</v>
      </c>
      <c r="BE438" s="389">
        <v>1</v>
      </c>
      <c r="BF438" s="390">
        <v>12</v>
      </c>
      <c r="BG438" s="390">
        <v>36</v>
      </c>
      <c r="BH438" s="390">
        <v>16</v>
      </c>
      <c r="BI438" s="390">
        <v>74</v>
      </c>
      <c r="BJ438" s="519">
        <v>0.25</v>
      </c>
      <c r="BK438" s="519">
        <v>0.28899999999999998</v>
      </c>
      <c r="BL438" s="519">
        <v>0.41899999999999998</v>
      </c>
      <c r="BM438" s="519">
        <v>0.70799999999999996</v>
      </c>
    </row>
    <row r="439" spans="1:75" s="388" customFormat="1">
      <c r="A439" s="272" t="s">
        <v>443</v>
      </c>
      <c r="B439" s="388" t="s">
        <v>7593</v>
      </c>
      <c r="C439" s="388" t="s">
        <v>10193</v>
      </c>
      <c r="D439" s="390">
        <v>32</v>
      </c>
      <c r="E439" s="390" t="s">
        <v>113</v>
      </c>
      <c r="F439" s="390" t="s">
        <v>43</v>
      </c>
      <c r="G439" s="390" t="s">
        <v>10</v>
      </c>
      <c r="H439" s="390">
        <v>6</v>
      </c>
      <c r="I439" s="390">
        <v>4</v>
      </c>
      <c r="J439" s="519">
        <v>0.6</v>
      </c>
      <c r="K439" s="517">
        <v>2.4300000000000002</v>
      </c>
      <c r="L439" s="390">
        <v>75</v>
      </c>
      <c r="M439" s="390">
        <v>0</v>
      </c>
      <c r="N439" s="390">
        <v>16</v>
      </c>
      <c r="O439" s="390">
        <v>0</v>
      </c>
      <c r="P439" s="390">
        <v>0</v>
      </c>
      <c r="Q439" s="390">
        <v>6</v>
      </c>
      <c r="R439" s="518">
        <v>77.667000000000002</v>
      </c>
      <c r="S439" s="390">
        <v>41</v>
      </c>
      <c r="T439" s="390">
        <v>25</v>
      </c>
      <c r="U439" s="390">
        <v>21</v>
      </c>
      <c r="V439" s="390">
        <v>5</v>
      </c>
      <c r="W439" s="390">
        <v>36</v>
      </c>
      <c r="X439" s="390">
        <v>5</v>
      </c>
      <c r="Y439" s="390">
        <v>112</v>
      </c>
      <c r="Z439" s="390">
        <v>6</v>
      </c>
      <c r="AA439" s="390">
        <v>0</v>
      </c>
      <c r="AB439" s="390">
        <v>7</v>
      </c>
      <c r="AC439" s="390">
        <v>309</v>
      </c>
      <c r="AD439" s="390">
        <v>193</v>
      </c>
      <c r="AE439" s="390">
        <v>2.74</v>
      </c>
      <c r="AF439" s="519">
        <v>0.99099999999999999</v>
      </c>
      <c r="AG439" s="518">
        <v>4.8</v>
      </c>
      <c r="AH439" s="518">
        <v>0.6</v>
      </c>
      <c r="AI439" s="518">
        <v>4.2</v>
      </c>
      <c r="AJ439" s="518">
        <v>13</v>
      </c>
      <c r="AK439" s="567">
        <v>3.11</v>
      </c>
      <c r="AL439" s="370"/>
      <c r="AM439" s="390">
        <v>112</v>
      </c>
      <c r="AN439" s="390">
        <v>0</v>
      </c>
      <c r="AO439" s="389">
        <v>20</v>
      </c>
      <c r="AP439" s="390">
        <v>1</v>
      </c>
      <c r="AQ439" s="390">
        <v>0</v>
      </c>
      <c r="AR439" s="390">
        <v>2</v>
      </c>
      <c r="AS439" s="390">
        <v>9</v>
      </c>
      <c r="AT439" s="390">
        <v>21</v>
      </c>
      <c r="AU439" s="390">
        <v>45</v>
      </c>
      <c r="AV439" s="519">
        <v>0.17899999999999999</v>
      </c>
      <c r="AW439" s="519">
        <v>0.31900000000000001</v>
      </c>
      <c r="AX439" s="519">
        <v>0.24099999999999999</v>
      </c>
      <c r="AY439" s="519">
        <v>0.56000000000000005</v>
      </c>
      <c r="AZ439" s="370"/>
      <c r="BA439" s="390">
        <v>149</v>
      </c>
      <c r="BB439" s="389">
        <v>0</v>
      </c>
      <c r="BC439" s="389">
        <v>21</v>
      </c>
      <c r="BD439" s="389">
        <v>5</v>
      </c>
      <c r="BE439" s="389">
        <v>0</v>
      </c>
      <c r="BF439" s="390">
        <v>3</v>
      </c>
      <c r="BG439" s="390">
        <v>10</v>
      </c>
      <c r="BH439" s="390">
        <v>15</v>
      </c>
      <c r="BI439" s="390">
        <v>67</v>
      </c>
      <c r="BJ439" s="519">
        <v>0.14199999999999999</v>
      </c>
      <c r="BK439" s="519">
        <v>0.23100000000000001</v>
      </c>
      <c r="BL439" s="519">
        <v>0.23599999999999999</v>
      </c>
      <c r="BM439" s="519">
        <v>0.46700000000000003</v>
      </c>
    </row>
    <row r="440" spans="1:75" s="388" customFormat="1">
      <c r="A440" s="272" t="s">
        <v>8151</v>
      </c>
      <c r="B440" s="388" t="s">
        <v>8152</v>
      </c>
      <c r="C440" s="388" t="s">
        <v>10193</v>
      </c>
      <c r="D440" s="390">
        <v>27</v>
      </c>
      <c r="E440" s="390" t="s">
        <v>36</v>
      </c>
      <c r="F440" s="390" t="s">
        <v>34</v>
      </c>
      <c r="G440" s="390" t="s">
        <v>10</v>
      </c>
      <c r="H440" s="390">
        <v>3</v>
      </c>
      <c r="I440" s="390">
        <v>1</v>
      </c>
      <c r="J440" s="519">
        <v>0.75</v>
      </c>
      <c r="K440" s="517">
        <v>4.3499999999999996</v>
      </c>
      <c r="L440" s="390">
        <v>55</v>
      </c>
      <c r="M440" s="390">
        <v>0</v>
      </c>
      <c r="N440" s="390">
        <v>17</v>
      </c>
      <c r="O440" s="390">
        <v>0</v>
      </c>
      <c r="P440" s="390">
        <v>0</v>
      </c>
      <c r="Q440" s="390">
        <v>0</v>
      </c>
      <c r="R440" s="518">
        <v>62</v>
      </c>
      <c r="S440" s="390">
        <v>55</v>
      </c>
      <c r="T440" s="390">
        <v>30</v>
      </c>
      <c r="U440" s="390">
        <v>30</v>
      </c>
      <c r="V440" s="390">
        <v>13</v>
      </c>
      <c r="W440" s="390">
        <v>19</v>
      </c>
      <c r="X440" s="390">
        <v>1</v>
      </c>
      <c r="Y440" s="390">
        <v>63</v>
      </c>
      <c r="Z440" s="390">
        <v>3</v>
      </c>
      <c r="AA440" s="390">
        <v>0</v>
      </c>
      <c r="AB440" s="390">
        <v>3</v>
      </c>
      <c r="AC440" s="390">
        <v>262</v>
      </c>
      <c r="AD440" s="390">
        <v>96</v>
      </c>
      <c r="AE440" s="390">
        <v>4.92</v>
      </c>
      <c r="AF440" s="519">
        <v>1.194</v>
      </c>
      <c r="AG440" s="518">
        <v>8</v>
      </c>
      <c r="AH440" s="518">
        <v>1.9</v>
      </c>
      <c r="AI440" s="518">
        <v>2.8</v>
      </c>
      <c r="AJ440" s="518">
        <v>9.1</v>
      </c>
      <c r="AK440" s="567">
        <v>3.32</v>
      </c>
      <c r="AL440" s="370"/>
      <c r="AM440" s="390">
        <v>81</v>
      </c>
      <c r="AN440" s="390">
        <v>0</v>
      </c>
      <c r="AO440" s="389">
        <v>24</v>
      </c>
      <c r="AP440" s="390">
        <v>5</v>
      </c>
      <c r="AQ440" s="390">
        <v>3</v>
      </c>
      <c r="AR440" s="390">
        <v>6</v>
      </c>
      <c r="AS440" s="390">
        <v>17</v>
      </c>
      <c r="AT440" s="390">
        <v>11</v>
      </c>
      <c r="AU440" s="390">
        <v>18</v>
      </c>
      <c r="AV440" s="519">
        <v>0.29599999999999999</v>
      </c>
      <c r="AW440" s="519">
        <v>0.376</v>
      </c>
      <c r="AX440" s="519">
        <v>0.65400000000000003</v>
      </c>
      <c r="AY440" s="519">
        <v>1.03</v>
      </c>
      <c r="AZ440" s="370"/>
      <c r="BA440" s="390">
        <v>158</v>
      </c>
      <c r="BB440" s="389">
        <v>0</v>
      </c>
      <c r="BC440" s="389">
        <v>31</v>
      </c>
      <c r="BD440" s="389">
        <v>8</v>
      </c>
      <c r="BE440" s="389">
        <v>0</v>
      </c>
      <c r="BF440" s="390">
        <v>7</v>
      </c>
      <c r="BG440" s="390">
        <v>15</v>
      </c>
      <c r="BH440" s="390">
        <v>8</v>
      </c>
      <c r="BI440" s="390">
        <v>45</v>
      </c>
      <c r="BJ440" s="519">
        <v>0.19600000000000001</v>
      </c>
      <c r="BK440" s="519">
        <v>0.249</v>
      </c>
      <c r="BL440" s="519">
        <v>0.38</v>
      </c>
      <c r="BM440" s="519">
        <v>0.629</v>
      </c>
    </row>
    <row r="441" spans="1:75">
      <c r="A441" s="279"/>
      <c r="B441" s="368"/>
      <c r="C441" s="368"/>
      <c r="D441" s="368"/>
      <c r="E441" s="368"/>
      <c r="F441" s="368"/>
      <c r="G441" s="368"/>
      <c r="H441" s="291"/>
      <c r="I441" s="291"/>
      <c r="J441" s="292"/>
      <c r="K441" s="368"/>
      <c r="L441" s="368"/>
      <c r="M441" s="368"/>
      <c r="N441" s="368"/>
      <c r="O441" s="368"/>
      <c r="P441" s="368"/>
      <c r="Q441" s="290"/>
      <c r="R441" s="368"/>
      <c r="S441" s="368"/>
      <c r="T441" s="368"/>
      <c r="U441" s="368"/>
      <c r="V441" s="368"/>
      <c r="W441" s="368"/>
      <c r="X441" s="368"/>
      <c r="Y441" s="368"/>
      <c r="Z441" s="368"/>
      <c r="AA441" s="368"/>
      <c r="AB441" s="368"/>
      <c r="AC441" s="368"/>
      <c r="AD441" s="368"/>
      <c r="AE441" s="368"/>
      <c r="AF441" s="368"/>
      <c r="AG441" s="368"/>
      <c r="AH441" s="368"/>
      <c r="AI441" s="368"/>
      <c r="AJ441" s="319"/>
      <c r="AK441" s="291"/>
      <c r="AL441" s="616"/>
      <c r="AM441" s="291"/>
      <c r="AN441" s="291"/>
      <c r="AO441" s="291"/>
      <c r="AP441" s="319"/>
      <c r="AQ441" s="291"/>
      <c r="AR441" s="291"/>
      <c r="AS441" s="291"/>
      <c r="AT441" s="291"/>
      <c r="AU441" s="291"/>
    </row>
    <row r="442" spans="1:75">
      <c r="A442" s="339" t="s">
        <v>484</v>
      </c>
      <c r="B442" s="327"/>
      <c r="C442" s="327"/>
      <c r="D442" s="327"/>
      <c r="E442" s="390"/>
      <c r="F442" s="390"/>
      <c r="G442" s="390"/>
      <c r="H442" s="390"/>
      <c r="I442" s="390"/>
      <c r="J442" s="390"/>
      <c r="K442" s="390"/>
      <c r="L442" s="390"/>
      <c r="M442" s="390"/>
      <c r="N442" s="390"/>
      <c r="O442" s="390"/>
      <c r="P442" s="389"/>
      <c r="Q442" s="390"/>
      <c r="R442" s="390"/>
      <c r="S442" s="390"/>
      <c r="T442" s="390"/>
      <c r="U442" s="390"/>
      <c r="V442" s="390"/>
      <c r="W442" s="390"/>
      <c r="X442" s="390"/>
      <c r="Y442" s="390"/>
      <c r="Z442" s="390"/>
      <c r="AA442" s="390"/>
      <c r="AB442" s="390"/>
      <c r="AC442" s="390"/>
      <c r="AD442" s="390"/>
      <c r="AE442" s="390"/>
      <c r="AF442" s="390"/>
      <c r="AG442" s="390"/>
      <c r="AH442" s="390"/>
      <c r="AI442" s="390"/>
      <c r="AJ442" s="390"/>
      <c r="AK442" s="389"/>
      <c r="AL442" s="370"/>
      <c r="AM442" s="390"/>
      <c r="AN442" s="390"/>
      <c r="AO442" s="389"/>
      <c r="AP442" s="390"/>
      <c r="AQ442" s="390"/>
      <c r="AR442" s="390"/>
      <c r="AS442" s="389"/>
    </row>
    <row r="443" spans="1:75" s="388" customFormat="1">
      <c r="A443" s="272" t="s">
        <v>6580</v>
      </c>
      <c r="B443" s="388" t="s">
        <v>7594</v>
      </c>
      <c r="C443" s="388" t="s">
        <v>10193</v>
      </c>
      <c r="D443" s="390">
        <v>32</v>
      </c>
      <c r="E443" s="390" t="s">
        <v>73</v>
      </c>
      <c r="F443" s="390" t="s">
        <v>34</v>
      </c>
      <c r="G443" s="390" t="s">
        <v>10</v>
      </c>
      <c r="H443" s="390">
        <v>0</v>
      </c>
      <c r="I443" s="390">
        <v>0</v>
      </c>
      <c r="J443" s="519">
        <v>0</v>
      </c>
      <c r="K443" s="517">
        <v>4.7</v>
      </c>
      <c r="L443" s="390">
        <v>21</v>
      </c>
      <c r="M443" s="390">
        <v>0</v>
      </c>
      <c r="N443" s="390">
        <v>6</v>
      </c>
      <c r="O443" s="390">
        <v>0</v>
      </c>
      <c r="P443" s="390">
        <v>0</v>
      </c>
      <c r="Q443" s="390">
        <v>0</v>
      </c>
      <c r="R443" s="518">
        <v>23</v>
      </c>
      <c r="S443" s="390">
        <v>23</v>
      </c>
      <c r="T443" s="390">
        <v>13</v>
      </c>
      <c r="U443" s="390">
        <v>12</v>
      </c>
      <c r="V443" s="390">
        <v>3</v>
      </c>
      <c r="W443" s="390">
        <v>14</v>
      </c>
      <c r="X443" s="390">
        <v>0</v>
      </c>
      <c r="Y443" s="390">
        <v>19</v>
      </c>
      <c r="Z443" s="390">
        <v>2</v>
      </c>
      <c r="AA443" s="390">
        <v>0</v>
      </c>
      <c r="AB443" s="390">
        <v>1</v>
      </c>
      <c r="AC443" s="390">
        <v>108</v>
      </c>
      <c r="AD443" s="390">
        <v>104</v>
      </c>
      <c r="AE443" s="390">
        <v>5.29</v>
      </c>
      <c r="AF443" s="519">
        <v>1.609</v>
      </c>
      <c r="AG443" s="518">
        <v>9</v>
      </c>
      <c r="AH443" s="518">
        <v>1.2</v>
      </c>
      <c r="AI443" s="518">
        <v>5.5</v>
      </c>
      <c r="AJ443" s="518">
        <v>7.4</v>
      </c>
      <c r="AK443" s="567">
        <v>1.36</v>
      </c>
      <c r="AL443" s="370"/>
      <c r="AM443" s="390">
        <v>26</v>
      </c>
      <c r="AN443" s="390">
        <v>0</v>
      </c>
      <c r="AO443" s="389">
        <v>5</v>
      </c>
      <c r="AP443" s="390">
        <v>3</v>
      </c>
      <c r="AQ443" s="390">
        <v>0</v>
      </c>
      <c r="AR443" s="390">
        <v>0</v>
      </c>
      <c r="AS443" s="390">
        <v>2</v>
      </c>
      <c r="AT443" s="390">
        <v>6</v>
      </c>
      <c r="AU443" s="390">
        <v>4</v>
      </c>
      <c r="AV443" s="519">
        <v>0.192</v>
      </c>
      <c r="AW443" s="519">
        <v>0.36399999999999999</v>
      </c>
      <c r="AX443" s="519">
        <v>0.308</v>
      </c>
      <c r="AY443" s="519">
        <v>0.67200000000000004</v>
      </c>
      <c r="AZ443" s="370"/>
      <c r="BA443" s="390">
        <v>64</v>
      </c>
      <c r="BB443" s="389">
        <v>0</v>
      </c>
      <c r="BC443" s="389">
        <v>18</v>
      </c>
      <c r="BD443" s="389">
        <v>5</v>
      </c>
      <c r="BE443" s="389">
        <v>1</v>
      </c>
      <c r="BF443" s="390">
        <v>3</v>
      </c>
      <c r="BG443" s="390">
        <v>14</v>
      </c>
      <c r="BH443" s="390">
        <v>8</v>
      </c>
      <c r="BI443" s="390">
        <v>15</v>
      </c>
      <c r="BJ443" s="519">
        <v>0.28100000000000003</v>
      </c>
      <c r="BK443" s="519">
        <v>0.36</v>
      </c>
      <c r="BL443" s="519">
        <v>0.53100000000000003</v>
      </c>
      <c r="BM443" s="519">
        <v>0.89100000000000001</v>
      </c>
    </row>
    <row r="444" spans="1:75" s="388" customFormat="1">
      <c r="A444" s="272" t="s">
        <v>444</v>
      </c>
      <c r="B444" s="388" t="s">
        <v>7595</v>
      </c>
      <c r="C444" s="388" t="s">
        <v>10193</v>
      </c>
      <c r="D444" s="390">
        <v>31</v>
      </c>
      <c r="E444" s="390" t="s">
        <v>60</v>
      </c>
      <c r="F444" s="390" t="s">
        <v>34</v>
      </c>
      <c r="G444" s="390" t="s">
        <v>10</v>
      </c>
      <c r="H444" s="390">
        <v>4</v>
      </c>
      <c r="I444" s="390">
        <v>15</v>
      </c>
      <c r="J444" s="519">
        <v>0.21099999999999999</v>
      </c>
      <c r="K444" s="517">
        <v>5.29</v>
      </c>
      <c r="L444" s="390">
        <v>28</v>
      </c>
      <c r="M444" s="390">
        <v>28</v>
      </c>
      <c r="N444" s="390">
        <v>0</v>
      </c>
      <c r="O444" s="390">
        <v>0</v>
      </c>
      <c r="P444" s="390">
        <v>0</v>
      </c>
      <c r="Q444" s="390">
        <v>0</v>
      </c>
      <c r="R444" s="518">
        <v>153</v>
      </c>
      <c r="S444" s="390">
        <v>177</v>
      </c>
      <c r="T444" s="390">
        <v>97</v>
      </c>
      <c r="U444" s="390">
        <v>90</v>
      </c>
      <c r="V444" s="390">
        <v>25</v>
      </c>
      <c r="W444" s="390">
        <v>65</v>
      </c>
      <c r="X444" s="390">
        <v>3</v>
      </c>
      <c r="Y444" s="390">
        <v>99</v>
      </c>
      <c r="Z444" s="390">
        <v>3</v>
      </c>
      <c r="AA444" s="390">
        <v>0</v>
      </c>
      <c r="AB444" s="390">
        <v>6</v>
      </c>
      <c r="AC444" s="390">
        <v>681</v>
      </c>
      <c r="AD444" s="390">
        <v>78</v>
      </c>
      <c r="AE444" s="390">
        <v>5.32</v>
      </c>
      <c r="AF444" s="519">
        <v>1.5820000000000001</v>
      </c>
      <c r="AG444" s="518">
        <v>10.4</v>
      </c>
      <c r="AH444" s="518">
        <v>1.5</v>
      </c>
      <c r="AI444" s="518">
        <v>3.8</v>
      </c>
      <c r="AJ444" s="518">
        <v>5.8</v>
      </c>
      <c r="AK444" s="567">
        <v>1.52</v>
      </c>
      <c r="AL444" s="370"/>
      <c r="AM444" s="390">
        <v>313</v>
      </c>
      <c r="AN444" s="390">
        <v>0</v>
      </c>
      <c r="AO444" s="389">
        <v>87</v>
      </c>
      <c r="AP444" s="390">
        <v>21</v>
      </c>
      <c r="AQ444" s="390">
        <v>3</v>
      </c>
      <c r="AR444" s="390">
        <v>15</v>
      </c>
      <c r="AS444" s="390">
        <v>47</v>
      </c>
      <c r="AT444" s="390">
        <v>31</v>
      </c>
      <c r="AU444" s="390">
        <v>59</v>
      </c>
      <c r="AV444" s="519">
        <v>0.27800000000000002</v>
      </c>
      <c r="AW444" s="519">
        <v>0.34399999999999997</v>
      </c>
      <c r="AX444" s="519">
        <v>0.50800000000000001</v>
      </c>
      <c r="AY444" s="519">
        <v>0.85199999999999998</v>
      </c>
      <c r="AZ444" s="370"/>
      <c r="BA444" s="390">
        <v>296</v>
      </c>
      <c r="BB444" s="389">
        <v>0</v>
      </c>
      <c r="BC444" s="389">
        <v>90</v>
      </c>
      <c r="BD444" s="389">
        <v>23</v>
      </c>
      <c r="BE444" s="389">
        <v>0</v>
      </c>
      <c r="BF444" s="390">
        <v>10</v>
      </c>
      <c r="BG444" s="390">
        <v>39</v>
      </c>
      <c r="BH444" s="390">
        <v>34</v>
      </c>
      <c r="BI444" s="390">
        <v>40</v>
      </c>
      <c r="BJ444" s="519">
        <v>0.30399999999999999</v>
      </c>
      <c r="BK444" s="519">
        <v>0.377</v>
      </c>
      <c r="BL444" s="519">
        <v>0.48299999999999998</v>
      </c>
      <c r="BM444" s="519">
        <v>0.86</v>
      </c>
    </row>
    <row r="445" spans="1:75" s="388" customFormat="1">
      <c r="A445" s="272" t="s">
        <v>317</v>
      </c>
      <c r="B445" s="388" t="s">
        <v>7596</v>
      </c>
      <c r="C445" s="388" t="s">
        <v>10193</v>
      </c>
      <c r="D445" s="390">
        <v>31</v>
      </c>
      <c r="E445" s="390" t="s">
        <v>97</v>
      </c>
      <c r="F445" s="390" t="s">
        <v>43</v>
      </c>
      <c r="G445" s="390" t="s">
        <v>10</v>
      </c>
      <c r="H445" s="390">
        <v>1</v>
      </c>
      <c r="I445" s="390">
        <v>3</v>
      </c>
      <c r="J445" s="519">
        <v>0.25</v>
      </c>
      <c r="K445" s="517">
        <v>4.95</v>
      </c>
      <c r="L445" s="390">
        <v>8</v>
      </c>
      <c r="M445" s="390">
        <v>8</v>
      </c>
      <c r="N445" s="390">
        <v>0</v>
      </c>
      <c r="O445" s="390">
        <v>0</v>
      </c>
      <c r="P445" s="390">
        <v>0</v>
      </c>
      <c r="Q445" s="390">
        <v>0</v>
      </c>
      <c r="R445" s="518">
        <v>40</v>
      </c>
      <c r="S445" s="390">
        <v>36</v>
      </c>
      <c r="T445" s="390">
        <v>24</v>
      </c>
      <c r="U445" s="390">
        <v>22</v>
      </c>
      <c r="V445" s="390">
        <v>7</v>
      </c>
      <c r="W445" s="390">
        <v>21</v>
      </c>
      <c r="X445" s="390">
        <v>0</v>
      </c>
      <c r="Y445" s="390">
        <v>49</v>
      </c>
      <c r="Z445" s="390">
        <v>4</v>
      </c>
      <c r="AA445" s="390">
        <v>1</v>
      </c>
      <c r="AB445" s="390">
        <v>2</v>
      </c>
      <c r="AC445" s="390">
        <v>180</v>
      </c>
      <c r="AD445" s="390">
        <v>87</v>
      </c>
      <c r="AE445" s="390">
        <v>4.8600000000000003</v>
      </c>
      <c r="AF445" s="519">
        <v>1.425</v>
      </c>
      <c r="AG445" s="518">
        <v>8.1</v>
      </c>
      <c r="AH445" s="518">
        <v>1.6</v>
      </c>
      <c r="AI445" s="518">
        <v>4.7</v>
      </c>
      <c r="AJ445" s="518">
        <v>11</v>
      </c>
      <c r="AK445" s="567">
        <v>2.33</v>
      </c>
      <c r="AL445" s="370"/>
      <c r="AM445" s="390">
        <v>76</v>
      </c>
      <c r="AN445" s="390">
        <v>0</v>
      </c>
      <c r="AO445" s="389">
        <v>21</v>
      </c>
      <c r="AP445" s="390">
        <v>3</v>
      </c>
      <c r="AQ445" s="390">
        <v>0</v>
      </c>
      <c r="AR445" s="390">
        <v>4</v>
      </c>
      <c r="AS445" s="390">
        <v>11</v>
      </c>
      <c r="AT445" s="390">
        <v>9</v>
      </c>
      <c r="AU445" s="390">
        <v>19</v>
      </c>
      <c r="AV445" s="519">
        <v>0.27600000000000002</v>
      </c>
      <c r="AW445" s="519">
        <v>0.36799999999999999</v>
      </c>
      <c r="AX445" s="519">
        <v>0.47399999999999998</v>
      </c>
      <c r="AY445" s="519">
        <v>0.84199999999999997</v>
      </c>
      <c r="AZ445" s="370"/>
      <c r="BA445" s="390">
        <v>77</v>
      </c>
      <c r="BB445" s="389">
        <v>0</v>
      </c>
      <c r="BC445" s="389">
        <v>15</v>
      </c>
      <c r="BD445" s="389">
        <v>5</v>
      </c>
      <c r="BE445" s="389">
        <v>0</v>
      </c>
      <c r="BF445" s="390">
        <v>3</v>
      </c>
      <c r="BG445" s="390">
        <v>12</v>
      </c>
      <c r="BH445" s="390">
        <v>12</v>
      </c>
      <c r="BI445" s="390">
        <v>30</v>
      </c>
      <c r="BJ445" s="519">
        <v>0.19500000000000001</v>
      </c>
      <c r="BK445" s="519">
        <v>0.315</v>
      </c>
      <c r="BL445" s="519">
        <v>0.377</v>
      </c>
      <c r="BM445" s="519">
        <v>0.69199999999999995</v>
      </c>
    </row>
    <row r="446" spans="1:75" s="388" customFormat="1" ht="15.75" thickBot="1">
      <c r="A446" s="550" t="s">
        <v>307</v>
      </c>
      <c r="B446" s="390" t="s">
        <v>10</v>
      </c>
      <c r="C446" s="390"/>
      <c r="D446" s="390"/>
      <c r="E446" s="390"/>
      <c r="F446" s="390"/>
      <c r="G446" s="390"/>
      <c r="H446" s="390"/>
      <c r="I446" s="390"/>
      <c r="J446" s="517"/>
      <c r="K446" s="390"/>
      <c r="L446" s="390"/>
      <c r="M446" s="390"/>
      <c r="N446" s="390"/>
      <c r="O446" s="390"/>
      <c r="P446" s="390"/>
      <c r="Q446" s="518"/>
      <c r="R446" s="519"/>
      <c r="S446" s="390"/>
      <c r="T446" s="390"/>
      <c r="U446" s="390"/>
      <c r="V446" s="390"/>
      <c r="W446" s="390"/>
      <c r="X446" s="390"/>
      <c r="Y446" s="390"/>
      <c r="Z446" s="390"/>
      <c r="AA446" s="390"/>
      <c r="AB446" s="390"/>
      <c r="AC446" s="390"/>
      <c r="AD446" s="390"/>
      <c r="AE446" s="390"/>
      <c r="AF446" s="518"/>
      <c r="AG446" s="518"/>
      <c r="AH446" s="518"/>
      <c r="AI446" s="518"/>
      <c r="AJ446" s="517"/>
      <c r="AK446" s="389"/>
      <c r="AL446" s="605"/>
      <c r="AM446" s="507"/>
      <c r="AN446" s="507"/>
      <c r="AO446" s="389"/>
      <c r="AP446" s="507"/>
      <c r="AQ446" s="507"/>
      <c r="AR446" s="507"/>
      <c r="AS446" s="389"/>
      <c r="AT446" s="341"/>
      <c r="AU446" s="341"/>
      <c r="AV446" s="341"/>
      <c r="AW446" s="341"/>
      <c r="AX446" s="341"/>
      <c r="AY446" s="341"/>
      <c r="AZ446" s="115"/>
      <c r="BA446" s="341"/>
      <c r="BB446" s="341"/>
      <c r="BC446" s="341"/>
      <c r="BD446" s="341"/>
      <c r="BE446" s="341"/>
      <c r="BF446" s="341"/>
      <c r="BG446" s="341"/>
      <c r="BH446" s="341"/>
      <c r="BI446" s="341"/>
      <c r="BJ446" s="341"/>
      <c r="BK446" s="341"/>
      <c r="BL446" s="341"/>
      <c r="BM446" s="341"/>
      <c r="BN446" s="316"/>
      <c r="BO446" s="316"/>
      <c r="BP446" s="316"/>
      <c r="BQ446" s="316"/>
      <c r="BR446" s="316"/>
      <c r="BS446" s="316"/>
      <c r="BT446" s="316"/>
      <c r="BU446" s="316"/>
      <c r="BV446" s="316"/>
      <c r="BW446" s="316"/>
    </row>
    <row r="447" spans="1:75" s="388" customFormat="1">
      <c r="A447" s="272" t="s">
        <v>445</v>
      </c>
      <c r="B447" s="388" t="s">
        <v>7597</v>
      </c>
      <c r="C447" s="388" t="s">
        <v>10193</v>
      </c>
      <c r="D447" s="390">
        <v>27</v>
      </c>
      <c r="E447" s="390" t="s">
        <v>51</v>
      </c>
      <c r="F447" s="390" t="s">
        <v>52</v>
      </c>
      <c r="G447" s="390" t="s">
        <v>10</v>
      </c>
      <c r="H447" s="390">
        <v>10</v>
      </c>
      <c r="I447" s="390">
        <v>11</v>
      </c>
      <c r="J447" s="519">
        <v>0.47599999999999998</v>
      </c>
      <c r="K447" s="517">
        <v>3.92</v>
      </c>
      <c r="L447" s="390">
        <v>31</v>
      </c>
      <c r="M447" s="390">
        <v>31</v>
      </c>
      <c r="N447" s="390">
        <v>0</v>
      </c>
      <c r="O447" s="390">
        <v>0</v>
      </c>
      <c r="P447" s="390">
        <v>0</v>
      </c>
      <c r="Q447" s="390">
        <v>0</v>
      </c>
      <c r="R447" s="518">
        <v>183.667</v>
      </c>
      <c r="S447" s="390">
        <v>189</v>
      </c>
      <c r="T447" s="390">
        <v>85</v>
      </c>
      <c r="U447" s="390">
        <v>80</v>
      </c>
      <c r="V447" s="390">
        <v>26</v>
      </c>
      <c r="W447" s="390">
        <v>50</v>
      </c>
      <c r="X447" s="390">
        <v>1</v>
      </c>
      <c r="Y447" s="390">
        <v>148</v>
      </c>
      <c r="Z447" s="390">
        <v>7</v>
      </c>
      <c r="AA447" s="390">
        <v>0</v>
      </c>
      <c r="AB447" s="390">
        <v>6</v>
      </c>
      <c r="AC447" s="390">
        <v>776</v>
      </c>
      <c r="AD447" s="390">
        <v>105</v>
      </c>
      <c r="AE447" s="390">
        <v>4.32</v>
      </c>
      <c r="AF447" s="519">
        <v>1.3009999999999999</v>
      </c>
      <c r="AG447" s="518">
        <v>9.3000000000000007</v>
      </c>
      <c r="AH447" s="518">
        <v>1.3</v>
      </c>
      <c r="AI447" s="518">
        <v>2.5</v>
      </c>
      <c r="AJ447" s="518">
        <v>7.3</v>
      </c>
      <c r="AK447" s="567">
        <v>2.96</v>
      </c>
      <c r="AL447" s="370"/>
      <c r="AM447" s="390">
        <v>338</v>
      </c>
      <c r="AN447" s="390">
        <v>0</v>
      </c>
      <c r="AO447" s="389">
        <v>83</v>
      </c>
      <c r="AP447" s="390">
        <v>18</v>
      </c>
      <c r="AQ447" s="390">
        <v>1</v>
      </c>
      <c r="AR447" s="390">
        <v>12</v>
      </c>
      <c r="AS447" s="390">
        <v>38</v>
      </c>
      <c r="AT447" s="390">
        <v>31</v>
      </c>
      <c r="AU447" s="390">
        <v>70</v>
      </c>
      <c r="AV447" s="519">
        <v>0.246</v>
      </c>
      <c r="AW447" s="519">
        <v>0.30599999999999999</v>
      </c>
      <c r="AX447" s="519">
        <v>0.41099999999999998</v>
      </c>
      <c r="AY447" s="519">
        <v>0.71699999999999997</v>
      </c>
      <c r="AZ447" s="370"/>
      <c r="BA447" s="390">
        <v>377</v>
      </c>
      <c r="BB447" s="389">
        <v>0</v>
      </c>
      <c r="BC447" s="389">
        <v>106</v>
      </c>
      <c r="BD447" s="389">
        <v>21</v>
      </c>
      <c r="BE447" s="389">
        <v>2</v>
      </c>
      <c r="BF447" s="390">
        <v>14</v>
      </c>
      <c r="BG447" s="390">
        <v>41</v>
      </c>
      <c r="BH447" s="390">
        <v>19</v>
      </c>
      <c r="BI447" s="390">
        <v>78</v>
      </c>
      <c r="BJ447" s="519">
        <v>0.28100000000000003</v>
      </c>
      <c r="BK447" s="519">
        <v>0.32800000000000001</v>
      </c>
      <c r="BL447" s="519">
        <v>0.45900000000000002</v>
      </c>
      <c r="BM447" s="519">
        <v>0.78700000000000003</v>
      </c>
    </row>
    <row r="448" spans="1:75" s="388" customFormat="1">
      <c r="A448" s="272" t="s">
        <v>6192</v>
      </c>
      <c r="B448" s="388" t="s">
        <v>7598</v>
      </c>
      <c r="C448" s="388" t="s">
        <v>10193</v>
      </c>
      <c r="D448" s="390">
        <v>37</v>
      </c>
      <c r="E448" s="390" t="s">
        <v>51</v>
      </c>
      <c r="F448" s="390" t="s">
        <v>43</v>
      </c>
      <c r="G448" s="390" t="s">
        <v>10</v>
      </c>
      <c r="H448" s="390">
        <v>2</v>
      </c>
      <c r="I448" s="390">
        <v>5</v>
      </c>
      <c r="J448" s="519">
        <v>0.28599999999999998</v>
      </c>
      <c r="K448" s="517">
        <v>5.47</v>
      </c>
      <c r="L448" s="390">
        <v>58</v>
      </c>
      <c r="M448" s="390">
        <v>0</v>
      </c>
      <c r="N448" s="390">
        <v>11</v>
      </c>
      <c r="O448" s="390">
        <v>0</v>
      </c>
      <c r="P448" s="390">
        <v>0</v>
      </c>
      <c r="Q448" s="390">
        <v>4</v>
      </c>
      <c r="R448" s="518">
        <v>52.667000000000002</v>
      </c>
      <c r="S448" s="390">
        <v>58</v>
      </c>
      <c r="T448" s="390">
        <v>34</v>
      </c>
      <c r="U448" s="390">
        <v>32</v>
      </c>
      <c r="V448" s="390">
        <v>7</v>
      </c>
      <c r="W448" s="390">
        <v>16</v>
      </c>
      <c r="X448" s="390">
        <v>2</v>
      </c>
      <c r="Y448" s="390">
        <v>54</v>
      </c>
      <c r="Z448" s="390">
        <v>4</v>
      </c>
      <c r="AA448" s="390">
        <v>0</v>
      </c>
      <c r="AB448" s="390">
        <v>3</v>
      </c>
      <c r="AC448" s="390">
        <v>231</v>
      </c>
      <c r="AD448" s="390">
        <v>77</v>
      </c>
      <c r="AE448" s="390">
        <v>3.98</v>
      </c>
      <c r="AF448" s="519">
        <v>1.405</v>
      </c>
      <c r="AG448" s="518">
        <v>9.9</v>
      </c>
      <c r="AH448" s="518">
        <v>1.2</v>
      </c>
      <c r="AI448" s="518">
        <v>2.7</v>
      </c>
      <c r="AJ448" s="518">
        <v>9.1999999999999993</v>
      </c>
      <c r="AK448" s="567">
        <v>3.38</v>
      </c>
      <c r="AL448" s="370"/>
      <c r="AM448" s="390">
        <v>90</v>
      </c>
      <c r="AN448" s="390">
        <v>0</v>
      </c>
      <c r="AO448" s="389">
        <v>26</v>
      </c>
      <c r="AP448" s="390">
        <v>4</v>
      </c>
      <c r="AQ448" s="390">
        <v>0</v>
      </c>
      <c r="AR448" s="390">
        <v>3</v>
      </c>
      <c r="AS448" s="390">
        <v>13</v>
      </c>
      <c r="AT448" s="390">
        <v>12</v>
      </c>
      <c r="AU448" s="390">
        <v>23</v>
      </c>
      <c r="AV448" s="519">
        <v>0.28899999999999998</v>
      </c>
      <c r="AW448" s="519">
        <v>0.374</v>
      </c>
      <c r="AX448" s="519">
        <v>0.433</v>
      </c>
      <c r="AY448" s="519">
        <v>0.80700000000000005</v>
      </c>
      <c r="AZ448" s="370"/>
      <c r="BA448" s="390">
        <v>116</v>
      </c>
      <c r="BB448" s="389">
        <v>0</v>
      </c>
      <c r="BC448" s="389">
        <v>32</v>
      </c>
      <c r="BD448" s="389">
        <v>5</v>
      </c>
      <c r="BE448" s="389">
        <v>0</v>
      </c>
      <c r="BF448" s="390">
        <v>4</v>
      </c>
      <c r="BG448" s="390">
        <v>19</v>
      </c>
      <c r="BH448" s="390">
        <v>4</v>
      </c>
      <c r="BI448" s="390">
        <v>31</v>
      </c>
      <c r="BJ448" s="519">
        <v>0.27600000000000002</v>
      </c>
      <c r="BK448" s="519">
        <v>0.309</v>
      </c>
      <c r="BL448" s="519">
        <v>0.42199999999999999</v>
      </c>
      <c r="BM448" s="519">
        <v>0.73099999999999998</v>
      </c>
    </row>
    <row r="449" spans="1:75" s="388" customFormat="1">
      <c r="A449" s="272" t="s">
        <v>6199</v>
      </c>
      <c r="B449" s="388" t="s">
        <v>7599</v>
      </c>
      <c r="C449" s="388" t="s">
        <v>10193</v>
      </c>
      <c r="D449" s="390">
        <v>31</v>
      </c>
      <c r="E449" s="390" t="s">
        <v>55</v>
      </c>
      <c r="F449" s="390" t="s">
        <v>34</v>
      </c>
      <c r="G449" s="390" t="s">
        <v>10</v>
      </c>
      <c r="H449" s="390">
        <v>1</v>
      </c>
      <c r="I449" s="390">
        <v>6</v>
      </c>
      <c r="J449" s="519">
        <v>0.14299999999999999</v>
      </c>
      <c r="K449" s="517">
        <v>6</v>
      </c>
      <c r="L449" s="390">
        <v>46</v>
      </c>
      <c r="M449" s="390">
        <v>0</v>
      </c>
      <c r="N449" s="390">
        <v>6</v>
      </c>
      <c r="O449" s="390">
        <v>0</v>
      </c>
      <c r="P449" s="390">
        <v>0</v>
      </c>
      <c r="Q449" s="390">
        <v>1</v>
      </c>
      <c r="R449" s="518">
        <v>42</v>
      </c>
      <c r="S449" s="390">
        <v>53</v>
      </c>
      <c r="T449" s="390">
        <v>30</v>
      </c>
      <c r="U449" s="390">
        <v>28</v>
      </c>
      <c r="V449" s="390">
        <v>6</v>
      </c>
      <c r="W449" s="390">
        <v>5</v>
      </c>
      <c r="X449" s="390">
        <v>0</v>
      </c>
      <c r="Y449" s="390">
        <v>53</v>
      </c>
      <c r="Z449" s="390">
        <v>2</v>
      </c>
      <c r="AA449" s="390">
        <v>0</v>
      </c>
      <c r="AB449" s="390">
        <v>0</v>
      </c>
      <c r="AC449" s="390">
        <v>183</v>
      </c>
      <c r="AD449" s="390">
        <v>68</v>
      </c>
      <c r="AE449" s="390">
        <v>2.99</v>
      </c>
      <c r="AF449" s="519">
        <v>1.381</v>
      </c>
      <c r="AG449" s="518">
        <v>11.4</v>
      </c>
      <c r="AH449" s="518">
        <v>1.3</v>
      </c>
      <c r="AI449" s="518">
        <v>1.1000000000000001</v>
      </c>
      <c r="AJ449" s="518">
        <v>11.4</v>
      </c>
      <c r="AK449" s="567">
        <v>10.6</v>
      </c>
      <c r="AL449" s="370"/>
      <c r="AM449" s="390">
        <v>72</v>
      </c>
      <c r="AN449" s="390">
        <v>0</v>
      </c>
      <c r="AO449" s="389">
        <v>20</v>
      </c>
      <c r="AP449" s="390">
        <v>5</v>
      </c>
      <c r="AQ449" s="390">
        <v>0</v>
      </c>
      <c r="AR449" s="390">
        <v>3</v>
      </c>
      <c r="AS449" s="390">
        <v>11</v>
      </c>
      <c r="AT449" s="390">
        <v>1</v>
      </c>
      <c r="AU449" s="390">
        <v>30</v>
      </c>
      <c r="AV449" s="519">
        <v>0.27800000000000002</v>
      </c>
      <c r="AW449" s="519">
        <v>0.28000000000000003</v>
      </c>
      <c r="AX449" s="519">
        <v>0.47199999999999998</v>
      </c>
      <c r="AY449" s="519">
        <v>0.752</v>
      </c>
      <c r="AZ449" s="370"/>
      <c r="BA449" s="390">
        <v>100</v>
      </c>
      <c r="BB449" s="389">
        <v>0</v>
      </c>
      <c r="BC449" s="389">
        <v>33</v>
      </c>
      <c r="BD449" s="389">
        <v>8</v>
      </c>
      <c r="BE449" s="389">
        <v>1</v>
      </c>
      <c r="BF449" s="390">
        <v>3</v>
      </c>
      <c r="BG449" s="390">
        <v>17</v>
      </c>
      <c r="BH449" s="390">
        <v>4</v>
      </c>
      <c r="BI449" s="390">
        <v>23</v>
      </c>
      <c r="BJ449" s="519">
        <v>0.33</v>
      </c>
      <c r="BK449" s="519">
        <v>0.36099999999999999</v>
      </c>
      <c r="BL449" s="519">
        <v>0.52</v>
      </c>
      <c r="BM449" s="519">
        <v>0.88100000000000001</v>
      </c>
    </row>
    <row r="450" spans="1:75" s="388" customFormat="1">
      <c r="A450" s="272" t="s">
        <v>10203</v>
      </c>
      <c r="B450" s="388" t="s">
        <v>7600</v>
      </c>
      <c r="C450" s="388" t="s">
        <v>10193</v>
      </c>
      <c r="D450" s="390">
        <v>35</v>
      </c>
      <c r="E450" s="390" t="s">
        <v>51</v>
      </c>
      <c r="F450" s="390" t="s">
        <v>52</v>
      </c>
      <c r="G450" s="390" t="s">
        <v>10</v>
      </c>
      <c r="H450" s="390">
        <v>6</v>
      </c>
      <c r="I450" s="390">
        <v>3</v>
      </c>
      <c r="J450" s="519">
        <v>0.66700000000000004</v>
      </c>
      <c r="K450" s="517">
        <v>2.63</v>
      </c>
      <c r="L450" s="390">
        <v>73</v>
      </c>
      <c r="M450" s="390">
        <v>0</v>
      </c>
      <c r="N450" s="390">
        <v>10</v>
      </c>
      <c r="O450" s="390">
        <v>0</v>
      </c>
      <c r="P450" s="390">
        <v>0</v>
      </c>
      <c r="Q450" s="390">
        <v>3</v>
      </c>
      <c r="R450" s="518">
        <v>68.332999999999998</v>
      </c>
      <c r="S450" s="390">
        <v>52</v>
      </c>
      <c r="T450" s="390">
        <v>21</v>
      </c>
      <c r="U450" s="390">
        <v>20</v>
      </c>
      <c r="V450" s="390">
        <v>8</v>
      </c>
      <c r="W450" s="390">
        <v>17</v>
      </c>
      <c r="X450" s="390">
        <v>1</v>
      </c>
      <c r="Y450" s="390">
        <v>79</v>
      </c>
      <c r="Z450" s="390">
        <v>4</v>
      </c>
      <c r="AA450" s="390">
        <v>0</v>
      </c>
      <c r="AB450" s="390">
        <v>3</v>
      </c>
      <c r="AC450" s="390">
        <v>274</v>
      </c>
      <c r="AD450" s="390">
        <v>166</v>
      </c>
      <c r="AE450" s="390">
        <v>3.29</v>
      </c>
      <c r="AF450" s="519">
        <v>1.01</v>
      </c>
      <c r="AG450" s="518">
        <v>6.8</v>
      </c>
      <c r="AH450" s="518">
        <v>1.1000000000000001</v>
      </c>
      <c r="AI450" s="518">
        <v>2.2000000000000002</v>
      </c>
      <c r="AJ450" s="518">
        <v>10.4</v>
      </c>
      <c r="AK450" s="567">
        <v>4.6500000000000004</v>
      </c>
      <c r="AL450" s="370"/>
      <c r="AM450" s="390">
        <v>86</v>
      </c>
      <c r="AN450" s="390">
        <v>0</v>
      </c>
      <c r="AO450" s="389">
        <v>25</v>
      </c>
      <c r="AP450" s="390">
        <v>4</v>
      </c>
      <c r="AQ450" s="390">
        <v>1</v>
      </c>
      <c r="AR450" s="390">
        <v>5</v>
      </c>
      <c r="AS450" s="390">
        <v>16</v>
      </c>
      <c r="AT450" s="390">
        <v>11</v>
      </c>
      <c r="AU450" s="390">
        <v>21</v>
      </c>
      <c r="AV450" s="519">
        <v>0.29099999999999998</v>
      </c>
      <c r="AW450" s="519">
        <v>0.38</v>
      </c>
      <c r="AX450" s="519">
        <v>0.53500000000000003</v>
      </c>
      <c r="AY450" s="519">
        <v>0.91500000000000004</v>
      </c>
      <c r="AZ450" s="370"/>
      <c r="BA450" s="390">
        <v>163</v>
      </c>
      <c r="BB450" s="389">
        <v>0</v>
      </c>
      <c r="BC450" s="389">
        <v>27</v>
      </c>
      <c r="BD450" s="389">
        <v>6</v>
      </c>
      <c r="BE450" s="389">
        <v>0</v>
      </c>
      <c r="BF450" s="390">
        <v>3</v>
      </c>
      <c r="BG450" s="390">
        <v>15</v>
      </c>
      <c r="BH450" s="390">
        <v>6</v>
      </c>
      <c r="BI450" s="390">
        <v>58</v>
      </c>
      <c r="BJ450" s="519">
        <v>0.16600000000000001</v>
      </c>
      <c r="BK450" s="519">
        <v>0.20100000000000001</v>
      </c>
      <c r="BL450" s="519">
        <v>0.25800000000000001</v>
      </c>
      <c r="BM450" s="519">
        <v>0.45900000000000002</v>
      </c>
    </row>
    <row r="451" spans="1:75" s="388" customFormat="1">
      <c r="A451" s="272" t="s">
        <v>8124</v>
      </c>
      <c r="B451" s="388" t="s">
        <v>8125</v>
      </c>
      <c r="C451" s="388" t="s">
        <v>10193</v>
      </c>
      <c r="D451" s="390">
        <v>35</v>
      </c>
      <c r="E451" s="390" t="s">
        <v>64</v>
      </c>
      <c r="F451" s="390" t="s">
        <v>34</v>
      </c>
      <c r="G451" s="390" t="s">
        <v>10</v>
      </c>
      <c r="H451" s="390">
        <v>3</v>
      </c>
      <c r="I451" s="390">
        <v>4</v>
      </c>
      <c r="J451" s="519">
        <v>0.42899999999999999</v>
      </c>
      <c r="K451" s="517">
        <v>4.1399999999999997</v>
      </c>
      <c r="L451" s="390">
        <v>73</v>
      </c>
      <c r="M451" s="390">
        <v>5</v>
      </c>
      <c r="N451" s="390">
        <v>39</v>
      </c>
      <c r="O451" s="390">
        <v>0</v>
      </c>
      <c r="P451" s="390">
        <v>0</v>
      </c>
      <c r="Q451" s="390">
        <v>25</v>
      </c>
      <c r="R451" s="518">
        <v>67.332999999999998</v>
      </c>
      <c r="S451" s="390">
        <v>65</v>
      </c>
      <c r="T451" s="390">
        <v>31</v>
      </c>
      <c r="U451" s="390">
        <v>31</v>
      </c>
      <c r="V451" s="390">
        <v>11</v>
      </c>
      <c r="W451" s="390">
        <v>20</v>
      </c>
      <c r="X451" s="390">
        <v>0</v>
      </c>
      <c r="Y451" s="390">
        <v>75</v>
      </c>
      <c r="Z451" s="390">
        <v>2</v>
      </c>
      <c r="AA451" s="390">
        <v>0</v>
      </c>
      <c r="AB451" s="390">
        <v>2</v>
      </c>
      <c r="AC451" s="390">
        <v>284</v>
      </c>
      <c r="AD451" s="390">
        <v>101</v>
      </c>
      <c r="AE451" s="390">
        <v>4.04</v>
      </c>
      <c r="AF451" s="519">
        <v>1.262</v>
      </c>
      <c r="AG451" s="518">
        <v>8.6999999999999993</v>
      </c>
      <c r="AH451" s="518">
        <v>1.5</v>
      </c>
      <c r="AI451" s="518">
        <v>2.7</v>
      </c>
      <c r="AJ451" s="518">
        <v>10</v>
      </c>
      <c r="AK451" s="567">
        <v>3.75</v>
      </c>
      <c r="AL451" s="370"/>
      <c r="AM451" s="390">
        <v>88</v>
      </c>
      <c r="AN451" s="390">
        <v>0</v>
      </c>
      <c r="AO451" s="389">
        <v>21</v>
      </c>
      <c r="AP451" s="390">
        <v>1</v>
      </c>
      <c r="AQ451" s="390">
        <v>0</v>
      </c>
      <c r="AR451" s="390">
        <v>4</v>
      </c>
      <c r="AS451" s="390">
        <v>15</v>
      </c>
      <c r="AT451" s="390">
        <v>10</v>
      </c>
      <c r="AU451" s="390">
        <v>24</v>
      </c>
      <c r="AV451" s="519">
        <v>0.23899999999999999</v>
      </c>
      <c r="AW451" s="519">
        <v>0.32700000000000001</v>
      </c>
      <c r="AX451" s="519">
        <v>0.38600000000000001</v>
      </c>
      <c r="AY451" s="519">
        <v>0.71299999999999997</v>
      </c>
      <c r="AZ451" s="370"/>
      <c r="BA451" s="390">
        <v>170</v>
      </c>
      <c r="BB451" s="389">
        <v>0</v>
      </c>
      <c r="BC451" s="389">
        <v>44</v>
      </c>
      <c r="BD451" s="389">
        <v>6</v>
      </c>
      <c r="BE451" s="389">
        <v>0</v>
      </c>
      <c r="BF451" s="390">
        <v>7</v>
      </c>
      <c r="BG451" s="390">
        <v>27</v>
      </c>
      <c r="BH451" s="390">
        <v>10</v>
      </c>
      <c r="BI451" s="390">
        <v>51</v>
      </c>
      <c r="BJ451" s="519">
        <v>0.26</v>
      </c>
      <c r="BK451" s="519">
        <v>0.3</v>
      </c>
      <c r="BL451" s="519">
        <v>0.42</v>
      </c>
      <c r="BM451" s="519">
        <v>0.72</v>
      </c>
    </row>
    <row r="452" spans="1:75" s="388" customFormat="1" ht="15.75" thickBot="1">
      <c r="A452" s="550" t="s">
        <v>448</v>
      </c>
      <c r="B452" s="390" t="s">
        <v>10</v>
      </c>
      <c r="C452" s="390"/>
      <c r="D452" s="390"/>
      <c r="E452" s="390"/>
      <c r="F452" s="390"/>
      <c r="G452" s="390"/>
      <c r="H452" s="390"/>
      <c r="I452" s="390"/>
      <c r="J452" s="517"/>
      <c r="K452" s="390"/>
      <c r="L452" s="390"/>
      <c r="M452" s="390"/>
      <c r="N452" s="390"/>
      <c r="O452" s="390"/>
      <c r="P452" s="390"/>
      <c r="Q452" s="518"/>
      <c r="R452" s="519"/>
      <c r="S452" s="390"/>
      <c r="T452" s="390"/>
      <c r="U452" s="390"/>
      <c r="V452" s="390"/>
      <c r="W452" s="390"/>
      <c r="X452" s="390"/>
      <c r="Y452" s="390"/>
      <c r="Z452" s="390"/>
      <c r="AA452" s="390"/>
      <c r="AB452" s="390"/>
      <c r="AC452" s="390"/>
      <c r="AD452" s="390"/>
      <c r="AE452" s="390"/>
      <c r="AF452" s="518"/>
      <c r="AG452" s="518"/>
      <c r="AH452" s="518"/>
      <c r="AI452" s="518"/>
      <c r="AJ452" s="517"/>
      <c r="AK452" s="389"/>
      <c r="AL452" s="605"/>
      <c r="AM452" s="507"/>
      <c r="AN452" s="507"/>
      <c r="AO452" s="389"/>
      <c r="AP452" s="507"/>
      <c r="AQ452" s="507"/>
      <c r="AR452" s="507"/>
      <c r="AS452" s="389"/>
      <c r="AT452" s="341"/>
      <c r="AU452" s="341"/>
      <c r="AV452" s="341"/>
      <c r="AW452" s="341"/>
      <c r="AX452" s="341"/>
      <c r="AY452" s="341"/>
      <c r="AZ452" s="115"/>
      <c r="BA452" s="341"/>
      <c r="BB452" s="341"/>
      <c r="BC452" s="341"/>
      <c r="BD452" s="341"/>
      <c r="BE452" s="341"/>
      <c r="BF452" s="341"/>
      <c r="BG452" s="341"/>
      <c r="BH452" s="341"/>
      <c r="BI452" s="341"/>
      <c r="BJ452" s="341"/>
      <c r="BK452" s="341"/>
      <c r="BL452" s="341"/>
      <c r="BM452" s="341"/>
      <c r="BN452" s="316"/>
      <c r="BO452" s="316"/>
      <c r="BP452" s="316"/>
      <c r="BQ452" s="316"/>
      <c r="BR452" s="316"/>
      <c r="BS452" s="316"/>
      <c r="BT452" s="316"/>
      <c r="BU452" s="316"/>
      <c r="BV452" s="316"/>
      <c r="BW452" s="316"/>
    </row>
    <row r="453" spans="1:75" s="388" customFormat="1">
      <c r="A453" s="272" t="s">
        <v>8211</v>
      </c>
      <c r="B453" s="388" t="s">
        <v>8212</v>
      </c>
      <c r="C453" s="388" t="s">
        <v>10193</v>
      </c>
      <c r="D453" s="390">
        <v>28</v>
      </c>
      <c r="E453" s="390" t="s">
        <v>53</v>
      </c>
      <c r="F453" s="390" t="s">
        <v>34</v>
      </c>
      <c r="G453" s="390" t="s">
        <v>35</v>
      </c>
      <c r="H453" s="390">
        <v>0</v>
      </c>
      <c r="I453" s="390">
        <v>1</v>
      </c>
      <c r="J453" s="519">
        <v>0</v>
      </c>
      <c r="K453" s="517">
        <v>8.1</v>
      </c>
      <c r="L453" s="390">
        <v>9</v>
      </c>
      <c r="M453" s="390">
        <v>0</v>
      </c>
      <c r="N453" s="390">
        <v>4</v>
      </c>
      <c r="O453" s="390">
        <v>0</v>
      </c>
      <c r="P453" s="390">
        <v>0</v>
      </c>
      <c r="Q453" s="390">
        <v>0</v>
      </c>
      <c r="R453" s="518">
        <v>6.6669999999999998</v>
      </c>
      <c r="S453" s="390">
        <v>10</v>
      </c>
      <c r="T453" s="390">
        <v>6</v>
      </c>
      <c r="U453" s="390">
        <v>6</v>
      </c>
      <c r="V453" s="390">
        <v>2</v>
      </c>
      <c r="W453" s="390">
        <v>5</v>
      </c>
      <c r="X453" s="390">
        <v>2</v>
      </c>
      <c r="Y453" s="390">
        <v>8</v>
      </c>
      <c r="Z453" s="390">
        <v>5</v>
      </c>
      <c r="AA453" s="390">
        <v>0</v>
      </c>
      <c r="AB453" s="390">
        <v>0</v>
      </c>
      <c r="AC453" s="390">
        <v>40</v>
      </c>
      <c r="AD453" s="390">
        <v>57</v>
      </c>
      <c r="AE453" s="390">
        <v>9.16</v>
      </c>
      <c r="AF453" s="519">
        <v>2.25</v>
      </c>
      <c r="AG453" s="518">
        <v>13.5</v>
      </c>
      <c r="AH453" s="518">
        <v>2.7</v>
      </c>
      <c r="AI453" s="518">
        <v>6.8</v>
      </c>
      <c r="AJ453" s="518">
        <v>10.8</v>
      </c>
      <c r="AK453" s="567">
        <v>1.6</v>
      </c>
      <c r="AL453" s="370"/>
      <c r="AM453" s="390">
        <v>9</v>
      </c>
      <c r="AN453" s="390">
        <v>0</v>
      </c>
      <c r="AO453" s="389">
        <v>2</v>
      </c>
      <c r="AP453" s="390">
        <v>0</v>
      </c>
      <c r="AQ453" s="390">
        <v>0</v>
      </c>
      <c r="AR453" s="390">
        <v>1</v>
      </c>
      <c r="AS453" s="390">
        <v>3</v>
      </c>
      <c r="AT453" s="390">
        <v>1</v>
      </c>
      <c r="AU453" s="390">
        <v>2</v>
      </c>
      <c r="AV453" s="519">
        <v>0.222</v>
      </c>
      <c r="AW453" s="519">
        <v>0.53300000000000003</v>
      </c>
      <c r="AX453" s="519">
        <v>0.55600000000000005</v>
      </c>
      <c r="AY453" s="519">
        <v>1.089</v>
      </c>
      <c r="AZ453" s="370"/>
      <c r="BA453" s="390">
        <v>21</v>
      </c>
      <c r="BB453" s="389">
        <v>0</v>
      </c>
      <c r="BC453" s="389">
        <v>8</v>
      </c>
      <c r="BD453" s="389">
        <v>3</v>
      </c>
      <c r="BE453" s="389">
        <v>0</v>
      </c>
      <c r="BF453" s="390">
        <v>1</v>
      </c>
      <c r="BG453" s="390">
        <v>8</v>
      </c>
      <c r="BH453" s="390">
        <v>4</v>
      </c>
      <c r="BI453" s="390">
        <v>6</v>
      </c>
      <c r="BJ453" s="519">
        <v>0.38100000000000001</v>
      </c>
      <c r="BK453" s="519">
        <v>0.48</v>
      </c>
      <c r="BL453" s="519">
        <v>0.66700000000000004</v>
      </c>
      <c r="BM453" s="519">
        <v>1.147</v>
      </c>
    </row>
    <row r="454" spans="1:75" s="388" customFormat="1">
      <c r="A454" s="272" t="s">
        <v>449</v>
      </c>
      <c r="B454" s="388" t="s">
        <v>10204</v>
      </c>
      <c r="C454" s="388" t="s">
        <v>10193</v>
      </c>
      <c r="D454" s="390">
        <v>28</v>
      </c>
      <c r="E454" s="390" t="s">
        <v>66</v>
      </c>
      <c r="F454" s="390" t="s">
        <v>43</v>
      </c>
      <c r="G454" s="390" t="s">
        <v>35</v>
      </c>
      <c r="H454" s="390">
        <v>2</v>
      </c>
      <c r="I454" s="390">
        <v>3</v>
      </c>
      <c r="J454" s="519">
        <v>0.4</v>
      </c>
      <c r="K454" s="517">
        <v>2.5499999999999998</v>
      </c>
      <c r="L454" s="390">
        <v>54</v>
      </c>
      <c r="M454" s="390">
        <v>0</v>
      </c>
      <c r="N454" s="390">
        <v>27</v>
      </c>
      <c r="O454" s="390">
        <v>0</v>
      </c>
      <c r="P454" s="390">
        <v>0</v>
      </c>
      <c r="Q454" s="390">
        <v>14</v>
      </c>
      <c r="R454" s="518">
        <v>53</v>
      </c>
      <c r="S454" s="390">
        <v>37</v>
      </c>
      <c r="T454" s="390">
        <v>18</v>
      </c>
      <c r="U454" s="390">
        <v>15</v>
      </c>
      <c r="V454" s="390">
        <v>3</v>
      </c>
      <c r="W454" s="390">
        <v>15</v>
      </c>
      <c r="X454" s="390">
        <v>4</v>
      </c>
      <c r="Y454" s="390">
        <v>71</v>
      </c>
      <c r="Z454" s="390">
        <v>0</v>
      </c>
      <c r="AA454" s="390">
        <v>0</v>
      </c>
      <c r="AB454" s="390">
        <v>2</v>
      </c>
      <c r="AC454" s="390">
        <v>210</v>
      </c>
      <c r="AD454" s="390">
        <v>153</v>
      </c>
      <c r="AE454" s="390">
        <v>2.0699999999999998</v>
      </c>
      <c r="AF454" s="519">
        <v>0.98099999999999998</v>
      </c>
      <c r="AG454" s="518">
        <v>6.3</v>
      </c>
      <c r="AH454" s="518">
        <v>0.5</v>
      </c>
      <c r="AI454" s="518">
        <v>2.5</v>
      </c>
      <c r="AJ454" s="518">
        <v>12.1</v>
      </c>
      <c r="AK454" s="567">
        <v>4.7300000000000004</v>
      </c>
      <c r="AL454" s="370"/>
      <c r="AM454" s="390">
        <v>70</v>
      </c>
      <c r="AN454" s="390">
        <v>0</v>
      </c>
      <c r="AO454" s="389">
        <v>12</v>
      </c>
      <c r="AP454" s="390">
        <v>3</v>
      </c>
      <c r="AQ454" s="390">
        <v>0</v>
      </c>
      <c r="AR454" s="390">
        <v>1</v>
      </c>
      <c r="AS454" s="390">
        <v>8</v>
      </c>
      <c r="AT454" s="390">
        <v>1</v>
      </c>
      <c r="AU454" s="390">
        <v>30</v>
      </c>
      <c r="AV454" s="519">
        <v>0.17100000000000001</v>
      </c>
      <c r="AW454" s="519">
        <v>0.183</v>
      </c>
      <c r="AX454" s="519">
        <v>0.25700000000000001</v>
      </c>
      <c r="AY454" s="519">
        <v>0.44</v>
      </c>
      <c r="AZ454" s="370"/>
      <c r="BA454" s="390">
        <v>121</v>
      </c>
      <c r="BB454" s="389">
        <v>0</v>
      </c>
      <c r="BC454" s="389">
        <v>25</v>
      </c>
      <c r="BD454" s="389">
        <v>5</v>
      </c>
      <c r="BE454" s="389">
        <v>0</v>
      </c>
      <c r="BF454" s="390">
        <v>2</v>
      </c>
      <c r="BG454" s="390">
        <v>14</v>
      </c>
      <c r="BH454" s="390">
        <v>14</v>
      </c>
      <c r="BI454" s="390">
        <v>41</v>
      </c>
      <c r="BJ454" s="519">
        <v>0.20699999999999999</v>
      </c>
      <c r="BK454" s="519">
        <v>0.28499999999999998</v>
      </c>
      <c r="BL454" s="519">
        <v>0.29799999999999999</v>
      </c>
      <c r="BM454" s="519">
        <v>0.58299999999999996</v>
      </c>
    </row>
    <row r="455" spans="1:75" s="388" customFormat="1">
      <c r="A455" s="272" t="s">
        <v>3927</v>
      </c>
      <c r="B455" s="388" t="s">
        <v>7601</v>
      </c>
      <c r="C455" s="388" t="s">
        <v>10193</v>
      </c>
      <c r="D455" s="390">
        <v>33</v>
      </c>
      <c r="E455" s="390" t="s">
        <v>82</v>
      </c>
      <c r="F455" s="390" t="s">
        <v>34</v>
      </c>
      <c r="G455" s="390" t="s">
        <v>10</v>
      </c>
      <c r="H455" s="390">
        <v>2</v>
      </c>
      <c r="I455" s="390">
        <v>5</v>
      </c>
      <c r="J455" s="519">
        <v>0.28599999999999998</v>
      </c>
      <c r="K455" s="517">
        <v>6.14</v>
      </c>
      <c r="L455" s="390">
        <v>32</v>
      </c>
      <c r="M455" s="390">
        <v>9</v>
      </c>
      <c r="N455" s="390">
        <v>19</v>
      </c>
      <c r="O455" s="390">
        <v>0</v>
      </c>
      <c r="P455" s="390">
        <v>0</v>
      </c>
      <c r="Q455" s="390">
        <v>0</v>
      </c>
      <c r="R455" s="518">
        <v>70.332999999999998</v>
      </c>
      <c r="S455" s="390">
        <v>92</v>
      </c>
      <c r="T455" s="390">
        <v>52</v>
      </c>
      <c r="U455" s="390">
        <v>48</v>
      </c>
      <c r="V455" s="390">
        <v>25</v>
      </c>
      <c r="W455" s="390">
        <v>12</v>
      </c>
      <c r="X455" s="390">
        <v>1</v>
      </c>
      <c r="Y455" s="390">
        <v>46</v>
      </c>
      <c r="Z455" s="390">
        <v>4</v>
      </c>
      <c r="AA455" s="390">
        <v>0</v>
      </c>
      <c r="AB455" s="390">
        <v>5</v>
      </c>
      <c r="AC455" s="390">
        <v>321</v>
      </c>
      <c r="AD455" s="390">
        <v>71</v>
      </c>
      <c r="AE455" s="390">
        <v>7.16</v>
      </c>
      <c r="AF455" s="519">
        <v>1.4790000000000001</v>
      </c>
      <c r="AG455" s="518">
        <v>11.8</v>
      </c>
      <c r="AH455" s="518">
        <v>3.2</v>
      </c>
      <c r="AI455" s="518">
        <v>1.5</v>
      </c>
      <c r="AJ455" s="518">
        <v>5.9</v>
      </c>
      <c r="AK455" s="567">
        <v>3.83</v>
      </c>
      <c r="AL455" s="370"/>
      <c r="AM455" s="390">
        <v>136</v>
      </c>
      <c r="AN455" s="390">
        <v>0</v>
      </c>
      <c r="AO455" s="389">
        <v>48</v>
      </c>
      <c r="AP455" s="390">
        <v>9</v>
      </c>
      <c r="AQ455" s="390">
        <v>0</v>
      </c>
      <c r="AR455" s="390">
        <v>14</v>
      </c>
      <c r="AS455" s="390">
        <v>25</v>
      </c>
      <c r="AT455" s="390">
        <v>8</v>
      </c>
      <c r="AU455" s="390">
        <v>21</v>
      </c>
      <c r="AV455" s="519">
        <v>0.35299999999999998</v>
      </c>
      <c r="AW455" s="519">
        <v>0.39700000000000002</v>
      </c>
      <c r="AX455" s="519">
        <v>0.72799999999999998</v>
      </c>
      <c r="AY455" s="519">
        <v>1.125</v>
      </c>
      <c r="AZ455" s="370"/>
      <c r="BA455" s="390">
        <v>167</v>
      </c>
      <c r="BB455" s="389">
        <v>0</v>
      </c>
      <c r="BC455" s="389">
        <v>44</v>
      </c>
      <c r="BD455" s="389">
        <v>9</v>
      </c>
      <c r="BE455" s="389">
        <v>0</v>
      </c>
      <c r="BF455" s="390">
        <v>11</v>
      </c>
      <c r="BG455" s="390">
        <v>27</v>
      </c>
      <c r="BH455" s="390">
        <v>4</v>
      </c>
      <c r="BI455" s="390">
        <v>25</v>
      </c>
      <c r="BJ455" s="519">
        <v>0.26300000000000001</v>
      </c>
      <c r="BK455" s="519">
        <v>0.28599999999999998</v>
      </c>
      <c r="BL455" s="519">
        <v>0.51500000000000001</v>
      </c>
      <c r="BM455" s="519">
        <v>0.80100000000000005</v>
      </c>
    </row>
    <row r="456" spans="1:75" s="388" customFormat="1">
      <c r="A456" s="272" t="s">
        <v>6589</v>
      </c>
      <c r="B456" s="388" t="s">
        <v>7602</v>
      </c>
      <c r="C456" s="388" t="s">
        <v>10193</v>
      </c>
      <c r="D456" s="390">
        <v>29</v>
      </c>
      <c r="E456" s="390" t="s">
        <v>36</v>
      </c>
      <c r="F456" s="390" t="s">
        <v>34</v>
      </c>
      <c r="G456" s="390" t="s">
        <v>10</v>
      </c>
      <c r="H456" s="390">
        <v>3</v>
      </c>
      <c r="I456" s="390">
        <v>1</v>
      </c>
      <c r="J456" s="519">
        <v>0.75</v>
      </c>
      <c r="K456" s="517">
        <v>5.23</v>
      </c>
      <c r="L456" s="390">
        <v>9</v>
      </c>
      <c r="M456" s="390">
        <v>9</v>
      </c>
      <c r="N456" s="390">
        <v>0</v>
      </c>
      <c r="O456" s="390">
        <v>0</v>
      </c>
      <c r="P456" s="390">
        <v>0</v>
      </c>
      <c r="Q456" s="390">
        <v>0</v>
      </c>
      <c r="R456" s="518">
        <v>41.332999999999998</v>
      </c>
      <c r="S456" s="390">
        <v>37</v>
      </c>
      <c r="T456" s="390">
        <v>24</v>
      </c>
      <c r="U456" s="390">
        <v>24</v>
      </c>
      <c r="V456" s="390">
        <v>7</v>
      </c>
      <c r="W456" s="390">
        <v>18</v>
      </c>
      <c r="X456" s="390">
        <v>0</v>
      </c>
      <c r="Y456" s="390">
        <v>43</v>
      </c>
      <c r="Z456" s="390">
        <v>3</v>
      </c>
      <c r="AA456" s="390">
        <v>0</v>
      </c>
      <c r="AB456" s="390">
        <v>3</v>
      </c>
      <c r="AC456" s="390">
        <v>182</v>
      </c>
      <c r="AD456" s="390">
        <v>80</v>
      </c>
      <c r="AE456" s="390">
        <v>4.8099999999999996</v>
      </c>
      <c r="AF456" s="519">
        <v>1.331</v>
      </c>
      <c r="AG456" s="518">
        <v>8.1</v>
      </c>
      <c r="AH456" s="518">
        <v>1.5</v>
      </c>
      <c r="AI456" s="518">
        <v>3.9</v>
      </c>
      <c r="AJ456" s="518">
        <v>9.4</v>
      </c>
      <c r="AK456" s="567">
        <v>2.39</v>
      </c>
      <c r="AL456" s="370"/>
      <c r="AM456" s="390">
        <v>78</v>
      </c>
      <c r="AN456" s="390">
        <v>0</v>
      </c>
      <c r="AO456" s="389">
        <v>18</v>
      </c>
      <c r="AP456" s="390">
        <v>4</v>
      </c>
      <c r="AQ456" s="390">
        <v>0</v>
      </c>
      <c r="AR456" s="390">
        <v>3</v>
      </c>
      <c r="AS456" s="390">
        <v>10</v>
      </c>
      <c r="AT456" s="390">
        <v>10</v>
      </c>
      <c r="AU456" s="390">
        <v>21</v>
      </c>
      <c r="AV456" s="519">
        <v>0.23100000000000001</v>
      </c>
      <c r="AW456" s="519">
        <v>0.32600000000000001</v>
      </c>
      <c r="AX456" s="519">
        <v>0.39700000000000002</v>
      </c>
      <c r="AY456" s="519">
        <v>0.72299999999999998</v>
      </c>
      <c r="AZ456" s="370"/>
      <c r="BA456" s="390">
        <v>82</v>
      </c>
      <c r="BB456" s="389">
        <v>0</v>
      </c>
      <c r="BC456" s="389">
        <v>19</v>
      </c>
      <c r="BD456" s="389">
        <v>4</v>
      </c>
      <c r="BE456" s="389">
        <v>0</v>
      </c>
      <c r="BF456" s="390">
        <v>4</v>
      </c>
      <c r="BG456" s="390">
        <v>12</v>
      </c>
      <c r="BH456" s="390">
        <v>8</v>
      </c>
      <c r="BI456" s="390">
        <v>22</v>
      </c>
      <c r="BJ456" s="519">
        <v>0.23200000000000001</v>
      </c>
      <c r="BK456" s="519">
        <v>0.312</v>
      </c>
      <c r="BL456" s="519">
        <v>0.42699999999999999</v>
      </c>
      <c r="BM456" s="519">
        <v>0.73899999999999999</v>
      </c>
    </row>
    <row r="457" spans="1:75" s="388" customFormat="1" ht="15.75" thickBot="1">
      <c r="A457" s="550" t="s">
        <v>450</v>
      </c>
      <c r="B457" s="390" t="s">
        <v>10</v>
      </c>
      <c r="C457" s="390"/>
      <c r="D457" s="390"/>
      <c r="E457" s="390"/>
      <c r="F457" s="390"/>
      <c r="G457" s="390"/>
      <c r="H457" s="390"/>
      <c r="I457" s="390"/>
      <c r="J457" s="517"/>
      <c r="K457" s="390"/>
      <c r="L457" s="390"/>
      <c r="M457" s="390"/>
      <c r="N457" s="390"/>
      <c r="O457" s="390"/>
      <c r="P457" s="390"/>
      <c r="Q457" s="518"/>
      <c r="R457" s="519"/>
      <c r="S457" s="390"/>
      <c r="T457" s="390"/>
      <c r="U457" s="390"/>
      <c r="V457" s="390"/>
      <c r="W457" s="390"/>
      <c r="X457" s="390"/>
      <c r="Y457" s="390"/>
      <c r="Z457" s="390"/>
      <c r="AA457" s="390"/>
      <c r="AB457" s="390"/>
      <c r="AC457" s="390"/>
      <c r="AD457" s="390"/>
      <c r="AE457" s="390"/>
      <c r="AF457" s="518"/>
      <c r="AG457" s="518"/>
      <c r="AH457" s="518"/>
      <c r="AI457" s="518"/>
      <c r="AJ457" s="517"/>
      <c r="AK457" s="389"/>
      <c r="AL457" s="605"/>
      <c r="AM457" s="507"/>
      <c r="AN457" s="507"/>
      <c r="AO457" s="389"/>
      <c r="AP457" s="507"/>
      <c r="AQ457" s="507"/>
      <c r="AR457" s="507"/>
      <c r="AS457" s="389"/>
      <c r="AT457" s="341"/>
      <c r="AU457" s="341"/>
      <c r="AV457" s="341"/>
      <c r="AW457" s="341"/>
      <c r="AX457" s="341"/>
      <c r="AY457" s="341"/>
      <c r="AZ457" s="115"/>
      <c r="BA457" s="341"/>
      <c r="BB457" s="341"/>
      <c r="BC457" s="341"/>
      <c r="BD457" s="341"/>
      <c r="BE457" s="341"/>
      <c r="BF457" s="341"/>
      <c r="BG457" s="341"/>
      <c r="BH457" s="341"/>
      <c r="BI457" s="341"/>
      <c r="BJ457" s="341"/>
      <c r="BK457" s="341"/>
      <c r="BL457" s="341"/>
      <c r="BM457" s="341"/>
      <c r="BN457" s="316"/>
      <c r="BO457" s="316"/>
      <c r="BP457" s="316"/>
      <c r="BQ457" s="316"/>
      <c r="BR457" s="316"/>
      <c r="BS457" s="316"/>
      <c r="BT457" s="316"/>
      <c r="BU457" s="316"/>
      <c r="BV457" s="316"/>
      <c r="BW457" s="316"/>
    </row>
    <row r="458" spans="1:75" s="454" customFormat="1">
      <c r="B458" s="450"/>
      <c r="C458" s="450"/>
      <c r="D458" s="450"/>
      <c r="E458" s="450"/>
      <c r="F458" s="450"/>
      <c r="G458" s="450"/>
      <c r="H458" s="451"/>
      <c r="I458" s="462"/>
      <c r="J458" s="450"/>
      <c r="K458" s="450"/>
      <c r="L458" s="450"/>
      <c r="M458" s="450"/>
      <c r="N458" s="450"/>
      <c r="O458" s="450"/>
      <c r="P458" s="463"/>
      <c r="Q458" s="450"/>
      <c r="R458" s="450"/>
      <c r="S458" s="450"/>
      <c r="T458" s="450"/>
      <c r="U458" s="450"/>
      <c r="V458" s="450"/>
      <c r="W458" s="450"/>
      <c r="X458" s="450"/>
      <c r="Y458" s="450"/>
      <c r="Z458" s="450"/>
      <c r="AA458" s="450"/>
      <c r="AB458" s="450"/>
      <c r="AC458" s="450"/>
      <c r="AD458" s="451"/>
      <c r="AE458" s="450"/>
      <c r="AF458" s="450"/>
      <c r="AG458" s="450"/>
      <c r="AH458" s="450"/>
      <c r="AI458" s="450"/>
      <c r="AJ458" s="453"/>
      <c r="AK458" s="453"/>
      <c r="AL458" s="619"/>
      <c r="AM458" s="451"/>
      <c r="AN458" s="451"/>
      <c r="AO458" s="452"/>
      <c r="AP458" s="453"/>
      <c r="AQ458" s="451"/>
      <c r="AR458" s="451"/>
      <c r="AS458" s="453"/>
      <c r="AT458" s="514"/>
      <c r="AU458" s="515"/>
      <c r="AV458" s="515"/>
      <c r="AW458" s="515"/>
      <c r="AX458" s="515"/>
      <c r="AY458" s="468"/>
      <c r="AZ458" s="615"/>
      <c r="BA458" s="468"/>
      <c r="BB458" s="468"/>
      <c r="BC458" s="468"/>
      <c r="BD458" s="468"/>
      <c r="BE458" s="468"/>
      <c r="BF458" s="468"/>
      <c r="BG458" s="468"/>
      <c r="BH458" s="468"/>
      <c r="BI458" s="468"/>
      <c r="BJ458" s="468"/>
      <c r="BK458" s="468"/>
      <c r="BL458" s="468"/>
      <c r="BM458" s="468"/>
      <c r="BN458" s="468"/>
      <c r="BO458" s="468"/>
      <c r="BP458" s="468"/>
      <c r="BQ458" s="468"/>
      <c r="BR458" s="468"/>
    </row>
    <row r="459" spans="1:75">
      <c r="B459" s="379"/>
      <c r="C459" s="379"/>
      <c r="D459" s="379"/>
      <c r="E459" s="379"/>
      <c r="F459" s="379"/>
      <c r="G459" s="379"/>
      <c r="H459" s="380"/>
      <c r="I459" s="381"/>
      <c r="J459" s="379"/>
      <c r="K459" s="379"/>
      <c r="L459" s="379"/>
      <c r="M459" s="379"/>
      <c r="N459" s="379"/>
      <c r="O459" s="379"/>
      <c r="P459" s="394"/>
      <c r="Q459" s="379"/>
      <c r="R459" s="379"/>
      <c r="S459" s="379"/>
      <c r="T459" s="379"/>
      <c r="U459" s="379"/>
      <c r="V459" s="379"/>
      <c r="W459" s="379"/>
      <c r="X459" s="379"/>
      <c r="Y459" s="379"/>
      <c r="Z459" s="379"/>
      <c r="AA459" s="379"/>
      <c r="AB459" s="379"/>
      <c r="AC459" s="379"/>
      <c r="AD459" s="380"/>
      <c r="AE459" s="379"/>
      <c r="AF459" s="379"/>
      <c r="AG459" s="379"/>
      <c r="AH459" s="379"/>
      <c r="AI459" s="379"/>
      <c r="AJ459" s="382"/>
      <c r="AK459" s="382"/>
      <c r="AL459" s="620"/>
      <c r="AM459" s="380"/>
      <c r="AN459" s="380"/>
      <c r="AO459" s="393"/>
      <c r="AP459" s="382"/>
      <c r="AQ459" s="380"/>
      <c r="AR459" s="380"/>
      <c r="AS459" s="382"/>
      <c r="AT459" s="502"/>
      <c r="AU459" s="516"/>
      <c r="AV459" s="516"/>
      <c r="AW459" s="516"/>
      <c r="AX459" s="516"/>
    </row>
    <row r="460" spans="1:75">
      <c r="A460" s="279"/>
      <c r="B460" s="368"/>
      <c r="C460" s="368"/>
      <c r="D460" s="368"/>
      <c r="E460" s="368"/>
      <c r="F460" s="368"/>
      <c r="G460" s="368"/>
      <c r="H460" s="291"/>
      <c r="I460" s="291"/>
      <c r="J460" s="292"/>
      <c r="K460" s="368"/>
      <c r="L460" s="368"/>
      <c r="M460" s="368"/>
      <c r="N460" s="368"/>
      <c r="O460" s="368"/>
      <c r="P460" s="368"/>
      <c r="Q460" s="290"/>
      <c r="R460" s="368"/>
      <c r="S460" s="368"/>
      <c r="T460" s="368"/>
      <c r="U460" s="368"/>
      <c r="V460" s="368"/>
      <c r="W460" s="368"/>
      <c r="X460" s="368"/>
      <c r="Y460" s="368"/>
      <c r="Z460" s="368"/>
      <c r="AA460" s="368"/>
      <c r="AB460" s="368"/>
      <c r="AC460" s="368"/>
      <c r="AD460" s="368"/>
      <c r="AE460" s="368"/>
      <c r="AF460" s="368"/>
      <c r="AG460" s="368"/>
      <c r="AH460" s="368"/>
      <c r="AI460" s="368"/>
      <c r="AJ460" s="319"/>
      <c r="AK460" s="291"/>
      <c r="AL460" s="616"/>
      <c r="AM460" s="291"/>
      <c r="AN460" s="291"/>
      <c r="AO460" s="291"/>
      <c r="AP460" s="319"/>
      <c r="AQ460" s="291"/>
      <c r="AR460" s="291"/>
      <c r="AS460" s="291"/>
      <c r="AT460" s="291"/>
      <c r="AU460" s="291"/>
    </row>
    <row r="461" spans="1:75">
      <c r="A461" s="279"/>
      <c r="B461" s="368"/>
      <c r="C461" s="368"/>
      <c r="D461" s="368"/>
      <c r="E461" s="368"/>
      <c r="F461" s="368"/>
      <c r="G461" s="368"/>
      <c r="H461" s="291"/>
      <c r="I461" s="291"/>
      <c r="J461" s="292"/>
      <c r="K461" s="368"/>
      <c r="L461" s="368"/>
      <c r="M461" s="368"/>
      <c r="N461" s="368"/>
      <c r="O461" s="368"/>
      <c r="P461" s="368"/>
      <c r="Q461" s="290"/>
      <c r="R461" s="368"/>
      <c r="S461" s="368"/>
      <c r="T461" s="368"/>
      <c r="U461" s="368"/>
      <c r="V461" s="368"/>
      <c r="W461" s="368"/>
      <c r="X461" s="368"/>
      <c r="Y461" s="368"/>
      <c r="Z461" s="368"/>
      <c r="AA461" s="368"/>
      <c r="AB461" s="368"/>
      <c r="AC461" s="368"/>
      <c r="AD461" s="368"/>
      <c r="AE461" s="368"/>
      <c r="AF461" s="368"/>
      <c r="AG461" s="368"/>
      <c r="AH461" s="368"/>
      <c r="AI461" s="368"/>
      <c r="AJ461" s="319"/>
      <c r="AK461" s="291"/>
      <c r="AL461" s="616"/>
      <c r="AM461" s="291"/>
      <c r="AN461" s="291"/>
      <c r="AO461" s="291"/>
      <c r="AP461" s="319"/>
      <c r="AQ461" s="291"/>
      <c r="AR461" s="291"/>
      <c r="AS461" s="291"/>
      <c r="AT461" s="291"/>
      <c r="AU461" s="291"/>
    </row>
  </sheetData>
  <sortState ref="A387:XFD403">
    <sortCondition ref="A387"/>
  </sortState>
  <mergeCells count="2">
    <mergeCell ref="BH2:BL2"/>
    <mergeCell ref="BN2:BR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CW527"/>
  <sheetViews>
    <sheetView workbookViewId="0">
      <pane xSplit="2" ySplit="4" topLeftCell="C5" activePane="bottomRight" state="frozen"/>
      <selection pane="topRight" activeCell="C1" sqref="C1"/>
      <selection pane="bottomLeft" activeCell="A3" sqref="A3"/>
      <selection pane="bottomRight" activeCell="S55" sqref="S55"/>
    </sheetView>
  </sheetViews>
  <sheetFormatPr defaultRowHeight="15"/>
  <cols>
    <col min="1" max="1" width="19.42578125" style="388" bestFit="1" customWidth="1"/>
    <col min="2" max="2" width="11.7109375" style="388" hidden="1" customWidth="1"/>
    <col min="3" max="3" width="4" style="388" bestFit="1" customWidth="1"/>
    <col min="4" max="4" width="5.140625" style="388" bestFit="1" customWidth="1"/>
    <col min="5" max="5" width="4.7109375" style="388" hidden="1" customWidth="1"/>
    <col min="6" max="6" width="2.140625" style="388" bestFit="1" customWidth="1"/>
    <col min="7" max="11" width="4" style="388" bestFit="1" customWidth="1"/>
    <col min="12" max="13" width="3.140625" style="388" bestFit="1" customWidth="1"/>
    <col min="14" max="14" width="3.28515625" style="388" bestFit="1" customWidth="1"/>
    <col min="15" max="15" width="4" style="388" bestFit="1" customWidth="1"/>
    <col min="16" max="17" width="3" style="388" bestFit="1" customWidth="1"/>
    <col min="18" max="19" width="4" style="388" bestFit="1" customWidth="1"/>
    <col min="20" max="23" width="6" style="388" bestFit="1" customWidth="1"/>
    <col min="24" max="24" width="5.28515625" style="388" hidden="1" customWidth="1"/>
    <col min="25" max="25" width="4" style="388" hidden="1" customWidth="1"/>
    <col min="26" max="26" width="4.42578125" style="388" hidden="1" customWidth="1"/>
    <col min="27" max="27" width="4.28515625" style="388" hidden="1" customWidth="1"/>
    <col min="28" max="28" width="3.140625" style="388" hidden="1" customWidth="1"/>
    <col min="29" max="29" width="3" style="388" hidden="1" customWidth="1"/>
    <col min="30" max="30" width="3.7109375" style="388" hidden="1" customWidth="1"/>
    <col min="31" max="31" width="11.85546875" style="388" hidden="1" customWidth="1"/>
    <col min="32" max="32" width="1.7109375" style="388" customWidth="1"/>
    <col min="33" max="33" width="3" style="388" bestFit="1" customWidth="1"/>
    <col min="34" max="43" width="4" style="388" bestFit="1" customWidth="1"/>
    <col min="44" max="44" width="1.7109375" style="388" customWidth="1"/>
    <col min="45" max="45" width="4" style="388" hidden="1" customWidth="1"/>
    <col min="46" max="47" width="3" style="388" hidden="1" customWidth="1"/>
    <col min="48" max="49" width="3.140625" style="388" hidden="1" customWidth="1"/>
    <col min="50" max="50" width="3.28515625" style="388" hidden="1" customWidth="1"/>
    <col min="51" max="51" width="3.7109375" style="388" hidden="1" customWidth="1"/>
    <col min="52" max="53" width="3.28515625" style="388" hidden="1" customWidth="1"/>
    <col min="54" max="54" width="5.5703125" style="388" bestFit="1" customWidth="1"/>
    <col min="55" max="55" width="5.5703125" style="388" customWidth="1"/>
    <col min="56" max="57" width="5.5703125" style="388" bestFit="1" customWidth="1"/>
    <col min="58" max="58" width="1.7109375" style="388" customWidth="1"/>
    <col min="59" max="59" width="4" style="388" hidden="1" customWidth="1"/>
    <col min="60" max="60" width="3" style="388" hidden="1" customWidth="1"/>
    <col min="61" max="61" width="4" style="388" hidden="1" customWidth="1"/>
    <col min="62" max="63" width="3.140625" style="388" hidden="1" customWidth="1"/>
    <col min="64" max="64" width="3.28515625" style="388" hidden="1" customWidth="1"/>
    <col min="65" max="65" width="3.7109375" style="388" hidden="1" customWidth="1"/>
    <col min="66" max="66" width="3.28515625" style="388" hidden="1" customWidth="1"/>
    <col min="67" max="67" width="4" style="388" hidden="1" customWidth="1"/>
    <col min="68" max="68" width="6" style="388" bestFit="1" customWidth="1"/>
    <col min="69" max="69" width="6" style="388" customWidth="1"/>
    <col min="70" max="71" width="6" style="388" bestFit="1" customWidth="1"/>
    <col min="72" max="72" width="3.7109375" style="388" customWidth="1"/>
    <col min="73" max="73" width="4.7109375" style="388" bestFit="1" customWidth="1"/>
    <col min="74" max="16384" width="9.140625" style="388"/>
  </cols>
  <sheetData>
    <row r="1" spans="1:71" ht="26.25">
      <c r="A1" s="636" t="s">
        <v>477</v>
      </c>
    </row>
    <row r="3" spans="1:7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83" t="s">
        <v>10653</v>
      </c>
      <c r="AH3" s="683"/>
      <c r="AI3" s="683"/>
      <c r="AJ3" s="683"/>
      <c r="AK3" s="683"/>
      <c r="AL3" s="683"/>
      <c r="AM3" s="683"/>
      <c r="AN3" s="683"/>
      <c r="AO3" s="683"/>
      <c r="AP3" s="683"/>
      <c r="AQ3" s="683"/>
      <c r="AR3" s="6"/>
      <c r="AS3" s="684" t="s">
        <v>10654</v>
      </c>
      <c r="AT3" s="684"/>
      <c r="AU3" s="684"/>
      <c r="AV3" s="684"/>
      <c r="AW3" s="684"/>
      <c r="AX3" s="684"/>
      <c r="AY3" s="684"/>
      <c r="AZ3" s="684"/>
      <c r="BA3" s="684"/>
      <c r="BB3" s="684"/>
      <c r="BC3" s="684"/>
      <c r="BD3" s="684"/>
      <c r="BE3" s="684"/>
      <c r="BF3" s="6"/>
      <c r="BG3" s="685" t="s">
        <v>7617</v>
      </c>
      <c r="BH3" s="686"/>
      <c r="BI3" s="686"/>
      <c r="BJ3" s="686"/>
      <c r="BK3" s="686"/>
      <c r="BL3" s="686"/>
      <c r="BM3" s="686"/>
      <c r="BN3" s="686"/>
      <c r="BO3" s="686"/>
      <c r="BP3" s="686"/>
      <c r="BQ3" s="686"/>
      <c r="BR3" s="686"/>
      <c r="BS3" s="686"/>
    </row>
    <row r="4" spans="1:71" s="73" customFormat="1" ht="15.75" thickBot="1">
      <c r="A4" s="559" t="s">
        <v>10010</v>
      </c>
      <c r="B4" s="559" t="s">
        <v>10011</v>
      </c>
      <c r="C4" s="7" t="s">
        <v>0</v>
      </c>
      <c r="D4" s="7" t="s">
        <v>1</v>
      </c>
      <c r="E4" s="7" t="s">
        <v>2</v>
      </c>
      <c r="F4" s="559" t="s">
        <v>3</v>
      </c>
      <c r="G4" s="628" t="s">
        <v>4</v>
      </c>
      <c r="H4" s="628" t="s">
        <v>5</v>
      </c>
      <c r="I4" s="635" t="s">
        <v>6</v>
      </c>
      <c r="J4" s="628" t="s">
        <v>10</v>
      </c>
      <c r="K4" s="628" t="s">
        <v>11</v>
      </c>
      <c r="L4" s="628" t="s">
        <v>12</v>
      </c>
      <c r="M4" s="628" t="s">
        <v>13</v>
      </c>
      <c r="N4" s="628" t="s">
        <v>14</v>
      </c>
      <c r="O4" s="628" t="s">
        <v>15</v>
      </c>
      <c r="P4" s="628" t="s">
        <v>16</v>
      </c>
      <c r="Q4" s="628" t="s">
        <v>17</v>
      </c>
      <c r="R4" s="628" t="s">
        <v>18</v>
      </c>
      <c r="S4" s="628" t="s">
        <v>10012</v>
      </c>
      <c r="T4" s="628" t="s">
        <v>10013</v>
      </c>
      <c r="U4" s="628" t="s">
        <v>7</v>
      </c>
      <c r="V4" s="628" t="s">
        <v>8</v>
      </c>
      <c r="W4" s="628" t="s">
        <v>9</v>
      </c>
      <c r="X4" s="628" t="s">
        <v>19</v>
      </c>
      <c r="Y4" s="628" t="s">
        <v>20</v>
      </c>
      <c r="Z4" s="628" t="s">
        <v>21</v>
      </c>
      <c r="AA4" s="628" t="s">
        <v>10014</v>
      </c>
      <c r="AB4" s="628" t="s">
        <v>22</v>
      </c>
      <c r="AC4" s="628" t="s">
        <v>23</v>
      </c>
      <c r="AD4" s="628" t="s">
        <v>24</v>
      </c>
      <c r="AE4" s="629" t="s">
        <v>10015</v>
      </c>
      <c r="AF4" s="629"/>
      <c r="AG4" s="628" t="s">
        <v>10016</v>
      </c>
      <c r="AH4" s="628" t="s">
        <v>26</v>
      </c>
      <c r="AI4" s="628" t="s">
        <v>27</v>
      </c>
      <c r="AJ4" s="628" t="s">
        <v>12</v>
      </c>
      <c r="AK4" s="628" t="s">
        <v>13</v>
      </c>
      <c r="AL4" s="628" t="s">
        <v>28</v>
      </c>
      <c r="AM4" s="628" t="s">
        <v>29</v>
      </c>
      <c r="AN4" s="628" t="s">
        <v>30</v>
      </c>
      <c r="AO4" s="628" t="s">
        <v>31</v>
      </c>
      <c r="AP4" s="628" t="s">
        <v>10017</v>
      </c>
      <c r="AQ4" s="628" t="s">
        <v>10018</v>
      </c>
      <c r="AR4" s="628"/>
      <c r="AS4" s="628" t="s">
        <v>6</v>
      </c>
      <c r="AT4" s="628" t="s">
        <v>10</v>
      </c>
      <c r="AU4" s="628" t="s">
        <v>11</v>
      </c>
      <c r="AV4" s="628" t="s">
        <v>12</v>
      </c>
      <c r="AW4" s="628" t="s">
        <v>13</v>
      </c>
      <c r="AX4" s="628" t="s">
        <v>14</v>
      </c>
      <c r="AY4" s="628" t="s">
        <v>15</v>
      </c>
      <c r="AZ4" s="628" t="s">
        <v>18</v>
      </c>
      <c r="BA4" s="628" t="s">
        <v>10012</v>
      </c>
      <c r="BB4" s="628" t="s">
        <v>7031</v>
      </c>
      <c r="BC4" s="630" t="s">
        <v>7</v>
      </c>
      <c r="BD4" s="628" t="s">
        <v>8</v>
      </c>
      <c r="BE4" s="628" t="s">
        <v>9</v>
      </c>
      <c r="BF4" s="628"/>
      <c r="BG4" s="628" t="s">
        <v>6</v>
      </c>
      <c r="BH4" s="628" t="s">
        <v>10</v>
      </c>
      <c r="BI4" s="628" t="s">
        <v>11</v>
      </c>
      <c r="BJ4" s="628" t="s">
        <v>12</v>
      </c>
      <c r="BK4" s="628" t="s">
        <v>13</v>
      </c>
      <c r="BL4" s="628" t="s">
        <v>14</v>
      </c>
      <c r="BM4" s="628" t="s">
        <v>15</v>
      </c>
      <c r="BN4" s="628" t="s">
        <v>18</v>
      </c>
      <c r="BO4" s="628" t="s">
        <v>10012</v>
      </c>
      <c r="BP4" s="628" t="s">
        <v>7031</v>
      </c>
      <c r="BQ4" s="630" t="s">
        <v>7</v>
      </c>
      <c r="BR4" s="628" t="s">
        <v>8</v>
      </c>
      <c r="BS4" s="628" t="s">
        <v>9</v>
      </c>
    </row>
    <row r="5" spans="1:71">
      <c r="A5" s="388" t="s">
        <v>7966</v>
      </c>
      <c r="B5" s="388" t="s">
        <v>7967</v>
      </c>
      <c r="C5" s="388">
        <v>23</v>
      </c>
      <c r="D5" s="388" t="s">
        <v>134</v>
      </c>
      <c r="E5" s="388" t="s">
        <v>34</v>
      </c>
      <c r="F5" s="388" t="s">
        <v>10</v>
      </c>
      <c r="G5" s="388">
        <v>149</v>
      </c>
      <c r="H5" s="388">
        <v>606</v>
      </c>
      <c r="I5" s="388">
        <v>573</v>
      </c>
      <c r="J5" s="388">
        <v>83</v>
      </c>
      <c r="K5" s="388">
        <v>170</v>
      </c>
      <c r="L5" s="388">
        <v>47</v>
      </c>
      <c r="M5" s="388">
        <v>2</v>
      </c>
      <c r="N5" s="388">
        <v>27</v>
      </c>
      <c r="O5" s="388">
        <v>92</v>
      </c>
      <c r="P5" s="388">
        <v>2</v>
      </c>
      <c r="Q5" s="388">
        <v>1</v>
      </c>
      <c r="R5" s="388">
        <v>25</v>
      </c>
      <c r="S5" s="388">
        <v>97</v>
      </c>
      <c r="T5" s="548">
        <v>0.29699999999999999</v>
      </c>
      <c r="U5" s="548">
        <v>0.32800000000000001</v>
      </c>
      <c r="V5" s="548">
        <v>0.52700000000000002</v>
      </c>
      <c r="W5" s="548">
        <v>0.85499999999999998</v>
      </c>
      <c r="X5" s="388">
        <v>126</v>
      </c>
      <c r="Y5" s="388">
        <v>302</v>
      </c>
      <c r="Z5" s="388">
        <v>9</v>
      </c>
      <c r="AA5" s="388">
        <v>4</v>
      </c>
      <c r="AB5" s="388">
        <v>0</v>
      </c>
      <c r="AC5" s="388">
        <v>4</v>
      </c>
      <c r="AD5" s="388">
        <v>2</v>
      </c>
      <c r="AE5" s="551" t="s">
        <v>7086</v>
      </c>
      <c r="AF5" s="551"/>
      <c r="AG5" s="549">
        <v>0</v>
      </c>
      <c r="AH5" s="549">
        <v>0</v>
      </c>
      <c r="AI5" s="549">
        <v>0</v>
      </c>
      <c r="AJ5" s="549">
        <v>0</v>
      </c>
      <c r="AK5" s="549">
        <v>136</v>
      </c>
      <c r="AL5" s="549">
        <v>0</v>
      </c>
      <c r="AM5" s="549">
        <v>0</v>
      </c>
      <c r="AN5" s="549">
        <v>0</v>
      </c>
      <c r="AO5" s="549">
        <v>0</v>
      </c>
      <c r="AP5" s="549">
        <v>0</v>
      </c>
      <c r="AQ5" s="549">
        <v>14</v>
      </c>
      <c r="AS5" s="388">
        <v>159</v>
      </c>
      <c r="AT5" s="388">
        <v>20</v>
      </c>
      <c r="AU5" s="388">
        <v>42</v>
      </c>
      <c r="AV5" s="388">
        <v>16</v>
      </c>
      <c r="AW5" s="388">
        <v>1</v>
      </c>
      <c r="AX5" s="388">
        <v>7</v>
      </c>
      <c r="AY5" s="388">
        <v>22</v>
      </c>
      <c r="AZ5" s="388">
        <v>11</v>
      </c>
      <c r="BA5" s="388">
        <v>29</v>
      </c>
      <c r="BB5" s="548">
        <v>0.26400000000000001</v>
      </c>
      <c r="BC5" s="548">
        <v>0.312</v>
      </c>
      <c r="BD5" s="548">
        <v>0.50900000000000001</v>
      </c>
      <c r="BE5" s="548">
        <v>0.82099999999999995</v>
      </c>
      <c r="BG5" s="388">
        <v>414</v>
      </c>
      <c r="BH5" s="388">
        <v>63</v>
      </c>
      <c r="BI5" s="388">
        <v>128</v>
      </c>
      <c r="BJ5" s="388">
        <v>31</v>
      </c>
      <c r="BK5" s="388">
        <v>1</v>
      </c>
      <c r="BL5" s="388">
        <v>20</v>
      </c>
      <c r="BM5" s="388">
        <v>70</v>
      </c>
      <c r="BN5" s="388">
        <v>14</v>
      </c>
      <c r="BO5" s="388">
        <v>68</v>
      </c>
      <c r="BP5" s="548">
        <v>0.309</v>
      </c>
      <c r="BQ5" s="548">
        <v>0.33500000000000002</v>
      </c>
      <c r="BR5" s="548">
        <v>0.53400000000000003</v>
      </c>
      <c r="BS5" s="548">
        <v>0.86899999999999999</v>
      </c>
    </row>
    <row r="6" spans="1:71">
      <c r="A6" s="388" t="s">
        <v>7942</v>
      </c>
      <c r="B6" s="388" t="s">
        <v>7943</v>
      </c>
      <c r="C6" s="388">
        <v>28</v>
      </c>
      <c r="D6" s="388" t="s">
        <v>64</v>
      </c>
      <c r="E6" s="388" t="s">
        <v>34</v>
      </c>
      <c r="F6" s="388" t="s">
        <v>35</v>
      </c>
      <c r="G6" s="388">
        <v>139</v>
      </c>
      <c r="H6" s="388">
        <v>545</v>
      </c>
      <c r="I6" s="388">
        <v>487</v>
      </c>
      <c r="J6" s="388">
        <v>62</v>
      </c>
      <c r="K6" s="388">
        <v>146</v>
      </c>
      <c r="L6" s="388">
        <v>33</v>
      </c>
      <c r="M6" s="388">
        <v>6</v>
      </c>
      <c r="N6" s="388">
        <v>7</v>
      </c>
      <c r="O6" s="388">
        <v>61</v>
      </c>
      <c r="P6" s="388">
        <v>16</v>
      </c>
      <c r="Q6" s="388">
        <v>4</v>
      </c>
      <c r="R6" s="388">
        <v>37</v>
      </c>
      <c r="S6" s="388">
        <v>96</v>
      </c>
      <c r="T6" s="548">
        <v>0.3</v>
      </c>
      <c r="U6" s="548">
        <v>0.35399999999999998</v>
      </c>
      <c r="V6" s="548">
        <v>0.435</v>
      </c>
      <c r="W6" s="548">
        <v>0.78900000000000003</v>
      </c>
      <c r="X6" s="388">
        <v>118</v>
      </c>
      <c r="Y6" s="388">
        <v>212</v>
      </c>
      <c r="Z6" s="388">
        <v>11</v>
      </c>
      <c r="AA6" s="388">
        <v>9</v>
      </c>
      <c r="AB6" s="388">
        <v>2</v>
      </c>
      <c r="AC6" s="388">
        <v>10</v>
      </c>
      <c r="AD6" s="388">
        <v>4</v>
      </c>
      <c r="AE6" s="388" t="s">
        <v>10657</v>
      </c>
      <c r="AG6" s="549">
        <v>0</v>
      </c>
      <c r="AH6" s="549">
        <v>0</v>
      </c>
      <c r="AI6" s="549">
        <v>0</v>
      </c>
      <c r="AJ6" s="549">
        <v>101</v>
      </c>
      <c r="AK6" s="549">
        <v>20</v>
      </c>
      <c r="AL6" s="549">
        <v>10</v>
      </c>
      <c r="AM6" s="549">
        <v>16</v>
      </c>
      <c r="AN6" s="549">
        <v>0</v>
      </c>
      <c r="AO6" s="549">
        <v>1</v>
      </c>
      <c r="AP6" s="549">
        <v>17</v>
      </c>
      <c r="AQ6" s="549">
        <v>0</v>
      </c>
      <c r="AS6" s="388">
        <v>87</v>
      </c>
      <c r="AT6" s="388">
        <v>11</v>
      </c>
      <c r="AU6" s="388">
        <v>26</v>
      </c>
      <c r="AV6" s="388">
        <v>8</v>
      </c>
      <c r="AW6" s="388">
        <v>2</v>
      </c>
      <c r="AX6" s="388">
        <v>0</v>
      </c>
      <c r="AY6" s="388">
        <v>18</v>
      </c>
      <c r="AZ6" s="388">
        <v>12</v>
      </c>
      <c r="BA6" s="388">
        <v>20</v>
      </c>
      <c r="BB6" s="548">
        <v>0.29899999999999999</v>
      </c>
      <c r="BC6" s="548">
        <v>0.373</v>
      </c>
      <c r="BD6" s="548">
        <v>0.437</v>
      </c>
      <c r="BE6" s="548">
        <v>0.81</v>
      </c>
      <c r="BG6" s="388">
        <v>400</v>
      </c>
      <c r="BH6" s="388">
        <v>51</v>
      </c>
      <c r="BI6" s="388">
        <v>120</v>
      </c>
      <c r="BJ6" s="388">
        <v>25</v>
      </c>
      <c r="BK6" s="388">
        <v>4</v>
      </c>
      <c r="BL6" s="388">
        <v>7</v>
      </c>
      <c r="BM6" s="388">
        <v>43</v>
      </c>
      <c r="BN6" s="388">
        <v>25</v>
      </c>
      <c r="BO6" s="388">
        <v>76</v>
      </c>
      <c r="BP6" s="548">
        <v>0.3</v>
      </c>
      <c r="BQ6" s="548">
        <v>0.34899999999999998</v>
      </c>
      <c r="BR6" s="548">
        <v>0.435</v>
      </c>
      <c r="BS6" s="548">
        <v>0.78400000000000003</v>
      </c>
    </row>
    <row r="7" spans="1:71">
      <c r="A7" s="388" t="s">
        <v>10658</v>
      </c>
      <c r="B7" s="388" t="s">
        <v>10659</v>
      </c>
      <c r="C7" s="388">
        <v>24</v>
      </c>
      <c r="D7" s="388" t="s">
        <v>46</v>
      </c>
      <c r="E7" s="388" t="s">
        <v>43</v>
      </c>
      <c r="F7" s="388" t="s">
        <v>10</v>
      </c>
      <c r="G7" s="388">
        <v>147</v>
      </c>
      <c r="H7" s="388">
        <v>484</v>
      </c>
      <c r="I7" s="388">
        <v>452</v>
      </c>
      <c r="J7" s="388">
        <v>55</v>
      </c>
      <c r="K7" s="388">
        <v>102</v>
      </c>
      <c r="L7" s="388">
        <v>23</v>
      </c>
      <c r="M7" s="388">
        <v>2</v>
      </c>
      <c r="N7" s="388">
        <v>8</v>
      </c>
      <c r="O7" s="388">
        <v>35</v>
      </c>
      <c r="P7" s="388">
        <v>10</v>
      </c>
      <c r="Q7" s="388">
        <v>3</v>
      </c>
      <c r="R7" s="388">
        <v>24</v>
      </c>
      <c r="S7" s="388">
        <v>126</v>
      </c>
      <c r="T7" s="548">
        <v>0.22600000000000001</v>
      </c>
      <c r="U7" s="548">
        <v>0.26700000000000002</v>
      </c>
      <c r="V7" s="548">
        <v>0.33800000000000002</v>
      </c>
      <c r="W7" s="548">
        <v>0.60499999999999998</v>
      </c>
      <c r="X7" s="388">
        <v>61</v>
      </c>
      <c r="Y7" s="388">
        <v>153</v>
      </c>
      <c r="Z7" s="388">
        <v>2</v>
      </c>
      <c r="AA7" s="388">
        <v>3</v>
      </c>
      <c r="AB7" s="388">
        <v>0</v>
      </c>
      <c r="AC7" s="388">
        <v>5</v>
      </c>
      <c r="AD7" s="388">
        <v>1</v>
      </c>
      <c r="AE7" s="551" t="s">
        <v>10660</v>
      </c>
      <c r="AF7" s="551"/>
      <c r="AG7" s="549">
        <v>1</v>
      </c>
      <c r="AH7" s="549">
        <v>0</v>
      </c>
      <c r="AI7" s="549">
        <v>0</v>
      </c>
      <c r="AJ7" s="549">
        <v>4</v>
      </c>
      <c r="AK7" s="549">
        <v>10</v>
      </c>
      <c r="AL7" s="549">
        <v>119</v>
      </c>
      <c r="AM7" s="549">
        <v>4</v>
      </c>
      <c r="AN7" s="549">
        <v>1</v>
      </c>
      <c r="AO7" s="549">
        <v>3</v>
      </c>
      <c r="AP7" s="549">
        <v>7</v>
      </c>
      <c r="AQ7" s="549">
        <v>0</v>
      </c>
      <c r="AS7" s="388">
        <v>123</v>
      </c>
      <c r="AT7" s="388">
        <v>12</v>
      </c>
      <c r="AU7" s="388">
        <v>27</v>
      </c>
      <c r="AV7" s="388">
        <v>5</v>
      </c>
      <c r="AW7" s="388">
        <v>0</v>
      </c>
      <c r="AX7" s="388">
        <v>3</v>
      </c>
      <c r="AY7" s="388">
        <v>11</v>
      </c>
      <c r="AZ7" s="388">
        <v>6</v>
      </c>
      <c r="BA7" s="388">
        <v>43</v>
      </c>
      <c r="BB7" s="548">
        <v>0.22</v>
      </c>
      <c r="BC7" s="548">
        <v>0.254</v>
      </c>
      <c r="BD7" s="548">
        <v>0.33300000000000002</v>
      </c>
      <c r="BE7" s="548">
        <v>0.58699999999999997</v>
      </c>
      <c r="BG7" s="388">
        <v>329</v>
      </c>
      <c r="BH7" s="388">
        <v>43</v>
      </c>
      <c r="BI7" s="388">
        <v>75</v>
      </c>
      <c r="BJ7" s="388">
        <v>18</v>
      </c>
      <c r="BK7" s="388">
        <v>2</v>
      </c>
      <c r="BL7" s="388">
        <v>5</v>
      </c>
      <c r="BM7" s="388">
        <v>24</v>
      </c>
      <c r="BN7" s="388">
        <v>18</v>
      </c>
      <c r="BO7" s="388">
        <v>83</v>
      </c>
      <c r="BP7" s="548">
        <v>0.22800000000000001</v>
      </c>
      <c r="BQ7" s="548">
        <v>0.27100000000000002</v>
      </c>
      <c r="BR7" s="548">
        <v>0.34</v>
      </c>
      <c r="BS7" s="548">
        <v>0.61099999999999999</v>
      </c>
    </row>
    <row r="8" spans="1:71">
      <c r="A8" s="388" t="s">
        <v>7920</v>
      </c>
      <c r="B8" s="388" t="s">
        <v>7921</v>
      </c>
      <c r="C8" s="388">
        <v>26</v>
      </c>
      <c r="D8" s="388" t="s">
        <v>88</v>
      </c>
      <c r="E8" s="388" t="s">
        <v>34</v>
      </c>
      <c r="F8" s="388" t="s">
        <v>37</v>
      </c>
      <c r="G8" s="388">
        <v>131</v>
      </c>
      <c r="H8" s="388">
        <v>492</v>
      </c>
      <c r="I8" s="388">
        <v>444</v>
      </c>
      <c r="J8" s="388">
        <v>55</v>
      </c>
      <c r="K8" s="388">
        <v>109</v>
      </c>
      <c r="L8" s="388">
        <v>29</v>
      </c>
      <c r="M8" s="388">
        <v>3</v>
      </c>
      <c r="N8" s="388">
        <v>16</v>
      </c>
      <c r="O8" s="388">
        <v>53</v>
      </c>
      <c r="P8" s="388">
        <v>12</v>
      </c>
      <c r="Q8" s="388">
        <v>4</v>
      </c>
      <c r="R8" s="388">
        <v>42</v>
      </c>
      <c r="S8" s="388">
        <v>132</v>
      </c>
      <c r="T8" s="548">
        <v>0.245</v>
      </c>
      <c r="U8" s="548">
        <v>0.315</v>
      </c>
      <c r="V8" s="548">
        <v>0.432</v>
      </c>
      <c r="W8" s="548">
        <v>0.747</v>
      </c>
      <c r="X8" s="388">
        <v>102</v>
      </c>
      <c r="Y8" s="388">
        <v>192</v>
      </c>
      <c r="Z8" s="388">
        <v>9</v>
      </c>
      <c r="AA8" s="388">
        <v>4</v>
      </c>
      <c r="AB8" s="388">
        <v>0</v>
      </c>
      <c r="AC8" s="388">
        <v>2</v>
      </c>
      <c r="AD8" s="388">
        <v>1</v>
      </c>
      <c r="AE8" s="388" t="s">
        <v>10661</v>
      </c>
      <c r="AG8" s="549">
        <v>0</v>
      </c>
      <c r="AH8" s="549">
        <v>0</v>
      </c>
      <c r="AI8" s="549">
        <v>37</v>
      </c>
      <c r="AJ8" s="549">
        <v>64</v>
      </c>
      <c r="AK8" s="549">
        <v>10</v>
      </c>
      <c r="AL8" s="549">
        <v>12</v>
      </c>
      <c r="AM8" s="549">
        <v>11</v>
      </c>
      <c r="AN8" s="549">
        <v>0</v>
      </c>
      <c r="AO8" s="549">
        <v>8</v>
      </c>
      <c r="AP8" s="549">
        <v>19</v>
      </c>
      <c r="AQ8" s="549">
        <v>2</v>
      </c>
      <c r="AS8" s="388">
        <v>119</v>
      </c>
      <c r="AT8" s="388">
        <v>12</v>
      </c>
      <c r="AU8" s="388">
        <v>36</v>
      </c>
      <c r="AV8" s="388">
        <v>6</v>
      </c>
      <c r="AW8" s="388">
        <v>2</v>
      </c>
      <c r="AX8" s="388">
        <v>1</v>
      </c>
      <c r="AY8" s="388">
        <v>6</v>
      </c>
      <c r="AZ8" s="388">
        <v>13</v>
      </c>
      <c r="BA8" s="388">
        <v>24</v>
      </c>
      <c r="BB8" s="548">
        <v>0.30299999999999999</v>
      </c>
      <c r="BC8" s="548">
        <v>0.371</v>
      </c>
      <c r="BD8" s="548">
        <v>0.41199999999999998</v>
      </c>
      <c r="BE8" s="548">
        <v>0.78300000000000003</v>
      </c>
      <c r="BG8" s="388">
        <v>325</v>
      </c>
      <c r="BH8" s="388">
        <v>43</v>
      </c>
      <c r="BI8" s="388">
        <v>73</v>
      </c>
      <c r="BJ8" s="388">
        <v>23</v>
      </c>
      <c r="BK8" s="388">
        <v>1</v>
      </c>
      <c r="BL8" s="388">
        <v>15</v>
      </c>
      <c r="BM8" s="388">
        <v>47</v>
      </c>
      <c r="BN8" s="388">
        <v>29</v>
      </c>
      <c r="BO8" s="388">
        <v>108</v>
      </c>
      <c r="BP8" s="548">
        <v>0.22500000000000001</v>
      </c>
      <c r="BQ8" s="548">
        <v>0.29399999999999998</v>
      </c>
      <c r="BR8" s="548">
        <v>0.44</v>
      </c>
      <c r="BS8" s="548">
        <v>0.73399999999999999</v>
      </c>
    </row>
    <row r="9" spans="1:71">
      <c r="A9" s="388" t="s">
        <v>10662</v>
      </c>
      <c r="B9" s="388" t="s">
        <v>10663</v>
      </c>
      <c r="C9" s="388">
        <v>20</v>
      </c>
      <c r="D9" s="388" t="s">
        <v>56</v>
      </c>
      <c r="E9" s="388" t="s">
        <v>43</v>
      </c>
      <c r="F9" s="388" t="s">
        <v>10</v>
      </c>
      <c r="G9" s="388">
        <v>111</v>
      </c>
      <c r="H9" s="388">
        <v>487</v>
      </c>
      <c r="I9" s="388">
        <v>433</v>
      </c>
      <c r="J9" s="388">
        <v>78</v>
      </c>
      <c r="K9" s="388">
        <v>127</v>
      </c>
      <c r="L9" s="388">
        <v>26</v>
      </c>
      <c r="M9" s="388">
        <v>4</v>
      </c>
      <c r="N9" s="388">
        <v>26</v>
      </c>
      <c r="O9" s="388">
        <v>64</v>
      </c>
      <c r="P9" s="388">
        <v>16</v>
      </c>
      <c r="Q9" s="388">
        <v>5</v>
      </c>
      <c r="R9" s="388">
        <v>45</v>
      </c>
      <c r="S9" s="388">
        <v>123</v>
      </c>
      <c r="T9" s="548">
        <v>0.29299999999999998</v>
      </c>
      <c r="U9" s="548">
        <v>0.36599999999999999</v>
      </c>
      <c r="V9" s="548">
        <v>0.55200000000000005</v>
      </c>
      <c r="W9" s="548">
        <v>0.91700000000000004</v>
      </c>
      <c r="X9" s="388">
        <v>144</v>
      </c>
      <c r="Y9" s="388">
        <v>239</v>
      </c>
      <c r="Z9" s="388">
        <v>4</v>
      </c>
      <c r="AA9" s="388">
        <v>6</v>
      </c>
      <c r="AB9" s="388">
        <v>0</v>
      </c>
      <c r="AC9" s="388">
        <v>3</v>
      </c>
      <c r="AD9" s="388">
        <v>2</v>
      </c>
      <c r="AE9" s="388" t="s">
        <v>10122</v>
      </c>
      <c r="AG9" s="549">
        <v>0</v>
      </c>
      <c r="AH9" s="549">
        <v>0</v>
      </c>
      <c r="AI9" s="549">
        <v>0</v>
      </c>
      <c r="AJ9" s="549">
        <v>0</v>
      </c>
      <c r="AK9" s="549">
        <v>0</v>
      </c>
      <c r="AL9" s="549">
        <v>0</v>
      </c>
      <c r="AM9" s="549">
        <v>101</v>
      </c>
      <c r="AN9" s="549">
        <v>13</v>
      </c>
      <c r="AO9" s="549">
        <v>3</v>
      </c>
      <c r="AP9" s="549">
        <v>108</v>
      </c>
      <c r="AQ9" s="549">
        <v>1</v>
      </c>
      <c r="AS9" s="388">
        <v>116</v>
      </c>
      <c r="AT9" s="388">
        <v>30</v>
      </c>
      <c r="AU9" s="388">
        <v>35</v>
      </c>
      <c r="AV9" s="388">
        <v>6</v>
      </c>
      <c r="AW9" s="388">
        <v>2</v>
      </c>
      <c r="AX9" s="388">
        <v>8</v>
      </c>
      <c r="AY9" s="388">
        <v>16</v>
      </c>
      <c r="AZ9" s="388">
        <v>17</v>
      </c>
      <c r="BA9" s="388">
        <v>29</v>
      </c>
      <c r="BB9" s="548">
        <v>0.30199999999999999</v>
      </c>
      <c r="BC9" s="548">
        <v>0.39700000000000002</v>
      </c>
      <c r="BD9" s="548">
        <v>0.59499999999999997</v>
      </c>
      <c r="BE9" s="548">
        <v>0.99199999999999999</v>
      </c>
      <c r="BG9" s="388">
        <v>317</v>
      </c>
      <c r="BH9" s="388">
        <v>48</v>
      </c>
      <c r="BI9" s="388">
        <v>92</v>
      </c>
      <c r="BJ9" s="388">
        <v>20</v>
      </c>
      <c r="BK9" s="388">
        <v>2</v>
      </c>
      <c r="BL9" s="388">
        <v>18</v>
      </c>
      <c r="BM9" s="388">
        <v>48</v>
      </c>
      <c r="BN9" s="388">
        <v>28</v>
      </c>
      <c r="BO9" s="388">
        <v>94</v>
      </c>
      <c r="BP9" s="548">
        <v>0.28999999999999998</v>
      </c>
      <c r="BQ9" s="548">
        <v>0.35299999999999998</v>
      </c>
      <c r="BR9" s="548">
        <v>0.53600000000000003</v>
      </c>
      <c r="BS9" s="548">
        <v>0.88900000000000001</v>
      </c>
    </row>
    <row r="10" spans="1:71">
      <c r="A10" s="388" t="s">
        <v>10664</v>
      </c>
      <c r="B10" s="388" t="s">
        <v>10665</v>
      </c>
      <c r="C10" s="388">
        <v>21</v>
      </c>
      <c r="D10" s="388" t="s">
        <v>134</v>
      </c>
      <c r="E10" s="388" t="s">
        <v>34</v>
      </c>
      <c r="F10" s="388" t="s">
        <v>10</v>
      </c>
      <c r="G10" s="388">
        <v>123</v>
      </c>
      <c r="H10" s="388">
        <v>484</v>
      </c>
      <c r="I10" s="388">
        <v>431</v>
      </c>
      <c r="J10" s="388">
        <v>54</v>
      </c>
      <c r="K10" s="388">
        <v>117</v>
      </c>
      <c r="L10" s="388">
        <v>16</v>
      </c>
      <c r="M10" s="388">
        <v>1</v>
      </c>
      <c r="N10" s="388">
        <v>24</v>
      </c>
      <c r="O10" s="388">
        <v>77</v>
      </c>
      <c r="P10" s="388">
        <v>6</v>
      </c>
      <c r="Q10" s="388">
        <v>2</v>
      </c>
      <c r="R10" s="388">
        <v>42</v>
      </c>
      <c r="S10" s="388">
        <v>122</v>
      </c>
      <c r="T10" s="548">
        <v>0.27100000000000002</v>
      </c>
      <c r="U10" s="548">
        <v>0.34</v>
      </c>
      <c r="V10" s="548">
        <v>0.48</v>
      </c>
      <c r="W10" s="548">
        <v>0.82</v>
      </c>
      <c r="X10" s="388">
        <v>118</v>
      </c>
      <c r="Y10" s="388">
        <v>207</v>
      </c>
      <c r="Z10" s="388">
        <v>8</v>
      </c>
      <c r="AA10" s="388">
        <v>5</v>
      </c>
      <c r="AB10" s="388">
        <v>1</v>
      </c>
      <c r="AC10" s="388">
        <v>5</v>
      </c>
      <c r="AD10" s="388">
        <v>3</v>
      </c>
      <c r="AE10" s="551" t="s">
        <v>10038</v>
      </c>
      <c r="AF10" s="551"/>
      <c r="AG10" s="549">
        <v>0</v>
      </c>
      <c r="AH10" s="549">
        <v>0</v>
      </c>
      <c r="AI10" s="549">
        <v>0</v>
      </c>
      <c r="AJ10" s="549">
        <v>109</v>
      </c>
      <c r="AK10" s="549">
        <v>0</v>
      </c>
      <c r="AL10" s="549">
        <v>21</v>
      </c>
      <c r="AM10" s="549">
        <v>0</v>
      </c>
      <c r="AN10" s="549">
        <v>0</v>
      </c>
      <c r="AO10" s="549">
        <v>0</v>
      </c>
      <c r="AP10" s="549">
        <v>0</v>
      </c>
      <c r="AQ10" s="549">
        <v>0</v>
      </c>
      <c r="AS10" s="388">
        <v>118</v>
      </c>
      <c r="AT10" s="388">
        <v>17</v>
      </c>
      <c r="AU10" s="388">
        <v>30</v>
      </c>
      <c r="AV10" s="388">
        <v>3</v>
      </c>
      <c r="AW10" s="388">
        <v>1</v>
      </c>
      <c r="AX10" s="388">
        <v>11</v>
      </c>
      <c r="AY10" s="388">
        <v>26</v>
      </c>
      <c r="AZ10" s="388">
        <v>14</v>
      </c>
      <c r="BA10" s="388">
        <v>39</v>
      </c>
      <c r="BB10" s="548">
        <v>0.254</v>
      </c>
      <c r="BC10" s="548">
        <v>0.33600000000000002</v>
      </c>
      <c r="BD10" s="548">
        <v>0.57599999999999996</v>
      </c>
      <c r="BE10" s="548">
        <v>0.91200000000000003</v>
      </c>
      <c r="BG10" s="388">
        <v>313</v>
      </c>
      <c r="BH10" s="388">
        <v>37</v>
      </c>
      <c r="BI10" s="388">
        <v>87</v>
      </c>
      <c r="BJ10" s="388">
        <v>13</v>
      </c>
      <c r="BK10" s="388">
        <v>0</v>
      </c>
      <c r="BL10" s="388">
        <v>13</v>
      </c>
      <c r="BM10" s="388">
        <v>51</v>
      </c>
      <c r="BN10" s="388">
        <v>28</v>
      </c>
      <c r="BO10" s="388">
        <v>83</v>
      </c>
      <c r="BP10" s="548">
        <v>0.27800000000000002</v>
      </c>
      <c r="BQ10" s="548">
        <v>0.34100000000000003</v>
      </c>
      <c r="BR10" s="548">
        <v>0.44400000000000001</v>
      </c>
      <c r="BS10" s="548">
        <v>0.78500000000000003</v>
      </c>
    </row>
    <row r="11" spans="1:71">
      <c r="A11" s="388" t="s">
        <v>7755</v>
      </c>
      <c r="B11" s="388" t="s">
        <v>7756</v>
      </c>
      <c r="C11" s="388">
        <v>26</v>
      </c>
      <c r="D11" s="388" t="s">
        <v>88</v>
      </c>
      <c r="E11" s="388" t="s">
        <v>34</v>
      </c>
      <c r="F11" s="388" t="s">
        <v>10</v>
      </c>
      <c r="G11" s="388">
        <v>129</v>
      </c>
      <c r="H11" s="388">
        <v>467</v>
      </c>
      <c r="I11" s="388">
        <v>429</v>
      </c>
      <c r="J11" s="388">
        <v>54</v>
      </c>
      <c r="K11" s="388">
        <v>89</v>
      </c>
      <c r="L11" s="388">
        <v>22</v>
      </c>
      <c r="M11" s="388">
        <v>6</v>
      </c>
      <c r="N11" s="388">
        <v>11</v>
      </c>
      <c r="O11" s="388">
        <v>34</v>
      </c>
      <c r="P11" s="388">
        <v>13</v>
      </c>
      <c r="Q11" s="388">
        <v>5</v>
      </c>
      <c r="R11" s="388">
        <v>24</v>
      </c>
      <c r="S11" s="388">
        <v>142</v>
      </c>
      <c r="T11" s="548">
        <v>0.20699999999999999</v>
      </c>
      <c r="U11" s="548">
        <v>0.26600000000000001</v>
      </c>
      <c r="V11" s="548">
        <v>0.36399999999999999</v>
      </c>
      <c r="W11" s="548">
        <v>0.63</v>
      </c>
      <c r="X11" s="388">
        <v>70</v>
      </c>
      <c r="Y11" s="388">
        <v>156</v>
      </c>
      <c r="Z11" s="388">
        <v>9</v>
      </c>
      <c r="AA11" s="388">
        <v>11</v>
      </c>
      <c r="AB11" s="388">
        <v>1</v>
      </c>
      <c r="AC11" s="388">
        <v>2</v>
      </c>
      <c r="AD11" s="388">
        <v>0</v>
      </c>
      <c r="AE11" s="551" t="s">
        <v>10181</v>
      </c>
      <c r="AF11" s="551"/>
      <c r="AG11" s="549">
        <v>0</v>
      </c>
      <c r="AH11" s="549">
        <v>0</v>
      </c>
      <c r="AI11" s="549">
        <v>0</v>
      </c>
      <c r="AJ11" s="549">
        <v>0</v>
      </c>
      <c r="AK11" s="549">
        <v>0</v>
      </c>
      <c r="AL11" s="549">
        <v>0</v>
      </c>
      <c r="AM11" s="549">
        <v>55</v>
      </c>
      <c r="AN11" s="549">
        <v>67</v>
      </c>
      <c r="AO11" s="549">
        <v>0</v>
      </c>
      <c r="AP11" s="549">
        <v>120</v>
      </c>
      <c r="AQ11" s="549">
        <v>5</v>
      </c>
      <c r="AS11" s="388">
        <v>108</v>
      </c>
      <c r="AT11" s="388">
        <v>15</v>
      </c>
      <c r="AU11" s="388">
        <v>21</v>
      </c>
      <c r="AV11" s="388">
        <v>9</v>
      </c>
      <c r="AW11" s="388">
        <v>2</v>
      </c>
      <c r="AX11" s="388">
        <v>1</v>
      </c>
      <c r="AY11" s="388">
        <v>8</v>
      </c>
      <c r="AZ11" s="388">
        <v>8</v>
      </c>
      <c r="BA11" s="388">
        <v>30</v>
      </c>
      <c r="BB11" s="548">
        <v>0.19400000000000001</v>
      </c>
      <c r="BC11" s="548">
        <v>0.27500000000000002</v>
      </c>
      <c r="BD11" s="548">
        <v>0.34300000000000003</v>
      </c>
      <c r="BE11" s="548">
        <v>0.61799999999999999</v>
      </c>
      <c r="BG11" s="388">
        <v>321</v>
      </c>
      <c r="BH11" s="388">
        <v>39</v>
      </c>
      <c r="BI11" s="388">
        <v>68</v>
      </c>
      <c r="BJ11" s="388">
        <v>13</v>
      </c>
      <c r="BK11" s="388">
        <v>4</v>
      </c>
      <c r="BL11" s="388">
        <v>10</v>
      </c>
      <c r="BM11" s="388">
        <v>26</v>
      </c>
      <c r="BN11" s="388">
        <v>16</v>
      </c>
      <c r="BO11" s="388">
        <v>112</v>
      </c>
      <c r="BP11" s="548">
        <v>0.21199999999999999</v>
      </c>
      <c r="BQ11" s="548">
        <v>0.26300000000000001</v>
      </c>
      <c r="BR11" s="548">
        <v>0.371</v>
      </c>
      <c r="BS11" s="548">
        <v>0.63400000000000001</v>
      </c>
    </row>
    <row r="12" spans="1:71">
      <c r="A12" s="388" t="s">
        <v>10666</v>
      </c>
      <c r="B12" s="388" t="s">
        <v>10667</v>
      </c>
      <c r="C12" s="388">
        <v>26</v>
      </c>
      <c r="D12" s="388" t="s">
        <v>58</v>
      </c>
      <c r="E12" s="388" t="s">
        <v>34</v>
      </c>
      <c r="F12" s="388" t="s">
        <v>35</v>
      </c>
      <c r="G12" s="388">
        <v>124</v>
      </c>
      <c r="H12" s="388">
        <v>449</v>
      </c>
      <c r="I12" s="388">
        <v>417</v>
      </c>
      <c r="J12" s="388">
        <v>56</v>
      </c>
      <c r="K12" s="388">
        <v>100</v>
      </c>
      <c r="L12" s="388">
        <v>15</v>
      </c>
      <c r="M12" s="388">
        <v>3</v>
      </c>
      <c r="N12" s="388">
        <v>27</v>
      </c>
      <c r="O12" s="388">
        <v>67</v>
      </c>
      <c r="P12" s="388">
        <v>2</v>
      </c>
      <c r="Q12" s="388">
        <v>1</v>
      </c>
      <c r="R12" s="388">
        <v>30</v>
      </c>
      <c r="S12" s="388">
        <v>153</v>
      </c>
      <c r="T12" s="548">
        <v>0.24</v>
      </c>
      <c r="U12" s="548">
        <v>0.29399999999999998</v>
      </c>
      <c r="V12" s="548">
        <v>0.48399999999999999</v>
      </c>
      <c r="W12" s="548">
        <v>0.77800000000000002</v>
      </c>
      <c r="X12" s="388">
        <v>111</v>
      </c>
      <c r="Y12" s="388">
        <v>202</v>
      </c>
      <c r="Z12" s="388">
        <v>7</v>
      </c>
      <c r="AA12" s="388">
        <v>2</v>
      </c>
      <c r="AB12" s="388">
        <v>0</v>
      </c>
      <c r="AC12" s="388">
        <v>0</v>
      </c>
      <c r="AD12" s="388">
        <v>3</v>
      </c>
      <c r="AE12" s="388" t="s">
        <v>7317</v>
      </c>
      <c r="AG12" s="549">
        <v>0</v>
      </c>
      <c r="AH12" s="549">
        <v>0</v>
      </c>
      <c r="AI12" s="549">
        <v>0</v>
      </c>
      <c r="AJ12" s="549">
        <v>0</v>
      </c>
      <c r="AK12" s="549">
        <v>0</v>
      </c>
      <c r="AL12" s="549">
        <v>0</v>
      </c>
      <c r="AM12" s="549">
        <v>26</v>
      </c>
      <c r="AN12" s="549">
        <v>0</v>
      </c>
      <c r="AO12" s="549">
        <v>43</v>
      </c>
      <c r="AP12" s="549">
        <v>68</v>
      </c>
      <c r="AQ12" s="549">
        <v>47</v>
      </c>
      <c r="AS12" s="388">
        <v>75</v>
      </c>
      <c r="AT12" s="388">
        <v>5</v>
      </c>
      <c r="AU12" s="388">
        <v>15</v>
      </c>
      <c r="AV12" s="388">
        <v>1</v>
      </c>
      <c r="AW12" s="388">
        <v>0</v>
      </c>
      <c r="AX12" s="388">
        <v>2</v>
      </c>
      <c r="AY12" s="388">
        <v>6</v>
      </c>
      <c r="AZ12" s="388">
        <v>7</v>
      </c>
      <c r="BA12" s="388">
        <v>34</v>
      </c>
      <c r="BB12" s="548">
        <v>0.2</v>
      </c>
      <c r="BC12" s="548">
        <v>0.27700000000000002</v>
      </c>
      <c r="BD12" s="548">
        <v>0.29299999999999998</v>
      </c>
      <c r="BE12" s="548">
        <v>0.56999999999999995</v>
      </c>
      <c r="BG12" s="388">
        <v>342</v>
      </c>
      <c r="BH12" s="388">
        <v>51</v>
      </c>
      <c r="BI12" s="388">
        <v>85</v>
      </c>
      <c r="BJ12" s="388">
        <v>14</v>
      </c>
      <c r="BK12" s="388">
        <v>3</v>
      </c>
      <c r="BL12" s="388">
        <v>25</v>
      </c>
      <c r="BM12" s="388">
        <v>61</v>
      </c>
      <c r="BN12" s="388">
        <v>23</v>
      </c>
      <c r="BO12" s="388">
        <v>119</v>
      </c>
      <c r="BP12" s="548">
        <v>0.249</v>
      </c>
      <c r="BQ12" s="548">
        <v>0.29799999999999999</v>
      </c>
      <c r="BR12" s="548">
        <v>0.52600000000000002</v>
      </c>
      <c r="BS12" s="548">
        <v>0.82399999999999995</v>
      </c>
    </row>
    <row r="13" spans="1:71">
      <c r="A13" s="388" t="s">
        <v>7948</v>
      </c>
      <c r="B13" s="388" t="s">
        <v>7949</v>
      </c>
      <c r="C13" s="388">
        <v>25</v>
      </c>
      <c r="D13" s="388" t="s">
        <v>77</v>
      </c>
      <c r="E13" s="388" t="s">
        <v>43</v>
      </c>
      <c r="F13" s="388" t="s">
        <v>35</v>
      </c>
      <c r="G13" s="388">
        <v>144</v>
      </c>
      <c r="H13" s="388">
        <v>465</v>
      </c>
      <c r="I13" s="388">
        <v>415</v>
      </c>
      <c r="J13" s="388">
        <v>49</v>
      </c>
      <c r="K13" s="388">
        <v>115</v>
      </c>
      <c r="L13" s="388">
        <v>19</v>
      </c>
      <c r="M13" s="388">
        <v>1</v>
      </c>
      <c r="N13" s="388">
        <v>11</v>
      </c>
      <c r="O13" s="388">
        <v>58</v>
      </c>
      <c r="P13" s="388">
        <v>0</v>
      </c>
      <c r="Q13" s="388">
        <v>2</v>
      </c>
      <c r="R13" s="388">
        <v>39</v>
      </c>
      <c r="S13" s="388">
        <v>82</v>
      </c>
      <c r="T13" s="548">
        <v>0.27700000000000002</v>
      </c>
      <c r="U13" s="548">
        <v>0.34</v>
      </c>
      <c r="V13" s="548">
        <v>0.40699999999999997</v>
      </c>
      <c r="W13" s="548">
        <v>0.747</v>
      </c>
      <c r="X13" s="388">
        <v>105</v>
      </c>
      <c r="Y13" s="388">
        <v>169</v>
      </c>
      <c r="Z13" s="388">
        <v>6</v>
      </c>
      <c r="AA13" s="388">
        <v>4</v>
      </c>
      <c r="AB13" s="388">
        <v>0</v>
      </c>
      <c r="AC13" s="388">
        <v>7</v>
      </c>
      <c r="AD13" s="388">
        <v>4</v>
      </c>
      <c r="AE13" s="388" t="s">
        <v>7086</v>
      </c>
      <c r="AG13" s="549">
        <v>0</v>
      </c>
      <c r="AH13" s="549">
        <v>0</v>
      </c>
      <c r="AI13" s="549">
        <v>0</v>
      </c>
      <c r="AJ13" s="549">
        <v>0</v>
      </c>
      <c r="AK13" s="549">
        <v>116</v>
      </c>
      <c r="AL13" s="549">
        <v>0</v>
      </c>
      <c r="AM13" s="549">
        <v>0</v>
      </c>
      <c r="AN13" s="549">
        <v>0</v>
      </c>
      <c r="AO13" s="549">
        <v>0</v>
      </c>
      <c r="AP13" s="549">
        <v>0</v>
      </c>
      <c r="AQ13" s="549">
        <v>3</v>
      </c>
      <c r="AS13" s="388">
        <v>62</v>
      </c>
      <c r="AT13" s="388">
        <v>6</v>
      </c>
      <c r="AU13" s="388">
        <v>11</v>
      </c>
      <c r="AV13" s="388">
        <v>2</v>
      </c>
      <c r="AW13" s="388">
        <v>1</v>
      </c>
      <c r="AX13" s="388">
        <v>0</v>
      </c>
      <c r="AY13" s="388">
        <v>1</v>
      </c>
      <c r="AZ13" s="388">
        <v>7</v>
      </c>
      <c r="BA13" s="388">
        <v>17</v>
      </c>
      <c r="BB13" s="548">
        <v>0.17699999999999999</v>
      </c>
      <c r="BC13" s="548">
        <v>0.26100000000000001</v>
      </c>
      <c r="BD13" s="548">
        <v>0.24199999999999999</v>
      </c>
      <c r="BE13" s="548">
        <v>0.503</v>
      </c>
      <c r="BG13" s="388">
        <v>353</v>
      </c>
      <c r="BH13" s="388">
        <v>43</v>
      </c>
      <c r="BI13" s="388">
        <v>104</v>
      </c>
      <c r="BJ13" s="388">
        <v>17</v>
      </c>
      <c r="BK13" s="388">
        <v>0</v>
      </c>
      <c r="BL13" s="388">
        <v>11</v>
      </c>
      <c r="BM13" s="388">
        <v>57</v>
      </c>
      <c r="BN13" s="388">
        <v>32</v>
      </c>
      <c r="BO13" s="388">
        <v>65</v>
      </c>
      <c r="BP13" s="548">
        <v>0.29499999999999998</v>
      </c>
      <c r="BQ13" s="548">
        <v>0.35399999999999998</v>
      </c>
      <c r="BR13" s="548">
        <v>0.436</v>
      </c>
      <c r="BS13" s="548">
        <v>0.79</v>
      </c>
    </row>
    <row r="14" spans="1:71">
      <c r="A14" s="388" t="s">
        <v>10668</v>
      </c>
      <c r="B14" s="388" t="s">
        <v>10669</v>
      </c>
      <c r="C14" s="388">
        <v>19</v>
      </c>
      <c r="D14" s="388" t="s">
        <v>68</v>
      </c>
      <c r="E14" s="388" t="s">
        <v>43</v>
      </c>
      <c r="F14" s="388" t="s">
        <v>35</v>
      </c>
      <c r="G14" s="388">
        <v>116</v>
      </c>
      <c r="H14" s="388">
        <v>494</v>
      </c>
      <c r="I14" s="388">
        <v>414</v>
      </c>
      <c r="J14" s="388">
        <v>77</v>
      </c>
      <c r="K14" s="388">
        <v>121</v>
      </c>
      <c r="L14" s="388">
        <v>25</v>
      </c>
      <c r="M14" s="388">
        <v>1</v>
      </c>
      <c r="N14" s="388">
        <v>22</v>
      </c>
      <c r="O14" s="388">
        <v>70</v>
      </c>
      <c r="P14" s="388">
        <v>5</v>
      </c>
      <c r="Q14" s="388">
        <v>2</v>
      </c>
      <c r="R14" s="388">
        <v>79</v>
      </c>
      <c r="S14" s="388">
        <v>99</v>
      </c>
      <c r="T14" s="548">
        <v>0.29199999999999998</v>
      </c>
      <c r="U14" s="548">
        <v>0.40600000000000003</v>
      </c>
      <c r="V14" s="548">
        <v>0.51700000000000002</v>
      </c>
      <c r="W14" s="548">
        <v>0.92300000000000004</v>
      </c>
      <c r="X14" s="388">
        <v>142</v>
      </c>
      <c r="Y14" s="388">
        <v>214</v>
      </c>
      <c r="Z14" s="388">
        <v>9</v>
      </c>
      <c r="AA14" s="388">
        <v>0</v>
      </c>
      <c r="AB14" s="388">
        <v>1</v>
      </c>
      <c r="AC14" s="388">
        <v>0</v>
      </c>
      <c r="AD14" s="388">
        <v>10</v>
      </c>
      <c r="AE14" s="388" t="s">
        <v>6528</v>
      </c>
      <c r="AG14" s="549">
        <v>0</v>
      </c>
      <c r="AH14" s="549">
        <v>0</v>
      </c>
      <c r="AI14" s="549">
        <v>0</v>
      </c>
      <c r="AJ14" s="549">
        <v>0</v>
      </c>
      <c r="AK14" s="549">
        <v>0</v>
      </c>
      <c r="AL14" s="549">
        <v>0</v>
      </c>
      <c r="AM14" s="549">
        <v>114</v>
      </c>
      <c r="AN14" s="549">
        <v>0</v>
      </c>
      <c r="AO14" s="549">
        <v>0</v>
      </c>
      <c r="AP14" s="549">
        <v>114</v>
      </c>
      <c r="AQ14" s="549">
        <v>0</v>
      </c>
      <c r="AS14" s="388">
        <v>111</v>
      </c>
      <c r="AT14" s="388">
        <v>18</v>
      </c>
      <c r="AU14" s="388">
        <v>31</v>
      </c>
      <c r="AV14" s="388">
        <v>2</v>
      </c>
      <c r="AW14" s="388">
        <v>0</v>
      </c>
      <c r="AX14" s="388">
        <v>7</v>
      </c>
      <c r="AY14" s="388">
        <v>22</v>
      </c>
      <c r="AZ14" s="388">
        <v>14</v>
      </c>
      <c r="BA14" s="388">
        <v>27</v>
      </c>
      <c r="BB14" s="548">
        <v>0.27900000000000003</v>
      </c>
      <c r="BC14" s="548">
        <v>0.36</v>
      </c>
      <c r="BD14" s="548">
        <v>0.48599999999999999</v>
      </c>
      <c r="BE14" s="548">
        <v>0.84599999999999997</v>
      </c>
      <c r="BG14" s="388">
        <v>303</v>
      </c>
      <c r="BH14" s="388">
        <v>59</v>
      </c>
      <c r="BI14" s="388">
        <v>90</v>
      </c>
      <c r="BJ14" s="388">
        <v>23</v>
      </c>
      <c r="BK14" s="388">
        <v>1</v>
      </c>
      <c r="BL14" s="388">
        <v>15</v>
      </c>
      <c r="BM14" s="388">
        <v>48</v>
      </c>
      <c r="BN14" s="388">
        <v>65</v>
      </c>
      <c r="BO14" s="388">
        <v>72</v>
      </c>
      <c r="BP14" s="548">
        <v>0.29699999999999999</v>
      </c>
      <c r="BQ14" s="548">
        <v>0.42099999999999999</v>
      </c>
      <c r="BR14" s="548">
        <v>0.52800000000000002</v>
      </c>
      <c r="BS14" s="548">
        <v>0.94899999999999995</v>
      </c>
    </row>
    <row r="15" spans="1:71">
      <c r="A15" s="388" t="s">
        <v>7652</v>
      </c>
      <c r="B15" s="388" t="s">
        <v>7653</v>
      </c>
      <c r="C15" s="388">
        <v>30</v>
      </c>
      <c r="D15" s="388" t="s">
        <v>66</v>
      </c>
      <c r="E15" s="388" t="s">
        <v>43</v>
      </c>
      <c r="F15" s="388" t="s">
        <v>10</v>
      </c>
      <c r="G15" s="388">
        <v>142</v>
      </c>
      <c r="H15" s="388">
        <v>451</v>
      </c>
      <c r="I15" s="388">
        <v>414</v>
      </c>
      <c r="J15" s="388">
        <v>52</v>
      </c>
      <c r="K15" s="388">
        <v>97</v>
      </c>
      <c r="L15" s="388">
        <v>16</v>
      </c>
      <c r="M15" s="388">
        <v>2</v>
      </c>
      <c r="N15" s="388">
        <v>15</v>
      </c>
      <c r="O15" s="388">
        <v>40</v>
      </c>
      <c r="P15" s="388">
        <v>8</v>
      </c>
      <c r="Q15" s="388">
        <v>5</v>
      </c>
      <c r="R15" s="388">
        <v>27</v>
      </c>
      <c r="S15" s="388">
        <v>113</v>
      </c>
      <c r="T15" s="548">
        <v>0.23400000000000001</v>
      </c>
      <c r="U15" s="548">
        <v>0.28499999999999998</v>
      </c>
      <c r="V15" s="548">
        <v>0.39100000000000001</v>
      </c>
      <c r="W15" s="548">
        <v>0.67600000000000005</v>
      </c>
      <c r="X15" s="388">
        <v>85</v>
      </c>
      <c r="Y15" s="388">
        <v>162</v>
      </c>
      <c r="Z15" s="388">
        <v>14</v>
      </c>
      <c r="AA15" s="388">
        <v>4</v>
      </c>
      <c r="AB15" s="388">
        <v>2</v>
      </c>
      <c r="AC15" s="388">
        <v>4</v>
      </c>
      <c r="AD15" s="388">
        <v>1</v>
      </c>
      <c r="AE15" s="551" t="s">
        <v>10670</v>
      </c>
      <c r="AF15" s="551"/>
      <c r="AG15" s="549">
        <v>0</v>
      </c>
      <c r="AH15" s="549">
        <v>0</v>
      </c>
      <c r="AI15" s="549">
        <v>0</v>
      </c>
      <c r="AJ15" s="549">
        <v>0</v>
      </c>
      <c r="AK15" s="549">
        <v>0</v>
      </c>
      <c r="AL15" s="549">
        <v>0</v>
      </c>
      <c r="AM15" s="549">
        <v>37</v>
      </c>
      <c r="AN15" s="549">
        <v>86</v>
      </c>
      <c r="AO15" s="549">
        <v>9</v>
      </c>
      <c r="AP15" s="549">
        <v>126</v>
      </c>
      <c r="AQ15" s="549">
        <v>1</v>
      </c>
      <c r="AS15" s="388">
        <v>150</v>
      </c>
      <c r="AT15" s="388">
        <v>22</v>
      </c>
      <c r="AU15" s="388">
        <v>34</v>
      </c>
      <c r="AV15" s="388">
        <v>8</v>
      </c>
      <c r="AW15" s="388">
        <v>0</v>
      </c>
      <c r="AX15" s="388">
        <v>6</v>
      </c>
      <c r="AY15" s="388">
        <v>15</v>
      </c>
      <c r="AZ15" s="388">
        <v>10</v>
      </c>
      <c r="BA15" s="388">
        <v>39</v>
      </c>
      <c r="BB15" s="548">
        <v>0.22700000000000001</v>
      </c>
      <c r="BC15" s="548">
        <v>0.27300000000000002</v>
      </c>
      <c r="BD15" s="548">
        <v>0.4</v>
      </c>
      <c r="BE15" s="548">
        <v>0.67300000000000004</v>
      </c>
      <c r="BG15" s="388">
        <v>264</v>
      </c>
      <c r="BH15" s="388">
        <v>29</v>
      </c>
      <c r="BI15" s="388">
        <v>63</v>
      </c>
      <c r="BJ15" s="388">
        <v>8</v>
      </c>
      <c r="BK15" s="388">
        <v>2</v>
      </c>
      <c r="BL15" s="388">
        <v>9</v>
      </c>
      <c r="BM15" s="388">
        <v>25</v>
      </c>
      <c r="BN15" s="388">
        <v>17</v>
      </c>
      <c r="BO15" s="388">
        <v>74</v>
      </c>
      <c r="BP15" s="548">
        <v>0.23899999999999999</v>
      </c>
      <c r="BQ15" s="548">
        <v>0.29199999999999998</v>
      </c>
      <c r="BR15" s="548">
        <v>0.38600000000000001</v>
      </c>
      <c r="BS15" s="548">
        <v>0.67800000000000005</v>
      </c>
    </row>
    <row r="16" spans="1:71">
      <c r="A16" s="388" t="s">
        <v>10671</v>
      </c>
      <c r="B16" s="388" t="s">
        <v>10672</v>
      </c>
      <c r="C16" s="388">
        <v>27</v>
      </c>
      <c r="D16" s="388" t="s">
        <v>69</v>
      </c>
      <c r="E16" s="388" t="s">
        <v>43</v>
      </c>
      <c r="F16" s="388" t="s">
        <v>35</v>
      </c>
      <c r="G16" s="388">
        <v>137</v>
      </c>
      <c r="H16" s="388">
        <v>481</v>
      </c>
      <c r="I16" s="388">
        <v>395</v>
      </c>
      <c r="J16" s="388">
        <v>75</v>
      </c>
      <c r="K16" s="388">
        <v>104</v>
      </c>
      <c r="L16" s="388">
        <v>17</v>
      </c>
      <c r="M16" s="388">
        <v>2</v>
      </c>
      <c r="N16" s="388">
        <v>35</v>
      </c>
      <c r="O16" s="388">
        <v>79</v>
      </c>
      <c r="P16" s="388">
        <v>3</v>
      </c>
      <c r="Q16" s="388">
        <v>0</v>
      </c>
      <c r="R16" s="388">
        <v>79</v>
      </c>
      <c r="S16" s="388">
        <v>131</v>
      </c>
      <c r="T16" s="548">
        <v>0.26300000000000001</v>
      </c>
      <c r="U16" s="548">
        <v>0.39100000000000001</v>
      </c>
      <c r="V16" s="548">
        <v>0.58199999999999996</v>
      </c>
      <c r="W16" s="548">
        <v>0.97299999999999998</v>
      </c>
      <c r="X16" s="388">
        <v>161</v>
      </c>
      <c r="Y16" s="388">
        <v>230</v>
      </c>
      <c r="Z16" s="388">
        <v>4</v>
      </c>
      <c r="AA16" s="388">
        <v>5</v>
      </c>
      <c r="AB16" s="388">
        <v>0</v>
      </c>
      <c r="AC16" s="388">
        <v>2</v>
      </c>
      <c r="AD16" s="388">
        <v>6</v>
      </c>
      <c r="AE16" s="388" t="s">
        <v>10673</v>
      </c>
      <c r="AG16" s="549">
        <v>0</v>
      </c>
      <c r="AH16" s="549">
        <v>0</v>
      </c>
      <c r="AI16" s="549">
        <v>84</v>
      </c>
      <c r="AJ16" s="549">
        <v>13</v>
      </c>
      <c r="AK16" s="549">
        <v>38</v>
      </c>
      <c r="AL16" s="549">
        <v>0</v>
      </c>
      <c r="AM16" s="549">
        <v>6</v>
      </c>
      <c r="AN16" s="549">
        <v>0</v>
      </c>
      <c r="AO16" s="549">
        <v>0</v>
      </c>
      <c r="AP16" s="549">
        <v>6</v>
      </c>
      <c r="AQ16" s="549">
        <v>1</v>
      </c>
      <c r="AS16" s="388">
        <v>102</v>
      </c>
      <c r="AT16" s="388">
        <v>17</v>
      </c>
      <c r="AU16" s="388">
        <v>26</v>
      </c>
      <c r="AV16" s="388">
        <v>4</v>
      </c>
      <c r="AW16" s="388">
        <v>0</v>
      </c>
      <c r="AX16" s="388">
        <v>8</v>
      </c>
      <c r="AY16" s="388">
        <v>16</v>
      </c>
      <c r="AZ16" s="388">
        <v>15</v>
      </c>
      <c r="BA16" s="388">
        <v>36</v>
      </c>
      <c r="BB16" s="548">
        <v>0.255</v>
      </c>
      <c r="BC16" s="548">
        <v>0.36099999999999999</v>
      </c>
      <c r="BD16" s="548">
        <v>0.52900000000000003</v>
      </c>
      <c r="BE16" s="548">
        <v>0.89</v>
      </c>
      <c r="BG16" s="388">
        <v>293</v>
      </c>
      <c r="BH16" s="388">
        <v>58</v>
      </c>
      <c r="BI16" s="388">
        <v>78</v>
      </c>
      <c r="BJ16" s="388">
        <v>13</v>
      </c>
      <c r="BK16" s="388">
        <v>2</v>
      </c>
      <c r="BL16" s="388">
        <v>27</v>
      </c>
      <c r="BM16" s="388">
        <v>63</v>
      </c>
      <c r="BN16" s="388">
        <v>64</v>
      </c>
      <c r="BO16" s="388">
        <v>95</v>
      </c>
      <c r="BP16" s="548">
        <v>0.26600000000000001</v>
      </c>
      <c r="BQ16" s="548">
        <v>0.40100000000000002</v>
      </c>
      <c r="BR16" s="548">
        <v>0.60099999999999998</v>
      </c>
      <c r="BS16" s="548">
        <v>1.002</v>
      </c>
    </row>
    <row r="17" spans="1:71">
      <c r="A17" s="388" t="s">
        <v>10674</v>
      </c>
      <c r="B17" s="388" t="s">
        <v>10675</v>
      </c>
      <c r="C17" s="388">
        <v>23</v>
      </c>
      <c r="D17" s="388" t="s">
        <v>73</v>
      </c>
      <c r="E17" s="388" t="s">
        <v>34</v>
      </c>
      <c r="F17" s="388" t="s">
        <v>35</v>
      </c>
      <c r="G17" s="388">
        <v>123</v>
      </c>
      <c r="H17" s="388">
        <v>428</v>
      </c>
      <c r="I17" s="388">
        <v>387</v>
      </c>
      <c r="J17" s="388">
        <v>46</v>
      </c>
      <c r="K17" s="388">
        <v>91</v>
      </c>
      <c r="L17" s="388">
        <v>18</v>
      </c>
      <c r="M17" s="388">
        <v>2</v>
      </c>
      <c r="N17" s="388">
        <v>16</v>
      </c>
      <c r="O17" s="388">
        <v>58</v>
      </c>
      <c r="P17" s="388">
        <v>1</v>
      </c>
      <c r="Q17" s="388">
        <v>0</v>
      </c>
      <c r="R17" s="388">
        <v>33</v>
      </c>
      <c r="S17" s="388">
        <v>121</v>
      </c>
      <c r="T17" s="548">
        <v>0.23499999999999999</v>
      </c>
      <c r="U17" s="548">
        <v>0.30599999999999999</v>
      </c>
      <c r="V17" s="548">
        <v>0.41599999999999998</v>
      </c>
      <c r="W17" s="548">
        <v>0.72199999999999998</v>
      </c>
      <c r="X17" s="388">
        <v>87</v>
      </c>
      <c r="Y17" s="388">
        <v>161</v>
      </c>
      <c r="Z17" s="388">
        <v>8</v>
      </c>
      <c r="AA17" s="388">
        <v>7</v>
      </c>
      <c r="AB17" s="388">
        <v>0</v>
      </c>
      <c r="AC17" s="388">
        <v>1</v>
      </c>
      <c r="AD17" s="388">
        <v>2</v>
      </c>
      <c r="AE17" s="388" t="s">
        <v>6527</v>
      </c>
      <c r="AG17" s="549">
        <v>0</v>
      </c>
      <c r="AH17" s="549">
        <v>0</v>
      </c>
      <c r="AI17" s="549">
        <v>117</v>
      </c>
      <c r="AJ17" s="549">
        <v>0</v>
      </c>
      <c r="AK17" s="549">
        <v>0</v>
      </c>
      <c r="AL17" s="549">
        <v>0</v>
      </c>
      <c r="AM17" s="549">
        <v>0</v>
      </c>
      <c r="AN17" s="549">
        <v>0</v>
      </c>
      <c r="AO17" s="549">
        <v>0</v>
      </c>
      <c r="AP17" s="549">
        <v>0</v>
      </c>
      <c r="AQ17" s="549">
        <v>0</v>
      </c>
      <c r="AS17" s="388">
        <v>101</v>
      </c>
      <c r="AT17" s="388">
        <v>12</v>
      </c>
      <c r="AU17" s="388">
        <v>21</v>
      </c>
      <c r="AV17" s="388">
        <v>3</v>
      </c>
      <c r="AW17" s="388">
        <v>0</v>
      </c>
      <c r="AX17" s="388">
        <v>3</v>
      </c>
      <c r="AY17" s="388">
        <v>14</v>
      </c>
      <c r="AZ17" s="388">
        <v>5</v>
      </c>
      <c r="BA17" s="388">
        <v>28</v>
      </c>
      <c r="BB17" s="548">
        <v>0.20799999999999999</v>
      </c>
      <c r="BC17" s="548">
        <v>0.245</v>
      </c>
      <c r="BD17" s="548">
        <v>0.32700000000000001</v>
      </c>
      <c r="BE17" s="548">
        <v>0.57199999999999995</v>
      </c>
      <c r="BG17" s="388">
        <v>286</v>
      </c>
      <c r="BH17" s="388">
        <v>34</v>
      </c>
      <c r="BI17" s="388">
        <v>70</v>
      </c>
      <c r="BJ17" s="388">
        <v>15</v>
      </c>
      <c r="BK17" s="388">
        <v>2</v>
      </c>
      <c r="BL17" s="388">
        <v>13</v>
      </c>
      <c r="BM17" s="388">
        <v>44</v>
      </c>
      <c r="BN17" s="388">
        <v>28</v>
      </c>
      <c r="BO17" s="388">
        <v>93</v>
      </c>
      <c r="BP17" s="548">
        <v>0.245</v>
      </c>
      <c r="BQ17" s="548">
        <v>0.32600000000000001</v>
      </c>
      <c r="BR17" s="548">
        <v>0.44800000000000001</v>
      </c>
      <c r="BS17" s="548">
        <v>0.77400000000000002</v>
      </c>
    </row>
    <row r="18" spans="1:71">
      <c r="A18" s="388" t="s">
        <v>7857</v>
      </c>
      <c r="B18" s="388" t="s">
        <v>7858</v>
      </c>
      <c r="C18" s="388">
        <v>24</v>
      </c>
      <c r="D18" s="388" t="s">
        <v>124</v>
      </c>
      <c r="E18" s="388" t="s">
        <v>43</v>
      </c>
      <c r="F18" s="388" t="s">
        <v>10</v>
      </c>
      <c r="G18" s="388">
        <v>109</v>
      </c>
      <c r="H18" s="388">
        <v>406</v>
      </c>
      <c r="I18" s="388">
        <v>382</v>
      </c>
      <c r="J18" s="388">
        <v>31</v>
      </c>
      <c r="K18" s="388">
        <v>76</v>
      </c>
      <c r="L18" s="388">
        <v>10</v>
      </c>
      <c r="M18" s="388">
        <v>5</v>
      </c>
      <c r="N18" s="388">
        <v>11</v>
      </c>
      <c r="O18" s="388">
        <v>42</v>
      </c>
      <c r="P18" s="388">
        <v>2</v>
      </c>
      <c r="Q18" s="388">
        <v>1</v>
      </c>
      <c r="R18" s="388">
        <v>17</v>
      </c>
      <c r="S18" s="388">
        <v>120</v>
      </c>
      <c r="T18" s="548">
        <v>0.19900000000000001</v>
      </c>
      <c r="U18" s="548">
        <v>0.24</v>
      </c>
      <c r="V18" s="548">
        <v>0.33800000000000002</v>
      </c>
      <c r="W18" s="548">
        <v>0.57699999999999996</v>
      </c>
      <c r="X18" s="388">
        <v>62</v>
      </c>
      <c r="Y18" s="388">
        <v>129</v>
      </c>
      <c r="Z18" s="388">
        <v>6</v>
      </c>
      <c r="AA18" s="388">
        <v>4</v>
      </c>
      <c r="AB18" s="388">
        <v>0</v>
      </c>
      <c r="AC18" s="388">
        <v>2</v>
      </c>
      <c r="AD18" s="388">
        <v>2</v>
      </c>
      <c r="AE18" s="388" t="s">
        <v>6525</v>
      </c>
      <c r="AG18" s="549">
        <v>0</v>
      </c>
      <c r="AH18" s="549">
        <v>0</v>
      </c>
      <c r="AI18" s="549">
        <v>0</v>
      </c>
      <c r="AJ18" s="549">
        <v>0</v>
      </c>
      <c r="AK18" s="549">
        <v>0</v>
      </c>
      <c r="AL18" s="549">
        <v>0</v>
      </c>
      <c r="AM18" s="549">
        <v>0</v>
      </c>
      <c r="AN18" s="549">
        <v>106</v>
      </c>
      <c r="AO18" s="549">
        <v>0</v>
      </c>
      <c r="AP18" s="549">
        <v>106</v>
      </c>
      <c r="AQ18" s="549">
        <v>0</v>
      </c>
      <c r="AS18" s="388">
        <v>103</v>
      </c>
      <c r="AT18" s="388">
        <v>8</v>
      </c>
      <c r="AU18" s="388">
        <v>22</v>
      </c>
      <c r="AV18" s="388">
        <v>3</v>
      </c>
      <c r="AW18" s="388">
        <v>2</v>
      </c>
      <c r="AX18" s="388">
        <v>3</v>
      </c>
      <c r="AY18" s="388">
        <v>12</v>
      </c>
      <c r="AZ18" s="388">
        <v>7</v>
      </c>
      <c r="BA18" s="388">
        <v>28</v>
      </c>
      <c r="BB18" s="548">
        <v>0.214</v>
      </c>
      <c r="BC18" s="548">
        <v>0.26800000000000002</v>
      </c>
      <c r="BD18" s="548">
        <v>0.36899999999999999</v>
      </c>
      <c r="BE18" s="548">
        <v>0.63700000000000001</v>
      </c>
      <c r="BG18" s="388">
        <v>279</v>
      </c>
      <c r="BH18" s="388">
        <v>23</v>
      </c>
      <c r="BI18" s="388">
        <v>54</v>
      </c>
      <c r="BJ18" s="388">
        <v>7</v>
      </c>
      <c r="BK18" s="388">
        <v>3</v>
      </c>
      <c r="BL18" s="388">
        <v>8</v>
      </c>
      <c r="BM18" s="388">
        <v>30</v>
      </c>
      <c r="BN18" s="388">
        <v>10</v>
      </c>
      <c r="BO18" s="388">
        <v>92</v>
      </c>
      <c r="BP18" s="548">
        <v>0.19400000000000001</v>
      </c>
      <c r="BQ18" s="548">
        <v>0.22900000000000001</v>
      </c>
      <c r="BR18" s="548">
        <v>0.32600000000000001</v>
      </c>
      <c r="BS18" s="548">
        <v>0.55500000000000005</v>
      </c>
    </row>
    <row r="19" spans="1:71">
      <c r="A19" s="388" t="s">
        <v>10676</v>
      </c>
      <c r="B19" s="388" t="s">
        <v>10677</v>
      </c>
      <c r="C19" s="388">
        <v>26</v>
      </c>
      <c r="D19" s="388" t="s">
        <v>40</v>
      </c>
      <c r="E19" s="388" t="s">
        <v>34</v>
      </c>
      <c r="F19" s="388" t="s">
        <v>10</v>
      </c>
      <c r="G19" s="388">
        <v>102</v>
      </c>
      <c r="H19" s="388">
        <v>388</v>
      </c>
      <c r="I19" s="388">
        <v>362</v>
      </c>
      <c r="J19" s="388">
        <v>36</v>
      </c>
      <c r="K19" s="388">
        <v>83</v>
      </c>
      <c r="L19" s="388">
        <v>19</v>
      </c>
      <c r="M19" s="388">
        <v>4</v>
      </c>
      <c r="N19" s="388">
        <v>11</v>
      </c>
      <c r="O19" s="388">
        <v>34</v>
      </c>
      <c r="P19" s="388">
        <v>2</v>
      </c>
      <c r="Q19" s="388">
        <v>3</v>
      </c>
      <c r="R19" s="388">
        <v>24</v>
      </c>
      <c r="S19" s="388">
        <v>109</v>
      </c>
      <c r="T19" s="548">
        <v>0.22900000000000001</v>
      </c>
      <c r="U19" s="548">
        <v>0.27800000000000002</v>
      </c>
      <c r="V19" s="548">
        <v>0.39500000000000002</v>
      </c>
      <c r="W19" s="548">
        <v>0.67300000000000004</v>
      </c>
      <c r="X19" s="388">
        <v>83</v>
      </c>
      <c r="Y19" s="388">
        <v>143</v>
      </c>
      <c r="Z19" s="388">
        <v>12</v>
      </c>
      <c r="AA19" s="388">
        <v>1</v>
      </c>
      <c r="AB19" s="388">
        <v>0</v>
      </c>
      <c r="AC19" s="388">
        <v>1</v>
      </c>
      <c r="AD19" s="388">
        <v>0</v>
      </c>
      <c r="AE19" s="388" t="s">
        <v>10678</v>
      </c>
      <c r="AG19" s="549">
        <v>0</v>
      </c>
      <c r="AH19" s="549">
        <v>0</v>
      </c>
      <c r="AI19" s="549">
        <v>51</v>
      </c>
      <c r="AJ19" s="549">
        <v>0</v>
      </c>
      <c r="AK19" s="549">
        <v>37</v>
      </c>
      <c r="AL19" s="549">
        <v>0</v>
      </c>
      <c r="AM19" s="549">
        <v>0</v>
      </c>
      <c r="AN19" s="549">
        <v>0</v>
      </c>
      <c r="AO19" s="549">
        <v>2</v>
      </c>
      <c r="AP19" s="549">
        <v>2</v>
      </c>
      <c r="AQ19" s="549">
        <v>8</v>
      </c>
      <c r="AS19" s="388">
        <v>111</v>
      </c>
      <c r="AT19" s="388">
        <v>8</v>
      </c>
      <c r="AU19" s="388">
        <v>23</v>
      </c>
      <c r="AV19" s="388">
        <v>9</v>
      </c>
      <c r="AW19" s="388">
        <v>0</v>
      </c>
      <c r="AX19" s="388">
        <v>0</v>
      </c>
      <c r="AY19" s="388">
        <v>7</v>
      </c>
      <c r="AZ19" s="388">
        <v>16</v>
      </c>
      <c r="BA19" s="388">
        <v>35</v>
      </c>
      <c r="BB19" s="548">
        <v>0.20699999999999999</v>
      </c>
      <c r="BC19" s="548">
        <v>0.313</v>
      </c>
      <c r="BD19" s="548">
        <v>0.28799999999999998</v>
      </c>
      <c r="BE19" s="548">
        <v>0.60099999999999998</v>
      </c>
      <c r="BG19" s="388">
        <v>251</v>
      </c>
      <c r="BH19" s="388">
        <v>28</v>
      </c>
      <c r="BI19" s="388">
        <v>60</v>
      </c>
      <c r="BJ19" s="388">
        <v>10</v>
      </c>
      <c r="BK19" s="388">
        <v>4</v>
      </c>
      <c r="BL19" s="388">
        <v>11</v>
      </c>
      <c r="BM19" s="388">
        <v>27</v>
      </c>
      <c r="BN19" s="388">
        <v>8</v>
      </c>
      <c r="BO19" s="388">
        <v>74</v>
      </c>
      <c r="BP19" s="548">
        <v>0.23899999999999999</v>
      </c>
      <c r="BQ19" s="548">
        <v>0.26200000000000001</v>
      </c>
      <c r="BR19" s="548">
        <v>0.442</v>
      </c>
      <c r="BS19" s="548">
        <v>0.70399999999999996</v>
      </c>
    </row>
    <row r="20" spans="1:71">
      <c r="A20" s="388" t="s">
        <v>10679</v>
      </c>
      <c r="B20" s="388" t="s">
        <v>10680</v>
      </c>
      <c r="C20" s="388">
        <v>23</v>
      </c>
      <c r="D20" s="388" t="s">
        <v>73</v>
      </c>
      <c r="E20" s="388" t="s">
        <v>34</v>
      </c>
      <c r="F20" s="388" t="s">
        <v>10</v>
      </c>
      <c r="G20" s="388">
        <v>111</v>
      </c>
      <c r="H20" s="388">
        <v>396</v>
      </c>
      <c r="I20" s="388">
        <v>356</v>
      </c>
      <c r="J20" s="388">
        <v>43</v>
      </c>
      <c r="K20" s="388">
        <v>93</v>
      </c>
      <c r="L20" s="388">
        <v>18</v>
      </c>
      <c r="M20" s="388">
        <v>2</v>
      </c>
      <c r="N20" s="388">
        <v>4</v>
      </c>
      <c r="O20" s="388">
        <v>34</v>
      </c>
      <c r="P20" s="388">
        <v>7</v>
      </c>
      <c r="Q20" s="388">
        <v>5</v>
      </c>
      <c r="R20" s="388">
        <v>28</v>
      </c>
      <c r="S20" s="388">
        <v>62</v>
      </c>
      <c r="T20" s="548">
        <v>0.26100000000000001</v>
      </c>
      <c r="U20" s="548">
        <v>0.32500000000000001</v>
      </c>
      <c r="V20" s="548">
        <v>0.35699999999999998</v>
      </c>
      <c r="W20" s="548">
        <v>0.68200000000000005</v>
      </c>
      <c r="X20" s="388">
        <v>79</v>
      </c>
      <c r="Y20" s="388">
        <v>127</v>
      </c>
      <c r="Z20" s="388">
        <v>14</v>
      </c>
      <c r="AA20" s="388">
        <v>6</v>
      </c>
      <c r="AB20" s="388">
        <v>5</v>
      </c>
      <c r="AC20" s="388">
        <v>1</v>
      </c>
      <c r="AD20" s="388">
        <v>1</v>
      </c>
      <c r="AE20" s="388" t="s">
        <v>10681</v>
      </c>
      <c r="AG20" s="549">
        <v>0</v>
      </c>
      <c r="AH20" s="549">
        <v>35</v>
      </c>
      <c r="AI20" s="549">
        <v>0</v>
      </c>
      <c r="AJ20" s="549">
        <v>20</v>
      </c>
      <c r="AK20" s="549">
        <v>46</v>
      </c>
      <c r="AL20" s="549">
        <v>2</v>
      </c>
      <c r="AM20" s="549">
        <v>0</v>
      </c>
      <c r="AN20" s="549">
        <v>0</v>
      </c>
      <c r="AO20" s="549">
        <v>0</v>
      </c>
      <c r="AP20" s="549">
        <v>0</v>
      </c>
      <c r="AQ20" s="549">
        <v>2</v>
      </c>
      <c r="AS20" s="388">
        <v>118</v>
      </c>
      <c r="AT20" s="388">
        <v>17</v>
      </c>
      <c r="AU20" s="388">
        <v>34</v>
      </c>
      <c r="AV20" s="388">
        <v>10</v>
      </c>
      <c r="AW20" s="388">
        <v>2</v>
      </c>
      <c r="AX20" s="388">
        <v>1</v>
      </c>
      <c r="AY20" s="388">
        <v>14</v>
      </c>
      <c r="AZ20" s="388">
        <v>15</v>
      </c>
      <c r="BA20" s="388">
        <v>12</v>
      </c>
      <c r="BB20" s="548">
        <v>0.28799999999999998</v>
      </c>
      <c r="BC20" s="548">
        <v>0.36799999999999999</v>
      </c>
      <c r="BD20" s="548">
        <v>0.432</v>
      </c>
      <c r="BE20" s="548">
        <v>0.8</v>
      </c>
      <c r="BG20" s="388">
        <v>238</v>
      </c>
      <c r="BH20" s="388">
        <v>26</v>
      </c>
      <c r="BI20" s="388">
        <v>59</v>
      </c>
      <c r="BJ20" s="388">
        <v>8</v>
      </c>
      <c r="BK20" s="388">
        <v>0</v>
      </c>
      <c r="BL20" s="388">
        <v>3</v>
      </c>
      <c r="BM20" s="388">
        <v>20</v>
      </c>
      <c r="BN20" s="388">
        <v>13</v>
      </c>
      <c r="BO20" s="388">
        <v>50</v>
      </c>
      <c r="BP20" s="548">
        <v>0.248</v>
      </c>
      <c r="BQ20" s="548">
        <v>0.30199999999999999</v>
      </c>
      <c r="BR20" s="548">
        <v>0.31900000000000001</v>
      </c>
      <c r="BS20" s="548">
        <v>0.621</v>
      </c>
    </row>
    <row r="21" spans="1:71">
      <c r="A21" s="388" t="s">
        <v>7876</v>
      </c>
      <c r="B21" s="388" t="s">
        <v>7877</v>
      </c>
      <c r="C21" s="388">
        <v>27</v>
      </c>
      <c r="D21" s="388" t="s">
        <v>128</v>
      </c>
      <c r="E21" s="388" t="s">
        <v>43</v>
      </c>
      <c r="F21" s="388" t="s">
        <v>10</v>
      </c>
      <c r="G21" s="388">
        <v>110</v>
      </c>
      <c r="H21" s="388">
        <v>384</v>
      </c>
      <c r="I21" s="388">
        <v>351</v>
      </c>
      <c r="J21" s="388">
        <v>42</v>
      </c>
      <c r="K21" s="388">
        <v>83</v>
      </c>
      <c r="L21" s="388">
        <v>15</v>
      </c>
      <c r="M21" s="388">
        <v>0</v>
      </c>
      <c r="N21" s="388">
        <v>20</v>
      </c>
      <c r="O21" s="388">
        <v>46</v>
      </c>
      <c r="P21" s="388">
        <v>3</v>
      </c>
      <c r="Q21" s="388">
        <v>0</v>
      </c>
      <c r="R21" s="388">
        <v>23</v>
      </c>
      <c r="S21" s="388">
        <v>104</v>
      </c>
      <c r="T21" s="548">
        <v>0.23599999999999999</v>
      </c>
      <c r="U21" s="548">
        <v>0.29899999999999999</v>
      </c>
      <c r="V21" s="548">
        <v>0.45</v>
      </c>
      <c r="W21" s="548">
        <v>0.75</v>
      </c>
      <c r="X21" s="388">
        <v>105</v>
      </c>
      <c r="Y21" s="388">
        <v>158</v>
      </c>
      <c r="Z21" s="388">
        <v>12</v>
      </c>
      <c r="AA21" s="388">
        <v>9</v>
      </c>
      <c r="AB21" s="388">
        <v>0</v>
      </c>
      <c r="AC21" s="388">
        <v>1</v>
      </c>
      <c r="AD21" s="388">
        <v>0</v>
      </c>
      <c r="AE21" s="388" t="s">
        <v>10682</v>
      </c>
      <c r="AG21" s="549">
        <v>0</v>
      </c>
      <c r="AH21" s="549">
        <v>0</v>
      </c>
      <c r="AI21" s="549">
        <v>3</v>
      </c>
      <c r="AJ21" s="549">
        <v>2</v>
      </c>
      <c r="AK21" s="549">
        <v>96</v>
      </c>
      <c r="AL21" s="549">
        <v>4</v>
      </c>
      <c r="AM21" s="549">
        <v>0</v>
      </c>
      <c r="AN21" s="549">
        <v>0</v>
      </c>
      <c r="AO21" s="549">
        <v>0</v>
      </c>
      <c r="AP21" s="549">
        <v>0</v>
      </c>
      <c r="AQ21" s="549">
        <v>0</v>
      </c>
      <c r="AS21" s="388">
        <v>113</v>
      </c>
      <c r="AT21" s="388">
        <v>21</v>
      </c>
      <c r="AU21" s="388">
        <v>38</v>
      </c>
      <c r="AV21" s="388">
        <v>2</v>
      </c>
      <c r="AW21" s="388">
        <v>0</v>
      </c>
      <c r="AX21" s="388">
        <v>14</v>
      </c>
      <c r="AY21" s="388">
        <v>25</v>
      </c>
      <c r="AZ21" s="388">
        <v>10</v>
      </c>
      <c r="BA21" s="388">
        <v>39</v>
      </c>
      <c r="BB21" s="548">
        <v>0.33600000000000002</v>
      </c>
      <c r="BC21" s="548">
        <v>0.39200000000000002</v>
      </c>
      <c r="BD21" s="548">
        <v>0.72599999999999998</v>
      </c>
      <c r="BE21" s="548">
        <v>1.1180000000000001</v>
      </c>
      <c r="BG21" s="388">
        <v>238</v>
      </c>
      <c r="BH21" s="388">
        <v>21</v>
      </c>
      <c r="BI21" s="388">
        <v>45</v>
      </c>
      <c r="BJ21" s="388">
        <v>13</v>
      </c>
      <c r="BK21" s="388">
        <v>0</v>
      </c>
      <c r="BL21" s="388">
        <v>6</v>
      </c>
      <c r="BM21" s="388">
        <v>21</v>
      </c>
      <c r="BN21" s="388">
        <v>13</v>
      </c>
      <c r="BO21" s="388">
        <v>65</v>
      </c>
      <c r="BP21" s="548">
        <v>0.189</v>
      </c>
      <c r="BQ21" s="548">
        <v>0.255</v>
      </c>
      <c r="BR21" s="548">
        <v>0.31900000000000001</v>
      </c>
      <c r="BS21" s="548">
        <v>0.57399999999999995</v>
      </c>
    </row>
    <row r="22" spans="1:71">
      <c r="A22" s="388" t="s">
        <v>10683</v>
      </c>
      <c r="B22" s="388" t="s">
        <v>10684</v>
      </c>
      <c r="C22" s="388">
        <v>27</v>
      </c>
      <c r="D22" s="388" t="s">
        <v>128</v>
      </c>
      <c r="E22" s="388" t="s">
        <v>43</v>
      </c>
      <c r="F22" s="388" t="s">
        <v>35</v>
      </c>
      <c r="G22" s="388">
        <v>117</v>
      </c>
      <c r="H22" s="388">
        <v>387</v>
      </c>
      <c r="I22" s="388">
        <v>347</v>
      </c>
      <c r="J22" s="388">
        <v>45</v>
      </c>
      <c r="K22" s="388">
        <v>90</v>
      </c>
      <c r="L22" s="388">
        <v>12</v>
      </c>
      <c r="M22" s="388">
        <v>3</v>
      </c>
      <c r="N22" s="388">
        <v>4</v>
      </c>
      <c r="O22" s="388">
        <v>17</v>
      </c>
      <c r="P22" s="388">
        <v>24</v>
      </c>
      <c r="Q22" s="388">
        <v>7</v>
      </c>
      <c r="R22" s="388">
        <v>37</v>
      </c>
      <c r="S22" s="388">
        <v>73</v>
      </c>
      <c r="T22" s="548">
        <v>0.25900000000000001</v>
      </c>
      <c r="U22" s="548">
        <v>0.33200000000000002</v>
      </c>
      <c r="V22" s="548">
        <v>0.34599999999999997</v>
      </c>
      <c r="W22" s="548">
        <v>0.67800000000000005</v>
      </c>
      <c r="X22" s="388">
        <v>90</v>
      </c>
      <c r="Y22" s="388">
        <v>120</v>
      </c>
      <c r="Z22" s="388">
        <v>7</v>
      </c>
      <c r="AA22" s="388">
        <v>1</v>
      </c>
      <c r="AB22" s="388">
        <v>2</v>
      </c>
      <c r="AC22" s="388">
        <v>0</v>
      </c>
      <c r="AD22" s="388">
        <v>0</v>
      </c>
      <c r="AE22" s="388" t="s">
        <v>10055</v>
      </c>
      <c r="AG22" s="549">
        <v>0</v>
      </c>
      <c r="AH22" s="549">
        <v>0</v>
      </c>
      <c r="AI22" s="549">
        <v>0</v>
      </c>
      <c r="AJ22" s="549">
        <v>0</v>
      </c>
      <c r="AK22" s="549">
        <v>0</v>
      </c>
      <c r="AL22" s="549">
        <v>0</v>
      </c>
      <c r="AM22" s="549">
        <v>32</v>
      </c>
      <c r="AN22" s="549">
        <v>34</v>
      </c>
      <c r="AO22" s="549">
        <v>58</v>
      </c>
      <c r="AP22" s="549">
        <v>101</v>
      </c>
      <c r="AQ22" s="549">
        <v>0</v>
      </c>
      <c r="AS22" s="388">
        <v>64</v>
      </c>
      <c r="AT22" s="388">
        <v>7</v>
      </c>
      <c r="AU22" s="388">
        <v>12</v>
      </c>
      <c r="AV22" s="388">
        <v>3</v>
      </c>
      <c r="AW22" s="388">
        <v>0</v>
      </c>
      <c r="AX22" s="388">
        <v>0</v>
      </c>
      <c r="AY22" s="388">
        <v>5</v>
      </c>
      <c r="AZ22" s="388">
        <v>7</v>
      </c>
      <c r="BA22" s="388">
        <v>25</v>
      </c>
      <c r="BB22" s="548">
        <v>0.188</v>
      </c>
      <c r="BC22" s="548">
        <v>0.27800000000000002</v>
      </c>
      <c r="BD22" s="548">
        <v>0.23400000000000001</v>
      </c>
      <c r="BE22" s="548">
        <v>0.51200000000000001</v>
      </c>
      <c r="BG22" s="388">
        <v>283</v>
      </c>
      <c r="BH22" s="388">
        <v>37</v>
      </c>
      <c r="BI22" s="388">
        <v>78</v>
      </c>
      <c r="BJ22" s="388">
        <v>9</v>
      </c>
      <c r="BK22" s="388">
        <v>3</v>
      </c>
      <c r="BL22" s="388">
        <v>4</v>
      </c>
      <c r="BM22" s="388">
        <v>12</v>
      </c>
      <c r="BN22" s="388">
        <v>30</v>
      </c>
      <c r="BO22" s="388">
        <v>48</v>
      </c>
      <c r="BP22" s="548">
        <v>0.27600000000000002</v>
      </c>
      <c r="BQ22" s="548">
        <v>0.34499999999999997</v>
      </c>
      <c r="BR22" s="548">
        <v>0.371</v>
      </c>
      <c r="BS22" s="548">
        <v>0.71599999999999997</v>
      </c>
    </row>
    <row r="23" spans="1:71">
      <c r="A23" s="388" t="s">
        <v>10299</v>
      </c>
      <c r="B23" s="388" t="s">
        <v>10300</v>
      </c>
      <c r="C23" s="388">
        <v>23</v>
      </c>
      <c r="D23" s="388" t="s">
        <v>38</v>
      </c>
      <c r="E23" s="388" t="s">
        <v>34</v>
      </c>
      <c r="F23" s="388" t="s">
        <v>35</v>
      </c>
      <c r="G23" s="388">
        <v>104</v>
      </c>
      <c r="H23" s="388">
        <v>367</v>
      </c>
      <c r="I23" s="388">
        <v>326</v>
      </c>
      <c r="J23" s="388">
        <v>59</v>
      </c>
      <c r="K23" s="388">
        <v>93</v>
      </c>
      <c r="L23" s="388">
        <v>21</v>
      </c>
      <c r="M23" s="388">
        <v>2</v>
      </c>
      <c r="N23" s="388">
        <v>22</v>
      </c>
      <c r="O23" s="388">
        <v>61</v>
      </c>
      <c r="P23" s="388">
        <v>10</v>
      </c>
      <c r="Q23" s="388">
        <v>4</v>
      </c>
      <c r="R23" s="388">
        <v>37</v>
      </c>
      <c r="S23" s="388">
        <v>102</v>
      </c>
      <c r="T23" s="548">
        <v>0.28499999999999998</v>
      </c>
      <c r="U23" s="548">
        <v>0.36099999999999999</v>
      </c>
      <c r="V23" s="548">
        <v>0.56399999999999995</v>
      </c>
      <c r="W23" s="548">
        <v>0.92500000000000004</v>
      </c>
      <c r="X23" s="388">
        <v>152</v>
      </c>
      <c r="Y23" s="388">
        <v>184</v>
      </c>
      <c r="Z23" s="388">
        <v>2</v>
      </c>
      <c r="AA23" s="388">
        <v>2</v>
      </c>
      <c r="AB23" s="388">
        <v>0</v>
      </c>
      <c r="AC23" s="388">
        <v>1</v>
      </c>
      <c r="AD23" s="388">
        <v>2</v>
      </c>
      <c r="AE23" s="388" t="s">
        <v>10685</v>
      </c>
      <c r="AG23" s="549">
        <v>10</v>
      </c>
      <c r="AH23" s="549">
        <v>0</v>
      </c>
      <c r="AI23" s="549">
        <v>0</v>
      </c>
      <c r="AJ23" s="549">
        <v>0</v>
      </c>
      <c r="AK23" s="549">
        <v>0</v>
      </c>
      <c r="AL23" s="549">
        <v>0</v>
      </c>
      <c r="AM23" s="549">
        <v>0</v>
      </c>
      <c r="AN23" s="549">
        <v>0</v>
      </c>
      <c r="AO23" s="549">
        <v>0</v>
      </c>
      <c r="AP23" s="549">
        <v>0</v>
      </c>
      <c r="AQ23" s="549">
        <v>82</v>
      </c>
      <c r="AS23" s="388">
        <v>99</v>
      </c>
      <c r="AT23" s="388">
        <v>5</v>
      </c>
      <c r="AU23" s="388">
        <v>22</v>
      </c>
      <c r="AV23" s="388">
        <v>5</v>
      </c>
      <c r="AW23" s="388">
        <v>1</v>
      </c>
      <c r="AX23" s="388">
        <v>2</v>
      </c>
      <c r="AY23" s="388">
        <v>13</v>
      </c>
      <c r="AZ23" s="388">
        <v>10</v>
      </c>
      <c r="BA23" s="388">
        <v>35</v>
      </c>
      <c r="BB23" s="548">
        <v>0.222</v>
      </c>
      <c r="BC23" s="548">
        <v>0.3</v>
      </c>
      <c r="BD23" s="548">
        <v>0.35399999999999998</v>
      </c>
      <c r="BE23" s="548">
        <v>0.65400000000000003</v>
      </c>
      <c r="BG23" s="388">
        <v>227</v>
      </c>
      <c r="BH23" s="388">
        <v>53</v>
      </c>
      <c r="BI23" s="388">
        <v>71</v>
      </c>
      <c r="BJ23" s="388">
        <v>16</v>
      </c>
      <c r="BK23" s="388">
        <v>1</v>
      </c>
      <c r="BL23" s="388">
        <v>20</v>
      </c>
      <c r="BM23" s="388">
        <v>48</v>
      </c>
      <c r="BN23" s="388">
        <v>27</v>
      </c>
      <c r="BO23" s="388">
        <v>67</v>
      </c>
      <c r="BP23" s="548">
        <v>0.313</v>
      </c>
      <c r="BQ23" s="548">
        <v>0.38700000000000001</v>
      </c>
      <c r="BR23" s="548">
        <v>0.65600000000000003</v>
      </c>
      <c r="BS23" s="548">
        <v>1.0429999999999999</v>
      </c>
    </row>
    <row r="24" spans="1:71">
      <c r="A24" s="388" t="s">
        <v>10686</v>
      </c>
      <c r="B24" s="388" t="s">
        <v>10687</v>
      </c>
      <c r="C24" s="388">
        <v>22</v>
      </c>
      <c r="D24" s="388" t="s">
        <v>64</v>
      </c>
      <c r="E24" s="388" t="s">
        <v>34</v>
      </c>
      <c r="F24" s="388" t="s">
        <v>35</v>
      </c>
      <c r="G24" s="388">
        <v>96</v>
      </c>
      <c r="H24" s="388">
        <v>388</v>
      </c>
      <c r="I24" s="388">
        <v>323</v>
      </c>
      <c r="J24" s="388">
        <v>48</v>
      </c>
      <c r="K24" s="388">
        <v>65</v>
      </c>
      <c r="L24" s="388">
        <v>22</v>
      </c>
      <c r="M24" s="388">
        <v>2</v>
      </c>
      <c r="N24" s="388">
        <v>11</v>
      </c>
      <c r="O24" s="388">
        <v>48</v>
      </c>
      <c r="P24" s="388">
        <v>6</v>
      </c>
      <c r="Q24" s="388">
        <v>6</v>
      </c>
      <c r="R24" s="388">
        <v>54</v>
      </c>
      <c r="S24" s="388">
        <v>104</v>
      </c>
      <c r="T24" s="548">
        <v>0.20100000000000001</v>
      </c>
      <c r="U24" s="548">
        <v>0.316</v>
      </c>
      <c r="V24" s="548">
        <v>0.38400000000000001</v>
      </c>
      <c r="W24" s="548">
        <v>0.7</v>
      </c>
      <c r="X24" s="388">
        <v>94</v>
      </c>
      <c r="Y24" s="388">
        <v>124</v>
      </c>
      <c r="Z24" s="388">
        <v>3</v>
      </c>
      <c r="AA24" s="388">
        <v>3</v>
      </c>
      <c r="AB24" s="388">
        <v>2</v>
      </c>
      <c r="AC24" s="388">
        <v>6</v>
      </c>
      <c r="AD24" s="388">
        <v>0</v>
      </c>
      <c r="AE24" s="388" t="s">
        <v>10138</v>
      </c>
      <c r="AG24" s="549">
        <v>0</v>
      </c>
      <c r="AH24" s="549">
        <v>0</v>
      </c>
      <c r="AI24" s="549">
        <v>76</v>
      </c>
      <c r="AJ24" s="549">
        <v>0</v>
      </c>
      <c r="AK24" s="549">
        <v>0</v>
      </c>
      <c r="AL24" s="549">
        <v>0</v>
      </c>
      <c r="AM24" s="549">
        <v>16</v>
      </c>
      <c r="AN24" s="549">
        <v>0</v>
      </c>
      <c r="AO24" s="549">
        <v>4</v>
      </c>
      <c r="AP24" s="549">
        <v>20</v>
      </c>
      <c r="AQ24" s="549">
        <v>6</v>
      </c>
      <c r="AS24" s="388">
        <v>91</v>
      </c>
      <c r="AT24" s="388">
        <v>9</v>
      </c>
      <c r="AU24" s="388">
        <v>16</v>
      </c>
      <c r="AV24" s="388">
        <v>5</v>
      </c>
      <c r="AW24" s="388">
        <v>1</v>
      </c>
      <c r="AX24" s="388">
        <v>2</v>
      </c>
      <c r="AY24" s="388">
        <v>8</v>
      </c>
      <c r="AZ24" s="388">
        <v>12</v>
      </c>
      <c r="BA24" s="388">
        <v>29</v>
      </c>
      <c r="BB24" s="548">
        <v>0.17599999999999999</v>
      </c>
      <c r="BC24" s="548">
        <v>0.27600000000000002</v>
      </c>
      <c r="BD24" s="548">
        <v>0.31900000000000001</v>
      </c>
      <c r="BE24" s="548">
        <v>0.59499999999999997</v>
      </c>
      <c r="BG24" s="388">
        <v>232</v>
      </c>
      <c r="BH24" s="388">
        <v>38</v>
      </c>
      <c r="BI24" s="388">
        <v>49</v>
      </c>
      <c r="BJ24" s="388">
        <v>17</v>
      </c>
      <c r="BK24" s="388">
        <v>1</v>
      </c>
      <c r="BL24" s="388">
        <v>9</v>
      </c>
      <c r="BM24" s="388">
        <v>40</v>
      </c>
      <c r="BN24" s="388">
        <v>42</v>
      </c>
      <c r="BO24" s="388">
        <v>75</v>
      </c>
      <c r="BP24" s="548">
        <v>0.21099999999999999</v>
      </c>
      <c r="BQ24" s="548">
        <v>0.33100000000000002</v>
      </c>
      <c r="BR24" s="548">
        <v>0.40899999999999997</v>
      </c>
      <c r="BS24" s="548">
        <v>0.74</v>
      </c>
    </row>
    <row r="25" spans="1:71">
      <c r="A25" s="388" t="s">
        <v>10688</v>
      </c>
      <c r="B25" s="388" t="s">
        <v>10689</v>
      </c>
      <c r="C25" s="388">
        <v>30</v>
      </c>
      <c r="D25" s="388" t="s">
        <v>53</v>
      </c>
      <c r="E25" s="388" t="s">
        <v>34</v>
      </c>
      <c r="F25" s="388" t="s">
        <v>35</v>
      </c>
      <c r="G25" s="388">
        <v>109</v>
      </c>
      <c r="H25" s="388">
        <v>367</v>
      </c>
      <c r="I25" s="388">
        <v>321</v>
      </c>
      <c r="J25" s="388">
        <v>41</v>
      </c>
      <c r="K25" s="388">
        <v>89</v>
      </c>
      <c r="L25" s="388">
        <v>18</v>
      </c>
      <c r="M25" s="388">
        <v>2</v>
      </c>
      <c r="N25" s="388">
        <v>7</v>
      </c>
      <c r="O25" s="388">
        <v>46</v>
      </c>
      <c r="P25" s="388">
        <v>7</v>
      </c>
      <c r="Q25" s="388">
        <v>7</v>
      </c>
      <c r="R25" s="388">
        <v>37</v>
      </c>
      <c r="S25" s="388">
        <v>73</v>
      </c>
      <c r="T25" s="548">
        <v>0.27700000000000002</v>
      </c>
      <c r="U25" s="548">
        <v>0.36199999999999999</v>
      </c>
      <c r="V25" s="548">
        <v>0.41099999999999998</v>
      </c>
      <c r="W25" s="548">
        <v>0.77400000000000002</v>
      </c>
      <c r="X25" s="388">
        <v>109</v>
      </c>
      <c r="Y25" s="388">
        <v>132</v>
      </c>
      <c r="Z25" s="388">
        <v>7</v>
      </c>
      <c r="AA25" s="388">
        <v>7</v>
      </c>
      <c r="AB25" s="388">
        <v>0</v>
      </c>
      <c r="AC25" s="388">
        <v>2</v>
      </c>
      <c r="AD25" s="388">
        <v>2</v>
      </c>
      <c r="AE25" s="388" t="s">
        <v>10690</v>
      </c>
      <c r="AG25" s="549">
        <v>0</v>
      </c>
      <c r="AH25" s="549">
        <v>0</v>
      </c>
      <c r="AI25" s="549">
        <v>7</v>
      </c>
      <c r="AJ25" s="549">
        <v>56</v>
      </c>
      <c r="AK25" s="549">
        <v>5</v>
      </c>
      <c r="AL25" s="549">
        <v>23</v>
      </c>
      <c r="AM25" s="549">
        <v>6</v>
      </c>
      <c r="AN25" s="549">
        <v>0</v>
      </c>
      <c r="AO25" s="549">
        <v>11</v>
      </c>
      <c r="AP25" s="549">
        <v>16</v>
      </c>
      <c r="AQ25" s="549">
        <v>2</v>
      </c>
      <c r="AS25" s="388">
        <v>65</v>
      </c>
      <c r="AT25" s="388">
        <v>8</v>
      </c>
      <c r="AU25" s="388">
        <v>19</v>
      </c>
      <c r="AV25" s="388">
        <v>2</v>
      </c>
      <c r="AW25" s="388">
        <v>0</v>
      </c>
      <c r="AX25" s="388">
        <v>0</v>
      </c>
      <c r="AY25" s="388">
        <v>11</v>
      </c>
      <c r="AZ25" s="388">
        <v>11</v>
      </c>
      <c r="BA25" s="388">
        <v>23</v>
      </c>
      <c r="BB25" s="548">
        <v>0.29199999999999998</v>
      </c>
      <c r="BC25" s="548">
        <v>0.39500000000000002</v>
      </c>
      <c r="BD25" s="548">
        <v>0.32300000000000001</v>
      </c>
      <c r="BE25" s="548">
        <v>0.71799999999999997</v>
      </c>
      <c r="BG25" s="388">
        <v>256</v>
      </c>
      <c r="BH25" s="388">
        <v>33</v>
      </c>
      <c r="BI25" s="388">
        <v>70</v>
      </c>
      <c r="BJ25" s="388">
        <v>16</v>
      </c>
      <c r="BK25" s="388">
        <v>2</v>
      </c>
      <c r="BL25" s="388">
        <v>7</v>
      </c>
      <c r="BM25" s="388">
        <v>35</v>
      </c>
      <c r="BN25" s="388">
        <v>26</v>
      </c>
      <c r="BO25" s="388">
        <v>50</v>
      </c>
      <c r="BP25" s="548">
        <v>0.27300000000000002</v>
      </c>
      <c r="BQ25" s="548">
        <v>0.35399999999999998</v>
      </c>
      <c r="BR25" s="548">
        <v>0.434</v>
      </c>
      <c r="BS25" s="548">
        <v>0.78800000000000003</v>
      </c>
    </row>
    <row r="26" spans="1:71">
      <c r="A26" s="388" t="s">
        <v>7861</v>
      </c>
      <c r="B26" s="388" t="s">
        <v>7862</v>
      </c>
      <c r="C26" s="388">
        <v>27</v>
      </c>
      <c r="D26" s="388" t="s">
        <v>33</v>
      </c>
      <c r="E26" s="388" t="s">
        <v>34</v>
      </c>
      <c r="F26" s="388" t="s">
        <v>10</v>
      </c>
      <c r="G26" s="388">
        <v>102</v>
      </c>
      <c r="H26" s="388">
        <v>335</v>
      </c>
      <c r="I26" s="388">
        <v>302</v>
      </c>
      <c r="J26" s="388">
        <v>38</v>
      </c>
      <c r="K26" s="388">
        <v>81</v>
      </c>
      <c r="L26" s="388">
        <v>19</v>
      </c>
      <c r="M26" s="388">
        <v>2</v>
      </c>
      <c r="N26" s="388">
        <v>7</v>
      </c>
      <c r="O26" s="388">
        <v>45</v>
      </c>
      <c r="P26" s="388">
        <v>0</v>
      </c>
      <c r="Q26" s="388">
        <v>0</v>
      </c>
      <c r="R26" s="388">
        <v>29</v>
      </c>
      <c r="S26" s="388">
        <v>72</v>
      </c>
      <c r="T26" s="548">
        <v>0.26800000000000002</v>
      </c>
      <c r="U26" s="548">
        <v>0.33500000000000002</v>
      </c>
      <c r="V26" s="548">
        <v>0.41399999999999998</v>
      </c>
      <c r="W26" s="548">
        <v>0.749</v>
      </c>
      <c r="X26" s="388">
        <v>103</v>
      </c>
      <c r="Y26" s="388">
        <v>125</v>
      </c>
      <c r="Z26" s="388">
        <v>8</v>
      </c>
      <c r="AA26" s="388">
        <v>2</v>
      </c>
      <c r="AB26" s="388">
        <v>1</v>
      </c>
      <c r="AC26" s="388">
        <v>1</v>
      </c>
      <c r="AD26" s="388">
        <v>2</v>
      </c>
      <c r="AE26" s="388" t="s">
        <v>10691</v>
      </c>
      <c r="AG26" s="549">
        <v>1</v>
      </c>
      <c r="AH26" s="549">
        <v>86</v>
      </c>
      <c r="AI26" s="549">
        <v>5</v>
      </c>
      <c r="AJ26" s="549">
        <v>0</v>
      </c>
      <c r="AK26" s="549">
        <v>0</v>
      </c>
      <c r="AL26" s="549">
        <v>0</v>
      </c>
      <c r="AM26" s="549">
        <v>0</v>
      </c>
      <c r="AN26" s="549">
        <v>0</v>
      </c>
      <c r="AO26" s="549">
        <v>0</v>
      </c>
      <c r="AP26" s="549">
        <v>0</v>
      </c>
      <c r="AQ26" s="549">
        <v>6</v>
      </c>
      <c r="AS26" s="388">
        <v>97</v>
      </c>
      <c r="AT26" s="388">
        <v>10</v>
      </c>
      <c r="AU26" s="388">
        <v>22</v>
      </c>
      <c r="AV26" s="388">
        <v>5</v>
      </c>
      <c r="AW26" s="388">
        <v>1</v>
      </c>
      <c r="AX26" s="388">
        <v>1</v>
      </c>
      <c r="AY26" s="388">
        <v>11</v>
      </c>
      <c r="AZ26" s="388">
        <v>10</v>
      </c>
      <c r="BA26" s="388">
        <v>18</v>
      </c>
      <c r="BB26" s="548">
        <v>0.22700000000000001</v>
      </c>
      <c r="BC26" s="548">
        <v>0.29899999999999999</v>
      </c>
      <c r="BD26" s="548">
        <v>0.33</v>
      </c>
      <c r="BE26" s="548">
        <v>0.629</v>
      </c>
      <c r="BG26" s="388">
        <v>205</v>
      </c>
      <c r="BH26" s="388">
        <v>28</v>
      </c>
      <c r="BI26" s="388">
        <v>59</v>
      </c>
      <c r="BJ26" s="388">
        <v>14</v>
      </c>
      <c r="BK26" s="388">
        <v>1</v>
      </c>
      <c r="BL26" s="388">
        <v>6</v>
      </c>
      <c r="BM26" s="388">
        <v>34</v>
      </c>
      <c r="BN26" s="388">
        <v>19</v>
      </c>
      <c r="BO26" s="388">
        <v>54</v>
      </c>
      <c r="BP26" s="548">
        <v>0.28799999999999998</v>
      </c>
      <c r="BQ26" s="548">
        <v>0.35199999999999998</v>
      </c>
      <c r="BR26" s="548">
        <v>0.45400000000000001</v>
      </c>
      <c r="BS26" s="548">
        <v>0.80600000000000005</v>
      </c>
    </row>
    <row r="27" spans="1:71">
      <c r="A27" s="388" t="s">
        <v>7932</v>
      </c>
      <c r="B27" s="388" t="s">
        <v>7933</v>
      </c>
      <c r="C27" s="388">
        <v>29</v>
      </c>
      <c r="D27" s="388" t="s">
        <v>56</v>
      </c>
      <c r="E27" s="388" t="s">
        <v>43</v>
      </c>
      <c r="F27" s="388" t="s">
        <v>10</v>
      </c>
      <c r="G27" s="388">
        <v>113</v>
      </c>
      <c r="H27" s="388">
        <v>322</v>
      </c>
      <c r="I27" s="388">
        <v>296</v>
      </c>
      <c r="J27" s="388">
        <v>47</v>
      </c>
      <c r="K27" s="388">
        <v>80</v>
      </c>
      <c r="L27" s="388">
        <v>18</v>
      </c>
      <c r="M27" s="388">
        <v>2</v>
      </c>
      <c r="N27" s="388">
        <v>12</v>
      </c>
      <c r="O27" s="388">
        <v>45</v>
      </c>
      <c r="P27" s="388">
        <v>4</v>
      </c>
      <c r="Q27" s="388">
        <v>2</v>
      </c>
      <c r="R27" s="388">
        <v>21</v>
      </c>
      <c r="S27" s="388">
        <v>85</v>
      </c>
      <c r="T27" s="548">
        <v>0.27</v>
      </c>
      <c r="U27" s="548">
        <v>0.32600000000000001</v>
      </c>
      <c r="V27" s="548">
        <v>0.46600000000000003</v>
      </c>
      <c r="W27" s="548">
        <v>0.79200000000000004</v>
      </c>
      <c r="X27" s="388">
        <v>112</v>
      </c>
      <c r="Y27" s="388">
        <v>138</v>
      </c>
      <c r="Z27" s="388">
        <v>5</v>
      </c>
      <c r="AA27" s="388">
        <v>4</v>
      </c>
      <c r="AB27" s="388">
        <v>0</v>
      </c>
      <c r="AC27" s="388">
        <v>1</v>
      </c>
      <c r="AD27" s="388">
        <v>5</v>
      </c>
      <c r="AE27" s="388" t="s">
        <v>10692</v>
      </c>
      <c r="AG27" s="549">
        <v>1</v>
      </c>
      <c r="AH27" s="549">
        <v>0</v>
      </c>
      <c r="AI27" s="549">
        <v>2</v>
      </c>
      <c r="AJ27" s="549">
        <v>9</v>
      </c>
      <c r="AK27" s="549">
        <v>20</v>
      </c>
      <c r="AL27" s="549">
        <v>20</v>
      </c>
      <c r="AM27" s="549">
        <v>29</v>
      </c>
      <c r="AN27" s="549">
        <v>0</v>
      </c>
      <c r="AO27" s="549">
        <v>2</v>
      </c>
      <c r="AP27" s="549">
        <v>31</v>
      </c>
      <c r="AQ27" s="549">
        <v>0</v>
      </c>
      <c r="AS27" s="388">
        <v>107</v>
      </c>
      <c r="AT27" s="388">
        <v>14</v>
      </c>
      <c r="AU27" s="388">
        <v>28</v>
      </c>
      <c r="AV27" s="388">
        <v>8</v>
      </c>
      <c r="AW27" s="388">
        <v>1</v>
      </c>
      <c r="AX27" s="388">
        <v>3</v>
      </c>
      <c r="AY27" s="388">
        <v>13</v>
      </c>
      <c r="AZ27" s="388">
        <v>7</v>
      </c>
      <c r="BA27" s="388">
        <v>26</v>
      </c>
      <c r="BB27" s="548">
        <v>0.26200000000000001</v>
      </c>
      <c r="BC27" s="548">
        <v>0.30399999999999999</v>
      </c>
      <c r="BD27" s="548">
        <v>0.439</v>
      </c>
      <c r="BE27" s="548">
        <v>0.74299999999999999</v>
      </c>
      <c r="BG27" s="388">
        <v>189</v>
      </c>
      <c r="BH27" s="388">
        <v>33</v>
      </c>
      <c r="BI27" s="388">
        <v>52</v>
      </c>
      <c r="BJ27" s="388">
        <v>10</v>
      </c>
      <c r="BK27" s="388">
        <v>1</v>
      </c>
      <c r="BL27" s="388">
        <v>9</v>
      </c>
      <c r="BM27" s="388">
        <v>32</v>
      </c>
      <c r="BN27" s="388">
        <v>14</v>
      </c>
      <c r="BO27" s="388">
        <v>59</v>
      </c>
      <c r="BP27" s="548">
        <v>0.27500000000000002</v>
      </c>
      <c r="BQ27" s="548">
        <v>0.33800000000000002</v>
      </c>
      <c r="BR27" s="548">
        <v>0.48099999999999998</v>
      </c>
      <c r="BS27" s="548">
        <v>0.81899999999999995</v>
      </c>
    </row>
    <row r="28" spans="1:71">
      <c r="A28" s="388" t="s">
        <v>7698</v>
      </c>
      <c r="B28" s="388" t="s">
        <v>7699</v>
      </c>
      <c r="C28" s="388">
        <v>25</v>
      </c>
      <c r="D28" s="388" t="s">
        <v>66</v>
      </c>
      <c r="E28" s="388" t="s">
        <v>43</v>
      </c>
      <c r="F28" s="388" t="s">
        <v>37</v>
      </c>
      <c r="G28" s="388">
        <v>110</v>
      </c>
      <c r="H28" s="388">
        <v>310</v>
      </c>
      <c r="I28" s="388">
        <v>294</v>
      </c>
      <c r="J28" s="388">
        <v>36</v>
      </c>
      <c r="K28" s="388">
        <v>74</v>
      </c>
      <c r="L28" s="388">
        <v>17</v>
      </c>
      <c r="M28" s="388">
        <v>5</v>
      </c>
      <c r="N28" s="388">
        <v>8</v>
      </c>
      <c r="O28" s="388">
        <v>39</v>
      </c>
      <c r="P28" s="388">
        <v>7</v>
      </c>
      <c r="Q28" s="388">
        <v>3</v>
      </c>
      <c r="R28" s="388">
        <v>9</v>
      </c>
      <c r="S28" s="388">
        <v>71</v>
      </c>
      <c r="T28" s="548">
        <v>0.252</v>
      </c>
      <c r="U28" s="548">
        <v>0.27400000000000002</v>
      </c>
      <c r="V28" s="548">
        <v>0.42499999999999999</v>
      </c>
      <c r="W28" s="548">
        <v>0.69899999999999995</v>
      </c>
      <c r="X28" s="388">
        <v>90</v>
      </c>
      <c r="Y28" s="388">
        <v>125</v>
      </c>
      <c r="Z28" s="388">
        <v>4</v>
      </c>
      <c r="AA28" s="388">
        <v>1</v>
      </c>
      <c r="AB28" s="388">
        <v>3</v>
      </c>
      <c r="AC28" s="388">
        <v>3</v>
      </c>
      <c r="AD28" s="388">
        <v>0</v>
      </c>
      <c r="AE28" s="388" t="s">
        <v>10693</v>
      </c>
      <c r="AG28" s="549">
        <v>0</v>
      </c>
      <c r="AH28" s="549">
        <v>0</v>
      </c>
      <c r="AI28" s="549">
        <v>0</v>
      </c>
      <c r="AJ28" s="549">
        <v>45</v>
      </c>
      <c r="AK28" s="549">
        <v>10</v>
      </c>
      <c r="AL28" s="549">
        <v>16</v>
      </c>
      <c r="AM28" s="549">
        <v>18</v>
      </c>
      <c r="AN28" s="549">
        <v>0</v>
      </c>
      <c r="AO28" s="549">
        <v>2</v>
      </c>
      <c r="AP28" s="549">
        <v>20</v>
      </c>
      <c r="AQ28" s="549">
        <v>0</v>
      </c>
      <c r="AS28" s="388">
        <v>71</v>
      </c>
      <c r="AT28" s="388">
        <v>3</v>
      </c>
      <c r="AU28" s="388">
        <v>13</v>
      </c>
      <c r="AV28" s="388">
        <v>2</v>
      </c>
      <c r="AW28" s="388">
        <v>1</v>
      </c>
      <c r="AX28" s="388">
        <v>0</v>
      </c>
      <c r="AY28" s="388">
        <v>5</v>
      </c>
      <c r="AZ28" s="388">
        <v>2</v>
      </c>
      <c r="BA28" s="388">
        <v>22</v>
      </c>
      <c r="BB28" s="548">
        <v>0.183</v>
      </c>
      <c r="BC28" s="548">
        <v>0.2</v>
      </c>
      <c r="BD28" s="548">
        <v>0.23899999999999999</v>
      </c>
      <c r="BE28" s="548">
        <v>0.439</v>
      </c>
      <c r="BG28" s="388">
        <v>223</v>
      </c>
      <c r="BH28" s="388">
        <v>33</v>
      </c>
      <c r="BI28" s="388">
        <v>61</v>
      </c>
      <c r="BJ28" s="388">
        <v>15</v>
      </c>
      <c r="BK28" s="388">
        <v>4</v>
      </c>
      <c r="BL28" s="388">
        <v>8</v>
      </c>
      <c r="BM28" s="388">
        <v>34</v>
      </c>
      <c r="BN28" s="388">
        <v>7</v>
      </c>
      <c r="BO28" s="388">
        <v>49</v>
      </c>
      <c r="BP28" s="548">
        <v>0.27400000000000002</v>
      </c>
      <c r="BQ28" s="548">
        <v>0.29699999999999999</v>
      </c>
      <c r="BR28" s="548">
        <v>0.48399999999999999</v>
      </c>
      <c r="BS28" s="548">
        <v>0.78100000000000003</v>
      </c>
    </row>
    <row r="29" spans="1:71">
      <c r="A29" s="388" t="s">
        <v>10694</v>
      </c>
      <c r="B29" s="388" t="s">
        <v>10695</v>
      </c>
      <c r="C29" s="388">
        <v>23</v>
      </c>
      <c r="D29" s="388" t="s">
        <v>49</v>
      </c>
      <c r="E29" s="388" t="s">
        <v>43</v>
      </c>
      <c r="F29" s="388" t="s">
        <v>10</v>
      </c>
      <c r="G29" s="388">
        <v>108</v>
      </c>
      <c r="H29" s="388">
        <v>329</v>
      </c>
      <c r="I29" s="388">
        <v>293</v>
      </c>
      <c r="J29" s="388">
        <v>39</v>
      </c>
      <c r="K29" s="388">
        <v>81</v>
      </c>
      <c r="L29" s="388">
        <v>16</v>
      </c>
      <c r="M29" s="388">
        <v>0</v>
      </c>
      <c r="N29" s="388">
        <v>8</v>
      </c>
      <c r="O29" s="388">
        <v>42</v>
      </c>
      <c r="P29" s="388">
        <v>5</v>
      </c>
      <c r="Q29" s="388">
        <v>6</v>
      </c>
      <c r="R29" s="388">
        <v>30</v>
      </c>
      <c r="S29" s="388">
        <v>71</v>
      </c>
      <c r="T29" s="548">
        <v>0.27600000000000002</v>
      </c>
      <c r="U29" s="548">
        <v>0.35</v>
      </c>
      <c r="V29" s="548">
        <v>0.41299999999999998</v>
      </c>
      <c r="W29" s="548">
        <v>0.76300000000000001</v>
      </c>
      <c r="X29" s="388">
        <v>109</v>
      </c>
      <c r="Y29" s="388">
        <v>121</v>
      </c>
      <c r="Z29" s="388">
        <v>3</v>
      </c>
      <c r="AA29" s="388">
        <v>4</v>
      </c>
      <c r="AB29" s="388">
        <v>0</v>
      </c>
      <c r="AC29" s="388">
        <v>2</v>
      </c>
      <c r="AD29" s="388">
        <v>7</v>
      </c>
      <c r="AE29" s="388" t="s">
        <v>10696</v>
      </c>
      <c r="AG29" s="549">
        <v>0</v>
      </c>
      <c r="AH29" s="549">
        <v>0</v>
      </c>
      <c r="AI29" s="549">
        <v>0</v>
      </c>
      <c r="AJ29" s="549">
        <v>26</v>
      </c>
      <c r="AK29" s="549">
        <v>24</v>
      </c>
      <c r="AL29" s="549">
        <v>40</v>
      </c>
      <c r="AM29" s="549">
        <v>4</v>
      </c>
      <c r="AN29" s="549">
        <v>3</v>
      </c>
      <c r="AO29" s="549">
        <v>17</v>
      </c>
      <c r="AP29" s="549">
        <v>22</v>
      </c>
      <c r="AQ29" s="549">
        <v>0</v>
      </c>
      <c r="AS29" s="388">
        <v>86</v>
      </c>
      <c r="AT29" s="388">
        <v>12</v>
      </c>
      <c r="AU29" s="388">
        <v>23</v>
      </c>
      <c r="AV29" s="388">
        <v>8</v>
      </c>
      <c r="AW29" s="388">
        <v>0</v>
      </c>
      <c r="AX29" s="388">
        <v>3</v>
      </c>
      <c r="AY29" s="388">
        <v>16</v>
      </c>
      <c r="AZ29" s="388">
        <v>15</v>
      </c>
      <c r="BA29" s="388">
        <v>23</v>
      </c>
      <c r="BB29" s="548">
        <v>0.26700000000000002</v>
      </c>
      <c r="BC29" s="548">
        <v>0.373</v>
      </c>
      <c r="BD29" s="548">
        <v>0.46500000000000002</v>
      </c>
      <c r="BE29" s="548">
        <v>0.83799999999999997</v>
      </c>
      <c r="BG29" s="388">
        <v>207</v>
      </c>
      <c r="BH29" s="388">
        <v>27</v>
      </c>
      <c r="BI29" s="388">
        <v>58</v>
      </c>
      <c r="BJ29" s="388">
        <v>8</v>
      </c>
      <c r="BK29" s="388">
        <v>0</v>
      </c>
      <c r="BL29" s="388">
        <v>5</v>
      </c>
      <c r="BM29" s="388">
        <v>26</v>
      </c>
      <c r="BN29" s="388">
        <v>15</v>
      </c>
      <c r="BO29" s="388">
        <v>48</v>
      </c>
      <c r="BP29" s="548">
        <v>0.28000000000000003</v>
      </c>
      <c r="BQ29" s="548">
        <v>0.33900000000000002</v>
      </c>
      <c r="BR29" s="548">
        <v>0.39100000000000001</v>
      </c>
      <c r="BS29" s="548">
        <v>0.73</v>
      </c>
    </row>
    <row r="30" spans="1:71">
      <c r="A30" s="388" t="s">
        <v>10697</v>
      </c>
      <c r="B30" s="388" t="s">
        <v>10698</v>
      </c>
      <c r="C30" s="388">
        <v>22</v>
      </c>
      <c r="D30" s="388" t="s">
        <v>64</v>
      </c>
      <c r="E30" s="388" t="s">
        <v>34</v>
      </c>
      <c r="F30" s="388" t="s">
        <v>10</v>
      </c>
      <c r="G30" s="388">
        <v>85</v>
      </c>
      <c r="H30" s="388">
        <v>323</v>
      </c>
      <c r="I30" s="388">
        <v>288</v>
      </c>
      <c r="J30" s="388">
        <v>43</v>
      </c>
      <c r="K30" s="388">
        <v>80</v>
      </c>
      <c r="L30" s="388">
        <v>7</v>
      </c>
      <c r="M30" s="388">
        <v>0</v>
      </c>
      <c r="N30" s="388">
        <v>10</v>
      </c>
      <c r="O30" s="388">
        <v>34</v>
      </c>
      <c r="P30" s="388">
        <v>6</v>
      </c>
      <c r="Q30" s="388">
        <v>5</v>
      </c>
      <c r="R30" s="388">
        <v>31</v>
      </c>
      <c r="S30" s="388">
        <v>95</v>
      </c>
      <c r="T30" s="548">
        <v>0.27800000000000002</v>
      </c>
      <c r="U30" s="548">
        <v>0.34799999999999998</v>
      </c>
      <c r="V30" s="548">
        <v>0.40600000000000003</v>
      </c>
      <c r="W30" s="548">
        <v>0.754</v>
      </c>
      <c r="X30" s="388">
        <v>109</v>
      </c>
      <c r="Y30" s="388">
        <v>117</v>
      </c>
      <c r="Z30" s="388">
        <v>6</v>
      </c>
      <c r="AA30" s="388">
        <v>1</v>
      </c>
      <c r="AB30" s="388">
        <v>1</v>
      </c>
      <c r="AC30" s="388">
        <v>2</v>
      </c>
      <c r="AD30" s="388">
        <v>3</v>
      </c>
      <c r="AE30" s="388" t="s">
        <v>7637</v>
      </c>
      <c r="AG30" s="549">
        <v>0</v>
      </c>
      <c r="AH30" s="549">
        <v>0</v>
      </c>
      <c r="AI30" s="549">
        <v>0</v>
      </c>
      <c r="AJ30" s="549">
        <v>10</v>
      </c>
      <c r="AK30" s="549">
        <v>0</v>
      </c>
      <c r="AL30" s="549">
        <v>75</v>
      </c>
      <c r="AM30" s="549">
        <v>0</v>
      </c>
      <c r="AN30" s="549">
        <v>0</v>
      </c>
      <c r="AO30" s="549">
        <v>0</v>
      </c>
      <c r="AP30" s="549">
        <v>0</v>
      </c>
      <c r="AQ30" s="549">
        <v>0</v>
      </c>
      <c r="AS30" s="388">
        <v>82</v>
      </c>
      <c r="AT30" s="388">
        <v>12</v>
      </c>
      <c r="AU30" s="388">
        <v>21</v>
      </c>
      <c r="AV30" s="388">
        <v>1</v>
      </c>
      <c r="AW30" s="388">
        <v>0</v>
      </c>
      <c r="AX30" s="388">
        <v>2</v>
      </c>
      <c r="AY30" s="388">
        <v>13</v>
      </c>
      <c r="AZ30" s="388">
        <v>10</v>
      </c>
      <c r="BA30" s="388">
        <v>32</v>
      </c>
      <c r="BB30" s="548">
        <v>0.25600000000000001</v>
      </c>
      <c r="BC30" s="548">
        <v>0.33300000000000002</v>
      </c>
      <c r="BD30" s="548">
        <v>0.34100000000000003</v>
      </c>
      <c r="BE30" s="548">
        <v>0.67400000000000004</v>
      </c>
      <c r="BG30" s="388">
        <v>206</v>
      </c>
      <c r="BH30" s="388">
        <v>31</v>
      </c>
      <c r="BI30" s="388">
        <v>59</v>
      </c>
      <c r="BJ30" s="388">
        <v>6</v>
      </c>
      <c r="BK30" s="388">
        <v>0</v>
      </c>
      <c r="BL30" s="388">
        <v>8</v>
      </c>
      <c r="BM30" s="388">
        <v>21</v>
      </c>
      <c r="BN30" s="388">
        <v>21</v>
      </c>
      <c r="BO30" s="388">
        <v>63</v>
      </c>
      <c r="BP30" s="548">
        <v>0.28599999999999998</v>
      </c>
      <c r="BQ30" s="548">
        <v>0.35399999999999998</v>
      </c>
      <c r="BR30" s="548">
        <v>0.432</v>
      </c>
      <c r="BS30" s="548">
        <v>0.78600000000000003</v>
      </c>
    </row>
    <row r="31" spans="1:71">
      <c r="A31" s="388" t="s">
        <v>10699</v>
      </c>
      <c r="B31" s="388" t="s">
        <v>10700</v>
      </c>
      <c r="C31" s="388">
        <v>24</v>
      </c>
      <c r="D31" s="388" t="s">
        <v>38</v>
      </c>
      <c r="E31" s="388" t="s">
        <v>34</v>
      </c>
      <c r="F31" s="388" t="s">
        <v>10</v>
      </c>
      <c r="G31" s="388">
        <v>80</v>
      </c>
      <c r="H31" s="388">
        <v>307</v>
      </c>
      <c r="I31" s="388">
        <v>284</v>
      </c>
      <c r="J31" s="388">
        <v>35</v>
      </c>
      <c r="K31" s="388">
        <v>78</v>
      </c>
      <c r="L31" s="388">
        <v>18</v>
      </c>
      <c r="M31" s="388">
        <v>2</v>
      </c>
      <c r="N31" s="388">
        <v>1</v>
      </c>
      <c r="O31" s="388">
        <v>25</v>
      </c>
      <c r="P31" s="388">
        <v>3</v>
      </c>
      <c r="Q31" s="388">
        <v>0</v>
      </c>
      <c r="R31" s="388">
        <v>15</v>
      </c>
      <c r="S31" s="388">
        <v>34</v>
      </c>
      <c r="T31" s="548">
        <v>0.27500000000000002</v>
      </c>
      <c r="U31" s="548">
        <v>0.316</v>
      </c>
      <c r="V31" s="548">
        <v>0.36299999999999999</v>
      </c>
      <c r="W31" s="548">
        <v>0.67800000000000005</v>
      </c>
      <c r="X31" s="388">
        <v>89</v>
      </c>
      <c r="Y31" s="388">
        <v>103</v>
      </c>
      <c r="Z31" s="388">
        <v>7</v>
      </c>
      <c r="AA31" s="388">
        <v>3</v>
      </c>
      <c r="AB31" s="388">
        <v>3</v>
      </c>
      <c r="AC31" s="388">
        <v>2</v>
      </c>
      <c r="AD31" s="388">
        <v>0</v>
      </c>
      <c r="AE31" s="388" t="s">
        <v>10701</v>
      </c>
      <c r="AG31" s="549">
        <v>0</v>
      </c>
      <c r="AH31" s="549">
        <v>0</v>
      </c>
      <c r="AI31" s="549">
        <v>0</v>
      </c>
      <c r="AJ31" s="549">
        <v>43</v>
      </c>
      <c r="AK31" s="549">
        <v>33</v>
      </c>
      <c r="AL31" s="549">
        <v>7</v>
      </c>
      <c r="AM31" s="549">
        <v>0</v>
      </c>
      <c r="AN31" s="549">
        <v>0</v>
      </c>
      <c r="AO31" s="549">
        <v>4</v>
      </c>
      <c r="AP31" s="549">
        <v>4</v>
      </c>
      <c r="AQ31" s="549">
        <v>0</v>
      </c>
      <c r="AS31" s="388">
        <v>107</v>
      </c>
      <c r="AT31" s="388">
        <v>8</v>
      </c>
      <c r="AU31" s="388">
        <v>28</v>
      </c>
      <c r="AV31" s="388">
        <v>6</v>
      </c>
      <c r="AW31" s="388">
        <v>1</v>
      </c>
      <c r="AX31" s="388">
        <v>1</v>
      </c>
      <c r="AY31" s="388">
        <v>12</v>
      </c>
      <c r="AZ31" s="388">
        <v>7</v>
      </c>
      <c r="BA31" s="388">
        <v>14</v>
      </c>
      <c r="BB31" s="548">
        <v>0.26200000000000001</v>
      </c>
      <c r="BC31" s="548">
        <v>0.308</v>
      </c>
      <c r="BD31" s="548">
        <v>0.36399999999999999</v>
      </c>
      <c r="BE31" s="548">
        <v>0.67200000000000004</v>
      </c>
      <c r="BG31" s="388">
        <v>177</v>
      </c>
      <c r="BH31" s="388">
        <v>27</v>
      </c>
      <c r="BI31" s="388">
        <v>50</v>
      </c>
      <c r="BJ31" s="388">
        <v>12</v>
      </c>
      <c r="BK31" s="388">
        <v>1</v>
      </c>
      <c r="BL31" s="388">
        <v>0</v>
      </c>
      <c r="BM31" s="388">
        <v>13</v>
      </c>
      <c r="BN31" s="388">
        <v>8</v>
      </c>
      <c r="BO31" s="388">
        <v>20</v>
      </c>
      <c r="BP31" s="548">
        <v>0.28199999999999997</v>
      </c>
      <c r="BQ31" s="548">
        <v>0.32100000000000001</v>
      </c>
      <c r="BR31" s="548">
        <v>0.36199999999999999</v>
      </c>
      <c r="BS31" s="548">
        <v>0.68300000000000005</v>
      </c>
    </row>
    <row r="32" spans="1:71">
      <c r="A32" s="388" t="s">
        <v>10702</v>
      </c>
      <c r="B32" s="388" t="s">
        <v>10703</v>
      </c>
      <c r="C32" s="388">
        <v>25</v>
      </c>
      <c r="D32" s="388" t="s">
        <v>33</v>
      </c>
      <c r="E32" s="388" t="s">
        <v>34</v>
      </c>
      <c r="F32" s="388" t="s">
        <v>35</v>
      </c>
      <c r="G32" s="388">
        <v>91</v>
      </c>
      <c r="H32" s="388">
        <v>309</v>
      </c>
      <c r="I32" s="388">
        <v>283</v>
      </c>
      <c r="J32" s="388">
        <v>54</v>
      </c>
      <c r="K32" s="388">
        <v>76</v>
      </c>
      <c r="L32" s="388">
        <v>17</v>
      </c>
      <c r="M32" s="388">
        <v>2</v>
      </c>
      <c r="N32" s="388">
        <v>13</v>
      </c>
      <c r="O32" s="388">
        <v>45</v>
      </c>
      <c r="P32" s="388">
        <v>2</v>
      </c>
      <c r="Q32" s="388">
        <v>1</v>
      </c>
      <c r="R32" s="388">
        <v>18</v>
      </c>
      <c r="S32" s="388">
        <v>102</v>
      </c>
      <c r="T32" s="548">
        <v>0.26900000000000002</v>
      </c>
      <c r="U32" s="548">
        <v>0.316</v>
      </c>
      <c r="V32" s="548">
        <v>0.48099999999999998</v>
      </c>
      <c r="W32" s="548">
        <v>0.79700000000000004</v>
      </c>
      <c r="X32" s="388">
        <v>113</v>
      </c>
      <c r="Y32" s="388">
        <v>136</v>
      </c>
      <c r="Z32" s="388">
        <v>2</v>
      </c>
      <c r="AA32" s="388">
        <v>3</v>
      </c>
      <c r="AB32" s="388">
        <v>2</v>
      </c>
      <c r="AC32" s="388">
        <v>3</v>
      </c>
      <c r="AD32" s="388">
        <v>2</v>
      </c>
      <c r="AE32" s="388" t="s">
        <v>10042</v>
      </c>
      <c r="AG32" s="549">
        <v>0</v>
      </c>
      <c r="AH32" s="549">
        <v>0</v>
      </c>
      <c r="AI32" s="549">
        <v>0</v>
      </c>
      <c r="AJ32" s="549">
        <v>0</v>
      </c>
      <c r="AK32" s="549">
        <v>0</v>
      </c>
      <c r="AL32" s="549">
        <v>0</v>
      </c>
      <c r="AM32" s="549">
        <v>4</v>
      </c>
      <c r="AN32" s="549">
        <v>70</v>
      </c>
      <c r="AO32" s="549">
        <v>11</v>
      </c>
      <c r="AP32" s="549">
        <v>85</v>
      </c>
      <c r="AQ32" s="549">
        <v>2</v>
      </c>
      <c r="AS32" s="388">
        <v>67</v>
      </c>
      <c r="AT32" s="388">
        <v>7</v>
      </c>
      <c r="AU32" s="388">
        <v>14</v>
      </c>
      <c r="AV32" s="388">
        <v>3</v>
      </c>
      <c r="AW32" s="388">
        <v>0</v>
      </c>
      <c r="AX32" s="388">
        <v>3</v>
      </c>
      <c r="AY32" s="388">
        <v>13</v>
      </c>
      <c r="AZ32" s="388">
        <v>3</v>
      </c>
      <c r="BA32" s="388">
        <v>29</v>
      </c>
      <c r="BB32" s="548">
        <v>0.20899999999999999</v>
      </c>
      <c r="BC32" s="548">
        <v>0.254</v>
      </c>
      <c r="BD32" s="548">
        <v>0.38800000000000001</v>
      </c>
      <c r="BE32" s="548">
        <v>0.64200000000000002</v>
      </c>
      <c r="BG32" s="388">
        <v>216</v>
      </c>
      <c r="BH32" s="388">
        <v>47</v>
      </c>
      <c r="BI32" s="388">
        <v>62</v>
      </c>
      <c r="BJ32" s="388">
        <v>14</v>
      </c>
      <c r="BK32" s="388">
        <v>2</v>
      </c>
      <c r="BL32" s="388">
        <v>10</v>
      </c>
      <c r="BM32" s="388">
        <v>32</v>
      </c>
      <c r="BN32" s="388">
        <v>15</v>
      </c>
      <c r="BO32" s="388">
        <v>73</v>
      </c>
      <c r="BP32" s="548">
        <v>0.28699999999999998</v>
      </c>
      <c r="BQ32" s="548">
        <v>0.33500000000000002</v>
      </c>
      <c r="BR32" s="548">
        <v>0.50900000000000001</v>
      </c>
      <c r="BS32" s="548">
        <v>0.84399999999999997</v>
      </c>
    </row>
    <row r="33" spans="1:71">
      <c r="A33" s="388" t="s">
        <v>7694</v>
      </c>
      <c r="B33" s="388" t="s">
        <v>7695</v>
      </c>
      <c r="C33" s="388">
        <v>24</v>
      </c>
      <c r="D33" s="388" t="s">
        <v>64</v>
      </c>
      <c r="E33" s="388" t="s">
        <v>34</v>
      </c>
      <c r="F33" s="388" t="s">
        <v>10</v>
      </c>
      <c r="G33" s="388">
        <v>87</v>
      </c>
      <c r="H33" s="388">
        <v>340</v>
      </c>
      <c r="I33" s="388">
        <v>282</v>
      </c>
      <c r="J33" s="388">
        <v>46</v>
      </c>
      <c r="K33" s="388">
        <v>74</v>
      </c>
      <c r="L33" s="388">
        <v>16</v>
      </c>
      <c r="M33" s="388">
        <v>0</v>
      </c>
      <c r="N33" s="388">
        <v>9</v>
      </c>
      <c r="O33" s="388">
        <v>34</v>
      </c>
      <c r="P33" s="388">
        <v>2</v>
      </c>
      <c r="Q33" s="388">
        <v>2</v>
      </c>
      <c r="R33" s="388">
        <v>43</v>
      </c>
      <c r="S33" s="388">
        <v>77</v>
      </c>
      <c r="T33" s="548">
        <v>0.26200000000000001</v>
      </c>
      <c r="U33" s="548">
        <v>0.38200000000000001</v>
      </c>
      <c r="V33" s="548">
        <v>0.41499999999999998</v>
      </c>
      <c r="W33" s="548">
        <v>0.79700000000000004</v>
      </c>
      <c r="X33" s="388">
        <v>122</v>
      </c>
      <c r="Y33" s="388">
        <v>117</v>
      </c>
      <c r="Z33" s="388">
        <v>7</v>
      </c>
      <c r="AA33" s="388">
        <v>13</v>
      </c>
      <c r="AB33" s="388">
        <v>0</v>
      </c>
      <c r="AC33" s="388">
        <v>2</v>
      </c>
      <c r="AD33" s="388">
        <v>0</v>
      </c>
      <c r="AE33" s="388" t="s">
        <v>10704</v>
      </c>
      <c r="AG33" s="549">
        <v>1</v>
      </c>
      <c r="AH33" s="549">
        <v>0</v>
      </c>
      <c r="AI33" s="549">
        <v>1</v>
      </c>
      <c r="AJ33" s="549">
        <v>39</v>
      </c>
      <c r="AK33" s="549">
        <v>19</v>
      </c>
      <c r="AL33" s="549">
        <v>29</v>
      </c>
      <c r="AM33" s="549">
        <v>4</v>
      </c>
      <c r="AN33" s="549">
        <v>0</v>
      </c>
      <c r="AO33" s="549">
        <v>0</v>
      </c>
      <c r="AP33" s="549">
        <v>4</v>
      </c>
      <c r="AQ33" s="549">
        <v>2</v>
      </c>
      <c r="AS33" s="388">
        <v>78</v>
      </c>
      <c r="AT33" s="388">
        <v>18</v>
      </c>
      <c r="AU33" s="388">
        <v>20</v>
      </c>
      <c r="AV33" s="388">
        <v>6</v>
      </c>
      <c r="AW33" s="388">
        <v>0</v>
      </c>
      <c r="AX33" s="388">
        <v>3</v>
      </c>
      <c r="AY33" s="388">
        <v>12</v>
      </c>
      <c r="AZ33" s="388">
        <v>14</v>
      </c>
      <c r="BA33" s="388">
        <v>14</v>
      </c>
      <c r="BB33" s="548">
        <v>0.25600000000000001</v>
      </c>
      <c r="BC33" s="548">
        <v>0.38500000000000001</v>
      </c>
      <c r="BD33" s="548">
        <v>0.44900000000000001</v>
      </c>
      <c r="BE33" s="548">
        <v>0.83399999999999996</v>
      </c>
      <c r="BG33" s="388">
        <v>204</v>
      </c>
      <c r="BH33" s="388">
        <v>28</v>
      </c>
      <c r="BI33" s="388">
        <v>54</v>
      </c>
      <c r="BJ33" s="388">
        <v>10</v>
      </c>
      <c r="BK33" s="388">
        <v>0</v>
      </c>
      <c r="BL33" s="388">
        <v>6</v>
      </c>
      <c r="BM33" s="388">
        <v>22</v>
      </c>
      <c r="BN33" s="388">
        <v>29</v>
      </c>
      <c r="BO33" s="388">
        <v>63</v>
      </c>
      <c r="BP33" s="548">
        <v>0.26500000000000001</v>
      </c>
      <c r="BQ33" s="548">
        <v>0.38100000000000001</v>
      </c>
      <c r="BR33" s="548">
        <v>0.40200000000000002</v>
      </c>
      <c r="BS33" s="548">
        <v>0.78300000000000003</v>
      </c>
    </row>
    <row r="34" spans="1:71">
      <c r="A34" s="388" t="s">
        <v>10705</v>
      </c>
      <c r="B34" s="388" t="s">
        <v>10706</v>
      </c>
      <c r="C34" s="388">
        <v>25</v>
      </c>
      <c r="D34" s="388" t="s">
        <v>51</v>
      </c>
      <c r="E34" s="388" t="s">
        <v>52</v>
      </c>
      <c r="F34" s="388" t="s">
        <v>37</v>
      </c>
      <c r="G34" s="388">
        <v>86</v>
      </c>
      <c r="H34" s="388">
        <v>302</v>
      </c>
      <c r="I34" s="388">
        <v>278</v>
      </c>
      <c r="J34" s="388">
        <v>25</v>
      </c>
      <c r="K34" s="388">
        <v>65</v>
      </c>
      <c r="L34" s="388">
        <v>14</v>
      </c>
      <c r="M34" s="388">
        <v>3</v>
      </c>
      <c r="N34" s="388">
        <v>1</v>
      </c>
      <c r="O34" s="388">
        <v>20</v>
      </c>
      <c r="P34" s="388">
        <v>3</v>
      </c>
      <c r="Q34" s="388">
        <v>5</v>
      </c>
      <c r="R34" s="388">
        <v>19</v>
      </c>
      <c r="S34" s="388">
        <v>57</v>
      </c>
      <c r="T34" s="548">
        <v>0.23400000000000001</v>
      </c>
      <c r="U34" s="548">
        <v>0.28599999999999998</v>
      </c>
      <c r="V34" s="548">
        <v>0.317</v>
      </c>
      <c r="W34" s="548">
        <v>0.60199999999999998</v>
      </c>
      <c r="X34" s="388">
        <v>66</v>
      </c>
      <c r="Y34" s="388">
        <v>88</v>
      </c>
      <c r="Z34" s="388">
        <v>6</v>
      </c>
      <c r="AA34" s="388">
        <v>2</v>
      </c>
      <c r="AB34" s="388">
        <v>1</v>
      </c>
      <c r="AC34" s="388">
        <v>2</v>
      </c>
      <c r="AD34" s="388">
        <v>0</v>
      </c>
      <c r="AE34" s="388" t="s">
        <v>10707</v>
      </c>
      <c r="AG34" s="549">
        <v>0</v>
      </c>
      <c r="AH34" s="549">
        <v>0</v>
      </c>
      <c r="AI34" s="549">
        <v>0</v>
      </c>
      <c r="AJ34" s="549">
        <v>18</v>
      </c>
      <c r="AK34" s="549">
        <v>5</v>
      </c>
      <c r="AL34" s="549">
        <v>0</v>
      </c>
      <c r="AM34" s="549">
        <v>2</v>
      </c>
      <c r="AN34" s="549">
        <v>12</v>
      </c>
      <c r="AO34" s="549">
        <v>29</v>
      </c>
      <c r="AP34" s="549">
        <v>42</v>
      </c>
      <c r="AQ34" s="549">
        <v>9</v>
      </c>
      <c r="AS34" s="388">
        <v>91</v>
      </c>
      <c r="AT34" s="388">
        <v>6</v>
      </c>
      <c r="AU34" s="388">
        <v>17</v>
      </c>
      <c r="AV34" s="388">
        <v>5</v>
      </c>
      <c r="AW34" s="388">
        <v>1</v>
      </c>
      <c r="AX34" s="388">
        <v>0</v>
      </c>
      <c r="AY34" s="388">
        <v>5</v>
      </c>
      <c r="AZ34" s="388">
        <v>6</v>
      </c>
      <c r="BA34" s="388">
        <v>19</v>
      </c>
      <c r="BB34" s="548">
        <v>0.187</v>
      </c>
      <c r="BC34" s="548">
        <v>0.24199999999999999</v>
      </c>
      <c r="BD34" s="548">
        <v>0.26400000000000001</v>
      </c>
      <c r="BE34" s="548">
        <v>0.50600000000000001</v>
      </c>
      <c r="BG34" s="388">
        <v>187</v>
      </c>
      <c r="BH34" s="388">
        <v>19</v>
      </c>
      <c r="BI34" s="388">
        <v>48</v>
      </c>
      <c r="BJ34" s="388">
        <v>9</v>
      </c>
      <c r="BK34" s="388">
        <v>2</v>
      </c>
      <c r="BL34" s="388">
        <v>1</v>
      </c>
      <c r="BM34" s="388">
        <v>15</v>
      </c>
      <c r="BN34" s="388">
        <v>13</v>
      </c>
      <c r="BO34" s="388">
        <v>38</v>
      </c>
      <c r="BP34" s="548">
        <v>0.25700000000000001</v>
      </c>
      <c r="BQ34" s="548">
        <v>0.307</v>
      </c>
      <c r="BR34" s="548">
        <v>0.34200000000000003</v>
      </c>
      <c r="BS34" s="548">
        <v>0.64900000000000002</v>
      </c>
    </row>
    <row r="35" spans="1:71">
      <c r="A35" s="388" t="s">
        <v>7868</v>
      </c>
      <c r="B35" s="388" t="s">
        <v>7869</v>
      </c>
      <c r="C35" s="388">
        <v>25</v>
      </c>
      <c r="D35" s="388" t="s">
        <v>82</v>
      </c>
      <c r="E35" s="388" t="s">
        <v>34</v>
      </c>
      <c r="F35" s="388" t="s">
        <v>37</v>
      </c>
      <c r="G35" s="388">
        <v>91</v>
      </c>
      <c r="H35" s="388">
        <v>291</v>
      </c>
      <c r="I35" s="388">
        <v>265</v>
      </c>
      <c r="J35" s="388">
        <v>36</v>
      </c>
      <c r="K35" s="388">
        <v>68</v>
      </c>
      <c r="L35" s="388">
        <v>11</v>
      </c>
      <c r="M35" s="388">
        <v>3</v>
      </c>
      <c r="N35" s="388">
        <v>2</v>
      </c>
      <c r="O35" s="388">
        <v>20</v>
      </c>
      <c r="P35" s="388">
        <v>21</v>
      </c>
      <c r="Q35" s="388">
        <v>4</v>
      </c>
      <c r="R35" s="388">
        <v>14</v>
      </c>
      <c r="S35" s="388">
        <v>58</v>
      </c>
      <c r="T35" s="548">
        <v>0.25700000000000001</v>
      </c>
      <c r="U35" s="548">
        <v>0.31</v>
      </c>
      <c r="V35" s="548">
        <v>0.34300000000000003</v>
      </c>
      <c r="W35" s="548">
        <v>0.65400000000000003</v>
      </c>
      <c r="X35" s="388">
        <v>77</v>
      </c>
      <c r="Y35" s="388">
        <v>91</v>
      </c>
      <c r="Z35" s="388">
        <v>5</v>
      </c>
      <c r="AA35" s="388">
        <v>7</v>
      </c>
      <c r="AB35" s="388">
        <v>4</v>
      </c>
      <c r="AC35" s="388">
        <v>1</v>
      </c>
      <c r="AD35" s="388">
        <v>1</v>
      </c>
      <c r="AE35" s="388" t="s">
        <v>10042</v>
      </c>
      <c r="AG35" s="549">
        <v>0</v>
      </c>
      <c r="AH35" s="549">
        <v>0</v>
      </c>
      <c r="AI35" s="549">
        <v>0</v>
      </c>
      <c r="AJ35" s="549">
        <v>0</v>
      </c>
      <c r="AK35" s="549">
        <v>0</v>
      </c>
      <c r="AL35" s="549">
        <v>0</v>
      </c>
      <c r="AM35" s="549">
        <v>3</v>
      </c>
      <c r="AN35" s="549">
        <v>78</v>
      </c>
      <c r="AO35" s="549">
        <v>16</v>
      </c>
      <c r="AP35" s="549">
        <v>87</v>
      </c>
      <c r="AQ35" s="549">
        <v>2</v>
      </c>
      <c r="AS35" s="388">
        <v>48</v>
      </c>
      <c r="AT35" s="388">
        <v>5</v>
      </c>
      <c r="AU35" s="388">
        <v>10</v>
      </c>
      <c r="AV35" s="388">
        <v>1</v>
      </c>
      <c r="AW35" s="388">
        <v>0</v>
      </c>
      <c r="AX35" s="388">
        <v>0</v>
      </c>
      <c r="AY35" s="388">
        <v>2</v>
      </c>
      <c r="AZ35" s="388">
        <v>2</v>
      </c>
      <c r="BA35" s="388">
        <v>15</v>
      </c>
      <c r="BB35" s="548">
        <v>0.20799999999999999</v>
      </c>
      <c r="BC35" s="548">
        <v>0.255</v>
      </c>
      <c r="BD35" s="548">
        <v>0.22900000000000001</v>
      </c>
      <c r="BE35" s="548">
        <v>0.48399999999999999</v>
      </c>
      <c r="BG35" s="388">
        <v>217</v>
      </c>
      <c r="BH35" s="388">
        <v>31</v>
      </c>
      <c r="BI35" s="388">
        <v>58</v>
      </c>
      <c r="BJ35" s="388">
        <v>10</v>
      </c>
      <c r="BK35" s="388">
        <v>3</v>
      </c>
      <c r="BL35" s="388">
        <v>2</v>
      </c>
      <c r="BM35" s="388">
        <v>18</v>
      </c>
      <c r="BN35" s="388">
        <v>12</v>
      </c>
      <c r="BO35" s="388">
        <v>43</v>
      </c>
      <c r="BP35" s="548">
        <v>0.26700000000000002</v>
      </c>
      <c r="BQ35" s="548">
        <v>0.32200000000000001</v>
      </c>
      <c r="BR35" s="548">
        <v>0.36899999999999999</v>
      </c>
      <c r="BS35" s="548">
        <v>0.69099999999999995</v>
      </c>
    </row>
    <row r="36" spans="1:71">
      <c r="A36" s="388" t="s">
        <v>10708</v>
      </c>
      <c r="B36" s="388" t="s">
        <v>10709</v>
      </c>
      <c r="C36" s="388">
        <v>22</v>
      </c>
      <c r="D36" s="388" t="s">
        <v>128</v>
      </c>
      <c r="E36" s="388" t="s">
        <v>43</v>
      </c>
      <c r="F36" s="388" t="s">
        <v>10</v>
      </c>
      <c r="G36" s="388">
        <v>87</v>
      </c>
      <c r="H36" s="388">
        <v>285</v>
      </c>
      <c r="I36" s="388">
        <v>261</v>
      </c>
      <c r="J36" s="388">
        <v>36</v>
      </c>
      <c r="K36" s="388">
        <v>73</v>
      </c>
      <c r="L36" s="388">
        <v>9</v>
      </c>
      <c r="M36" s="388">
        <v>0</v>
      </c>
      <c r="N36" s="388">
        <v>16</v>
      </c>
      <c r="O36" s="388">
        <v>31</v>
      </c>
      <c r="P36" s="388">
        <v>0</v>
      </c>
      <c r="Q36" s="388">
        <v>0</v>
      </c>
      <c r="R36" s="388">
        <v>24</v>
      </c>
      <c r="S36" s="388">
        <v>80</v>
      </c>
      <c r="T36" s="548">
        <v>0.28000000000000003</v>
      </c>
      <c r="U36" s="548">
        <v>0.34</v>
      </c>
      <c r="V36" s="548">
        <v>0.498</v>
      </c>
      <c r="W36" s="548">
        <v>0.83799999999999997</v>
      </c>
      <c r="X36" s="388">
        <v>130</v>
      </c>
      <c r="Y36" s="388">
        <v>130</v>
      </c>
      <c r="Z36" s="388">
        <v>5</v>
      </c>
      <c r="AA36" s="388">
        <v>0</v>
      </c>
      <c r="AB36" s="388">
        <v>0</v>
      </c>
      <c r="AC36" s="388">
        <v>0</v>
      </c>
      <c r="AD36" s="388">
        <v>0</v>
      </c>
      <c r="AE36" s="388" t="s">
        <v>6531</v>
      </c>
      <c r="AG36" s="549">
        <v>0</v>
      </c>
      <c r="AH36" s="549">
        <v>0</v>
      </c>
      <c r="AI36" s="549">
        <v>0</v>
      </c>
      <c r="AJ36" s="549">
        <v>0</v>
      </c>
      <c r="AK36" s="549">
        <v>0</v>
      </c>
      <c r="AL36" s="549">
        <v>0</v>
      </c>
      <c r="AM36" s="549">
        <v>0</v>
      </c>
      <c r="AN36" s="549">
        <v>0</v>
      </c>
      <c r="AO36" s="549">
        <v>75</v>
      </c>
      <c r="AP36" s="549">
        <v>75</v>
      </c>
      <c r="AQ36" s="549">
        <v>0</v>
      </c>
      <c r="AS36" s="388">
        <v>83</v>
      </c>
      <c r="AT36" s="388">
        <v>13</v>
      </c>
      <c r="AU36" s="388">
        <v>29</v>
      </c>
      <c r="AV36" s="388">
        <v>3</v>
      </c>
      <c r="AW36" s="388">
        <v>0</v>
      </c>
      <c r="AX36" s="388">
        <v>6</v>
      </c>
      <c r="AY36" s="388">
        <v>18</v>
      </c>
      <c r="AZ36" s="388">
        <v>10</v>
      </c>
      <c r="BA36" s="388">
        <v>25</v>
      </c>
      <c r="BB36" s="548">
        <v>0.34899999999999998</v>
      </c>
      <c r="BC36" s="548">
        <v>0.41899999999999998</v>
      </c>
      <c r="BD36" s="548">
        <v>0.60199999999999998</v>
      </c>
      <c r="BE36" s="548">
        <v>1.0209999999999999</v>
      </c>
      <c r="BG36" s="388">
        <v>178</v>
      </c>
      <c r="BH36" s="388">
        <v>23</v>
      </c>
      <c r="BI36" s="388">
        <v>44</v>
      </c>
      <c r="BJ36" s="388">
        <v>6</v>
      </c>
      <c r="BK36" s="388">
        <v>0</v>
      </c>
      <c r="BL36" s="388">
        <v>10</v>
      </c>
      <c r="BM36" s="388">
        <v>13</v>
      </c>
      <c r="BN36" s="388">
        <v>14</v>
      </c>
      <c r="BO36" s="388">
        <v>55</v>
      </c>
      <c r="BP36" s="548">
        <v>0.247</v>
      </c>
      <c r="BQ36" s="548">
        <v>0.30199999999999999</v>
      </c>
      <c r="BR36" s="548">
        <v>0.44900000000000001</v>
      </c>
      <c r="BS36" s="548">
        <v>0.751</v>
      </c>
    </row>
    <row r="37" spans="1:71">
      <c r="A37" s="388" t="s">
        <v>7866</v>
      </c>
      <c r="B37" s="388" t="s">
        <v>7867</v>
      </c>
      <c r="C37" s="388">
        <v>26</v>
      </c>
      <c r="D37" s="388" t="s">
        <v>115</v>
      </c>
      <c r="E37" s="388" t="s">
        <v>34</v>
      </c>
      <c r="F37" s="388" t="s">
        <v>35</v>
      </c>
      <c r="G37" s="388">
        <v>97</v>
      </c>
      <c r="H37" s="388">
        <v>295</v>
      </c>
      <c r="I37" s="388">
        <v>255</v>
      </c>
      <c r="J37" s="388">
        <v>37</v>
      </c>
      <c r="K37" s="388">
        <v>67</v>
      </c>
      <c r="L37" s="388">
        <v>15</v>
      </c>
      <c r="M37" s="388">
        <v>0</v>
      </c>
      <c r="N37" s="388">
        <v>6</v>
      </c>
      <c r="O37" s="388">
        <v>30</v>
      </c>
      <c r="P37" s="388">
        <v>9</v>
      </c>
      <c r="Q37" s="388">
        <v>3</v>
      </c>
      <c r="R37" s="388">
        <v>32</v>
      </c>
      <c r="S37" s="388">
        <v>44</v>
      </c>
      <c r="T37" s="548">
        <v>0.26300000000000001</v>
      </c>
      <c r="U37" s="548">
        <v>0.35099999999999998</v>
      </c>
      <c r="V37" s="548">
        <v>0.39200000000000002</v>
      </c>
      <c r="W37" s="548">
        <v>0.74299999999999999</v>
      </c>
      <c r="X37" s="388">
        <v>108</v>
      </c>
      <c r="Y37" s="388">
        <v>100</v>
      </c>
      <c r="Z37" s="388">
        <v>7</v>
      </c>
      <c r="AA37" s="388">
        <v>3</v>
      </c>
      <c r="AB37" s="388">
        <v>3</v>
      </c>
      <c r="AC37" s="388">
        <v>1</v>
      </c>
      <c r="AD37" s="388">
        <v>1</v>
      </c>
      <c r="AE37" s="388" t="s">
        <v>10710</v>
      </c>
      <c r="AG37" s="549">
        <v>0</v>
      </c>
      <c r="AH37" s="549">
        <v>0</v>
      </c>
      <c r="AI37" s="549">
        <v>0</v>
      </c>
      <c r="AJ37" s="549">
        <v>7</v>
      </c>
      <c r="AK37" s="549">
        <v>0</v>
      </c>
      <c r="AL37" s="549">
        <v>0</v>
      </c>
      <c r="AM37" s="549">
        <v>61</v>
      </c>
      <c r="AN37" s="549">
        <v>32</v>
      </c>
      <c r="AO37" s="549">
        <v>2</v>
      </c>
      <c r="AP37" s="549">
        <v>85</v>
      </c>
      <c r="AQ37" s="549">
        <v>2</v>
      </c>
      <c r="AS37" s="388">
        <v>71</v>
      </c>
      <c r="AT37" s="388">
        <v>8</v>
      </c>
      <c r="AU37" s="388">
        <v>19</v>
      </c>
      <c r="AV37" s="388">
        <v>5</v>
      </c>
      <c r="AW37" s="388">
        <v>0</v>
      </c>
      <c r="AX37" s="388">
        <v>0</v>
      </c>
      <c r="AY37" s="388">
        <v>8</v>
      </c>
      <c r="AZ37" s="388">
        <v>7</v>
      </c>
      <c r="BA37" s="388">
        <v>16</v>
      </c>
      <c r="BB37" s="548">
        <v>0.26800000000000002</v>
      </c>
      <c r="BC37" s="548">
        <v>0.33300000000000002</v>
      </c>
      <c r="BD37" s="548">
        <v>0.33800000000000002</v>
      </c>
      <c r="BE37" s="548">
        <v>0.67100000000000004</v>
      </c>
      <c r="BG37" s="388">
        <v>184</v>
      </c>
      <c r="BH37" s="388">
        <v>29</v>
      </c>
      <c r="BI37" s="388">
        <v>48</v>
      </c>
      <c r="BJ37" s="388">
        <v>10</v>
      </c>
      <c r="BK37" s="388">
        <v>0</v>
      </c>
      <c r="BL37" s="388">
        <v>6</v>
      </c>
      <c r="BM37" s="388">
        <v>22</v>
      </c>
      <c r="BN37" s="388">
        <v>25</v>
      </c>
      <c r="BO37" s="388">
        <v>28</v>
      </c>
      <c r="BP37" s="548">
        <v>0.26100000000000001</v>
      </c>
      <c r="BQ37" s="548">
        <v>0.35699999999999998</v>
      </c>
      <c r="BR37" s="548">
        <v>0.41299999999999998</v>
      </c>
      <c r="BS37" s="548">
        <v>0.77</v>
      </c>
    </row>
    <row r="38" spans="1:71">
      <c r="A38" s="388" t="s">
        <v>10711</v>
      </c>
      <c r="B38" s="388" t="s">
        <v>10712</v>
      </c>
      <c r="C38" s="388">
        <v>24</v>
      </c>
      <c r="D38" s="388" t="s">
        <v>44</v>
      </c>
      <c r="E38" s="388" t="s">
        <v>34</v>
      </c>
      <c r="F38" s="388" t="s">
        <v>10</v>
      </c>
      <c r="G38" s="388">
        <v>65</v>
      </c>
      <c r="H38" s="388">
        <v>263</v>
      </c>
      <c r="I38" s="388">
        <v>249</v>
      </c>
      <c r="J38" s="388">
        <v>30</v>
      </c>
      <c r="K38" s="388">
        <v>70</v>
      </c>
      <c r="L38" s="388">
        <v>8</v>
      </c>
      <c r="M38" s="388">
        <v>0</v>
      </c>
      <c r="N38" s="388">
        <v>11</v>
      </c>
      <c r="O38" s="388">
        <v>35</v>
      </c>
      <c r="P38" s="388">
        <v>1</v>
      </c>
      <c r="Q38" s="388">
        <v>2</v>
      </c>
      <c r="R38" s="388">
        <v>9</v>
      </c>
      <c r="S38" s="388">
        <v>59</v>
      </c>
      <c r="T38" s="548">
        <v>0.28100000000000003</v>
      </c>
      <c r="U38" s="548">
        <v>0.309</v>
      </c>
      <c r="V38" s="548">
        <v>0.44600000000000001</v>
      </c>
      <c r="W38" s="548">
        <v>0.755</v>
      </c>
      <c r="X38" s="388">
        <v>107</v>
      </c>
      <c r="Y38" s="388">
        <v>111</v>
      </c>
      <c r="Z38" s="388">
        <v>2</v>
      </c>
      <c r="AA38" s="388">
        <v>2</v>
      </c>
      <c r="AB38" s="388">
        <v>1</v>
      </c>
      <c r="AC38" s="388">
        <v>2</v>
      </c>
      <c r="AD38" s="388">
        <v>1</v>
      </c>
      <c r="AE38" s="388" t="s">
        <v>7637</v>
      </c>
      <c r="AG38" s="549">
        <v>0</v>
      </c>
      <c r="AH38" s="549">
        <v>0</v>
      </c>
      <c r="AI38" s="549">
        <v>0</v>
      </c>
      <c r="AJ38" s="549">
        <v>24</v>
      </c>
      <c r="AK38" s="549">
        <v>0</v>
      </c>
      <c r="AL38" s="549">
        <v>46</v>
      </c>
      <c r="AM38" s="549">
        <v>0</v>
      </c>
      <c r="AN38" s="549">
        <v>0</v>
      </c>
      <c r="AO38" s="549">
        <v>0</v>
      </c>
      <c r="AP38" s="549">
        <v>0</v>
      </c>
      <c r="AQ38" s="549">
        <v>0</v>
      </c>
      <c r="AS38" s="388">
        <v>71</v>
      </c>
      <c r="AT38" s="388">
        <v>10</v>
      </c>
      <c r="AU38" s="388">
        <v>22</v>
      </c>
      <c r="AV38" s="388">
        <v>3</v>
      </c>
      <c r="AW38" s="388">
        <v>0</v>
      </c>
      <c r="AX38" s="388">
        <v>3</v>
      </c>
      <c r="AY38" s="388">
        <v>7</v>
      </c>
      <c r="AZ38" s="388">
        <v>3</v>
      </c>
      <c r="BA38" s="388">
        <v>14</v>
      </c>
      <c r="BB38" s="548">
        <v>0.31</v>
      </c>
      <c r="BC38" s="548">
        <v>0.34699999999999998</v>
      </c>
      <c r="BD38" s="548">
        <v>0.47899999999999998</v>
      </c>
      <c r="BE38" s="548">
        <v>0.82599999999999996</v>
      </c>
      <c r="BG38" s="388">
        <v>178</v>
      </c>
      <c r="BH38" s="388">
        <v>20</v>
      </c>
      <c r="BI38" s="388">
        <v>48</v>
      </c>
      <c r="BJ38" s="388">
        <v>5</v>
      </c>
      <c r="BK38" s="388">
        <v>0</v>
      </c>
      <c r="BL38" s="388">
        <v>8</v>
      </c>
      <c r="BM38" s="388">
        <v>28</v>
      </c>
      <c r="BN38" s="388">
        <v>6</v>
      </c>
      <c r="BO38" s="388">
        <v>45</v>
      </c>
      <c r="BP38" s="548">
        <v>0.27</v>
      </c>
      <c r="BQ38" s="548">
        <v>0.29399999999999998</v>
      </c>
      <c r="BR38" s="548">
        <v>0.433</v>
      </c>
      <c r="BS38" s="548">
        <v>0.72699999999999998</v>
      </c>
    </row>
    <row r="39" spans="1:71">
      <c r="A39" s="388" t="s">
        <v>7926</v>
      </c>
      <c r="B39" s="388" t="s">
        <v>7927</v>
      </c>
      <c r="C39" s="388">
        <v>24</v>
      </c>
      <c r="D39" s="388" t="s">
        <v>51</v>
      </c>
      <c r="E39" s="388" t="s">
        <v>34</v>
      </c>
      <c r="F39" s="388" t="s">
        <v>10</v>
      </c>
      <c r="G39" s="388">
        <v>73</v>
      </c>
      <c r="H39" s="388">
        <v>261</v>
      </c>
      <c r="I39" s="388">
        <v>236</v>
      </c>
      <c r="J39" s="388">
        <v>28</v>
      </c>
      <c r="K39" s="388">
        <v>61</v>
      </c>
      <c r="L39" s="388">
        <v>14</v>
      </c>
      <c r="M39" s="388">
        <v>0</v>
      </c>
      <c r="N39" s="388">
        <v>8</v>
      </c>
      <c r="O39" s="388">
        <v>22</v>
      </c>
      <c r="P39" s="388">
        <v>0</v>
      </c>
      <c r="Q39" s="388">
        <v>0</v>
      </c>
      <c r="R39" s="388">
        <v>19</v>
      </c>
      <c r="S39" s="388">
        <v>62</v>
      </c>
      <c r="T39" s="548">
        <v>0.25800000000000001</v>
      </c>
      <c r="U39" s="548">
        <v>0.32200000000000001</v>
      </c>
      <c r="V39" s="548">
        <v>0.41899999999999998</v>
      </c>
      <c r="W39" s="548">
        <v>0.74099999999999999</v>
      </c>
      <c r="X39" s="388">
        <v>103</v>
      </c>
      <c r="Y39" s="388">
        <v>99</v>
      </c>
      <c r="Z39" s="388">
        <v>4</v>
      </c>
      <c r="AA39" s="388">
        <v>4</v>
      </c>
      <c r="AB39" s="388">
        <v>0</v>
      </c>
      <c r="AC39" s="388">
        <v>2</v>
      </c>
      <c r="AD39" s="388">
        <v>0</v>
      </c>
      <c r="AE39" s="388" t="s">
        <v>10713</v>
      </c>
      <c r="AG39" s="549">
        <v>0</v>
      </c>
      <c r="AH39" s="549">
        <v>0</v>
      </c>
      <c r="AI39" s="549">
        <v>0</v>
      </c>
      <c r="AJ39" s="549">
        <v>0</v>
      </c>
      <c r="AK39" s="549">
        <v>67</v>
      </c>
      <c r="AL39" s="549">
        <v>0</v>
      </c>
      <c r="AM39" s="549">
        <v>4</v>
      </c>
      <c r="AN39" s="549">
        <v>0</v>
      </c>
      <c r="AO39" s="549">
        <v>0</v>
      </c>
      <c r="AP39" s="549">
        <v>4</v>
      </c>
      <c r="AQ39" s="549">
        <v>1</v>
      </c>
      <c r="AS39" s="388">
        <v>81</v>
      </c>
      <c r="AT39" s="388">
        <v>7</v>
      </c>
      <c r="AU39" s="388">
        <v>20</v>
      </c>
      <c r="AV39" s="388">
        <v>1</v>
      </c>
      <c r="AW39" s="388">
        <v>0</v>
      </c>
      <c r="AX39" s="388">
        <v>3</v>
      </c>
      <c r="AY39" s="388">
        <v>9</v>
      </c>
      <c r="AZ39" s="388">
        <v>6</v>
      </c>
      <c r="BA39" s="388">
        <v>23</v>
      </c>
      <c r="BB39" s="548">
        <v>0.247</v>
      </c>
      <c r="BC39" s="548">
        <v>0.3</v>
      </c>
      <c r="BD39" s="548">
        <v>0.37</v>
      </c>
      <c r="BE39" s="548">
        <v>0.67</v>
      </c>
      <c r="BG39" s="388">
        <v>155</v>
      </c>
      <c r="BH39" s="388">
        <v>21</v>
      </c>
      <c r="BI39" s="388">
        <v>41</v>
      </c>
      <c r="BJ39" s="388">
        <v>13</v>
      </c>
      <c r="BK39" s="388">
        <v>0</v>
      </c>
      <c r="BL39" s="388">
        <v>5</v>
      </c>
      <c r="BM39" s="388">
        <v>13</v>
      </c>
      <c r="BN39" s="388">
        <v>13</v>
      </c>
      <c r="BO39" s="388">
        <v>39</v>
      </c>
      <c r="BP39" s="548">
        <v>0.26500000000000001</v>
      </c>
      <c r="BQ39" s="548">
        <v>0.33300000000000002</v>
      </c>
      <c r="BR39" s="548">
        <v>0.44500000000000001</v>
      </c>
      <c r="BS39" s="548">
        <v>0.77800000000000002</v>
      </c>
    </row>
    <row r="40" spans="1:71" ht="15.75" customHeight="1">
      <c r="A40" s="388" t="s">
        <v>10714</v>
      </c>
      <c r="B40" s="388" t="s">
        <v>10715</v>
      </c>
      <c r="C40" s="388">
        <v>31</v>
      </c>
      <c r="D40" s="388" t="s">
        <v>66</v>
      </c>
      <c r="E40" s="388" t="s">
        <v>43</v>
      </c>
      <c r="F40" s="388" t="s">
        <v>37</v>
      </c>
      <c r="G40" s="388">
        <v>92</v>
      </c>
      <c r="H40" s="388">
        <v>252</v>
      </c>
      <c r="I40" s="388">
        <v>230</v>
      </c>
      <c r="J40" s="388">
        <v>22</v>
      </c>
      <c r="K40" s="388">
        <v>57</v>
      </c>
      <c r="L40" s="388">
        <v>10</v>
      </c>
      <c r="M40" s="388">
        <v>1</v>
      </c>
      <c r="N40" s="388">
        <v>9</v>
      </c>
      <c r="O40" s="388">
        <v>40</v>
      </c>
      <c r="P40" s="388">
        <v>0</v>
      </c>
      <c r="Q40" s="388">
        <v>0</v>
      </c>
      <c r="R40" s="388">
        <v>19</v>
      </c>
      <c r="S40" s="388">
        <v>52</v>
      </c>
      <c r="T40" s="548">
        <v>0.248</v>
      </c>
      <c r="U40" s="548">
        <v>0.31</v>
      </c>
      <c r="V40" s="548">
        <v>0.41699999999999998</v>
      </c>
      <c r="W40" s="548">
        <v>0.72699999999999998</v>
      </c>
      <c r="X40" s="388">
        <v>99</v>
      </c>
      <c r="Y40" s="388">
        <v>96</v>
      </c>
      <c r="Z40" s="388">
        <v>9</v>
      </c>
      <c r="AA40" s="388">
        <v>2</v>
      </c>
      <c r="AB40" s="388">
        <v>0</v>
      </c>
      <c r="AC40" s="388">
        <v>1</v>
      </c>
      <c r="AD40" s="388">
        <v>2</v>
      </c>
      <c r="AE40" s="388" t="s">
        <v>10716</v>
      </c>
      <c r="AG40" s="549">
        <v>1</v>
      </c>
      <c r="AH40" s="549">
        <v>0</v>
      </c>
      <c r="AI40" s="549">
        <v>24</v>
      </c>
      <c r="AJ40" s="549">
        <v>2</v>
      </c>
      <c r="AK40" s="549">
        <v>36</v>
      </c>
      <c r="AL40" s="549">
        <v>0</v>
      </c>
      <c r="AM40" s="549">
        <v>0</v>
      </c>
      <c r="AN40" s="549">
        <v>0</v>
      </c>
      <c r="AO40" s="549">
        <v>0</v>
      </c>
      <c r="AP40" s="549">
        <v>0</v>
      </c>
      <c r="AQ40" s="549">
        <v>4</v>
      </c>
      <c r="AS40" s="388">
        <v>55</v>
      </c>
      <c r="AT40" s="388">
        <v>3</v>
      </c>
      <c r="AU40" s="388">
        <v>8</v>
      </c>
      <c r="AV40" s="388">
        <v>2</v>
      </c>
      <c r="AW40" s="388">
        <v>0</v>
      </c>
      <c r="AX40" s="388">
        <v>1</v>
      </c>
      <c r="AY40" s="388">
        <v>3</v>
      </c>
      <c r="AZ40" s="388">
        <v>4</v>
      </c>
      <c r="BA40" s="388">
        <v>9</v>
      </c>
      <c r="BB40" s="548">
        <v>0.14499999999999999</v>
      </c>
      <c r="BC40" s="548">
        <v>0.20300000000000001</v>
      </c>
      <c r="BD40" s="548">
        <v>0.23599999999999999</v>
      </c>
      <c r="BE40" s="548">
        <v>0.439</v>
      </c>
      <c r="BG40" s="388">
        <v>175</v>
      </c>
      <c r="BH40" s="388">
        <v>19</v>
      </c>
      <c r="BI40" s="388">
        <v>49</v>
      </c>
      <c r="BJ40" s="388">
        <v>8</v>
      </c>
      <c r="BK40" s="388">
        <v>1</v>
      </c>
      <c r="BL40" s="388">
        <v>8</v>
      </c>
      <c r="BM40" s="388">
        <v>37</v>
      </c>
      <c r="BN40" s="388">
        <v>15</v>
      </c>
      <c r="BO40" s="388">
        <v>43</v>
      </c>
      <c r="BP40" s="548">
        <v>0.28000000000000003</v>
      </c>
      <c r="BQ40" s="548">
        <v>0.34200000000000003</v>
      </c>
      <c r="BR40" s="548">
        <v>0.47399999999999998</v>
      </c>
      <c r="BS40" s="548">
        <v>0.81599999999999995</v>
      </c>
    </row>
    <row r="41" spans="1:71">
      <c r="A41" s="388" t="s">
        <v>10717</v>
      </c>
      <c r="B41" s="388" t="s">
        <v>10718</v>
      </c>
      <c r="C41" s="388">
        <v>26</v>
      </c>
      <c r="D41" s="388" t="s">
        <v>42</v>
      </c>
      <c r="E41" s="388" t="s">
        <v>43</v>
      </c>
      <c r="F41" s="388" t="s">
        <v>35</v>
      </c>
      <c r="G41" s="388">
        <v>63</v>
      </c>
      <c r="H41" s="388">
        <v>248</v>
      </c>
      <c r="I41" s="388">
        <v>225</v>
      </c>
      <c r="J41" s="388">
        <v>35</v>
      </c>
      <c r="K41" s="388">
        <v>74</v>
      </c>
      <c r="L41" s="388">
        <v>11</v>
      </c>
      <c r="M41" s="388">
        <v>6</v>
      </c>
      <c r="N41" s="388">
        <v>3</v>
      </c>
      <c r="O41" s="388">
        <v>19</v>
      </c>
      <c r="P41" s="388">
        <v>7</v>
      </c>
      <c r="Q41" s="388">
        <v>1</v>
      </c>
      <c r="R41" s="388">
        <v>14</v>
      </c>
      <c r="S41" s="388">
        <v>24</v>
      </c>
      <c r="T41" s="548">
        <v>0.32900000000000001</v>
      </c>
      <c r="U41" s="548">
        <v>0.38100000000000001</v>
      </c>
      <c r="V41" s="548">
        <v>0.47099999999999997</v>
      </c>
      <c r="W41" s="548">
        <v>0.85199999999999998</v>
      </c>
      <c r="X41" s="388">
        <v>140</v>
      </c>
      <c r="Y41" s="388">
        <v>106</v>
      </c>
      <c r="Z41" s="388">
        <v>2</v>
      </c>
      <c r="AA41" s="388">
        <v>5</v>
      </c>
      <c r="AB41" s="388">
        <v>4</v>
      </c>
      <c r="AC41" s="388">
        <v>0</v>
      </c>
      <c r="AD41" s="388">
        <v>1</v>
      </c>
      <c r="AE41" s="388" t="s">
        <v>7270</v>
      </c>
      <c r="AG41" s="549">
        <v>0</v>
      </c>
      <c r="AH41" s="549">
        <v>0</v>
      </c>
      <c r="AI41" s="549">
        <v>0</v>
      </c>
      <c r="AJ41" s="549">
        <v>54</v>
      </c>
      <c r="AK41" s="549">
        <v>4</v>
      </c>
      <c r="AL41" s="549">
        <v>0</v>
      </c>
      <c r="AM41" s="549">
        <v>0</v>
      </c>
      <c r="AN41" s="549">
        <v>0</v>
      </c>
      <c r="AO41" s="549">
        <v>0</v>
      </c>
      <c r="AP41" s="549">
        <v>0</v>
      </c>
      <c r="AQ41" s="549">
        <v>0</v>
      </c>
      <c r="AS41" s="388">
        <v>57</v>
      </c>
      <c r="AT41" s="388">
        <v>8</v>
      </c>
      <c r="AU41" s="388">
        <v>16</v>
      </c>
      <c r="AV41" s="388">
        <v>4</v>
      </c>
      <c r="AW41" s="388">
        <v>2</v>
      </c>
      <c r="AX41" s="388">
        <v>1</v>
      </c>
      <c r="AY41" s="388">
        <v>4</v>
      </c>
      <c r="AZ41" s="388">
        <v>4</v>
      </c>
      <c r="BA41" s="388">
        <v>6</v>
      </c>
      <c r="BB41" s="548">
        <v>0.28100000000000003</v>
      </c>
      <c r="BC41" s="548">
        <v>0.33900000000000002</v>
      </c>
      <c r="BD41" s="548">
        <v>0.47399999999999998</v>
      </c>
      <c r="BE41" s="548">
        <v>0.81299999999999994</v>
      </c>
      <c r="BG41" s="388">
        <v>168</v>
      </c>
      <c r="BH41" s="388">
        <v>27</v>
      </c>
      <c r="BI41" s="388">
        <v>58</v>
      </c>
      <c r="BJ41" s="388">
        <v>7</v>
      </c>
      <c r="BK41" s="388">
        <v>4</v>
      </c>
      <c r="BL41" s="388">
        <v>2</v>
      </c>
      <c r="BM41" s="388">
        <v>15</v>
      </c>
      <c r="BN41" s="388">
        <v>10</v>
      </c>
      <c r="BO41" s="388">
        <v>18</v>
      </c>
      <c r="BP41" s="548">
        <v>0.34499999999999997</v>
      </c>
      <c r="BQ41" s="548">
        <v>0.39600000000000002</v>
      </c>
      <c r="BR41" s="548">
        <v>0.47</v>
      </c>
      <c r="BS41" s="548">
        <v>0.86599999999999999</v>
      </c>
    </row>
    <row r="42" spans="1:71">
      <c r="A42" s="388" t="s">
        <v>7902</v>
      </c>
      <c r="B42" s="388" t="s">
        <v>7903</v>
      </c>
      <c r="C42" s="388">
        <v>27</v>
      </c>
      <c r="D42" s="388" t="s">
        <v>115</v>
      </c>
      <c r="E42" s="388" t="s">
        <v>34</v>
      </c>
      <c r="F42" s="388" t="s">
        <v>10</v>
      </c>
      <c r="G42" s="388">
        <v>88</v>
      </c>
      <c r="H42" s="388">
        <v>250</v>
      </c>
      <c r="I42" s="388">
        <v>221</v>
      </c>
      <c r="J42" s="388">
        <v>28</v>
      </c>
      <c r="K42" s="388">
        <v>50</v>
      </c>
      <c r="L42" s="388">
        <v>13</v>
      </c>
      <c r="M42" s="388">
        <v>0</v>
      </c>
      <c r="N42" s="388">
        <v>8</v>
      </c>
      <c r="O42" s="388">
        <v>27</v>
      </c>
      <c r="P42" s="388">
        <v>0</v>
      </c>
      <c r="Q42" s="388">
        <v>0</v>
      </c>
      <c r="R42" s="388">
        <v>23</v>
      </c>
      <c r="S42" s="388">
        <v>74</v>
      </c>
      <c r="T42" s="548">
        <v>0.22600000000000001</v>
      </c>
      <c r="U42" s="548">
        <v>0.316</v>
      </c>
      <c r="V42" s="548">
        <v>0.39400000000000002</v>
      </c>
      <c r="W42" s="548">
        <v>0.71</v>
      </c>
      <c r="X42" s="388">
        <v>97</v>
      </c>
      <c r="Y42" s="388">
        <v>87</v>
      </c>
      <c r="Z42" s="388">
        <v>6</v>
      </c>
      <c r="AA42" s="388">
        <v>6</v>
      </c>
      <c r="AB42" s="388">
        <v>0</v>
      </c>
      <c r="AC42" s="388">
        <v>0</v>
      </c>
      <c r="AD42" s="388">
        <v>0</v>
      </c>
      <c r="AE42" s="388" t="s">
        <v>10022</v>
      </c>
      <c r="AG42" s="549">
        <v>0</v>
      </c>
      <c r="AH42" s="549">
        <v>83</v>
      </c>
      <c r="AI42" s="549">
        <v>0</v>
      </c>
      <c r="AJ42" s="549">
        <v>0</v>
      </c>
      <c r="AK42" s="549">
        <v>0</v>
      </c>
      <c r="AL42" s="549">
        <v>0</v>
      </c>
      <c r="AM42" s="549">
        <v>0</v>
      </c>
      <c r="AN42" s="549">
        <v>0</v>
      </c>
      <c r="AO42" s="549">
        <v>0</v>
      </c>
      <c r="AP42" s="549">
        <v>0</v>
      </c>
      <c r="AQ42" s="549">
        <v>1</v>
      </c>
      <c r="AS42" s="388">
        <v>92</v>
      </c>
      <c r="AT42" s="388">
        <v>9</v>
      </c>
      <c r="AU42" s="388">
        <v>21</v>
      </c>
      <c r="AV42" s="388">
        <v>6</v>
      </c>
      <c r="AW42" s="388">
        <v>0</v>
      </c>
      <c r="AX42" s="388">
        <v>3</v>
      </c>
      <c r="AY42" s="388">
        <v>11</v>
      </c>
      <c r="AZ42" s="388">
        <v>6</v>
      </c>
      <c r="BA42" s="388">
        <v>30</v>
      </c>
      <c r="BB42" s="548">
        <v>0.22800000000000001</v>
      </c>
      <c r="BC42" s="548">
        <v>0.28999999999999998</v>
      </c>
      <c r="BD42" s="548">
        <v>0.39100000000000001</v>
      </c>
      <c r="BE42" s="548">
        <v>0.68100000000000005</v>
      </c>
      <c r="BG42" s="388">
        <v>129</v>
      </c>
      <c r="BH42" s="388">
        <v>19</v>
      </c>
      <c r="BI42" s="388">
        <v>29</v>
      </c>
      <c r="BJ42" s="388">
        <v>7</v>
      </c>
      <c r="BK42" s="388">
        <v>0</v>
      </c>
      <c r="BL42" s="388">
        <v>5</v>
      </c>
      <c r="BM42" s="388">
        <v>16</v>
      </c>
      <c r="BN42" s="388">
        <v>17</v>
      </c>
      <c r="BO42" s="388">
        <v>44</v>
      </c>
      <c r="BP42" s="548">
        <v>0.22500000000000001</v>
      </c>
      <c r="BQ42" s="548">
        <v>0.33300000000000002</v>
      </c>
      <c r="BR42" s="548">
        <v>0.39500000000000002</v>
      </c>
      <c r="BS42" s="548">
        <v>0.72799999999999998</v>
      </c>
    </row>
    <row r="43" spans="1:71">
      <c r="A43" s="388" t="s">
        <v>10719</v>
      </c>
      <c r="B43" s="388" t="s">
        <v>10720</v>
      </c>
      <c r="C43" s="388">
        <v>26</v>
      </c>
      <c r="D43" s="388" t="s">
        <v>51</v>
      </c>
      <c r="E43" s="388" t="s">
        <v>34</v>
      </c>
      <c r="F43" s="388" t="s">
        <v>10</v>
      </c>
      <c r="G43" s="388">
        <v>83</v>
      </c>
      <c r="H43" s="388">
        <v>233</v>
      </c>
      <c r="I43" s="388">
        <v>221</v>
      </c>
      <c r="J43" s="388">
        <v>28</v>
      </c>
      <c r="K43" s="388">
        <v>49</v>
      </c>
      <c r="L43" s="388">
        <v>13</v>
      </c>
      <c r="M43" s="388">
        <v>0</v>
      </c>
      <c r="N43" s="388">
        <v>9</v>
      </c>
      <c r="O43" s="388">
        <v>21</v>
      </c>
      <c r="P43" s="388">
        <v>4</v>
      </c>
      <c r="Q43" s="388">
        <v>0</v>
      </c>
      <c r="R43" s="388">
        <v>7</v>
      </c>
      <c r="S43" s="388">
        <v>72</v>
      </c>
      <c r="T43" s="548">
        <v>0.222</v>
      </c>
      <c r="U43" s="548">
        <v>0.254</v>
      </c>
      <c r="V43" s="548">
        <v>0.40300000000000002</v>
      </c>
      <c r="W43" s="548">
        <v>0.65700000000000003</v>
      </c>
      <c r="X43" s="388">
        <v>78</v>
      </c>
      <c r="Y43" s="388">
        <v>89</v>
      </c>
      <c r="Z43" s="388">
        <v>3</v>
      </c>
      <c r="AA43" s="388">
        <v>3</v>
      </c>
      <c r="AB43" s="388">
        <v>1</v>
      </c>
      <c r="AC43" s="388">
        <v>1</v>
      </c>
      <c r="AD43" s="388">
        <v>0</v>
      </c>
      <c r="AE43" s="388" t="s">
        <v>10721</v>
      </c>
      <c r="AG43" s="549">
        <v>1</v>
      </c>
      <c r="AH43" s="549">
        <v>0</v>
      </c>
      <c r="AI43" s="549">
        <v>0</v>
      </c>
      <c r="AJ43" s="549">
        <v>0</v>
      </c>
      <c r="AK43" s="549">
        <v>0</v>
      </c>
      <c r="AL43" s="549">
        <v>0</v>
      </c>
      <c r="AM43" s="549">
        <v>34</v>
      </c>
      <c r="AN43" s="549">
        <v>15</v>
      </c>
      <c r="AO43" s="549">
        <v>32</v>
      </c>
      <c r="AP43" s="549">
        <v>74</v>
      </c>
      <c r="AQ43" s="549">
        <v>3</v>
      </c>
      <c r="AS43" s="388">
        <v>88</v>
      </c>
      <c r="AT43" s="388">
        <v>13</v>
      </c>
      <c r="AU43" s="388">
        <v>21</v>
      </c>
      <c r="AV43" s="388">
        <v>7</v>
      </c>
      <c r="AW43" s="388">
        <v>0</v>
      </c>
      <c r="AX43" s="388">
        <v>5</v>
      </c>
      <c r="AY43" s="388">
        <v>10</v>
      </c>
      <c r="AZ43" s="388">
        <v>3</v>
      </c>
      <c r="BA43" s="388">
        <v>23</v>
      </c>
      <c r="BB43" s="548">
        <v>0.23899999999999999</v>
      </c>
      <c r="BC43" s="548">
        <v>0.26900000000000002</v>
      </c>
      <c r="BD43" s="548">
        <v>0.48899999999999999</v>
      </c>
      <c r="BE43" s="548">
        <v>0.75800000000000001</v>
      </c>
      <c r="BG43" s="388">
        <v>133</v>
      </c>
      <c r="BH43" s="388">
        <v>15</v>
      </c>
      <c r="BI43" s="388">
        <v>28</v>
      </c>
      <c r="BJ43" s="388">
        <v>6</v>
      </c>
      <c r="BK43" s="388">
        <v>0</v>
      </c>
      <c r="BL43" s="388">
        <v>4</v>
      </c>
      <c r="BM43" s="388">
        <v>11</v>
      </c>
      <c r="BN43" s="388">
        <v>4</v>
      </c>
      <c r="BO43" s="388">
        <v>49</v>
      </c>
      <c r="BP43" s="548">
        <v>0.21099999999999999</v>
      </c>
      <c r="BQ43" s="548">
        <v>0.245</v>
      </c>
      <c r="BR43" s="548">
        <v>0.34599999999999997</v>
      </c>
      <c r="BS43" s="548">
        <v>0.59099999999999997</v>
      </c>
    </row>
    <row r="44" spans="1:71">
      <c r="A44" s="388" t="s">
        <v>7845</v>
      </c>
      <c r="B44" s="388" t="s">
        <v>7846</v>
      </c>
      <c r="C44" s="388">
        <v>25</v>
      </c>
      <c r="D44" s="388" t="s">
        <v>100</v>
      </c>
      <c r="E44" s="388" t="s">
        <v>43</v>
      </c>
      <c r="F44" s="388" t="s">
        <v>10</v>
      </c>
      <c r="G44" s="388">
        <v>78</v>
      </c>
      <c r="H44" s="388">
        <v>247</v>
      </c>
      <c r="I44" s="388">
        <v>218</v>
      </c>
      <c r="J44" s="388">
        <v>27</v>
      </c>
      <c r="K44" s="388">
        <v>55</v>
      </c>
      <c r="L44" s="388">
        <v>10</v>
      </c>
      <c r="M44" s="388">
        <v>1</v>
      </c>
      <c r="N44" s="388">
        <v>7</v>
      </c>
      <c r="O44" s="388">
        <v>31</v>
      </c>
      <c r="P44" s="388">
        <v>6</v>
      </c>
      <c r="Q44" s="388">
        <v>1</v>
      </c>
      <c r="R44" s="388">
        <v>20</v>
      </c>
      <c r="S44" s="388">
        <v>60</v>
      </c>
      <c r="T44" s="548">
        <v>0.252</v>
      </c>
      <c r="U44" s="548">
        <v>0.32400000000000001</v>
      </c>
      <c r="V44" s="548">
        <v>0.40400000000000003</v>
      </c>
      <c r="W44" s="548">
        <v>0.72799999999999998</v>
      </c>
      <c r="X44" s="388">
        <v>93</v>
      </c>
      <c r="Y44" s="388">
        <v>88</v>
      </c>
      <c r="Z44" s="388">
        <v>5</v>
      </c>
      <c r="AA44" s="388">
        <v>5</v>
      </c>
      <c r="AB44" s="388">
        <v>0</v>
      </c>
      <c r="AC44" s="388">
        <v>4</v>
      </c>
      <c r="AD44" s="388">
        <v>1</v>
      </c>
      <c r="AE44" s="388" t="s">
        <v>10722</v>
      </c>
      <c r="AG44" s="549">
        <v>1</v>
      </c>
      <c r="AH44" s="549">
        <v>0</v>
      </c>
      <c r="AI44" s="549">
        <v>0</v>
      </c>
      <c r="AJ44" s="549">
        <v>0</v>
      </c>
      <c r="AK44" s="549">
        <v>0</v>
      </c>
      <c r="AL44" s="549">
        <v>0</v>
      </c>
      <c r="AM44" s="549">
        <v>39</v>
      </c>
      <c r="AN44" s="549">
        <v>4</v>
      </c>
      <c r="AO44" s="549">
        <v>33</v>
      </c>
      <c r="AP44" s="549">
        <v>70</v>
      </c>
      <c r="AQ44" s="549">
        <v>0</v>
      </c>
      <c r="AS44" s="388">
        <v>76</v>
      </c>
      <c r="AT44" s="388">
        <v>13</v>
      </c>
      <c r="AU44" s="388">
        <v>19</v>
      </c>
      <c r="AV44" s="388">
        <v>6</v>
      </c>
      <c r="AW44" s="388">
        <v>0</v>
      </c>
      <c r="AX44" s="388">
        <v>3</v>
      </c>
      <c r="AY44" s="388">
        <v>8</v>
      </c>
      <c r="AZ44" s="388">
        <v>6</v>
      </c>
      <c r="BA44" s="388">
        <v>23</v>
      </c>
      <c r="BB44" s="548">
        <v>0.25</v>
      </c>
      <c r="BC44" s="548">
        <v>0.30099999999999999</v>
      </c>
      <c r="BD44" s="548">
        <v>0.44700000000000001</v>
      </c>
      <c r="BE44" s="548">
        <v>0.748</v>
      </c>
      <c r="BG44" s="388">
        <v>142</v>
      </c>
      <c r="BH44" s="388">
        <v>14</v>
      </c>
      <c r="BI44" s="388">
        <v>36</v>
      </c>
      <c r="BJ44" s="388">
        <v>4</v>
      </c>
      <c r="BK44" s="388">
        <v>1</v>
      </c>
      <c r="BL44" s="388">
        <v>4</v>
      </c>
      <c r="BM44" s="388">
        <v>23</v>
      </c>
      <c r="BN44" s="388">
        <v>14</v>
      </c>
      <c r="BO44" s="388">
        <v>37</v>
      </c>
      <c r="BP44" s="548">
        <v>0.254</v>
      </c>
      <c r="BQ44" s="548">
        <v>0.33500000000000002</v>
      </c>
      <c r="BR44" s="548">
        <v>0.38</v>
      </c>
      <c r="BS44" s="548">
        <v>0.71499999999999997</v>
      </c>
    </row>
    <row r="45" spans="1:71">
      <c r="A45" s="388" t="s">
        <v>10723</v>
      </c>
      <c r="B45" s="388" t="s">
        <v>10724</v>
      </c>
      <c r="C45" s="388">
        <v>27</v>
      </c>
      <c r="D45" s="388" t="s">
        <v>60</v>
      </c>
      <c r="E45" s="388" t="s">
        <v>34</v>
      </c>
      <c r="F45" s="388" t="s">
        <v>10</v>
      </c>
      <c r="G45" s="388">
        <v>79</v>
      </c>
      <c r="H45" s="388">
        <v>230</v>
      </c>
      <c r="I45" s="388">
        <v>213</v>
      </c>
      <c r="J45" s="388">
        <v>27</v>
      </c>
      <c r="K45" s="388">
        <v>52</v>
      </c>
      <c r="L45" s="388">
        <v>10</v>
      </c>
      <c r="M45" s="388">
        <v>1</v>
      </c>
      <c r="N45" s="388">
        <v>8</v>
      </c>
      <c r="O45" s="388">
        <v>23</v>
      </c>
      <c r="P45" s="388">
        <v>4</v>
      </c>
      <c r="Q45" s="388">
        <v>2</v>
      </c>
      <c r="R45" s="388">
        <v>15</v>
      </c>
      <c r="S45" s="388">
        <v>55</v>
      </c>
      <c r="T45" s="548">
        <v>0.24399999999999999</v>
      </c>
      <c r="U45" s="548">
        <v>0.3</v>
      </c>
      <c r="V45" s="548">
        <v>0.41299999999999998</v>
      </c>
      <c r="W45" s="548">
        <v>0.71299999999999997</v>
      </c>
      <c r="X45" s="388">
        <v>97</v>
      </c>
      <c r="Y45" s="388">
        <v>88</v>
      </c>
      <c r="Z45" s="388">
        <v>3</v>
      </c>
      <c r="AA45" s="388">
        <v>2</v>
      </c>
      <c r="AB45" s="388">
        <v>0</v>
      </c>
      <c r="AC45" s="388">
        <v>0</v>
      </c>
      <c r="AD45" s="388">
        <v>0</v>
      </c>
      <c r="AE45" s="388" t="s">
        <v>10056</v>
      </c>
      <c r="AG45" s="549">
        <v>0</v>
      </c>
      <c r="AH45" s="549">
        <v>0</v>
      </c>
      <c r="AI45" s="549">
        <v>0</v>
      </c>
      <c r="AJ45" s="549">
        <v>0</v>
      </c>
      <c r="AK45" s="549">
        <v>0</v>
      </c>
      <c r="AL45" s="549">
        <v>0</v>
      </c>
      <c r="AM45" s="549">
        <v>36</v>
      </c>
      <c r="AN45" s="549">
        <v>9</v>
      </c>
      <c r="AO45" s="549">
        <v>40</v>
      </c>
      <c r="AP45" s="549">
        <v>78</v>
      </c>
      <c r="AQ45" s="549">
        <v>0</v>
      </c>
      <c r="AS45" s="388">
        <v>80</v>
      </c>
      <c r="AT45" s="388">
        <v>9</v>
      </c>
      <c r="AU45" s="388">
        <v>21</v>
      </c>
      <c r="AV45" s="388">
        <v>5</v>
      </c>
      <c r="AW45" s="388">
        <v>0</v>
      </c>
      <c r="AX45" s="388">
        <v>4</v>
      </c>
      <c r="AY45" s="388">
        <v>9</v>
      </c>
      <c r="AZ45" s="388">
        <v>6</v>
      </c>
      <c r="BA45" s="388">
        <v>25</v>
      </c>
      <c r="BB45" s="548">
        <v>0.26300000000000001</v>
      </c>
      <c r="BC45" s="548">
        <v>0.314</v>
      </c>
      <c r="BD45" s="548">
        <v>0.47499999999999998</v>
      </c>
      <c r="BE45" s="548">
        <v>0.78900000000000003</v>
      </c>
      <c r="BG45" s="388">
        <v>133</v>
      </c>
      <c r="BH45" s="388">
        <v>18</v>
      </c>
      <c r="BI45" s="388">
        <v>31</v>
      </c>
      <c r="BJ45" s="388">
        <v>5</v>
      </c>
      <c r="BK45" s="388">
        <v>1</v>
      </c>
      <c r="BL45" s="388">
        <v>4</v>
      </c>
      <c r="BM45" s="388">
        <v>14</v>
      </c>
      <c r="BN45" s="388">
        <v>9</v>
      </c>
      <c r="BO45" s="388">
        <v>30</v>
      </c>
      <c r="BP45" s="548">
        <v>0.23300000000000001</v>
      </c>
      <c r="BQ45" s="548">
        <v>0.29199999999999998</v>
      </c>
      <c r="BR45" s="548">
        <v>0.376</v>
      </c>
      <c r="BS45" s="548">
        <v>0.66800000000000004</v>
      </c>
    </row>
    <row r="46" spans="1:71">
      <c r="A46" s="388" t="s">
        <v>10725</v>
      </c>
      <c r="B46" s="388" t="s">
        <v>10726</v>
      </c>
      <c r="C46" s="388">
        <v>23</v>
      </c>
      <c r="D46" s="388" t="s">
        <v>88</v>
      </c>
      <c r="E46" s="388" t="s">
        <v>34</v>
      </c>
      <c r="F46" s="388" t="s">
        <v>37</v>
      </c>
      <c r="G46" s="388">
        <v>100</v>
      </c>
      <c r="H46" s="388">
        <v>219</v>
      </c>
      <c r="I46" s="388">
        <v>212</v>
      </c>
      <c r="J46" s="388">
        <v>35</v>
      </c>
      <c r="K46" s="388">
        <v>47</v>
      </c>
      <c r="L46" s="388">
        <v>5</v>
      </c>
      <c r="M46" s="388">
        <v>3</v>
      </c>
      <c r="N46" s="388">
        <v>1</v>
      </c>
      <c r="O46" s="388">
        <v>12</v>
      </c>
      <c r="P46" s="388">
        <v>9</v>
      </c>
      <c r="Q46" s="388">
        <v>1</v>
      </c>
      <c r="R46" s="388">
        <v>5</v>
      </c>
      <c r="S46" s="388">
        <v>46</v>
      </c>
      <c r="T46" s="548">
        <v>0.222</v>
      </c>
      <c r="U46" s="548">
        <v>0.23899999999999999</v>
      </c>
      <c r="V46" s="548">
        <v>0.28799999999999998</v>
      </c>
      <c r="W46" s="548">
        <v>0.52600000000000002</v>
      </c>
      <c r="X46" s="388">
        <v>43</v>
      </c>
      <c r="Y46" s="388">
        <v>61</v>
      </c>
      <c r="Z46" s="388">
        <v>4</v>
      </c>
      <c r="AA46" s="388">
        <v>0</v>
      </c>
      <c r="AB46" s="388">
        <v>1</v>
      </c>
      <c r="AC46" s="388">
        <v>1</v>
      </c>
      <c r="AD46" s="388">
        <v>0</v>
      </c>
      <c r="AE46" s="388" t="s">
        <v>10727</v>
      </c>
      <c r="AG46" s="549">
        <v>0</v>
      </c>
      <c r="AH46" s="549">
        <v>0</v>
      </c>
      <c r="AI46" s="549">
        <v>0</v>
      </c>
      <c r="AJ46" s="549">
        <v>0</v>
      </c>
      <c r="AK46" s="549">
        <v>0</v>
      </c>
      <c r="AL46" s="549">
        <v>0</v>
      </c>
      <c r="AM46" s="549">
        <v>34</v>
      </c>
      <c r="AN46" s="549">
        <v>21</v>
      </c>
      <c r="AO46" s="549">
        <v>9</v>
      </c>
      <c r="AP46" s="549">
        <v>63</v>
      </c>
      <c r="AQ46" s="549">
        <v>26</v>
      </c>
      <c r="AS46" s="388">
        <v>37</v>
      </c>
      <c r="AT46" s="388">
        <v>4</v>
      </c>
      <c r="AU46" s="388">
        <v>8</v>
      </c>
      <c r="AV46" s="388">
        <v>0</v>
      </c>
      <c r="AW46" s="388">
        <v>1</v>
      </c>
      <c r="AX46" s="388">
        <v>0</v>
      </c>
      <c r="AY46" s="388">
        <v>3</v>
      </c>
      <c r="AZ46" s="388">
        <v>0</v>
      </c>
      <c r="BA46" s="388">
        <v>10</v>
      </c>
      <c r="BB46" s="548">
        <v>0.216</v>
      </c>
      <c r="BC46" s="548">
        <v>0.216</v>
      </c>
      <c r="BD46" s="548">
        <v>0.27</v>
      </c>
      <c r="BE46" s="548">
        <v>0.48599999999999999</v>
      </c>
      <c r="BG46" s="388">
        <v>175</v>
      </c>
      <c r="BH46" s="388">
        <v>31</v>
      </c>
      <c r="BI46" s="388">
        <v>39</v>
      </c>
      <c r="BJ46" s="388">
        <v>5</v>
      </c>
      <c r="BK46" s="388">
        <v>2</v>
      </c>
      <c r="BL46" s="388">
        <v>1</v>
      </c>
      <c r="BM46" s="388">
        <v>9</v>
      </c>
      <c r="BN46" s="388">
        <v>5</v>
      </c>
      <c r="BO46" s="388">
        <v>36</v>
      </c>
      <c r="BP46" s="548">
        <v>0.223</v>
      </c>
      <c r="BQ46" s="548">
        <v>0.24299999999999999</v>
      </c>
      <c r="BR46" s="548">
        <v>0.29099999999999998</v>
      </c>
      <c r="BS46" s="548">
        <v>0.53400000000000003</v>
      </c>
    </row>
    <row r="47" spans="1:71">
      <c r="A47" s="388" t="s">
        <v>10728</v>
      </c>
      <c r="B47" s="388" t="s">
        <v>10729</v>
      </c>
      <c r="C47" s="388">
        <v>28</v>
      </c>
      <c r="D47" s="388" t="s">
        <v>51</v>
      </c>
      <c r="E47" s="388" t="s">
        <v>34</v>
      </c>
      <c r="F47" s="388" t="s">
        <v>35</v>
      </c>
      <c r="G47" s="388">
        <v>96</v>
      </c>
      <c r="H47" s="388">
        <v>246</v>
      </c>
      <c r="I47" s="388">
        <v>210</v>
      </c>
      <c r="J47" s="388">
        <v>21</v>
      </c>
      <c r="K47" s="388">
        <v>42</v>
      </c>
      <c r="L47" s="388">
        <v>13</v>
      </c>
      <c r="M47" s="388">
        <v>2</v>
      </c>
      <c r="N47" s="388">
        <v>3</v>
      </c>
      <c r="O47" s="388">
        <v>28</v>
      </c>
      <c r="P47" s="388">
        <v>13</v>
      </c>
      <c r="Q47" s="388">
        <v>3</v>
      </c>
      <c r="R47" s="388">
        <v>31</v>
      </c>
      <c r="S47" s="388">
        <v>58</v>
      </c>
      <c r="T47" s="548">
        <v>0.2</v>
      </c>
      <c r="U47" s="548">
        <v>0.31</v>
      </c>
      <c r="V47" s="548">
        <v>0.32400000000000001</v>
      </c>
      <c r="W47" s="548">
        <v>0.63400000000000001</v>
      </c>
      <c r="X47" s="388">
        <v>78</v>
      </c>
      <c r="Y47" s="388">
        <v>68</v>
      </c>
      <c r="Z47" s="388">
        <v>8</v>
      </c>
      <c r="AA47" s="388">
        <v>3</v>
      </c>
      <c r="AB47" s="388">
        <v>1</v>
      </c>
      <c r="AC47" s="388">
        <v>1</v>
      </c>
      <c r="AD47" s="388">
        <v>0</v>
      </c>
      <c r="AE47" s="388" t="s">
        <v>10730</v>
      </c>
      <c r="AG47" s="549">
        <v>1</v>
      </c>
      <c r="AH47" s="549">
        <v>0</v>
      </c>
      <c r="AI47" s="549">
        <v>0</v>
      </c>
      <c r="AJ47" s="549">
        <v>18</v>
      </c>
      <c r="AK47" s="549">
        <v>35</v>
      </c>
      <c r="AL47" s="549">
        <v>3</v>
      </c>
      <c r="AM47" s="549">
        <v>23</v>
      </c>
      <c r="AN47" s="549">
        <v>0</v>
      </c>
      <c r="AO47" s="549">
        <v>16</v>
      </c>
      <c r="AP47" s="549">
        <v>36</v>
      </c>
      <c r="AQ47" s="549">
        <v>1</v>
      </c>
      <c r="AS47" s="388">
        <v>34</v>
      </c>
      <c r="AT47" s="388">
        <v>2</v>
      </c>
      <c r="AU47" s="388">
        <v>3</v>
      </c>
      <c r="AV47" s="388">
        <v>2</v>
      </c>
      <c r="AW47" s="388">
        <v>0</v>
      </c>
      <c r="AX47" s="388">
        <v>0</v>
      </c>
      <c r="AY47" s="388">
        <v>1</v>
      </c>
      <c r="AZ47" s="388">
        <v>7</v>
      </c>
      <c r="BA47" s="388">
        <v>7</v>
      </c>
      <c r="BB47" s="548">
        <v>8.7999999999999995E-2</v>
      </c>
      <c r="BC47" s="548">
        <v>0.24399999999999999</v>
      </c>
      <c r="BD47" s="548">
        <v>0.14699999999999999</v>
      </c>
      <c r="BE47" s="548">
        <v>0.39100000000000001</v>
      </c>
      <c r="BG47" s="388">
        <v>176</v>
      </c>
      <c r="BH47" s="388">
        <v>19</v>
      </c>
      <c r="BI47" s="388">
        <v>39</v>
      </c>
      <c r="BJ47" s="388">
        <v>11</v>
      </c>
      <c r="BK47" s="388">
        <v>2</v>
      </c>
      <c r="BL47" s="388">
        <v>3</v>
      </c>
      <c r="BM47" s="388">
        <v>27</v>
      </c>
      <c r="BN47" s="388">
        <v>24</v>
      </c>
      <c r="BO47" s="388">
        <v>51</v>
      </c>
      <c r="BP47" s="548">
        <v>0.222</v>
      </c>
      <c r="BQ47" s="548">
        <v>0.32400000000000001</v>
      </c>
      <c r="BR47" s="548">
        <v>0.35799999999999998</v>
      </c>
      <c r="BS47" s="548">
        <v>0.68200000000000005</v>
      </c>
    </row>
    <row r="48" spans="1:71">
      <c r="A48" s="388" t="s">
        <v>6642</v>
      </c>
      <c r="B48" s="388" t="s">
        <v>7836</v>
      </c>
      <c r="C48" s="388">
        <v>27</v>
      </c>
      <c r="D48" s="388" t="s">
        <v>115</v>
      </c>
      <c r="E48" s="388" t="s">
        <v>34</v>
      </c>
      <c r="F48" s="388" t="s">
        <v>10</v>
      </c>
      <c r="G48" s="388">
        <v>66</v>
      </c>
      <c r="H48" s="388">
        <v>237</v>
      </c>
      <c r="I48" s="388">
        <v>210</v>
      </c>
      <c r="J48" s="388">
        <v>27</v>
      </c>
      <c r="K48" s="388">
        <v>58</v>
      </c>
      <c r="L48" s="388">
        <v>12</v>
      </c>
      <c r="M48" s="388">
        <v>3</v>
      </c>
      <c r="N48" s="388">
        <v>12</v>
      </c>
      <c r="O48" s="388">
        <v>42</v>
      </c>
      <c r="P48" s="388">
        <v>0</v>
      </c>
      <c r="Q48" s="388">
        <v>1</v>
      </c>
      <c r="R48" s="388">
        <v>24</v>
      </c>
      <c r="S48" s="388">
        <v>49</v>
      </c>
      <c r="T48" s="548">
        <v>0.27600000000000002</v>
      </c>
      <c r="U48" s="548">
        <v>0.35399999999999998</v>
      </c>
      <c r="V48" s="548">
        <v>0.53300000000000003</v>
      </c>
      <c r="W48" s="548">
        <v>0.88800000000000001</v>
      </c>
      <c r="X48" s="388">
        <v>143</v>
      </c>
      <c r="Y48" s="388">
        <v>112</v>
      </c>
      <c r="Z48" s="388">
        <v>1</v>
      </c>
      <c r="AA48" s="388">
        <v>2</v>
      </c>
      <c r="AB48" s="388">
        <v>0</v>
      </c>
      <c r="AC48" s="388">
        <v>1</v>
      </c>
      <c r="AD48" s="388">
        <v>0</v>
      </c>
      <c r="AE48" s="388" t="s">
        <v>6526</v>
      </c>
      <c r="AG48" s="549">
        <v>0</v>
      </c>
      <c r="AH48" s="549">
        <v>0</v>
      </c>
      <c r="AI48" s="549">
        <v>42</v>
      </c>
      <c r="AJ48" s="549">
        <v>0</v>
      </c>
      <c r="AK48" s="549">
        <v>0</v>
      </c>
      <c r="AL48" s="549">
        <v>0</v>
      </c>
      <c r="AM48" s="549">
        <v>0</v>
      </c>
      <c r="AN48" s="549">
        <v>0</v>
      </c>
      <c r="AO48" s="549">
        <v>0</v>
      </c>
      <c r="AP48" s="549">
        <v>0</v>
      </c>
      <c r="AQ48" s="549">
        <v>20</v>
      </c>
      <c r="AS48" s="388">
        <v>59</v>
      </c>
      <c r="AT48" s="388">
        <v>9</v>
      </c>
      <c r="AU48" s="388">
        <v>18</v>
      </c>
      <c r="AV48" s="388">
        <v>2</v>
      </c>
      <c r="AW48" s="388">
        <v>3</v>
      </c>
      <c r="AX48" s="388">
        <v>3</v>
      </c>
      <c r="AY48" s="388">
        <v>11</v>
      </c>
      <c r="AZ48" s="388">
        <v>10</v>
      </c>
      <c r="BA48" s="388">
        <v>19</v>
      </c>
      <c r="BB48" s="548">
        <v>0.30499999999999999</v>
      </c>
      <c r="BC48" s="548">
        <v>0.41699999999999998</v>
      </c>
      <c r="BD48" s="548">
        <v>0.59299999999999997</v>
      </c>
      <c r="BE48" s="548">
        <v>1.01</v>
      </c>
      <c r="BG48" s="388">
        <v>151</v>
      </c>
      <c r="BH48" s="388">
        <v>18</v>
      </c>
      <c r="BI48" s="388">
        <v>40</v>
      </c>
      <c r="BJ48" s="388">
        <v>10</v>
      </c>
      <c r="BK48" s="388">
        <v>0</v>
      </c>
      <c r="BL48" s="388">
        <v>9</v>
      </c>
      <c r="BM48" s="388">
        <v>31</v>
      </c>
      <c r="BN48" s="388">
        <v>14</v>
      </c>
      <c r="BO48" s="388">
        <v>30</v>
      </c>
      <c r="BP48" s="548">
        <v>0.26500000000000001</v>
      </c>
      <c r="BQ48" s="548">
        <v>0.32700000000000001</v>
      </c>
      <c r="BR48" s="548">
        <v>0.51</v>
      </c>
      <c r="BS48" s="548">
        <v>0.83699999999999997</v>
      </c>
    </row>
    <row r="49" spans="1:71">
      <c r="A49" s="272" t="s">
        <v>10731</v>
      </c>
      <c r="B49" s="388" t="s">
        <v>10732</v>
      </c>
      <c r="C49" s="388">
        <v>27</v>
      </c>
      <c r="D49" s="388" t="s">
        <v>48</v>
      </c>
      <c r="E49" s="388" t="s">
        <v>43</v>
      </c>
      <c r="F49" s="388" t="s">
        <v>10</v>
      </c>
      <c r="G49" s="388">
        <v>87</v>
      </c>
      <c r="H49" s="388">
        <v>223</v>
      </c>
      <c r="I49" s="388">
        <v>208</v>
      </c>
      <c r="J49" s="388">
        <v>19</v>
      </c>
      <c r="K49" s="388">
        <v>42</v>
      </c>
      <c r="L49" s="388">
        <v>9</v>
      </c>
      <c r="M49" s="388">
        <v>0</v>
      </c>
      <c r="N49" s="388">
        <v>9</v>
      </c>
      <c r="O49" s="388">
        <v>24</v>
      </c>
      <c r="P49" s="388">
        <v>0</v>
      </c>
      <c r="Q49" s="388">
        <v>0</v>
      </c>
      <c r="R49" s="388">
        <v>11</v>
      </c>
      <c r="S49" s="388">
        <v>71</v>
      </c>
      <c r="T49" s="548">
        <v>0.20200000000000001</v>
      </c>
      <c r="U49" s="548">
        <v>0.24399999999999999</v>
      </c>
      <c r="V49" s="548">
        <v>0.375</v>
      </c>
      <c r="W49" s="548">
        <v>0.61899999999999999</v>
      </c>
      <c r="X49" s="388">
        <v>59</v>
      </c>
      <c r="Y49" s="388">
        <v>78</v>
      </c>
      <c r="Z49" s="388">
        <v>1</v>
      </c>
      <c r="AA49" s="388">
        <v>1</v>
      </c>
      <c r="AB49" s="388">
        <v>2</v>
      </c>
      <c r="AC49" s="388">
        <v>1</v>
      </c>
      <c r="AD49" s="388">
        <v>1</v>
      </c>
      <c r="AE49" s="388" t="s">
        <v>10022</v>
      </c>
      <c r="AG49" s="549">
        <v>0</v>
      </c>
      <c r="AH49" s="549">
        <v>68</v>
      </c>
      <c r="AI49" s="549">
        <v>0</v>
      </c>
      <c r="AJ49" s="549">
        <v>0</v>
      </c>
      <c r="AK49" s="549">
        <v>0</v>
      </c>
      <c r="AL49" s="549">
        <v>0</v>
      </c>
      <c r="AM49" s="549">
        <v>0</v>
      </c>
      <c r="AN49" s="549">
        <v>0</v>
      </c>
      <c r="AO49" s="549">
        <v>0</v>
      </c>
      <c r="AP49" s="549">
        <v>0</v>
      </c>
      <c r="AQ49" s="549">
        <v>1</v>
      </c>
      <c r="AS49" s="388">
        <v>95</v>
      </c>
      <c r="AT49" s="388">
        <v>9</v>
      </c>
      <c r="AU49" s="388">
        <v>21</v>
      </c>
      <c r="AV49" s="388">
        <v>4</v>
      </c>
      <c r="AW49" s="388">
        <v>0</v>
      </c>
      <c r="AX49" s="388">
        <v>5</v>
      </c>
      <c r="AY49" s="388">
        <v>12</v>
      </c>
      <c r="AZ49" s="388">
        <v>6</v>
      </c>
      <c r="BA49" s="388">
        <v>25</v>
      </c>
      <c r="BB49" s="548">
        <v>0.221</v>
      </c>
      <c r="BC49" s="548">
        <v>0.26700000000000002</v>
      </c>
      <c r="BD49" s="548">
        <v>0.42099999999999999</v>
      </c>
      <c r="BE49" s="548">
        <v>0.68799999999999994</v>
      </c>
      <c r="BG49" s="388">
        <v>113</v>
      </c>
      <c r="BH49" s="388">
        <v>10</v>
      </c>
      <c r="BI49" s="388">
        <v>21</v>
      </c>
      <c r="BJ49" s="388">
        <v>5</v>
      </c>
      <c r="BK49" s="388">
        <v>0</v>
      </c>
      <c r="BL49" s="388">
        <v>4</v>
      </c>
      <c r="BM49" s="388">
        <v>12</v>
      </c>
      <c r="BN49" s="388">
        <v>5</v>
      </c>
      <c r="BO49" s="388">
        <v>46</v>
      </c>
      <c r="BP49" s="548">
        <v>0.186</v>
      </c>
      <c r="BQ49" s="548">
        <v>0.22500000000000001</v>
      </c>
      <c r="BR49" s="548">
        <v>0.33600000000000002</v>
      </c>
      <c r="BS49" s="548">
        <v>0.56100000000000005</v>
      </c>
    </row>
    <row r="50" spans="1:71">
      <c r="A50" s="388" t="s">
        <v>7974</v>
      </c>
      <c r="B50" s="388" t="s">
        <v>7975</v>
      </c>
      <c r="C50" s="388">
        <v>38</v>
      </c>
      <c r="D50" s="388" t="s">
        <v>70</v>
      </c>
      <c r="E50" s="388" t="s">
        <v>43</v>
      </c>
      <c r="F50" s="388" t="s">
        <v>10</v>
      </c>
      <c r="G50" s="388">
        <v>67</v>
      </c>
      <c r="H50" s="388">
        <v>219</v>
      </c>
      <c r="I50" s="388">
        <v>203</v>
      </c>
      <c r="J50" s="388">
        <v>18</v>
      </c>
      <c r="K50" s="388">
        <v>48</v>
      </c>
      <c r="L50" s="388">
        <v>6</v>
      </c>
      <c r="M50" s="388">
        <v>0</v>
      </c>
      <c r="N50" s="388">
        <v>6</v>
      </c>
      <c r="O50" s="388">
        <v>23</v>
      </c>
      <c r="P50" s="388">
        <v>1</v>
      </c>
      <c r="Q50" s="388">
        <v>0</v>
      </c>
      <c r="R50" s="388">
        <v>6</v>
      </c>
      <c r="S50" s="388">
        <v>40</v>
      </c>
      <c r="T50" s="548">
        <v>0.23599999999999999</v>
      </c>
      <c r="U50" s="548">
        <v>0.28000000000000003</v>
      </c>
      <c r="V50" s="548">
        <v>0.35499999999999998</v>
      </c>
      <c r="W50" s="548">
        <v>0.63400000000000001</v>
      </c>
      <c r="X50" s="388">
        <v>69</v>
      </c>
      <c r="Y50" s="388">
        <v>72</v>
      </c>
      <c r="Z50" s="388">
        <v>8</v>
      </c>
      <c r="AA50" s="388">
        <v>7</v>
      </c>
      <c r="AB50" s="388">
        <v>1</v>
      </c>
      <c r="AC50" s="388">
        <v>2</v>
      </c>
      <c r="AD50" s="388">
        <v>0</v>
      </c>
      <c r="AE50" s="388" t="s">
        <v>10733</v>
      </c>
      <c r="AG50" s="549">
        <v>3</v>
      </c>
      <c r="AH50" s="549">
        <v>61</v>
      </c>
      <c r="AI50" s="549">
        <v>1</v>
      </c>
      <c r="AJ50" s="549">
        <v>0</v>
      </c>
      <c r="AK50" s="549">
        <v>0</v>
      </c>
      <c r="AL50" s="549">
        <v>0</v>
      </c>
      <c r="AM50" s="549">
        <v>0</v>
      </c>
      <c r="AN50" s="549">
        <v>0</v>
      </c>
      <c r="AO50" s="549">
        <v>0</v>
      </c>
      <c r="AP50" s="549">
        <v>0</v>
      </c>
      <c r="AQ50" s="549">
        <v>0</v>
      </c>
      <c r="AS50" s="388">
        <v>56</v>
      </c>
      <c r="AT50" s="388">
        <v>6</v>
      </c>
      <c r="AU50" s="388">
        <v>11</v>
      </c>
      <c r="AV50" s="388">
        <v>3</v>
      </c>
      <c r="AW50" s="388">
        <v>0</v>
      </c>
      <c r="AX50" s="388">
        <v>2</v>
      </c>
      <c r="AY50" s="388">
        <v>9</v>
      </c>
      <c r="AZ50" s="388">
        <v>3</v>
      </c>
      <c r="BA50" s="388">
        <v>10</v>
      </c>
      <c r="BB50" s="548">
        <v>0.19600000000000001</v>
      </c>
      <c r="BC50" s="548">
        <v>0.254</v>
      </c>
      <c r="BD50" s="548">
        <v>0.35699999999999998</v>
      </c>
      <c r="BE50" s="548">
        <v>0.61099999999999999</v>
      </c>
      <c r="BG50" s="388">
        <v>147</v>
      </c>
      <c r="BH50" s="388">
        <v>12</v>
      </c>
      <c r="BI50" s="388">
        <v>37</v>
      </c>
      <c r="BJ50" s="388">
        <v>3</v>
      </c>
      <c r="BK50" s="388">
        <v>0</v>
      </c>
      <c r="BL50" s="388">
        <v>4</v>
      </c>
      <c r="BM50" s="388">
        <v>14</v>
      </c>
      <c r="BN50" s="388">
        <v>3</v>
      </c>
      <c r="BO50" s="388">
        <v>30</v>
      </c>
      <c r="BP50" s="548">
        <v>0.252</v>
      </c>
      <c r="BQ50" s="548">
        <v>0.28999999999999998</v>
      </c>
      <c r="BR50" s="548">
        <v>0.35399999999999998</v>
      </c>
      <c r="BS50" s="548">
        <v>0.64400000000000002</v>
      </c>
    </row>
    <row r="51" spans="1:71">
      <c r="A51" s="388" t="s">
        <v>7775</v>
      </c>
      <c r="B51" s="388" t="s">
        <v>7776</v>
      </c>
      <c r="C51" s="388">
        <v>25</v>
      </c>
      <c r="D51" s="388" t="s">
        <v>66</v>
      </c>
      <c r="E51" s="388" t="s">
        <v>43</v>
      </c>
      <c r="F51" s="388" t="s">
        <v>10</v>
      </c>
      <c r="G51" s="388">
        <v>74</v>
      </c>
      <c r="H51" s="388">
        <v>225</v>
      </c>
      <c r="I51" s="388">
        <v>199</v>
      </c>
      <c r="J51" s="388">
        <v>21</v>
      </c>
      <c r="K51" s="388">
        <v>50</v>
      </c>
      <c r="L51" s="388">
        <v>6</v>
      </c>
      <c r="M51" s="388">
        <v>1</v>
      </c>
      <c r="N51" s="388">
        <v>1</v>
      </c>
      <c r="O51" s="388">
        <v>23</v>
      </c>
      <c r="P51" s="388">
        <v>7</v>
      </c>
      <c r="Q51" s="388">
        <v>0</v>
      </c>
      <c r="R51" s="388">
        <v>20</v>
      </c>
      <c r="S51" s="388">
        <v>69</v>
      </c>
      <c r="T51" s="548">
        <v>0.251</v>
      </c>
      <c r="U51" s="548">
        <v>0.33300000000000002</v>
      </c>
      <c r="V51" s="548">
        <v>0.307</v>
      </c>
      <c r="W51" s="548">
        <v>0.64</v>
      </c>
      <c r="X51" s="388">
        <v>79</v>
      </c>
      <c r="Y51" s="388">
        <v>61</v>
      </c>
      <c r="Z51" s="388">
        <v>5</v>
      </c>
      <c r="AA51" s="388">
        <v>5</v>
      </c>
      <c r="AB51" s="388">
        <v>0</v>
      </c>
      <c r="AC51" s="388">
        <v>1</v>
      </c>
      <c r="AD51" s="388">
        <v>2</v>
      </c>
      <c r="AE51" s="388" t="s">
        <v>10734</v>
      </c>
      <c r="AG51" s="549">
        <v>0</v>
      </c>
      <c r="AH51" s="549">
        <v>0</v>
      </c>
      <c r="AI51" s="549">
        <v>21</v>
      </c>
      <c r="AJ51" s="549">
        <v>0</v>
      </c>
      <c r="AK51" s="549">
        <v>0</v>
      </c>
      <c r="AL51" s="549">
        <v>0</v>
      </c>
      <c r="AM51" s="549">
        <v>25</v>
      </c>
      <c r="AN51" s="549">
        <v>0</v>
      </c>
      <c r="AO51" s="549">
        <v>14</v>
      </c>
      <c r="AP51" s="549">
        <v>39</v>
      </c>
      <c r="AQ51" s="549">
        <v>0</v>
      </c>
      <c r="AS51" s="388">
        <v>77</v>
      </c>
      <c r="AT51" s="388">
        <v>5</v>
      </c>
      <c r="AU51" s="388">
        <v>21</v>
      </c>
      <c r="AV51" s="388">
        <v>3</v>
      </c>
      <c r="AW51" s="388">
        <v>0</v>
      </c>
      <c r="AX51" s="388">
        <v>0</v>
      </c>
      <c r="AY51" s="388">
        <v>13</v>
      </c>
      <c r="AZ51" s="388">
        <v>5</v>
      </c>
      <c r="BA51" s="388">
        <v>23</v>
      </c>
      <c r="BB51" s="548">
        <v>0.27300000000000002</v>
      </c>
      <c r="BC51" s="548">
        <v>0.34499999999999997</v>
      </c>
      <c r="BD51" s="548">
        <v>0.312</v>
      </c>
      <c r="BE51" s="548">
        <v>0.65700000000000003</v>
      </c>
      <c r="BG51" s="388">
        <v>122</v>
      </c>
      <c r="BH51" s="388">
        <v>16</v>
      </c>
      <c r="BI51" s="388">
        <v>29</v>
      </c>
      <c r="BJ51" s="388">
        <v>3</v>
      </c>
      <c r="BK51" s="388">
        <v>1</v>
      </c>
      <c r="BL51" s="388">
        <v>1</v>
      </c>
      <c r="BM51" s="388">
        <v>10</v>
      </c>
      <c r="BN51" s="388">
        <v>15</v>
      </c>
      <c r="BO51" s="388">
        <v>46</v>
      </c>
      <c r="BP51" s="548">
        <v>0.23799999999999999</v>
      </c>
      <c r="BQ51" s="548">
        <v>0.32600000000000001</v>
      </c>
      <c r="BR51" s="548">
        <v>0.30299999999999999</v>
      </c>
      <c r="BS51" s="548">
        <v>0.629</v>
      </c>
    </row>
    <row r="52" spans="1:71">
      <c r="A52" s="388" t="s">
        <v>7712</v>
      </c>
      <c r="B52" s="388" t="s">
        <v>7713</v>
      </c>
      <c r="C52" s="388">
        <v>35</v>
      </c>
      <c r="D52" s="388" t="s">
        <v>48</v>
      </c>
      <c r="E52" s="388" t="s">
        <v>43</v>
      </c>
      <c r="F52" s="388" t="s">
        <v>10</v>
      </c>
      <c r="G52" s="388">
        <v>69</v>
      </c>
      <c r="H52" s="388">
        <v>218</v>
      </c>
      <c r="I52" s="388">
        <v>195</v>
      </c>
      <c r="J52" s="388">
        <v>15</v>
      </c>
      <c r="K52" s="388">
        <v>39</v>
      </c>
      <c r="L52" s="388">
        <v>9</v>
      </c>
      <c r="M52" s="388">
        <v>1</v>
      </c>
      <c r="N52" s="388">
        <v>1</v>
      </c>
      <c r="O52" s="388">
        <v>20</v>
      </c>
      <c r="P52" s="388">
        <v>0</v>
      </c>
      <c r="Q52" s="388">
        <v>0</v>
      </c>
      <c r="R52" s="388">
        <v>20</v>
      </c>
      <c r="S52" s="388">
        <v>66</v>
      </c>
      <c r="T52" s="548">
        <v>0.2</v>
      </c>
      <c r="U52" s="548">
        <v>0.27200000000000002</v>
      </c>
      <c r="V52" s="548">
        <v>0.27200000000000002</v>
      </c>
      <c r="W52" s="548">
        <v>0.54400000000000004</v>
      </c>
      <c r="X52" s="388">
        <v>44</v>
      </c>
      <c r="Y52" s="388">
        <v>53</v>
      </c>
      <c r="Z52" s="388">
        <v>7</v>
      </c>
      <c r="AA52" s="388">
        <v>0</v>
      </c>
      <c r="AB52" s="388">
        <v>1</v>
      </c>
      <c r="AC52" s="388">
        <v>2</v>
      </c>
      <c r="AD52" s="388">
        <v>1</v>
      </c>
      <c r="AE52" s="388" t="s">
        <v>10735</v>
      </c>
      <c r="AG52" s="549">
        <v>1</v>
      </c>
      <c r="AH52" s="549">
        <v>63</v>
      </c>
      <c r="AI52" s="549">
        <v>0</v>
      </c>
      <c r="AJ52" s="549">
        <v>1</v>
      </c>
      <c r="AK52" s="549">
        <v>0</v>
      </c>
      <c r="AL52" s="549">
        <v>0</v>
      </c>
      <c r="AM52" s="549">
        <v>0</v>
      </c>
      <c r="AN52" s="549">
        <v>0</v>
      </c>
      <c r="AO52" s="549">
        <v>0</v>
      </c>
      <c r="AP52" s="549">
        <v>0</v>
      </c>
      <c r="AQ52" s="549">
        <v>0</v>
      </c>
      <c r="AS52" s="388">
        <v>67</v>
      </c>
      <c r="AT52" s="388">
        <v>7</v>
      </c>
      <c r="AU52" s="388">
        <v>14</v>
      </c>
      <c r="AV52" s="388">
        <v>4</v>
      </c>
      <c r="AW52" s="388">
        <v>1</v>
      </c>
      <c r="AX52" s="388">
        <v>0</v>
      </c>
      <c r="AY52" s="388">
        <v>5</v>
      </c>
      <c r="AZ52" s="388">
        <v>11</v>
      </c>
      <c r="BA52" s="388">
        <v>23</v>
      </c>
      <c r="BB52" s="548">
        <v>0.20899999999999999</v>
      </c>
      <c r="BC52" s="548">
        <v>0.316</v>
      </c>
      <c r="BD52" s="548">
        <v>0.29899999999999999</v>
      </c>
      <c r="BE52" s="548">
        <v>0.61499999999999999</v>
      </c>
      <c r="BG52" s="388">
        <v>128</v>
      </c>
      <c r="BH52" s="388">
        <v>8</v>
      </c>
      <c r="BI52" s="388">
        <v>25</v>
      </c>
      <c r="BJ52" s="388">
        <v>5</v>
      </c>
      <c r="BK52" s="388">
        <v>0</v>
      </c>
      <c r="BL52" s="388">
        <v>1</v>
      </c>
      <c r="BM52" s="388">
        <v>15</v>
      </c>
      <c r="BN52" s="388">
        <v>9</v>
      </c>
      <c r="BO52" s="388">
        <v>43</v>
      </c>
      <c r="BP52" s="548">
        <v>0.19500000000000001</v>
      </c>
      <c r="BQ52" s="548">
        <v>0.246</v>
      </c>
      <c r="BR52" s="548">
        <v>0.25800000000000001</v>
      </c>
      <c r="BS52" s="548">
        <v>0.504</v>
      </c>
    </row>
    <row r="53" spans="1:71">
      <c r="A53" s="388" t="s">
        <v>10736</v>
      </c>
      <c r="B53" s="388" t="s">
        <v>10737</v>
      </c>
      <c r="C53" s="388">
        <v>32</v>
      </c>
      <c r="D53" s="388" t="s">
        <v>82</v>
      </c>
      <c r="E53" s="388" t="s">
        <v>34</v>
      </c>
      <c r="F53" s="388" t="s">
        <v>10</v>
      </c>
      <c r="G53" s="388">
        <v>103</v>
      </c>
      <c r="H53" s="388">
        <v>221</v>
      </c>
      <c r="I53" s="388">
        <v>194</v>
      </c>
      <c r="J53" s="388">
        <v>25</v>
      </c>
      <c r="K53" s="388">
        <v>40</v>
      </c>
      <c r="L53" s="388">
        <v>11</v>
      </c>
      <c r="M53" s="388">
        <v>0</v>
      </c>
      <c r="N53" s="388">
        <v>7</v>
      </c>
      <c r="O53" s="388">
        <v>27</v>
      </c>
      <c r="P53" s="388">
        <v>1</v>
      </c>
      <c r="Q53" s="388">
        <v>1</v>
      </c>
      <c r="R53" s="388">
        <v>15</v>
      </c>
      <c r="S53" s="388">
        <v>48</v>
      </c>
      <c r="T53" s="548">
        <v>0.20599999999999999</v>
      </c>
      <c r="U53" s="548">
        <v>0.3</v>
      </c>
      <c r="V53" s="548">
        <v>0.371</v>
      </c>
      <c r="W53" s="548">
        <v>0.67100000000000004</v>
      </c>
      <c r="X53" s="388">
        <v>80</v>
      </c>
      <c r="Y53" s="388">
        <v>72</v>
      </c>
      <c r="Z53" s="388">
        <v>5</v>
      </c>
      <c r="AA53" s="388">
        <v>11</v>
      </c>
      <c r="AB53" s="388">
        <v>1</v>
      </c>
      <c r="AC53" s="388">
        <v>0</v>
      </c>
      <c r="AD53" s="388">
        <v>0</v>
      </c>
      <c r="AE53" s="388" t="s">
        <v>10738</v>
      </c>
      <c r="AG53" s="549">
        <v>1</v>
      </c>
      <c r="AH53" s="549">
        <v>0</v>
      </c>
      <c r="AI53" s="549">
        <v>0</v>
      </c>
      <c r="AJ53" s="549">
        <v>0</v>
      </c>
      <c r="AK53" s="549">
        <v>0</v>
      </c>
      <c r="AL53" s="549">
        <v>0</v>
      </c>
      <c r="AM53" s="549">
        <v>21</v>
      </c>
      <c r="AN53" s="549">
        <v>3</v>
      </c>
      <c r="AO53" s="549">
        <v>76</v>
      </c>
      <c r="AP53" s="549">
        <v>96</v>
      </c>
      <c r="AQ53" s="549">
        <v>1</v>
      </c>
      <c r="AS53" s="388">
        <v>103</v>
      </c>
      <c r="AT53" s="388">
        <v>15</v>
      </c>
      <c r="AU53" s="388">
        <v>24</v>
      </c>
      <c r="AV53" s="388">
        <v>7</v>
      </c>
      <c r="AW53" s="388">
        <v>0</v>
      </c>
      <c r="AX53" s="388">
        <v>5</v>
      </c>
      <c r="AY53" s="388">
        <v>17</v>
      </c>
      <c r="AZ53" s="388">
        <v>12</v>
      </c>
      <c r="BA53" s="388">
        <v>23</v>
      </c>
      <c r="BB53" s="548">
        <v>0.23300000000000001</v>
      </c>
      <c r="BC53" s="548">
        <v>0.35799999999999998</v>
      </c>
      <c r="BD53" s="548">
        <v>0.44700000000000001</v>
      </c>
      <c r="BE53" s="548">
        <v>0.80500000000000005</v>
      </c>
      <c r="BG53" s="388">
        <v>91</v>
      </c>
      <c r="BH53" s="388">
        <v>10</v>
      </c>
      <c r="BI53" s="388">
        <v>16</v>
      </c>
      <c r="BJ53" s="388">
        <v>4</v>
      </c>
      <c r="BK53" s="388">
        <v>0</v>
      </c>
      <c r="BL53" s="388">
        <v>2</v>
      </c>
      <c r="BM53" s="388">
        <v>10</v>
      </c>
      <c r="BN53" s="388">
        <v>3</v>
      </c>
      <c r="BO53" s="388">
        <v>25</v>
      </c>
      <c r="BP53" s="548">
        <v>0.17599999999999999</v>
      </c>
      <c r="BQ53" s="548">
        <v>0.22700000000000001</v>
      </c>
      <c r="BR53" s="548">
        <v>0.28599999999999998</v>
      </c>
      <c r="BS53" s="548">
        <v>0.51300000000000001</v>
      </c>
    </row>
    <row r="54" spans="1:71">
      <c r="A54" s="388" t="s">
        <v>6637</v>
      </c>
      <c r="B54" s="388" t="s">
        <v>10739</v>
      </c>
      <c r="C54" s="388">
        <v>27</v>
      </c>
      <c r="D54" s="388" t="s">
        <v>38</v>
      </c>
      <c r="E54" s="388" t="s">
        <v>34</v>
      </c>
      <c r="F54" s="388" t="s">
        <v>10</v>
      </c>
      <c r="G54" s="388">
        <v>90</v>
      </c>
      <c r="H54" s="388">
        <v>209</v>
      </c>
      <c r="I54" s="388">
        <v>194</v>
      </c>
      <c r="J54" s="388">
        <v>28</v>
      </c>
      <c r="K54" s="388">
        <v>42</v>
      </c>
      <c r="L54" s="388">
        <v>7</v>
      </c>
      <c r="M54" s="388">
        <v>1</v>
      </c>
      <c r="N54" s="388">
        <v>7</v>
      </c>
      <c r="O54" s="388">
        <v>22</v>
      </c>
      <c r="P54" s="388">
        <v>1</v>
      </c>
      <c r="Q54" s="388">
        <v>1</v>
      </c>
      <c r="R54" s="388">
        <v>13</v>
      </c>
      <c r="S54" s="388">
        <v>41</v>
      </c>
      <c r="T54" s="548">
        <v>0.216</v>
      </c>
      <c r="U54" s="548">
        <v>0.27300000000000002</v>
      </c>
      <c r="V54" s="548">
        <v>0.371</v>
      </c>
      <c r="W54" s="548">
        <v>0.64400000000000002</v>
      </c>
      <c r="X54" s="388">
        <v>77</v>
      </c>
      <c r="Y54" s="388">
        <v>72</v>
      </c>
      <c r="Z54" s="388">
        <v>6</v>
      </c>
      <c r="AA54" s="388">
        <v>2</v>
      </c>
      <c r="AB54" s="388">
        <v>0</v>
      </c>
      <c r="AC54" s="388">
        <v>0</v>
      </c>
      <c r="AD54" s="388">
        <v>0</v>
      </c>
      <c r="AE54" s="388" t="s">
        <v>10740</v>
      </c>
      <c r="AG54" s="549">
        <v>0</v>
      </c>
      <c r="AH54" s="549">
        <v>0</v>
      </c>
      <c r="AI54" s="549">
        <v>71</v>
      </c>
      <c r="AJ54" s="549">
        <v>0</v>
      </c>
      <c r="AK54" s="549">
        <v>10</v>
      </c>
      <c r="AL54" s="549">
        <v>0</v>
      </c>
      <c r="AM54" s="549">
        <v>2</v>
      </c>
      <c r="AN54" s="549">
        <v>0</v>
      </c>
      <c r="AO54" s="549">
        <v>0</v>
      </c>
      <c r="AP54" s="549">
        <v>2</v>
      </c>
      <c r="AQ54" s="549">
        <v>1</v>
      </c>
      <c r="AS54" s="388">
        <v>120</v>
      </c>
      <c r="AT54" s="388">
        <v>12</v>
      </c>
      <c r="AU54" s="388">
        <v>26</v>
      </c>
      <c r="AV54" s="388">
        <v>3</v>
      </c>
      <c r="AW54" s="388">
        <v>1</v>
      </c>
      <c r="AX54" s="388">
        <v>5</v>
      </c>
      <c r="AY54" s="388">
        <v>15</v>
      </c>
      <c r="AZ54" s="388">
        <v>8</v>
      </c>
      <c r="BA54" s="388">
        <v>30</v>
      </c>
      <c r="BB54" s="548">
        <v>0.217</v>
      </c>
      <c r="BC54" s="548">
        <v>0.26600000000000001</v>
      </c>
      <c r="BD54" s="548">
        <v>0.38300000000000001</v>
      </c>
      <c r="BE54" s="548">
        <v>0.64900000000000002</v>
      </c>
      <c r="BG54" s="388">
        <v>74</v>
      </c>
      <c r="BH54" s="388">
        <v>16</v>
      </c>
      <c r="BI54" s="388">
        <v>16</v>
      </c>
      <c r="BJ54" s="388">
        <v>4</v>
      </c>
      <c r="BK54" s="388">
        <v>0</v>
      </c>
      <c r="BL54" s="388">
        <v>2</v>
      </c>
      <c r="BM54" s="388">
        <v>7</v>
      </c>
      <c r="BN54" s="388">
        <v>5</v>
      </c>
      <c r="BO54" s="388">
        <v>11</v>
      </c>
      <c r="BP54" s="548">
        <v>0.216</v>
      </c>
      <c r="BQ54" s="548">
        <v>0.28399999999999997</v>
      </c>
      <c r="BR54" s="548">
        <v>0.35099999999999998</v>
      </c>
      <c r="BS54" s="548">
        <v>0.63500000000000001</v>
      </c>
    </row>
    <row r="55" spans="1:71">
      <c r="A55" s="388" t="s">
        <v>7980</v>
      </c>
      <c r="B55" s="388" t="s">
        <v>7981</v>
      </c>
      <c r="C55" s="388">
        <v>23</v>
      </c>
      <c r="D55" s="388" t="s">
        <v>36</v>
      </c>
      <c r="E55" s="388" t="s">
        <v>34</v>
      </c>
      <c r="F55" s="388" t="s">
        <v>35</v>
      </c>
      <c r="G55" s="388">
        <v>69</v>
      </c>
      <c r="H55" s="388">
        <v>203</v>
      </c>
      <c r="I55" s="388">
        <v>192</v>
      </c>
      <c r="J55" s="388">
        <v>19</v>
      </c>
      <c r="K55" s="388">
        <v>43</v>
      </c>
      <c r="L55" s="388">
        <v>3</v>
      </c>
      <c r="M55" s="388">
        <v>2</v>
      </c>
      <c r="N55" s="388">
        <v>6</v>
      </c>
      <c r="O55" s="388">
        <v>23</v>
      </c>
      <c r="P55" s="388">
        <v>6</v>
      </c>
      <c r="Q55" s="388">
        <v>4</v>
      </c>
      <c r="R55" s="388">
        <v>8</v>
      </c>
      <c r="S55" s="388">
        <v>47</v>
      </c>
      <c r="T55" s="548">
        <v>0.224</v>
      </c>
      <c r="U55" s="548">
        <v>0.25600000000000001</v>
      </c>
      <c r="V55" s="548">
        <v>0.35399999999999998</v>
      </c>
      <c r="W55" s="548">
        <v>0.61</v>
      </c>
      <c r="X55" s="388">
        <v>67</v>
      </c>
      <c r="Y55" s="388">
        <v>68</v>
      </c>
      <c r="Z55" s="388">
        <v>2</v>
      </c>
      <c r="AA55" s="388">
        <v>1</v>
      </c>
      <c r="AB55" s="388">
        <v>0</v>
      </c>
      <c r="AC55" s="388">
        <v>2</v>
      </c>
      <c r="AD55" s="388">
        <v>0</v>
      </c>
      <c r="AE55" s="388" t="s">
        <v>7073</v>
      </c>
      <c r="AG55" s="549">
        <v>0</v>
      </c>
      <c r="AH55" s="549">
        <v>0</v>
      </c>
      <c r="AI55" s="549">
        <v>0</v>
      </c>
      <c r="AJ55" s="549">
        <v>0</v>
      </c>
      <c r="AK55" s="549">
        <v>0</v>
      </c>
      <c r="AL55" s="549">
        <v>0</v>
      </c>
      <c r="AM55" s="549">
        <v>3</v>
      </c>
      <c r="AN55" s="549">
        <v>57</v>
      </c>
      <c r="AO55" s="549">
        <v>3</v>
      </c>
      <c r="AP55" s="549">
        <v>62</v>
      </c>
      <c r="AQ55" s="549">
        <v>0</v>
      </c>
      <c r="AS55" s="388">
        <v>13</v>
      </c>
      <c r="AT55" s="388">
        <v>2</v>
      </c>
      <c r="AU55" s="388">
        <v>2</v>
      </c>
      <c r="AV55" s="388">
        <v>0</v>
      </c>
      <c r="AW55" s="388">
        <v>0</v>
      </c>
      <c r="AX55" s="388">
        <v>0</v>
      </c>
      <c r="AY55" s="388">
        <v>1</v>
      </c>
      <c r="AZ55" s="388">
        <v>0</v>
      </c>
      <c r="BA55" s="388">
        <v>1</v>
      </c>
      <c r="BB55" s="548">
        <v>0.154</v>
      </c>
      <c r="BC55" s="548">
        <v>0.14299999999999999</v>
      </c>
      <c r="BD55" s="548">
        <v>0.154</v>
      </c>
      <c r="BE55" s="548">
        <v>0.29699999999999999</v>
      </c>
      <c r="BG55" s="388">
        <v>179</v>
      </c>
      <c r="BH55" s="388">
        <v>17</v>
      </c>
      <c r="BI55" s="388">
        <v>41</v>
      </c>
      <c r="BJ55" s="388">
        <v>3</v>
      </c>
      <c r="BK55" s="388">
        <v>2</v>
      </c>
      <c r="BL55" s="388">
        <v>6</v>
      </c>
      <c r="BM55" s="388">
        <v>22</v>
      </c>
      <c r="BN55" s="388">
        <v>8</v>
      </c>
      <c r="BO55" s="388">
        <v>46</v>
      </c>
      <c r="BP55" s="548">
        <v>0.22900000000000001</v>
      </c>
      <c r="BQ55" s="548">
        <v>0.26500000000000001</v>
      </c>
      <c r="BR55" s="548">
        <v>0.36899999999999999</v>
      </c>
      <c r="BS55" s="548">
        <v>0.63400000000000001</v>
      </c>
    </row>
    <row r="56" spans="1:71">
      <c r="A56" s="388" t="s">
        <v>10741</v>
      </c>
      <c r="B56" s="388" t="s">
        <v>10742</v>
      </c>
      <c r="C56" s="388">
        <v>26</v>
      </c>
      <c r="D56" s="388" t="s">
        <v>88</v>
      </c>
      <c r="E56" s="388" t="s">
        <v>34</v>
      </c>
      <c r="F56" s="388" t="s">
        <v>10</v>
      </c>
      <c r="G56" s="388">
        <v>62</v>
      </c>
      <c r="H56" s="388">
        <v>206</v>
      </c>
      <c r="I56" s="388">
        <v>191</v>
      </c>
      <c r="J56" s="388">
        <v>17</v>
      </c>
      <c r="K56" s="388">
        <v>42</v>
      </c>
      <c r="L56" s="388">
        <v>7</v>
      </c>
      <c r="M56" s="388">
        <v>0</v>
      </c>
      <c r="N56" s="388">
        <v>5</v>
      </c>
      <c r="O56" s="388">
        <v>20</v>
      </c>
      <c r="P56" s="388">
        <v>2</v>
      </c>
      <c r="Q56" s="388">
        <v>0</v>
      </c>
      <c r="R56" s="388">
        <v>10</v>
      </c>
      <c r="S56" s="388">
        <v>42</v>
      </c>
      <c r="T56" s="548">
        <v>0.22</v>
      </c>
      <c r="U56" s="548">
        <v>0.25600000000000001</v>
      </c>
      <c r="V56" s="548">
        <v>0.33500000000000002</v>
      </c>
      <c r="W56" s="548">
        <v>0.59099999999999997</v>
      </c>
      <c r="X56" s="388">
        <v>60</v>
      </c>
      <c r="Y56" s="388">
        <v>64</v>
      </c>
      <c r="Z56" s="388">
        <v>7</v>
      </c>
      <c r="AA56" s="388">
        <v>0</v>
      </c>
      <c r="AB56" s="388">
        <v>3</v>
      </c>
      <c r="AC56" s="388">
        <v>2</v>
      </c>
      <c r="AD56" s="388">
        <v>0</v>
      </c>
      <c r="AE56" s="388" t="s">
        <v>10743</v>
      </c>
      <c r="AG56" s="549">
        <v>0</v>
      </c>
      <c r="AH56" s="549">
        <v>0</v>
      </c>
      <c r="AI56" s="549">
        <v>10</v>
      </c>
      <c r="AJ56" s="549">
        <v>17</v>
      </c>
      <c r="AK56" s="549">
        <v>12</v>
      </c>
      <c r="AL56" s="549">
        <v>24</v>
      </c>
      <c r="AM56" s="549">
        <v>0</v>
      </c>
      <c r="AN56" s="549">
        <v>0</v>
      </c>
      <c r="AO56" s="549">
        <v>1</v>
      </c>
      <c r="AP56" s="549">
        <v>1</v>
      </c>
      <c r="AQ56" s="549">
        <v>2</v>
      </c>
      <c r="AS56" s="388">
        <v>54</v>
      </c>
      <c r="AT56" s="388">
        <v>4</v>
      </c>
      <c r="AU56" s="388">
        <v>15</v>
      </c>
      <c r="AV56" s="388">
        <v>3</v>
      </c>
      <c r="AW56" s="388">
        <v>0</v>
      </c>
      <c r="AX56" s="388">
        <v>2</v>
      </c>
      <c r="AY56" s="388">
        <v>9</v>
      </c>
      <c r="AZ56" s="388">
        <v>1</v>
      </c>
      <c r="BA56" s="388">
        <v>12</v>
      </c>
      <c r="BB56" s="548">
        <v>0.27800000000000002</v>
      </c>
      <c r="BC56" s="548">
        <v>0.28599999999999998</v>
      </c>
      <c r="BD56" s="548">
        <v>0.44400000000000001</v>
      </c>
      <c r="BE56" s="548">
        <v>0.73</v>
      </c>
      <c r="BG56" s="388">
        <v>137</v>
      </c>
      <c r="BH56" s="388">
        <v>13</v>
      </c>
      <c r="BI56" s="388">
        <v>28</v>
      </c>
      <c r="BJ56" s="388">
        <v>4</v>
      </c>
      <c r="BK56" s="388">
        <v>0</v>
      </c>
      <c r="BL56" s="388">
        <v>3</v>
      </c>
      <c r="BM56" s="388">
        <v>11</v>
      </c>
      <c r="BN56" s="388">
        <v>9</v>
      </c>
      <c r="BO56" s="388">
        <v>30</v>
      </c>
      <c r="BP56" s="548">
        <v>0.20399999999999999</v>
      </c>
      <c r="BQ56" s="548">
        <v>0.252</v>
      </c>
      <c r="BR56" s="548">
        <v>0.29899999999999999</v>
      </c>
      <c r="BS56" s="548">
        <v>0.55100000000000005</v>
      </c>
    </row>
    <row r="57" spans="1:71">
      <c r="A57" s="388" t="s">
        <v>7924</v>
      </c>
      <c r="B57" s="388" t="s">
        <v>7925</v>
      </c>
      <c r="C57" s="388">
        <v>27</v>
      </c>
      <c r="D57" s="388" t="s">
        <v>51</v>
      </c>
      <c r="E57" s="388" t="s">
        <v>52</v>
      </c>
      <c r="F57" s="388" t="s">
        <v>35</v>
      </c>
      <c r="G57" s="388">
        <v>61</v>
      </c>
      <c r="H57" s="388">
        <v>221</v>
      </c>
      <c r="I57" s="388">
        <v>190</v>
      </c>
      <c r="J57" s="388">
        <v>25</v>
      </c>
      <c r="K57" s="388">
        <v>50</v>
      </c>
      <c r="L57" s="388">
        <v>14</v>
      </c>
      <c r="M57" s="388">
        <v>1</v>
      </c>
      <c r="N57" s="388">
        <v>10</v>
      </c>
      <c r="O57" s="388">
        <v>32</v>
      </c>
      <c r="P57" s="388">
        <v>2</v>
      </c>
      <c r="Q57" s="388">
        <v>0</v>
      </c>
      <c r="R57" s="388">
        <v>26</v>
      </c>
      <c r="S57" s="388">
        <v>55</v>
      </c>
      <c r="T57" s="548">
        <v>0.26300000000000001</v>
      </c>
      <c r="U57" s="548">
        <v>0.35699999999999998</v>
      </c>
      <c r="V57" s="548">
        <v>0.505</v>
      </c>
      <c r="W57" s="548">
        <v>0.86299999999999999</v>
      </c>
      <c r="X57" s="388">
        <v>135</v>
      </c>
      <c r="Y57" s="388">
        <v>96</v>
      </c>
      <c r="Z57" s="388">
        <v>1</v>
      </c>
      <c r="AA57" s="388">
        <v>3</v>
      </c>
      <c r="AB57" s="388">
        <v>0</v>
      </c>
      <c r="AC57" s="388">
        <v>2</v>
      </c>
      <c r="AD57" s="388">
        <v>1</v>
      </c>
      <c r="AE57" s="388" t="s">
        <v>10744</v>
      </c>
      <c r="AG57" s="549">
        <v>0</v>
      </c>
      <c r="AH57" s="549">
        <v>0</v>
      </c>
      <c r="AI57" s="549">
        <v>3</v>
      </c>
      <c r="AJ57" s="549">
        <v>0</v>
      </c>
      <c r="AK57" s="549">
        <v>0</v>
      </c>
      <c r="AL57" s="549">
        <v>0</v>
      </c>
      <c r="AM57" s="549">
        <v>1</v>
      </c>
      <c r="AN57" s="549">
        <v>0</v>
      </c>
      <c r="AO57" s="549">
        <v>0</v>
      </c>
      <c r="AP57" s="549">
        <v>1</v>
      </c>
      <c r="AQ57" s="549">
        <v>50</v>
      </c>
      <c r="AS57" s="388">
        <v>22</v>
      </c>
      <c r="AT57" s="388">
        <v>3</v>
      </c>
      <c r="AU57" s="388">
        <v>3</v>
      </c>
      <c r="AV57" s="388">
        <v>0</v>
      </c>
      <c r="AW57" s="388">
        <v>0</v>
      </c>
      <c r="AX57" s="388">
        <v>1</v>
      </c>
      <c r="AY57" s="388">
        <v>3</v>
      </c>
      <c r="AZ57" s="388">
        <v>2</v>
      </c>
      <c r="BA57" s="388">
        <v>8</v>
      </c>
      <c r="BB57" s="548">
        <v>0.13600000000000001</v>
      </c>
      <c r="BC57" s="548">
        <v>0.24</v>
      </c>
      <c r="BD57" s="548">
        <v>0.27300000000000002</v>
      </c>
      <c r="BE57" s="548">
        <v>0.51300000000000001</v>
      </c>
      <c r="BG57" s="388">
        <v>168</v>
      </c>
      <c r="BH57" s="388">
        <v>22</v>
      </c>
      <c r="BI57" s="388">
        <v>47</v>
      </c>
      <c r="BJ57" s="388">
        <v>14</v>
      </c>
      <c r="BK57" s="388">
        <v>1</v>
      </c>
      <c r="BL57" s="388">
        <v>9</v>
      </c>
      <c r="BM57" s="388">
        <v>29</v>
      </c>
      <c r="BN57" s="388">
        <v>24</v>
      </c>
      <c r="BO57" s="388">
        <v>47</v>
      </c>
      <c r="BP57" s="548">
        <v>0.28000000000000003</v>
      </c>
      <c r="BQ57" s="548">
        <v>0.372</v>
      </c>
      <c r="BR57" s="548">
        <v>0.53600000000000003</v>
      </c>
      <c r="BS57" s="548">
        <v>0.90800000000000003</v>
      </c>
    </row>
    <row r="58" spans="1:71">
      <c r="A58" s="388" t="s">
        <v>7884</v>
      </c>
      <c r="B58" s="388" t="s">
        <v>7885</v>
      </c>
      <c r="C58" s="388">
        <v>24</v>
      </c>
      <c r="D58" s="388" t="s">
        <v>68</v>
      </c>
      <c r="E58" s="388" t="s">
        <v>43</v>
      </c>
      <c r="F58" s="388" t="s">
        <v>10</v>
      </c>
      <c r="G58" s="388">
        <v>70</v>
      </c>
      <c r="H58" s="388">
        <v>213</v>
      </c>
      <c r="I58" s="388">
        <v>190</v>
      </c>
      <c r="J58" s="388">
        <v>14</v>
      </c>
      <c r="K58" s="388">
        <v>32</v>
      </c>
      <c r="L58" s="388">
        <v>9</v>
      </c>
      <c r="M58" s="388">
        <v>0</v>
      </c>
      <c r="N58" s="388">
        <v>2</v>
      </c>
      <c r="O58" s="388">
        <v>15</v>
      </c>
      <c r="P58" s="388">
        <v>1</v>
      </c>
      <c r="Q58" s="388">
        <v>0</v>
      </c>
      <c r="R58" s="388">
        <v>18</v>
      </c>
      <c r="S58" s="388">
        <v>47</v>
      </c>
      <c r="T58" s="548">
        <v>0.16800000000000001</v>
      </c>
      <c r="U58" s="548">
        <v>0.254</v>
      </c>
      <c r="V58" s="548">
        <v>0.247</v>
      </c>
      <c r="W58" s="548">
        <v>0.501</v>
      </c>
      <c r="X58" s="388">
        <v>34</v>
      </c>
      <c r="Y58" s="388">
        <v>47</v>
      </c>
      <c r="Z58" s="388">
        <v>3</v>
      </c>
      <c r="AA58" s="388">
        <v>4</v>
      </c>
      <c r="AB58" s="388">
        <v>0</v>
      </c>
      <c r="AC58" s="388">
        <v>1</v>
      </c>
      <c r="AD58" s="388">
        <v>4</v>
      </c>
      <c r="AE58" s="388" t="s">
        <v>6524</v>
      </c>
      <c r="AG58" s="549">
        <v>0</v>
      </c>
      <c r="AH58" s="549">
        <v>67</v>
      </c>
      <c r="AI58" s="549">
        <v>0</v>
      </c>
      <c r="AJ58" s="549">
        <v>0</v>
      </c>
      <c r="AK58" s="549">
        <v>0</v>
      </c>
      <c r="AL58" s="549">
        <v>0</v>
      </c>
      <c r="AM58" s="549">
        <v>0</v>
      </c>
      <c r="AN58" s="549">
        <v>0</v>
      </c>
      <c r="AO58" s="549">
        <v>0</v>
      </c>
      <c r="AP58" s="549">
        <v>0</v>
      </c>
      <c r="AQ58" s="549">
        <v>0</v>
      </c>
      <c r="AS58" s="388">
        <v>51</v>
      </c>
      <c r="AT58" s="388">
        <v>5</v>
      </c>
      <c r="AU58" s="388">
        <v>11</v>
      </c>
      <c r="AV58" s="388">
        <v>2</v>
      </c>
      <c r="AW58" s="388">
        <v>0</v>
      </c>
      <c r="AX58" s="388">
        <v>0</v>
      </c>
      <c r="AY58" s="388">
        <v>3</v>
      </c>
      <c r="AZ58" s="388">
        <v>6</v>
      </c>
      <c r="BA58" s="388">
        <v>13</v>
      </c>
      <c r="BB58" s="548">
        <v>0.216</v>
      </c>
      <c r="BC58" s="548">
        <v>0.30499999999999999</v>
      </c>
      <c r="BD58" s="548">
        <v>0.255</v>
      </c>
      <c r="BE58" s="548">
        <v>0.56000000000000005</v>
      </c>
      <c r="BG58" s="388">
        <v>139</v>
      </c>
      <c r="BH58" s="388">
        <v>9</v>
      </c>
      <c r="BI58" s="388">
        <v>21</v>
      </c>
      <c r="BJ58" s="388">
        <v>7</v>
      </c>
      <c r="BK58" s="388">
        <v>0</v>
      </c>
      <c r="BL58" s="388">
        <v>2</v>
      </c>
      <c r="BM58" s="388">
        <v>12</v>
      </c>
      <c r="BN58" s="388">
        <v>12</v>
      </c>
      <c r="BO58" s="388">
        <v>34</v>
      </c>
      <c r="BP58" s="548">
        <v>0.151</v>
      </c>
      <c r="BQ58" s="548">
        <v>0.23400000000000001</v>
      </c>
      <c r="BR58" s="548">
        <v>0.245</v>
      </c>
      <c r="BS58" s="548">
        <v>0.47899999999999998</v>
      </c>
    </row>
    <row r="59" spans="1:71">
      <c r="A59" s="388" t="s">
        <v>179</v>
      </c>
      <c r="B59" s="388" t="s">
        <v>10745</v>
      </c>
      <c r="C59" s="388">
        <v>34</v>
      </c>
      <c r="D59" s="388" t="s">
        <v>66</v>
      </c>
      <c r="E59" s="388" t="s">
        <v>43</v>
      </c>
      <c r="F59" s="388" t="s">
        <v>35</v>
      </c>
      <c r="G59" s="388">
        <v>68</v>
      </c>
      <c r="H59" s="388">
        <v>203</v>
      </c>
      <c r="I59" s="388">
        <v>189</v>
      </c>
      <c r="J59" s="388">
        <v>19</v>
      </c>
      <c r="K59" s="388">
        <v>41</v>
      </c>
      <c r="L59" s="388">
        <v>7</v>
      </c>
      <c r="M59" s="388">
        <v>3</v>
      </c>
      <c r="N59" s="388">
        <v>2</v>
      </c>
      <c r="O59" s="388">
        <v>12</v>
      </c>
      <c r="P59" s="388">
        <v>6</v>
      </c>
      <c r="Q59" s="388">
        <v>2</v>
      </c>
      <c r="R59" s="388">
        <v>12</v>
      </c>
      <c r="S59" s="388">
        <v>58</v>
      </c>
      <c r="T59" s="548">
        <v>0.217</v>
      </c>
      <c r="U59" s="548">
        <v>0.26200000000000001</v>
      </c>
      <c r="V59" s="548">
        <v>0.317</v>
      </c>
      <c r="W59" s="548">
        <v>0.57999999999999996</v>
      </c>
      <c r="X59" s="388">
        <v>60</v>
      </c>
      <c r="Y59" s="388">
        <v>60</v>
      </c>
      <c r="Z59" s="388">
        <v>2</v>
      </c>
      <c r="AA59" s="388">
        <v>0</v>
      </c>
      <c r="AB59" s="388">
        <v>1</v>
      </c>
      <c r="AC59" s="388">
        <v>1</v>
      </c>
      <c r="AD59" s="388">
        <v>0</v>
      </c>
      <c r="AE59" s="388" t="s">
        <v>6656</v>
      </c>
      <c r="AG59" s="549">
        <v>0</v>
      </c>
      <c r="AH59" s="549">
        <v>0</v>
      </c>
      <c r="AI59" s="549">
        <v>0</v>
      </c>
      <c r="AJ59" s="549">
        <v>0</v>
      </c>
      <c r="AK59" s="549">
        <v>0</v>
      </c>
      <c r="AL59" s="549">
        <v>0</v>
      </c>
      <c r="AM59" s="549">
        <v>34</v>
      </c>
      <c r="AN59" s="549">
        <v>23</v>
      </c>
      <c r="AO59" s="549">
        <v>11</v>
      </c>
      <c r="AP59" s="549">
        <v>59</v>
      </c>
      <c r="AQ59" s="549">
        <v>0</v>
      </c>
      <c r="AS59" s="388">
        <v>29</v>
      </c>
      <c r="AT59" s="388">
        <v>3</v>
      </c>
      <c r="AU59" s="388">
        <v>6</v>
      </c>
      <c r="AV59" s="388">
        <v>1</v>
      </c>
      <c r="AW59" s="388">
        <v>0</v>
      </c>
      <c r="AX59" s="388">
        <v>0</v>
      </c>
      <c r="AY59" s="388">
        <v>0</v>
      </c>
      <c r="AZ59" s="388">
        <v>2</v>
      </c>
      <c r="BA59" s="388">
        <v>10</v>
      </c>
      <c r="BB59" s="548">
        <v>0.20699999999999999</v>
      </c>
      <c r="BC59" s="548">
        <v>0.25800000000000001</v>
      </c>
      <c r="BD59" s="548">
        <v>0.24099999999999999</v>
      </c>
      <c r="BE59" s="548">
        <v>0.499</v>
      </c>
      <c r="BG59" s="388">
        <v>160</v>
      </c>
      <c r="BH59" s="388">
        <v>16</v>
      </c>
      <c r="BI59" s="388">
        <v>35</v>
      </c>
      <c r="BJ59" s="388">
        <v>6</v>
      </c>
      <c r="BK59" s="388">
        <v>3</v>
      </c>
      <c r="BL59" s="388">
        <v>2</v>
      </c>
      <c r="BM59" s="388">
        <v>12</v>
      </c>
      <c r="BN59" s="388">
        <v>10</v>
      </c>
      <c r="BO59" s="388">
        <v>48</v>
      </c>
      <c r="BP59" s="548">
        <v>0.219</v>
      </c>
      <c r="BQ59" s="548">
        <v>0.26300000000000001</v>
      </c>
      <c r="BR59" s="548">
        <v>0.33100000000000002</v>
      </c>
      <c r="BS59" s="548">
        <v>0.59399999999999997</v>
      </c>
    </row>
    <row r="60" spans="1:71">
      <c r="A60" s="388" t="s">
        <v>10746</v>
      </c>
      <c r="B60" s="388" t="s">
        <v>10747</v>
      </c>
      <c r="C60" s="388">
        <v>25</v>
      </c>
      <c r="D60" s="388" t="s">
        <v>97</v>
      </c>
      <c r="E60" s="388" t="s">
        <v>43</v>
      </c>
      <c r="F60" s="388" t="s">
        <v>10</v>
      </c>
      <c r="G60" s="388">
        <v>74</v>
      </c>
      <c r="H60" s="388">
        <v>210</v>
      </c>
      <c r="I60" s="388">
        <v>184</v>
      </c>
      <c r="J60" s="388">
        <v>23</v>
      </c>
      <c r="K60" s="388">
        <v>44</v>
      </c>
      <c r="L60" s="388">
        <v>9</v>
      </c>
      <c r="M60" s="388">
        <v>2</v>
      </c>
      <c r="N60" s="388">
        <v>6</v>
      </c>
      <c r="O60" s="388">
        <v>33</v>
      </c>
      <c r="P60" s="388">
        <v>3</v>
      </c>
      <c r="Q60" s="388">
        <v>4</v>
      </c>
      <c r="R60" s="388">
        <v>19</v>
      </c>
      <c r="S60" s="388">
        <v>60</v>
      </c>
      <c r="T60" s="548">
        <v>0.23899999999999999</v>
      </c>
      <c r="U60" s="548">
        <v>0.31900000000000001</v>
      </c>
      <c r="V60" s="548">
        <v>0.40799999999999997</v>
      </c>
      <c r="W60" s="548">
        <v>0.72699999999999998</v>
      </c>
      <c r="X60" s="388">
        <v>90</v>
      </c>
      <c r="Y60" s="388">
        <v>75</v>
      </c>
      <c r="Z60" s="388">
        <v>3</v>
      </c>
      <c r="AA60" s="388">
        <v>4</v>
      </c>
      <c r="AB60" s="388">
        <v>0</v>
      </c>
      <c r="AC60" s="388">
        <v>3</v>
      </c>
      <c r="AD60" s="388">
        <v>1</v>
      </c>
      <c r="AE60" s="388" t="s">
        <v>10748</v>
      </c>
      <c r="AG60" s="549">
        <v>0</v>
      </c>
      <c r="AH60" s="549">
        <v>0</v>
      </c>
      <c r="AI60" s="549">
        <v>2</v>
      </c>
      <c r="AJ60" s="549">
        <v>13</v>
      </c>
      <c r="AK60" s="549">
        <v>56</v>
      </c>
      <c r="AL60" s="549">
        <v>2</v>
      </c>
      <c r="AM60" s="549">
        <v>1</v>
      </c>
      <c r="AN60" s="549">
        <v>0</v>
      </c>
      <c r="AO60" s="549">
        <v>0</v>
      </c>
      <c r="AP60" s="549">
        <v>1</v>
      </c>
      <c r="AQ60" s="549">
        <v>0</v>
      </c>
      <c r="AS60" s="388">
        <v>51</v>
      </c>
      <c r="AT60" s="388">
        <v>9</v>
      </c>
      <c r="AU60" s="388">
        <v>14</v>
      </c>
      <c r="AV60" s="388">
        <v>5</v>
      </c>
      <c r="AW60" s="388">
        <v>0</v>
      </c>
      <c r="AX60" s="388">
        <v>2</v>
      </c>
      <c r="AY60" s="388">
        <v>7</v>
      </c>
      <c r="AZ60" s="388">
        <v>7</v>
      </c>
      <c r="BA60" s="388">
        <v>19</v>
      </c>
      <c r="BB60" s="548">
        <v>0.27500000000000002</v>
      </c>
      <c r="BC60" s="548">
        <v>0.38100000000000001</v>
      </c>
      <c r="BD60" s="548">
        <v>0.49</v>
      </c>
      <c r="BE60" s="548">
        <v>0.871</v>
      </c>
      <c r="BG60" s="388">
        <v>133</v>
      </c>
      <c r="BH60" s="388">
        <v>14</v>
      </c>
      <c r="BI60" s="388">
        <v>30</v>
      </c>
      <c r="BJ60" s="388">
        <v>4</v>
      </c>
      <c r="BK60" s="388">
        <v>2</v>
      </c>
      <c r="BL60" s="388">
        <v>4</v>
      </c>
      <c r="BM60" s="388">
        <v>26</v>
      </c>
      <c r="BN60" s="388">
        <v>12</v>
      </c>
      <c r="BO60" s="388">
        <v>41</v>
      </c>
      <c r="BP60" s="548">
        <v>0.22600000000000001</v>
      </c>
      <c r="BQ60" s="548">
        <v>0.29299999999999998</v>
      </c>
      <c r="BR60" s="548">
        <v>0.376</v>
      </c>
      <c r="BS60" s="548">
        <v>0.66900000000000004</v>
      </c>
    </row>
    <row r="61" spans="1:71">
      <c r="A61" s="388" t="s">
        <v>7720</v>
      </c>
      <c r="B61" s="388" t="s">
        <v>7721</v>
      </c>
      <c r="C61" s="388">
        <v>30</v>
      </c>
      <c r="D61" s="388" t="s">
        <v>64</v>
      </c>
      <c r="E61" s="388" t="s">
        <v>34</v>
      </c>
      <c r="F61" s="388" t="s">
        <v>10</v>
      </c>
      <c r="G61" s="388">
        <v>73</v>
      </c>
      <c r="H61" s="388">
        <v>198</v>
      </c>
      <c r="I61" s="388">
        <v>182</v>
      </c>
      <c r="J61" s="388">
        <v>9</v>
      </c>
      <c r="K61" s="388">
        <v>38</v>
      </c>
      <c r="L61" s="388">
        <v>5</v>
      </c>
      <c r="M61" s="388">
        <v>0</v>
      </c>
      <c r="N61" s="388">
        <v>1</v>
      </c>
      <c r="O61" s="388">
        <v>17</v>
      </c>
      <c r="P61" s="388">
        <v>1</v>
      </c>
      <c r="Q61" s="388">
        <v>0</v>
      </c>
      <c r="R61" s="388">
        <v>9</v>
      </c>
      <c r="S61" s="388">
        <v>29</v>
      </c>
      <c r="T61" s="548">
        <v>0.20899999999999999</v>
      </c>
      <c r="U61" s="548">
        <v>0.247</v>
      </c>
      <c r="V61" s="548">
        <v>0.253</v>
      </c>
      <c r="W61" s="548">
        <v>0.5</v>
      </c>
      <c r="X61" s="388">
        <v>40</v>
      </c>
      <c r="Y61" s="388">
        <v>46</v>
      </c>
      <c r="Z61" s="388">
        <v>4</v>
      </c>
      <c r="AA61" s="388">
        <v>1</v>
      </c>
      <c r="AB61" s="388">
        <v>4</v>
      </c>
      <c r="AC61" s="388">
        <v>2</v>
      </c>
      <c r="AD61" s="388">
        <v>2</v>
      </c>
      <c r="AE61" s="388" t="s">
        <v>10749</v>
      </c>
      <c r="AG61" s="549">
        <v>2</v>
      </c>
      <c r="AH61" s="549">
        <v>71</v>
      </c>
      <c r="AI61" s="549">
        <v>0</v>
      </c>
      <c r="AJ61" s="549">
        <v>0</v>
      </c>
      <c r="AK61" s="549">
        <v>0</v>
      </c>
      <c r="AL61" s="549">
        <v>0</v>
      </c>
      <c r="AM61" s="549">
        <v>0</v>
      </c>
      <c r="AN61" s="549">
        <v>0</v>
      </c>
      <c r="AO61" s="549">
        <v>0</v>
      </c>
      <c r="AP61" s="549">
        <v>0</v>
      </c>
      <c r="AQ61" s="549">
        <v>0</v>
      </c>
      <c r="AS61" s="388">
        <v>58</v>
      </c>
      <c r="AT61" s="388">
        <v>5</v>
      </c>
      <c r="AU61" s="388">
        <v>9</v>
      </c>
      <c r="AV61" s="388">
        <v>1</v>
      </c>
      <c r="AW61" s="388">
        <v>0</v>
      </c>
      <c r="AX61" s="388">
        <v>1</v>
      </c>
      <c r="AY61" s="388">
        <v>3</v>
      </c>
      <c r="AZ61" s="388">
        <v>4</v>
      </c>
      <c r="BA61" s="388">
        <v>8</v>
      </c>
      <c r="BB61" s="548">
        <v>0.155</v>
      </c>
      <c r="BC61" s="548">
        <v>0.219</v>
      </c>
      <c r="BD61" s="548">
        <v>0.224</v>
      </c>
      <c r="BE61" s="548">
        <v>0.443</v>
      </c>
      <c r="BG61" s="388">
        <v>124</v>
      </c>
      <c r="BH61" s="388">
        <v>4</v>
      </c>
      <c r="BI61" s="388">
        <v>29</v>
      </c>
      <c r="BJ61" s="388">
        <v>4</v>
      </c>
      <c r="BK61" s="388">
        <v>0</v>
      </c>
      <c r="BL61" s="388">
        <v>0</v>
      </c>
      <c r="BM61" s="388">
        <v>14</v>
      </c>
      <c r="BN61" s="388">
        <v>5</v>
      </c>
      <c r="BO61" s="388">
        <v>21</v>
      </c>
      <c r="BP61" s="548">
        <v>0.23400000000000001</v>
      </c>
      <c r="BQ61" s="548">
        <v>0.26200000000000001</v>
      </c>
      <c r="BR61" s="548">
        <v>0.26600000000000001</v>
      </c>
      <c r="BS61" s="548">
        <v>0.52800000000000002</v>
      </c>
    </row>
    <row r="62" spans="1:71">
      <c r="A62" s="388" t="s">
        <v>7910</v>
      </c>
      <c r="B62" s="388" t="s">
        <v>7911</v>
      </c>
      <c r="C62" s="388">
        <v>23</v>
      </c>
      <c r="D62" s="388" t="s">
        <v>113</v>
      </c>
      <c r="E62" s="388" t="s">
        <v>43</v>
      </c>
      <c r="F62" s="388" t="s">
        <v>35</v>
      </c>
      <c r="G62" s="388">
        <v>91</v>
      </c>
      <c r="H62" s="388">
        <v>202</v>
      </c>
      <c r="I62" s="388">
        <v>181</v>
      </c>
      <c r="J62" s="388">
        <v>17</v>
      </c>
      <c r="K62" s="388">
        <v>42</v>
      </c>
      <c r="L62" s="388">
        <v>9</v>
      </c>
      <c r="M62" s="388">
        <v>1</v>
      </c>
      <c r="N62" s="388">
        <v>5</v>
      </c>
      <c r="O62" s="388">
        <v>19</v>
      </c>
      <c r="P62" s="388">
        <v>1</v>
      </c>
      <c r="Q62" s="388">
        <v>0</v>
      </c>
      <c r="R62" s="388">
        <v>18</v>
      </c>
      <c r="S62" s="388">
        <v>64</v>
      </c>
      <c r="T62" s="548">
        <v>0.23200000000000001</v>
      </c>
      <c r="U62" s="548">
        <v>0.307</v>
      </c>
      <c r="V62" s="548">
        <v>0.376</v>
      </c>
      <c r="W62" s="548">
        <v>0.68300000000000005</v>
      </c>
      <c r="X62" s="388">
        <v>72</v>
      </c>
      <c r="Y62" s="388">
        <v>68</v>
      </c>
      <c r="Z62" s="388">
        <v>0</v>
      </c>
      <c r="AA62" s="388">
        <v>2</v>
      </c>
      <c r="AB62" s="388">
        <v>0</v>
      </c>
      <c r="AC62" s="388">
        <v>1</v>
      </c>
      <c r="AD62" s="388">
        <v>2</v>
      </c>
      <c r="AE62" s="388" t="s">
        <v>10750</v>
      </c>
      <c r="AG62" s="549">
        <v>0</v>
      </c>
      <c r="AH62" s="549">
        <v>0</v>
      </c>
      <c r="AI62" s="549">
        <v>31</v>
      </c>
      <c r="AJ62" s="549">
        <v>10</v>
      </c>
      <c r="AK62" s="549">
        <v>17</v>
      </c>
      <c r="AL62" s="549">
        <v>0</v>
      </c>
      <c r="AM62" s="549">
        <v>0</v>
      </c>
      <c r="AN62" s="549">
        <v>0</v>
      </c>
      <c r="AO62" s="549">
        <v>0</v>
      </c>
      <c r="AP62" s="549">
        <v>0</v>
      </c>
      <c r="AQ62" s="549">
        <v>0</v>
      </c>
      <c r="AS62" s="388">
        <v>31</v>
      </c>
      <c r="AT62" s="388">
        <v>5</v>
      </c>
      <c r="AU62" s="388">
        <v>10</v>
      </c>
      <c r="AV62" s="388">
        <v>2</v>
      </c>
      <c r="AW62" s="388">
        <v>1</v>
      </c>
      <c r="AX62" s="388">
        <v>1</v>
      </c>
      <c r="AY62" s="388">
        <v>4</v>
      </c>
      <c r="AZ62" s="388">
        <v>6</v>
      </c>
      <c r="BA62" s="388">
        <v>9</v>
      </c>
      <c r="BB62" s="548">
        <v>0.32300000000000001</v>
      </c>
      <c r="BC62" s="548">
        <v>0.44700000000000001</v>
      </c>
      <c r="BD62" s="548">
        <v>0.54800000000000004</v>
      </c>
      <c r="BE62" s="548">
        <v>0.995</v>
      </c>
      <c r="BG62" s="388">
        <v>150</v>
      </c>
      <c r="BH62" s="388">
        <v>12</v>
      </c>
      <c r="BI62" s="388">
        <v>32</v>
      </c>
      <c r="BJ62" s="388">
        <v>7</v>
      </c>
      <c r="BK62" s="388">
        <v>0</v>
      </c>
      <c r="BL62" s="388">
        <v>4</v>
      </c>
      <c r="BM62" s="388">
        <v>15</v>
      </c>
      <c r="BN62" s="388">
        <v>12</v>
      </c>
      <c r="BO62" s="388">
        <v>55</v>
      </c>
      <c r="BP62" s="548">
        <v>0.21299999999999999</v>
      </c>
      <c r="BQ62" s="548">
        <v>0.27400000000000002</v>
      </c>
      <c r="BR62" s="548">
        <v>0.34</v>
      </c>
      <c r="BS62" s="548">
        <v>0.61399999999999999</v>
      </c>
    </row>
    <row r="63" spans="1:71">
      <c r="A63" s="388" t="s">
        <v>10751</v>
      </c>
      <c r="B63" s="388" t="s">
        <v>10752</v>
      </c>
      <c r="C63" s="388">
        <v>23</v>
      </c>
      <c r="D63" s="388" t="s">
        <v>51</v>
      </c>
      <c r="E63" s="388" t="s">
        <v>52</v>
      </c>
      <c r="F63" s="388" t="s">
        <v>35</v>
      </c>
      <c r="G63" s="388">
        <v>59</v>
      </c>
      <c r="H63" s="388">
        <v>191</v>
      </c>
      <c r="I63" s="388">
        <v>178</v>
      </c>
      <c r="J63" s="388">
        <v>19</v>
      </c>
      <c r="K63" s="388">
        <v>51</v>
      </c>
      <c r="L63" s="388">
        <v>9</v>
      </c>
      <c r="M63" s="388">
        <v>2</v>
      </c>
      <c r="N63" s="388">
        <v>6</v>
      </c>
      <c r="O63" s="388">
        <v>17</v>
      </c>
      <c r="P63" s="388">
        <v>5</v>
      </c>
      <c r="Q63" s="388">
        <v>1</v>
      </c>
      <c r="R63" s="388">
        <v>10</v>
      </c>
      <c r="S63" s="388">
        <v>40</v>
      </c>
      <c r="T63" s="548">
        <v>0.28699999999999998</v>
      </c>
      <c r="U63" s="548">
        <v>0.32500000000000001</v>
      </c>
      <c r="V63" s="548">
        <v>0.46100000000000002</v>
      </c>
      <c r="W63" s="548">
        <v>0.78500000000000003</v>
      </c>
      <c r="X63" s="388">
        <v>114</v>
      </c>
      <c r="Y63" s="388">
        <v>82</v>
      </c>
      <c r="Z63" s="388">
        <v>1</v>
      </c>
      <c r="AA63" s="388">
        <v>1</v>
      </c>
      <c r="AB63" s="388">
        <v>0</v>
      </c>
      <c r="AC63" s="388">
        <v>2</v>
      </c>
      <c r="AD63" s="388">
        <v>2</v>
      </c>
      <c r="AE63" s="388" t="s">
        <v>10098</v>
      </c>
      <c r="AG63" s="549">
        <v>0</v>
      </c>
      <c r="AH63" s="549">
        <v>0</v>
      </c>
      <c r="AI63" s="549">
        <v>0</v>
      </c>
      <c r="AJ63" s="549">
        <v>0</v>
      </c>
      <c r="AK63" s="549">
        <v>0</v>
      </c>
      <c r="AL63" s="549">
        <v>0</v>
      </c>
      <c r="AM63" s="549">
        <v>13</v>
      </c>
      <c r="AN63" s="549">
        <v>15</v>
      </c>
      <c r="AO63" s="549">
        <v>20</v>
      </c>
      <c r="AP63" s="549">
        <v>47</v>
      </c>
      <c r="AQ63" s="549">
        <v>2</v>
      </c>
      <c r="AS63" s="388">
        <v>65</v>
      </c>
      <c r="AT63" s="388">
        <v>8</v>
      </c>
      <c r="AU63" s="388">
        <v>19</v>
      </c>
      <c r="AV63" s="388">
        <v>4</v>
      </c>
      <c r="AW63" s="388">
        <v>1</v>
      </c>
      <c r="AX63" s="388">
        <v>4</v>
      </c>
      <c r="AY63" s="388">
        <v>8</v>
      </c>
      <c r="AZ63" s="388">
        <v>5</v>
      </c>
      <c r="BA63" s="388">
        <v>16</v>
      </c>
      <c r="BB63" s="548">
        <v>0.29199999999999998</v>
      </c>
      <c r="BC63" s="548">
        <v>0.35199999999999998</v>
      </c>
      <c r="BD63" s="548">
        <v>0.56899999999999995</v>
      </c>
      <c r="BE63" s="548">
        <v>0.92100000000000004</v>
      </c>
      <c r="BG63" s="388">
        <v>113</v>
      </c>
      <c r="BH63" s="388">
        <v>11</v>
      </c>
      <c r="BI63" s="388">
        <v>32</v>
      </c>
      <c r="BJ63" s="388">
        <v>5</v>
      </c>
      <c r="BK63" s="388">
        <v>1</v>
      </c>
      <c r="BL63" s="388">
        <v>2</v>
      </c>
      <c r="BM63" s="388">
        <v>9</v>
      </c>
      <c r="BN63" s="388">
        <v>5</v>
      </c>
      <c r="BO63" s="388">
        <v>24</v>
      </c>
      <c r="BP63" s="548">
        <v>0.28299999999999997</v>
      </c>
      <c r="BQ63" s="548">
        <v>0.308</v>
      </c>
      <c r="BR63" s="548">
        <v>0.39800000000000002</v>
      </c>
      <c r="BS63" s="548">
        <v>0.70599999999999996</v>
      </c>
    </row>
    <row r="64" spans="1:71">
      <c r="A64" s="388" t="s">
        <v>7812</v>
      </c>
      <c r="B64" s="388" t="s">
        <v>7813</v>
      </c>
      <c r="C64" s="388">
        <v>33</v>
      </c>
      <c r="D64" s="388" t="s">
        <v>88</v>
      </c>
      <c r="E64" s="388" t="s">
        <v>34</v>
      </c>
      <c r="F64" s="388" t="s">
        <v>35</v>
      </c>
      <c r="G64" s="388">
        <v>59</v>
      </c>
      <c r="H64" s="388">
        <v>185</v>
      </c>
      <c r="I64" s="388">
        <v>176</v>
      </c>
      <c r="J64" s="388">
        <v>19</v>
      </c>
      <c r="K64" s="388">
        <v>47</v>
      </c>
      <c r="L64" s="388">
        <v>8</v>
      </c>
      <c r="M64" s="388">
        <v>2</v>
      </c>
      <c r="N64" s="388">
        <v>3</v>
      </c>
      <c r="O64" s="388">
        <v>21</v>
      </c>
      <c r="P64" s="388">
        <v>1</v>
      </c>
      <c r="Q64" s="388">
        <v>0</v>
      </c>
      <c r="R64" s="388">
        <v>6</v>
      </c>
      <c r="S64" s="388">
        <v>45</v>
      </c>
      <c r="T64" s="548">
        <v>0.26700000000000002</v>
      </c>
      <c r="U64" s="548">
        <v>0.28999999999999998</v>
      </c>
      <c r="V64" s="548">
        <v>0.38600000000000001</v>
      </c>
      <c r="W64" s="548">
        <v>0.67600000000000005</v>
      </c>
      <c r="X64" s="388">
        <v>83</v>
      </c>
      <c r="Y64" s="388">
        <v>68</v>
      </c>
      <c r="Z64" s="388">
        <v>2</v>
      </c>
      <c r="AA64" s="388">
        <v>0</v>
      </c>
      <c r="AB64" s="388">
        <v>2</v>
      </c>
      <c r="AC64" s="388">
        <v>1</v>
      </c>
      <c r="AD64" s="388">
        <v>0</v>
      </c>
      <c r="AE64" s="388" t="s">
        <v>6526</v>
      </c>
      <c r="AG64" s="549">
        <v>0</v>
      </c>
      <c r="AH64" s="549">
        <v>0</v>
      </c>
      <c r="AI64" s="549">
        <v>48</v>
      </c>
      <c r="AJ64" s="549">
        <v>0</v>
      </c>
      <c r="AK64" s="549">
        <v>0</v>
      </c>
      <c r="AL64" s="549">
        <v>0</v>
      </c>
      <c r="AM64" s="549">
        <v>0</v>
      </c>
      <c r="AN64" s="549">
        <v>0</v>
      </c>
      <c r="AO64" s="549">
        <v>0</v>
      </c>
      <c r="AP64" s="549">
        <v>0</v>
      </c>
      <c r="AQ64" s="549">
        <v>6</v>
      </c>
      <c r="AS64" s="388">
        <v>20</v>
      </c>
      <c r="AT64" s="388">
        <v>1</v>
      </c>
      <c r="AU64" s="388">
        <v>2</v>
      </c>
      <c r="AV64" s="388">
        <v>0</v>
      </c>
      <c r="AW64" s="388">
        <v>0</v>
      </c>
      <c r="AX64" s="388">
        <v>0</v>
      </c>
      <c r="AY64" s="388">
        <v>1</v>
      </c>
      <c r="AZ64" s="388">
        <v>0</v>
      </c>
      <c r="BA64" s="388">
        <v>6</v>
      </c>
      <c r="BB64" s="548">
        <v>0.1</v>
      </c>
      <c r="BC64" s="548">
        <v>0.1</v>
      </c>
      <c r="BD64" s="548">
        <v>0.1</v>
      </c>
      <c r="BE64" s="548">
        <v>0.2</v>
      </c>
      <c r="BG64" s="388">
        <v>156</v>
      </c>
      <c r="BH64" s="388">
        <v>18</v>
      </c>
      <c r="BI64" s="388">
        <v>45</v>
      </c>
      <c r="BJ64" s="388">
        <v>8</v>
      </c>
      <c r="BK64" s="388">
        <v>2</v>
      </c>
      <c r="BL64" s="388">
        <v>3</v>
      </c>
      <c r="BM64" s="388">
        <v>20</v>
      </c>
      <c r="BN64" s="388">
        <v>6</v>
      </c>
      <c r="BO64" s="388">
        <v>39</v>
      </c>
      <c r="BP64" s="548">
        <v>0.28799999999999998</v>
      </c>
      <c r="BQ64" s="548">
        <v>0.313</v>
      </c>
      <c r="BR64" s="548">
        <v>0.42299999999999999</v>
      </c>
      <c r="BS64" s="548">
        <v>0.73599999999999999</v>
      </c>
    </row>
    <row r="65" spans="1:71">
      <c r="A65" s="388" t="s">
        <v>10753</v>
      </c>
      <c r="B65" s="388" t="s">
        <v>10754</v>
      </c>
      <c r="C65" s="388">
        <v>23</v>
      </c>
      <c r="D65" s="388" t="s">
        <v>60</v>
      </c>
      <c r="E65" s="388" t="s">
        <v>34</v>
      </c>
      <c r="F65" s="388" t="s">
        <v>37</v>
      </c>
      <c r="G65" s="388">
        <v>45</v>
      </c>
      <c r="H65" s="388">
        <v>191</v>
      </c>
      <c r="I65" s="388">
        <v>170</v>
      </c>
      <c r="J65" s="388">
        <v>23</v>
      </c>
      <c r="K65" s="388">
        <v>40</v>
      </c>
      <c r="L65" s="388">
        <v>9</v>
      </c>
      <c r="M65" s="388">
        <v>0</v>
      </c>
      <c r="N65" s="388">
        <v>4</v>
      </c>
      <c r="O65" s="388">
        <v>11</v>
      </c>
      <c r="P65" s="388">
        <v>2</v>
      </c>
      <c r="Q65" s="388">
        <v>3</v>
      </c>
      <c r="R65" s="388">
        <v>17</v>
      </c>
      <c r="S65" s="388">
        <v>37</v>
      </c>
      <c r="T65" s="548">
        <v>0.23499999999999999</v>
      </c>
      <c r="U65" s="548">
        <v>0.312</v>
      </c>
      <c r="V65" s="548">
        <v>0.35899999999999999</v>
      </c>
      <c r="W65" s="548">
        <v>0.67100000000000004</v>
      </c>
      <c r="X65" s="388">
        <v>87</v>
      </c>
      <c r="Y65" s="388">
        <v>61</v>
      </c>
      <c r="Z65" s="388">
        <v>1</v>
      </c>
      <c r="AA65" s="388">
        <v>2</v>
      </c>
      <c r="AB65" s="388">
        <v>2</v>
      </c>
      <c r="AC65" s="388">
        <v>0</v>
      </c>
      <c r="AD65" s="388">
        <v>0</v>
      </c>
      <c r="AE65" s="388" t="s">
        <v>10035</v>
      </c>
      <c r="AG65" s="549">
        <v>0</v>
      </c>
      <c r="AH65" s="549">
        <v>0</v>
      </c>
      <c r="AI65" s="549">
        <v>0</v>
      </c>
      <c r="AJ65" s="549">
        <v>0</v>
      </c>
      <c r="AK65" s="549">
        <v>0</v>
      </c>
      <c r="AL65" s="549">
        <v>0</v>
      </c>
      <c r="AM65" s="549">
        <v>1</v>
      </c>
      <c r="AN65" s="549">
        <v>45</v>
      </c>
      <c r="AO65" s="549">
        <v>0</v>
      </c>
      <c r="AP65" s="549">
        <v>45</v>
      </c>
      <c r="AQ65" s="549">
        <v>0</v>
      </c>
      <c r="AS65" s="388">
        <v>45</v>
      </c>
      <c r="AT65" s="388">
        <v>8</v>
      </c>
      <c r="AU65" s="388">
        <v>7</v>
      </c>
      <c r="AV65" s="388">
        <v>0</v>
      </c>
      <c r="AW65" s="388">
        <v>0</v>
      </c>
      <c r="AX65" s="388">
        <v>0</v>
      </c>
      <c r="AY65" s="388">
        <v>1</v>
      </c>
      <c r="AZ65" s="388">
        <v>8</v>
      </c>
      <c r="BA65" s="388">
        <v>18</v>
      </c>
      <c r="BB65" s="548">
        <v>0.156</v>
      </c>
      <c r="BC65" s="548">
        <v>0.29599999999999999</v>
      </c>
      <c r="BD65" s="548">
        <v>0.156</v>
      </c>
      <c r="BE65" s="548">
        <v>0.45200000000000001</v>
      </c>
      <c r="BG65" s="388">
        <v>125</v>
      </c>
      <c r="BH65" s="388">
        <v>15</v>
      </c>
      <c r="BI65" s="388">
        <v>33</v>
      </c>
      <c r="BJ65" s="388">
        <v>9</v>
      </c>
      <c r="BK65" s="388">
        <v>0</v>
      </c>
      <c r="BL65" s="388">
        <v>4</v>
      </c>
      <c r="BM65" s="388">
        <v>10</v>
      </c>
      <c r="BN65" s="388">
        <v>9</v>
      </c>
      <c r="BO65" s="388">
        <v>19</v>
      </c>
      <c r="BP65" s="548">
        <v>0.26400000000000001</v>
      </c>
      <c r="BQ65" s="548">
        <v>0.31900000000000001</v>
      </c>
      <c r="BR65" s="548">
        <v>0.432</v>
      </c>
      <c r="BS65" s="548">
        <v>0.751</v>
      </c>
    </row>
    <row r="66" spans="1:71">
      <c r="A66" s="388" t="s">
        <v>10755</v>
      </c>
      <c r="B66" s="388" t="s">
        <v>10756</v>
      </c>
      <c r="C66" s="388">
        <v>27</v>
      </c>
      <c r="D66" s="388" t="s">
        <v>51</v>
      </c>
      <c r="E66" s="388" t="s">
        <v>43</v>
      </c>
      <c r="F66" s="388" t="s">
        <v>35</v>
      </c>
      <c r="G66" s="388">
        <v>97</v>
      </c>
      <c r="H66" s="388">
        <v>184</v>
      </c>
      <c r="I66" s="388">
        <v>166</v>
      </c>
      <c r="J66" s="388">
        <v>19</v>
      </c>
      <c r="K66" s="388">
        <v>38</v>
      </c>
      <c r="L66" s="388">
        <v>11</v>
      </c>
      <c r="M66" s="388">
        <v>0</v>
      </c>
      <c r="N66" s="388">
        <v>6</v>
      </c>
      <c r="O66" s="388">
        <v>27</v>
      </c>
      <c r="P66" s="388">
        <v>0</v>
      </c>
      <c r="Q66" s="388">
        <v>0</v>
      </c>
      <c r="R66" s="388">
        <v>13</v>
      </c>
      <c r="S66" s="388">
        <v>43</v>
      </c>
      <c r="T66" s="548">
        <v>0.22900000000000001</v>
      </c>
      <c r="U66" s="548">
        <v>0.29899999999999999</v>
      </c>
      <c r="V66" s="548">
        <v>0.40400000000000003</v>
      </c>
      <c r="W66" s="548">
        <v>0.70299999999999996</v>
      </c>
      <c r="X66" s="388">
        <v>88</v>
      </c>
      <c r="Y66" s="388">
        <v>67</v>
      </c>
      <c r="Z66" s="388">
        <v>2</v>
      </c>
      <c r="AA66" s="388">
        <v>4</v>
      </c>
      <c r="AB66" s="388">
        <v>0</v>
      </c>
      <c r="AC66" s="388">
        <v>1</v>
      </c>
      <c r="AD66" s="388">
        <v>0</v>
      </c>
      <c r="AE66" s="388" t="s">
        <v>10063</v>
      </c>
      <c r="AG66" s="549">
        <v>0</v>
      </c>
      <c r="AH66" s="549">
        <v>0</v>
      </c>
      <c r="AI66" s="549">
        <v>0</v>
      </c>
      <c r="AJ66" s="549">
        <v>0</v>
      </c>
      <c r="AK66" s="549">
        <v>0</v>
      </c>
      <c r="AL66" s="549">
        <v>0</v>
      </c>
      <c r="AM66" s="549">
        <v>37</v>
      </c>
      <c r="AN66" s="549">
        <v>0</v>
      </c>
      <c r="AO66" s="549">
        <v>4</v>
      </c>
      <c r="AP66" s="549">
        <v>41</v>
      </c>
      <c r="AQ66" s="549">
        <v>1</v>
      </c>
      <c r="AS66" s="388">
        <v>18</v>
      </c>
      <c r="AT66" s="388">
        <v>0</v>
      </c>
      <c r="AU66" s="388">
        <v>2</v>
      </c>
      <c r="AV66" s="388">
        <v>2</v>
      </c>
      <c r="AW66" s="388">
        <v>0</v>
      </c>
      <c r="AX66" s="388">
        <v>0</v>
      </c>
      <c r="AY66" s="388">
        <v>3</v>
      </c>
      <c r="AZ66" s="388">
        <v>0</v>
      </c>
      <c r="BA66" s="388">
        <v>4</v>
      </c>
      <c r="BB66" s="548">
        <v>0.111</v>
      </c>
      <c r="BC66" s="548">
        <v>0.158</v>
      </c>
      <c r="BD66" s="548">
        <v>0.222</v>
      </c>
      <c r="BE66" s="548">
        <v>0.38</v>
      </c>
      <c r="BG66" s="388">
        <v>148</v>
      </c>
      <c r="BH66" s="388">
        <v>19</v>
      </c>
      <c r="BI66" s="388">
        <v>36</v>
      </c>
      <c r="BJ66" s="388">
        <v>9</v>
      </c>
      <c r="BK66" s="388">
        <v>0</v>
      </c>
      <c r="BL66" s="388">
        <v>6</v>
      </c>
      <c r="BM66" s="388">
        <v>24</v>
      </c>
      <c r="BN66" s="388">
        <v>13</v>
      </c>
      <c r="BO66" s="388">
        <v>39</v>
      </c>
      <c r="BP66" s="548">
        <v>0.24299999999999999</v>
      </c>
      <c r="BQ66" s="548">
        <v>0.315</v>
      </c>
      <c r="BR66" s="548">
        <v>0.42599999999999999</v>
      </c>
      <c r="BS66" s="548">
        <v>0.74099999999999999</v>
      </c>
    </row>
    <row r="67" spans="1:71">
      <c r="A67" s="388" t="s">
        <v>7968</v>
      </c>
      <c r="B67" s="388" t="s">
        <v>7969</v>
      </c>
      <c r="C67" s="388">
        <v>29</v>
      </c>
      <c r="D67" s="388" t="s">
        <v>51</v>
      </c>
      <c r="E67" s="388" t="s">
        <v>34</v>
      </c>
      <c r="F67" s="388" t="s">
        <v>10</v>
      </c>
      <c r="G67" s="388">
        <v>76</v>
      </c>
      <c r="H67" s="388">
        <v>180</v>
      </c>
      <c r="I67" s="388">
        <v>165</v>
      </c>
      <c r="J67" s="388">
        <v>15</v>
      </c>
      <c r="K67" s="388">
        <v>46</v>
      </c>
      <c r="L67" s="388">
        <v>11</v>
      </c>
      <c r="M67" s="388">
        <v>0</v>
      </c>
      <c r="N67" s="388">
        <v>2</v>
      </c>
      <c r="O67" s="388">
        <v>18</v>
      </c>
      <c r="P67" s="388">
        <v>2</v>
      </c>
      <c r="Q67" s="388">
        <v>2</v>
      </c>
      <c r="R67" s="388">
        <v>10</v>
      </c>
      <c r="S67" s="388">
        <v>53</v>
      </c>
      <c r="T67" s="548">
        <v>0.27900000000000003</v>
      </c>
      <c r="U67" s="548">
        <v>0.32200000000000001</v>
      </c>
      <c r="V67" s="548">
        <v>0.38200000000000001</v>
      </c>
      <c r="W67" s="548">
        <v>0.70399999999999996</v>
      </c>
      <c r="X67" s="388">
        <v>93</v>
      </c>
      <c r="Y67" s="388">
        <v>63</v>
      </c>
      <c r="Z67" s="388">
        <v>3</v>
      </c>
      <c r="AA67" s="388">
        <v>2</v>
      </c>
      <c r="AB67" s="388">
        <v>0</v>
      </c>
      <c r="AC67" s="388">
        <v>3</v>
      </c>
      <c r="AD67" s="388">
        <v>0</v>
      </c>
      <c r="AE67" s="388" t="s">
        <v>10757</v>
      </c>
      <c r="AG67" s="549">
        <v>1</v>
      </c>
      <c r="AH67" s="549">
        <v>0</v>
      </c>
      <c r="AI67" s="549">
        <v>0</v>
      </c>
      <c r="AJ67" s="549">
        <v>0</v>
      </c>
      <c r="AK67" s="549">
        <v>0</v>
      </c>
      <c r="AL67" s="549">
        <v>0</v>
      </c>
      <c r="AM67" s="549">
        <v>29</v>
      </c>
      <c r="AN67" s="549">
        <v>36</v>
      </c>
      <c r="AO67" s="549">
        <v>5</v>
      </c>
      <c r="AP67" s="549">
        <v>67</v>
      </c>
      <c r="AQ67" s="549">
        <v>1</v>
      </c>
      <c r="AS67" s="388">
        <v>69</v>
      </c>
      <c r="AT67" s="388">
        <v>5</v>
      </c>
      <c r="AU67" s="388">
        <v>23</v>
      </c>
      <c r="AV67" s="388">
        <v>6</v>
      </c>
      <c r="AW67" s="388">
        <v>0</v>
      </c>
      <c r="AX67" s="388">
        <v>1</v>
      </c>
      <c r="AY67" s="388">
        <v>9</v>
      </c>
      <c r="AZ67" s="388">
        <v>3</v>
      </c>
      <c r="BA67" s="388">
        <v>21</v>
      </c>
      <c r="BB67" s="548">
        <v>0.33300000000000002</v>
      </c>
      <c r="BC67" s="548">
        <v>0.35099999999999998</v>
      </c>
      <c r="BD67" s="548">
        <v>0.46400000000000002</v>
      </c>
      <c r="BE67" s="548">
        <v>0.81499999999999995</v>
      </c>
      <c r="BG67" s="388">
        <v>96</v>
      </c>
      <c r="BH67" s="388">
        <v>10</v>
      </c>
      <c r="BI67" s="388">
        <v>23</v>
      </c>
      <c r="BJ67" s="388">
        <v>5</v>
      </c>
      <c r="BK67" s="388">
        <v>0</v>
      </c>
      <c r="BL67" s="388">
        <v>1</v>
      </c>
      <c r="BM67" s="388">
        <v>9</v>
      </c>
      <c r="BN67" s="388">
        <v>7</v>
      </c>
      <c r="BO67" s="388">
        <v>32</v>
      </c>
      <c r="BP67" s="548">
        <v>0.24</v>
      </c>
      <c r="BQ67" s="548">
        <v>0.30199999999999999</v>
      </c>
      <c r="BR67" s="548">
        <v>0.32300000000000001</v>
      </c>
      <c r="BS67" s="548">
        <v>0.625</v>
      </c>
    </row>
    <row r="68" spans="1:71">
      <c r="A68" s="388" t="s">
        <v>10758</v>
      </c>
      <c r="B68" s="388" t="s">
        <v>10759</v>
      </c>
      <c r="C68" s="388">
        <v>34</v>
      </c>
      <c r="D68" s="388" t="s">
        <v>51</v>
      </c>
      <c r="E68" s="388" t="s">
        <v>52</v>
      </c>
      <c r="F68" s="388" t="s">
        <v>10</v>
      </c>
      <c r="G68" s="388">
        <v>61</v>
      </c>
      <c r="H68" s="388">
        <v>182</v>
      </c>
      <c r="I68" s="388">
        <v>163</v>
      </c>
      <c r="J68" s="388">
        <v>13</v>
      </c>
      <c r="K68" s="388">
        <v>31</v>
      </c>
      <c r="L68" s="388">
        <v>9</v>
      </c>
      <c r="M68" s="388">
        <v>0</v>
      </c>
      <c r="N68" s="388">
        <v>3</v>
      </c>
      <c r="O68" s="388">
        <v>21</v>
      </c>
      <c r="P68" s="388">
        <v>0</v>
      </c>
      <c r="Q68" s="388">
        <v>0</v>
      </c>
      <c r="R68" s="388">
        <v>15</v>
      </c>
      <c r="S68" s="388">
        <v>39</v>
      </c>
      <c r="T68" s="548">
        <v>0.19</v>
      </c>
      <c r="U68" s="548">
        <v>0.26400000000000001</v>
      </c>
      <c r="V68" s="548">
        <v>0.30099999999999999</v>
      </c>
      <c r="W68" s="548">
        <v>0.56399999999999995</v>
      </c>
      <c r="X68" s="388">
        <v>54</v>
      </c>
      <c r="Y68" s="388">
        <v>49</v>
      </c>
      <c r="Z68" s="388">
        <v>4</v>
      </c>
      <c r="AA68" s="388">
        <v>2</v>
      </c>
      <c r="AB68" s="388">
        <v>0</v>
      </c>
      <c r="AC68" s="388">
        <v>2</v>
      </c>
      <c r="AD68" s="388">
        <v>0</v>
      </c>
      <c r="AE68" s="388" t="s">
        <v>10760</v>
      </c>
      <c r="AG68" s="549">
        <v>1</v>
      </c>
      <c r="AH68" s="549">
        <v>54</v>
      </c>
      <c r="AI68" s="549">
        <v>6</v>
      </c>
      <c r="AJ68" s="549">
        <v>0</v>
      </c>
      <c r="AK68" s="549">
        <v>0</v>
      </c>
      <c r="AL68" s="549">
        <v>0</v>
      </c>
      <c r="AM68" s="549">
        <v>0</v>
      </c>
      <c r="AN68" s="549">
        <v>0</v>
      </c>
      <c r="AO68" s="549">
        <v>0</v>
      </c>
      <c r="AP68" s="549">
        <v>0</v>
      </c>
      <c r="AQ68" s="549">
        <v>1</v>
      </c>
      <c r="AS68" s="388">
        <v>54</v>
      </c>
      <c r="AT68" s="388">
        <v>5</v>
      </c>
      <c r="AU68" s="388">
        <v>10</v>
      </c>
      <c r="AV68" s="388">
        <v>3</v>
      </c>
      <c r="AW68" s="388">
        <v>0</v>
      </c>
      <c r="AX68" s="388">
        <v>2</v>
      </c>
      <c r="AY68" s="388">
        <v>10</v>
      </c>
      <c r="AZ68" s="388">
        <v>8</v>
      </c>
      <c r="BA68" s="388">
        <v>17</v>
      </c>
      <c r="BB68" s="548">
        <v>0.185</v>
      </c>
      <c r="BC68" s="548">
        <v>0.29699999999999999</v>
      </c>
      <c r="BD68" s="548">
        <v>0.35199999999999998</v>
      </c>
      <c r="BE68" s="548">
        <v>0.64900000000000002</v>
      </c>
      <c r="BG68" s="388">
        <v>109</v>
      </c>
      <c r="BH68" s="388">
        <v>8</v>
      </c>
      <c r="BI68" s="388">
        <v>21</v>
      </c>
      <c r="BJ68" s="388">
        <v>6</v>
      </c>
      <c r="BK68" s="388">
        <v>0</v>
      </c>
      <c r="BL68" s="388">
        <v>1</v>
      </c>
      <c r="BM68" s="388">
        <v>11</v>
      </c>
      <c r="BN68" s="388">
        <v>7</v>
      </c>
      <c r="BO68" s="388">
        <v>22</v>
      </c>
      <c r="BP68" s="548">
        <v>0.193</v>
      </c>
      <c r="BQ68" s="548">
        <v>0.246</v>
      </c>
      <c r="BR68" s="548">
        <v>0.27500000000000002</v>
      </c>
      <c r="BS68" s="548">
        <v>0.52100000000000002</v>
      </c>
    </row>
    <row r="69" spans="1:71">
      <c r="A69" s="388" t="s">
        <v>7914</v>
      </c>
      <c r="B69" s="388" t="s">
        <v>7915</v>
      </c>
      <c r="C69" s="388">
        <v>23</v>
      </c>
      <c r="D69" s="388" t="s">
        <v>60</v>
      </c>
      <c r="E69" s="388" t="s">
        <v>34</v>
      </c>
      <c r="F69" s="388" t="s">
        <v>35</v>
      </c>
      <c r="G69" s="388">
        <v>63</v>
      </c>
      <c r="H69" s="388">
        <v>184</v>
      </c>
      <c r="I69" s="388">
        <v>160</v>
      </c>
      <c r="J69" s="388">
        <v>13</v>
      </c>
      <c r="K69" s="388">
        <v>29</v>
      </c>
      <c r="L69" s="388">
        <v>8</v>
      </c>
      <c r="M69" s="388">
        <v>0</v>
      </c>
      <c r="N69" s="388">
        <v>2</v>
      </c>
      <c r="O69" s="388">
        <v>16</v>
      </c>
      <c r="P69" s="388">
        <v>1</v>
      </c>
      <c r="Q69" s="388">
        <v>0</v>
      </c>
      <c r="R69" s="388">
        <v>13</v>
      </c>
      <c r="S69" s="388">
        <v>66</v>
      </c>
      <c r="T69" s="548">
        <v>0.18099999999999999</v>
      </c>
      <c r="U69" s="548">
        <v>0.28799999999999998</v>
      </c>
      <c r="V69" s="548">
        <v>0.26900000000000002</v>
      </c>
      <c r="W69" s="548">
        <v>0.55700000000000005</v>
      </c>
      <c r="X69" s="388">
        <v>58</v>
      </c>
      <c r="Y69" s="388">
        <v>43</v>
      </c>
      <c r="Z69" s="388">
        <v>2</v>
      </c>
      <c r="AA69" s="388">
        <v>11</v>
      </c>
      <c r="AB69" s="388">
        <v>0</v>
      </c>
      <c r="AC69" s="388">
        <v>0</v>
      </c>
      <c r="AD69" s="388">
        <v>0</v>
      </c>
      <c r="AE69" s="388" t="s">
        <v>10022</v>
      </c>
      <c r="AG69" s="549">
        <v>0</v>
      </c>
      <c r="AH69" s="549">
        <v>55</v>
      </c>
      <c r="AI69" s="549">
        <v>0</v>
      </c>
      <c r="AJ69" s="549">
        <v>0</v>
      </c>
      <c r="AK69" s="549">
        <v>0</v>
      </c>
      <c r="AL69" s="549">
        <v>0</v>
      </c>
      <c r="AM69" s="549">
        <v>0</v>
      </c>
      <c r="AN69" s="549">
        <v>0</v>
      </c>
      <c r="AO69" s="549">
        <v>0</v>
      </c>
      <c r="AP69" s="549">
        <v>0</v>
      </c>
      <c r="AQ69" s="549">
        <v>2</v>
      </c>
      <c r="AS69" s="388">
        <v>14</v>
      </c>
      <c r="AT69" s="388">
        <v>2</v>
      </c>
      <c r="AU69" s="388">
        <v>2</v>
      </c>
      <c r="AV69" s="388">
        <v>0</v>
      </c>
      <c r="AW69" s="388">
        <v>0</v>
      </c>
      <c r="AX69" s="388">
        <v>1</v>
      </c>
      <c r="AY69" s="388">
        <v>2</v>
      </c>
      <c r="AZ69" s="388">
        <v>2</v>
      </c>
      <c r="BA69" s="388">
        <v>7</v>
      </c>
      <c r="BB69" s="548">
        <v>0.14299999999999999</v>
      </c>
      <c r="BC69" s="548">
        <v>0.29399999999999998</v>
      </c>
      <c r="BD69" s="548">
        <v>0.35699999999999998</v>
      </c>
      <c r="BE69" s="548">
        <v>0.65100000000000002</v>
      </c>
      <c r="BG69" s="388">
        <v>146</v>
      </c>
      <c r="BH69" s="388">
        <v>11</v>
      </c>
      <c r="BI69" s="388">
        <v>27</v>
      </c>
      <c r="BJ69" s="388">
        <v>8</v>
      </c>
      <c r="BK69" s="388">
        <v>0</v>
      </c>
      <c r="BL69" s="388">
        <v>1</v>
      </c>
      <c r="BM69" s="388">
        <v>14</v>
      </c>
      <c r="BN69" s="388">
        <v>11</v>
      </c>
      <c r="BO69" s="388">
        <v>59</v>
      </c>
      <c r="BP69" s="548">
        <v>0.185</v>
      </c>
      <c r="BQ69" s="548">
        <v>0.28699999999999998</v>
      </c>
      <c r="BR69" s="548">
        <v>0.26</v>
      </c>
      <c r="BS69" s="548">
        <v>0.54700000000000004</v>
      </c>
    </row>
    <row r="70" spans="1:71">
      <c r="A70" s="388" t="s">
        <v>10761</v>
      </c>
      <c r="B70" s="388" t="s">
        <v>10762</v>
      </c>
      <c r="C70" s="388">
        <v>23</v>
      </c>
      <c r="D70" s="388" t="s">
        <v>36</v>
      </c>
      <c r="E70" s="388" t="s">
        <v>34</v>
      </c>
      <c r="F70" s="388" t="s">
        <v>10</v>
      </c>
      <c r="G70" s="388">
        <v>48</v>
      </c>
      <c r="H70" s="388">
        <v>176</v>
      </c>
      <c r="I70" s="388">
        <v>156</v>
      </c>
      <c r="J70" s="388">
        <v>27</v>
      </c>
      <c r="K70" s="388">
        <v>45</v>
      </c>
      <c r="L70" s="388">
        <v>12</v>
      </c>
      <c r="M70" s="388">
        <v>1</v>
      </c>
      <c r="N70" s="388">
        <v>5</v>
      </c>
      <c r="O70" s="388">
        <v>19</v>
      </c>
      <c r="P70" s="388">
        <v>7</v>
      </c>
      <c r="Q70" s="388">
        <v>1</v>
      </c>
      <c r="R70" s="388">
        <v>16</v>
      </c>
      <c r="S70" s="388">
        <v>50</v>
      </c>
      <c r="T70" s="548">
        <v>0.28799999999999998</v>
      </c>
      <c r="U70" s="548">
        <v>0.35799999999999998</v>
      </c>
      <c r="V70" s="548">
        <v>0.47399999999999998</v>
      </c>
      <c r="W70" s="548">
        <v>0.83199999999999996</v>
      </c>
      <c r="X70" s="388">
        <v>128</v>
      </c>
      <c r="Y70" s="388">
        <v>74</v>
      </c>
      <c r="Z70" s="388">
        <v>0</v>
      </c>
      <c r="AA70" s="388">
        <v>2</v>
      </c>
      <c r="AB70" s="388">
        <v>0</v>
      </c>
      <c r="AC70" s="388">
        <v>2</v>
      </c>
      <c r="AD70" s="388">
        <v>0</v>
      </c>
      <c r="AE70" s="388" t="s">
        <v>6525</v>
      </c>
      <c r="AG70" s="549">
        <v>0</v>
      </c>
      <c r="AH70" s="549">
        <v>0</v>
      </c>
      <c r="AI70" s="549">
        <v>0</v>
      </c>
      <c r="AJ70" s="549">
        <v>0</v>
      </c>
      <c r="AK70" s="549">
        <v>0</v>
      </c>
      <c r="AL70" s="549">
        <v>0</v>
      </c>
      <c r="AM70" s="549">
        <v>0</v>
      </c>
      <c r="AN70" s="549">
        <v>47</v>
      </c>
      <c r="AO70" s="549">
        <v>0</v>
      </c>
      <c r="AP70" s="549">
        <v>47</v>
      </c>
      <c r="AQ70" s="549">
        <v>0</v>
      </c>
      <c r="AS70" s="388">
        <v>45</v>
      </c>
      <c r="AT70" s="388">
        <v>5</v>
      </c>
      <c r="AU70" s="388">
        <v>12</v>
      </c>
      <c r="AV70" s="388">
        <v>6</v>
      </c>
      <c r="AW70" s="388">
        <v>0</v>
      </c>
      <c r="AX70" s="388">
        <v>0</v>
      </c>
      <c r="AY70" s="388">
        <v>3</v>
      </c>
      <c r="AZ70" s="388">
        <v>9</v>
      </c>
      <c r="BA70" s="388">
        <v>15</v>
      </c>
      <c r="BB70" s="548">
        <v>0.26700000000000002</v>
      </c>
      <c r="BC70" s="548">
        <v>0.38900000000000001</v>
      </c>
      <c r="BD70" s="548">
        <v>0.4</v>
      </c>
      <c r="BE70" s="548">
        <v>0.78900000000000003</v>
      </c>
      <c r="BG70" s="388">
        <v>111</v>
      </c>
      <c r="BH70" s="388">
        <v>22</v>
      </c>
      <c r="BI70" s="388">
        <v>33</v>
      </c>
      <c r="BJ70" s="388">
        <v>6</v>
      </c>
      <c r="BK70" s="388">
        <v>1</v>
      </c>
      <c r="BL70" s="388">
        <v>5</v>
      </c>
      <c r="BM70" s="388">
        <v>16</v>
      </c>
      <c r="BN70" s="388">
        <v>7</v>
      </c>
      <c r="BO70" s="388">
        <v>35</v>
      </c>
      <c r="BP70" s="548">
        <v>0.29699999999999999</v>
      </c>
      <c r="BQ70" s="548">
        <v>0.34399999999999997</v>
      </c>
      <c r="BR70" s="548">
        <v>0.505</v>
      </c>
      <c r="BS70" s="548">
        <v>0.84899999999999998</v>
      </c>
    </row>
    <row r="71" spans="1:71">
      <c r="A71" s="388" t="s">
        <v>7796</v>
      </c>
      <c r="B71" s="388" t="s">
        <v>7797</v>
      </c>
      <c r="C71" s="388">
        <v>34</v>
      </c>
      <c r="D71" s="388" t="s">
        <v>60</v>
      </c>
      <c r="E71" s="388" t="s">
        <v>34</v>
      </c>
      <c r="F71" s="388" t="s">
        <v>10</v>
      </c>
      <c r="G71" s="388">
        <v>68</v>
      </c>
      <c r="H71" s="388">
        <v>169</v>
      </c>
      <c r="I71" s="388">
        <v>156</v>
      </c>
      <c r="J71" s="388">
        <v>13</v>
      </c>
      <c r="K71" s="388">
        <v>42</v>
      </c>
      <c r="L71" s="388">
        <v>5</v>
      </c>
      <c r="M71" s="388">
        <v>2</v>
      </c>
      <c r="N71" s="388">
        <v>1</v>
      </c>
      <c r="O71" s="388">
        <v>11</v>
      </c>
      <c r="P71" s="388">
        <v>12</v>
      </c>
      <c r="Q71" s="388">
        <v>3</v>
      </c>
      <c r="R71" s="388">
        <v>11</v>
      </c>
      <c r="S71" s="388">
        <v>31</v>
      </c>
      <c r="T71" s="548">
        <v>0.26900000000000002</v>
      </c>
      <c r="U71" s="548">
        <v>0.32100000000000001</v>
      </c>
      <c r="V71" s="548">
        <v>0.34599999999999997</v>
      </c>
      <c r="W71" s="548">
        <v>0.66800000000000004</v>
      </c>
      <c r="X71" s="388">
        <v>87</v>
      </c>
      <c r="Y71" s="388">
        <v>54</v>
      </c>
      <c r="Z71" s="388">
        <v>2</v>
      </c>
      <c r="AA71" s="388">
        <v>1</v>
      </c>
      <c r="AB71" s="388">
        <v>1</v>
      </c>
      <c r="AC71" s="388">
        <v>0</v>
      </c>
      <c r="AD71" s="388">
        <v>0</v>
      </c>
      <c r="AE71" s="388" t="s">
        <v>7237</v>
      </c>
      <c r="AG71" s="549">
        <v>0</v>
      </c>
      <c r="AH71" s="549">
        <v>0</v>
      </c>
      <c r="AI71" s="549">
        <v>0</v>
      </c>
      <c r="AJ71" s="549">
        <v>0</v>
      </c>
      <c r="AK71" s="549">
        <v>0</v>
      </c>
      <c r="AL71" s="549">
        <v>0</v>
      </c>
      <c r="AM71" s="549">
        <v>31</v>
      </c>
      <c r="AN71" s="549">
        <v>15</v>
      </c>
      <c r="AO71" s="549">
        <v>24</v>
      </c>
      <c r="AP71" s="549">
        <v>62</v>
      </c>
      <c r="AQ71" s="549">
        <v>0</v>
      </c>
      <c r="AS71" s="388">
        <v>79</v>
      </c>
      <c r="AT71" s="388">
        <v>4</v>
      </c>
      <c r="AU71" s="388">
        <v>21</v>
      </c>
      <c r="AV71" s="388">
        <v>1</v>
      </c>
      <c r="AW71" s="388">
        <v>2</v>
      </c>
      <c r="AX71" s="388">
        <v>1</v>
      </c>
      <c r="AY71" s="388">
        <v>5</v>
      </c>
      <c r="AZ71" s="388">
        <v>5</v>
      </c>
      <c r="BA71" s="388">
        <v>16</v>
      </c>
      <c r="BB71" s="548">
        <v>0.26600000000000001</v>
      </c>
      <c r="BC71" s="548">
        <v>0.31</v>
      </c>
      <c r="BD71" s="548">
        <v>0.36699999999999999</v>
      </c>
      <c r="BE71" s="548">
        <v>0.67700000000000005</v>
      </c>
      <c r="BG71" s="388">
        <v>77</v>
      </c>
      <c r="BH71" s="388">
        <v>9</v>
      </c>
      <c r="BI71" s="388">
        <v>21</v>
      </c>
      <c r="BJ71" s="388">
        <v>4</v>
      </c>
      <c r="BK71" s="388">
        <v>0</v>
      </c>
      <c r="BL71" s="388">
        <v>0</v>
      </c>
      <c r="BM71" s="388">
        <v>6</v>
      </c>
      <c r="BN71" s="388">
        <v>6</v>
      </c>
      <c r="BO71" s="388">
        <v>15</v>
      </c>
      <c r="BP71" s="548">
        <v>0.27300000000000002</v>
      </c>
      <c r="BQ71" s="548">
        <v>0.33300000000000002</v>
      </c>
      <c r="BR71" s="548">
        <v>0.32500000000000001</v>
      </c>
      <c r="BS71" s="548">
        <v>0.65800000000000003</v>
      </c>
    </row>
    <row r="72" spans="1:71">
      <c r="A72" s="388" t="s">
        <v>10763</v>
      </c>
      <c r="B72" s="388" t="s">
        <v>10764</v>
      </c>
      <c r="C72" s="388">
        <v>28</v>
      </c>
      <c r="D72" s="388" t="s">
        <v>36</v>
      </c>
      <c r="E72" s="388" t="s">
        <v>34</v>
      </c>
      <c r="F72" s="388" t="s">
        <v>35</v>
      </c>
      <c r="G72" s="388">
        <v>55</v>
      </c>
      <c r="H72" s="388">
        <v>179</v>
      </c>
      <c r="I72" s="388">
        <v>152</v>
      </c>
      <c r="J72" s="388">
        <v>26</v>
      </c>
      <c r="K72" s="388">
        <v>45</v>
      </c>
      <c r="L72" s="388">
        <v>9</v>
      </c>
      <c r="M72" s="388">
        <v>3</v>
      </c>
      <c r="N72" s="388">
        <v>1</v>
      </c>
      <c r="O72" s="388">
        <v>19</v>
      </c>
      <c r="P72" s="388">
        <v>0</v>
      </c>
      <c r="Q72" s="388">
        <v>0</v>
      </c>
      <c r="R72" s="388">
        <v>21</v>
      </c>
      <c r="S72" s="388">
        <v>36</v>
      </c>
      <c r="T72" s="548">
        <v>0.29599999999999999</v>
      </c>
      <c r="U72" s="548">
        <v>0.39700000000000002</v>
      </c>
      <c r="V72" s="548">
        <v>0.41399999999999998</v>
      </c>
      <c r="W72" s="548">
        <v>0.81100000000000005</v>
      </c>
      <c r="X72" s="388">
        <v>126</v>
      </c>
      <c r="Y72" s="388">
        <v>63</v>
      </c>
      <c r="Z72" s="388">
        <v>0</v>
      </c>
      <c r="AA72" s="388">
        <v>5</v>
      </c>
      <c r="AB72" s="388">
        <v>0</v>
      </c>
      <c r="AC72" s="388">
        <v>1</v>
      </c>
      <c r="AD72" s="388">
        <v>1</v>
      </c>
      <c r="AE72" s="388" t="s">
        <v>6656</v>
      </c>
      <c r="AG72" s="549">
        <v>0</v>
      </c>
      <c r="AH72" s="549">
        <v>0</v>
      </c>
      <c r="AI72" s="549">
        <v>0</v>
      </c>
      <c r="AJ72" s="549">
        <v>0</v>
      </c>
      <c r="AK72" s="549">
        <v>0</v>
      </c>
      <c r="AL72" s="549">
        <v>0</v>
      </c>
      <c r="AM72" s="549">
        <v>47</v>
      </c>
      <c r="AN72" s="549">
        <v>2</v>
      </c>
      <c r="AO72" s="549">
        <v>1</v>
      </c>
      <c r="AP72" s="549">
        <v>50</v>
      </c>
      <c r="AQ72" s="549">
        <v>0</v>
      </c>
      <c r="AS72" s="388">
        <v>8</v>
      </c>
      <c r="AT72" s="388">
        <v>0</v>
      </c>
      <c r="AU72" s="388">
        <v>1</v>
      </c>
      <c r="AV72" s="388">
        <v>0</v>
      </c>
      <c r="AW72" s="388">
        <v>0</v>
      </c>
      <c r="AX72" s="388">
        <v>0</v>
      </c>
      <c r="AY72" s="388">
        <v>1</v>
      </c>
      <c r="AZ72" s="388">
        <v>1</v>
      </c>
      <c r="BA72" s="388">
        <v>2</v>
      </c>
      <c r="BB72" s="548">
        <v>0.125</v>
      </c>
      <c r="BC72" s="548">
        <v>0.36399999999999999</v>
      </c>
      <c r="BD72" s="548">
        <v>0.125</v>
      </c>
      <c r="BE72" s="548">
        <v>0.48899999999999999</v>
      </c>
      <c r="BG72" s="388">
        <v>144</v>
      </c>
      <c r="BH72" s="388">
        <v>26</v>
      </c>
      <c r="BI72" s="388">
        <v>44</v>
      </c>
      <c r="BJ72" s="388">
        <v>9</v>
      </c>
      <c r="BK72" s="388">
        <v>3</v>
      </c>
      <c r="BL72" s="388">
        <v>1</v>
      </c>
      <c r="BM72" s="388">
        <v>18</v>
      </c>
      <c r="BN72" s="388">
        <v>20</v>
      </c>
      <c r="BO72" s="388">
        <v>34</v>
      </c>
      <c r="BP72" s="548">
        <v>0.30599999999999999</v>
      </c>
      <c r="BQ72" s="548">
        <v>0.39900000000000002</v>
      </c>
      <c r="BR72" s="548">
        <v>0.43099999999999999</v>
      </c>
      <c r="BS72" s="548">
        <v>0.83</v>
      </c>
    </row>
    <row r="73" spans="1:71">
      <c r="A73" s="388" t="s">
        <v>7882</v>
      </c>
      <c r="B73" s="388" t="s">
        <v>7883</v>
      </c>
      <c r="C73" s="388">
        <v>30</v>
      </c>
      <c r="D73" s="388" t="s">
        <v>124</v>
      </c>
      <c r="E73" s="388" t="s">
        <v>43</v>
      </c>
      <c r="F73" s="388" t="s">
        <v>10</v>
      </c>
      <c r="G73" s="388">
        <v>61</v>
      </c>
      <c r="H73" s="388">
        <v>166</v>
      </c>
      <c r="I73" s="388">
        <v>151</v>
      </c>
      <c r="J73" s="388">
        <v>7</v>
      </c>
      <c r="K73" s="388">
        <v>31</v>
      </c>
      <c r="L73" s="388">
        <v>5</v>
      </c>
      <c r="M73" s="388">
        <v>0</v>
      </c>
      <c r="N73" s="388">
        <v>1</v>
      </c>
      <c r="O73" s="388">
        <v>16</v>
      </c>
      <c r="P73" s="388">
        <v>0</v>
      </c>
      <c r="Q73" s="388">
        <v>0</v>
      </c>
      <c r="R73" s="388">
        <v>10</v>
      </c>
      <c r="S73" s="388">
        <v>29</v>
      </c>
      <c r="T73" s="548">
        <v>0.20499999999999999</v>
      </c>
      <c r="U73" s="548">
        <v>0.26100000000000001</v>
      </c>
      <c r="V73" s="548">
        <v>0.25800000000000001</v>
      </c>
      <c r="W73" s="548">
        <v>0.51900000000000002</v>
      </c>
      <c r="X73" s="388">
        <v>49</v>
      </c>
      <c r="Y73" s="388">
        <v>39</v>
      </c>
      <c r="Z73" s="388">
        <v>4</v>
      </c>
      <c r="AA73" s="388">
        <v>2</v>
      </c>
      <c r="AB73" s="388">
        <v>1</v>
      </c>
      <c r="AC73" s="388">
        <v>2</v>
      </c>
      <c r="AD73" s="388">
        <v>2</v>
      </c>
      <c r="AE73" s="388" t="s">
        <v>10749</v>
      </c>
      <c r="AG73" s="549">
        <v>2</v>
      </c>
      <c r="AH73" s="549">
        <v>50</v>
      </c>
      <c r="AI73" s="549">
        <v>0</v>
      </c>
      <c r="AJ73" s="549">
        <v>0</v>
      </c>
      <c r="AK73" s="549">
        <v>0</v>
      </c>
      <c r="AL73" s="549">
        <v>0</v>
      </c>
      <c r="AM73" s="549">
        <v>0</v>
      </c>
      <c r="AN73" s="549">
        <v>0</v>
      </c>
      <c r="AO73" s="549">
        <v>0</v>
      </c>
      <c r="AP73" s="549">
        <v>0</v>
      </c>
      <c r="AQ73" s="549">
        <v>0</v>
      </c>
      <c r="AS73" s="388">
        <v>45</v>
      </c>
      <c r="AT73" s="388">
        <v>2</v>
      </c>
      <c r="AU73" s="388">
        <v>7</v>
      </c>
      <c r="AV73" s="388">
        <v>1</v>
      </c>
      <c r="AW73" s="388">
        <v>0</v>
      </c>
      <c r="AX73" s="388">
        <v>1</v>
      </c>
      <c r="AY73" s="388">
        <v>3</v>
      </c>
      <c r="AZ73" s="388">
        <v>1</v>
      </c>
      <c r="BA73" s="388">
        <v>6</v>
      </c>
      <c r="BB73" s="548">
        <v>0.156</v>
      </c>
      <c r="BC73" s="548">
        <v>0.17399999999999999</v>
      </c>
      <c r="BD73" s="548">
        <v>0.24399999999999999</v>
      </c>
      <c r="BE73" s="548">
        <v>0.41799999999999998</v>
      </c>
      <c r="BG73" s="388">
        <v>106</v>
      </c>
      <c r="BH73" s="388">
        <v>5</v>
      </c>
      <c r="BI73" s="388">
        <v>24</v>
      </c>
      <c r="BJ73" s="388">
        <v>4</v>
      </c>
      <c r="BK73" s="388">
        <v>0</v>
      </c>
      <c r="BL73" s="388">
        <v>0</v>
      </c>
      <c r="BM73" s="388">
        <v>13</v>
      </c>
      <c r="BN73" s="388">
        <v>9</v>
      </c>
      <c r="BO73" s="388">
        <v>23</v>
      </c>
      <c r="BP73" s="548">
        <v>0.22600000000000001</v>
      </c>
      <c r="BQ73" s="548">
        <v>0.29399999999999998</v>
      </c>
      <c r="BR73" s="548">
        <v>0.26400000000000001</v>
      </c>
      <c r="BS73" s="548">
        <v>0.55800000000000005</v>
      </c>
    </row>
    <row r="74" spans="1:71">
      <c r="A74" s="388" t="s">
        <v>10765</v>
      </c>
      <c r="B74" s="388" t="s">
        <v>10766</v>
      </c>
      <c r="C74" s="388">
        <v>33</v>
      </c>
      <c r="D74" s="388" t="s">
        <v>77</v>
      </c>
      <c r="E74" s="388" t="s">
        <v>43</v>
      </c>
      <c r="F74" s="388" t="s">
        <v>10</v>
      </c>
      <c r="G74" s="388">
        <v>66</v>
      </c>
      <c r="H74" s="388">
        <v>173</v>
      </c>
      <c r="I74" s="388">
        <v>150</v>
      </c>
      <c r="J74" s="388">
        <v>21</v>
      </c>
      <c r="K74" s="388">
        <v>25</v>
      </c>
      <c r="L74" s="388">
        <v>5</v>
      </c>
      <c r="M74" s="388">
        <v>1</v>
      </c>
      <c r="N74" s="388">
        <v>5</v>
      </c>
      <c r="O74" s="388">
        <v>19</v>
      </c>
      <c r="P74" s="388">
        <v>1</v>
      </c>
      <c r="Q74" s="388">
        <v>0</v>
      </c>
      <c r="R74" s="388">
        <v>22</v>
      </c>
      <c r="S74" s="388">
        <v>60</v>
      </c>
      <c r="T74" s="548">
        <v>0.16700000000000001</v>
      </c>
      <c r="U74" s="548">
        <v>0.27700000000000002</v>
      </c>
      <c r="V74" s="548">
        <v>0.313</v>
      </c>
      <c r="W74" s="548">
        <v>0.59099999999999997</v>
      </c>
      <c r="X74" s="388">
        <v>63</v>
      </c>
      <c r="Y74" s="388">
        <v>47</v>
      </c>
      <c r="Z74" s="388">
        <v>1</v>
      </c>
      <c r="AA74" s="388">
        <v>1</v>
      </c>
      <c r="AB74" s="388">
        <v>0</v>
      </c>
      <c r="AC74" s="388">
        <v>0</v>
      </c>
      <c r="AD74" s="388">
        <v>1</v>
      </c>
      <c r="AE74" s="388" t="s">
        <v>10767</v>
      </c>
      <c r="AG74" s="549">
        <v>0</v>
      </c>
      <c r="AH74" s="549">
        <v>0</v>
      </c>
      <c r="AI74" s="549">
        <v>2</v>
      </c>
      <c r="AJ74" s="549">
        <v>26</v>
      </c>
      <c r="AK74" s="549">
        <v>1</v>
      </c>
      <c r="AL74" s="549">
        <v>16</v>
      </c>
      <c r="AM74" s="549">
        <v>9</v>
      </c>
      <c r="AN74" s="549">
        <v>6</v>
      </c>
      <c r="AO74" s="549">
        <v>4</v>
      </c>
      <c r="AP74" s="549">
        <v>18</v>
      </c>
      <c r="AQ74" s="549">
        <v>0</v>
      </c>
      <c r="AS74" s="388">
        <v>44</v>
      </c>
      <c r="AT74" s="388">
        <v>6</v>
      </c>
      <c r="AU74" s="388">
        <v>10</v>
      </c>
      <c r="AV74" s="388">
        <v>3</v>
      </c>
      <c r="AW74" s="388">
        <v>0</v>
      </c>
      <c r="AX74" s="388">
        <v>2</v>
      </c>
      <c r="AY74" s="388">
        <v>8</v>
      </c>
      <c r="AZ74" s="388">
        <v>9</v>
      </c>
      <c r="BA74" s="388">
        <v>19</v>
      </c>
      <c r="BB74" s="548">
        <v>0.22700000000000001</v>
      </c>
      <c r="BC74" s="548">
        <v>0.35799999999999998</v>
      </c>
      <c r="BD74" s="548">
        <v>0.432</v>
      </c>
      <c r="BE74" s="548">
        <v>0.79</v>
      </c>
      <c r="BG74" s="388">
        <v>106</v>
      </c>
      <c r="BH74" s="388">
        <v>15</v>
      </c>
      <c r="BI74" s="388">
        <v>15</v>
      </c>
      <c r="BJ74" s="388">
        <v>2</v>
      </c>
      <c r="BK74" s="388">
        <v>1</v>
      </c>
      <c r="BL74" s="388">
        <v>3</v>
      </c>
      <c r="BM74" s="388">
        <v>11</v>
      </c>
      <c r="BN74" s="388">
        <v>13</v>
      </c>
      <c r="BO74" s="388">
        <v>41</v>
      </c>
      <c r="BP74" s="548">
        <v>0.14199999999999999</v>
      </c>
      <c r="BQ74" s="548">
        <v>0.24199999999999999</v>
      </c>
      <c r="BR74" s="548">
        <v>0.26400000000000001</v>
      </c>
      <c r="BS74" s="548">
        <v>0.50600000000000001</v>
      </c>
    </row>
    <row r="75" spans="1:71">
      <c r="A75" s="388" t="s">
        <v>10768</v>
      </c>
      <c r="B75" s="388" t="s">
        <v>10769</v>
      </c>
      <c r="C75" s="388">
        <v>24</v>
      </c>
      <c r="D75" s="388" t="s">
        <v>40</v>
      </c>
      <c r="E75" s="388" t="s">
        <v>34</v>
      </c>
      <c r="F75" s="388" t="s">
        <v>35</v>
      </c>
      <c r="G75" s="388">
        <v>44</v>
      </c>
      <c r="H75" s="388">
        <v>170</v>
      </c>
      <c r="I75" s="388">
        <v>149</v>
      </c>
      <c r="J75" s="388">
        <v>23</v>
      </c>
      <c r="K75" s="388">
        <v>39</v>
      </c>
      <c r="L75" s="388">
        <v>10</v>
      </c>
      <c r="M75" s="388">
        <v>2</v>
      </c>
      <c r="N75" s="388">
        <v>12</v>
      </c>
      <c r="O75" s="388">
        <v>30</v>
      </c>
      <c r="P75" s="388">
        <v>0</v>
      </c>
      <c r="Q75" s="388">
        <v>0</v>
      </c>
      <c r="R75" s="388">
        <v>20</v>
      </c>
      <c r="S75" s="388">
        <v>45</v>
      </c>
      <c r="T75" s="548">
        <v>0.26200000000000001</v>
      </c>
      <c r="U75" s="548">
        <v>0.35299999999999998</v>
      </c>
      <c r="V75" s="548">
        <v>0.59699999999999998</v>
      </c>
      <c r="W75" s="548">
        <v>0.95</v>
      </c>
      <c r="X75" s="388">
        <v>155</v>
      </c>
      <c r="Y75" s="388">
        <v>89</v>
      </c>
      <c r="Z75" s="388">
        <v>0</v>
      </c>
      <c r="AA75" s="388">
        <v>1</v>
      </c>
      <c r="AB75" s="388">
        <v>0</v>
      </c>
      <c r="AC75" s="388">
        <v>0</v>
      </c>
      <c r="AD75" s="388">
        <v>0</v>
      </c>
      <c r="AE75" s="388" t="s">
        <v>10133</v>
      </c>
      <c r="AG75" s="549">
        <v>0</v>
      </c>
      <c r="AH75" s="549">
        <v>0</v>
      </c>
      <c r="AI75" s="549">
        <v>31</v>
      </c>
      <c r="AJ75" s="549">
        <v>0</v>
      </c>
      <c r="AK75" s="549">
        <v>0</v>
      </c>
      <c r="AL75" s="549">
        <v>0</v>
      </c>
      <c r="AM75" s="549">
        <v>1</v>
      </c>
      <c r="AN75" s="549">
        <v>0</v>
      </c>
      <c r="AO75" s="549">
        <v>0</v>
      </c>
      <c r="AP75" s="549">
        <v>1</v>
      </c>
      <c r="AQ75" s="549">
        <v>11</v>
      </c>
      <c r="AS75" s="388">
        <v>37</v>
      </c>
      <c r="AT75" s="388">
        <v>2</v>
      </c>
      <c r="AU75" s="388">
        <v>4</v>
      </c>
      <c r="AV75" s="388">
        <v>0</v>
      </c>
      <c r="AW75" s="388">
        <v>0</v>
      </c>
      <c r="AX75" s="388">
        <v>2</v>
      </c>
      <c r="AY75" s="388">
        <v>3</v>
      </c>
      <c r="AZ75" s="388">
        <v>4</v>
      </c>
      <c r="BA75" s="388">
        <v>16</v>
      </c>
      <c r="BB75" s="548">
        <v>0.108</v>
      </c>
      <c r="BC75" s="548">
        <v>0.19500000000000001</v>
      </c>
      <c r="BD75" s="548">
        <v>0.27</v>
      </c>
      <c r="BE75" s="548">
        <v>0.46500000000000002</v>
      </c>
      <c r="BG75" s="388">
        <v>112</v>
      </c>
      <c r="BH75" s="388">
        <v>21</v>
      </c>
      <c r="BI75" s="388">
        <v>35</v>
      </c>
      <c r="BJ75" s="388">
        <v>10</v>
      </c>
      <c r="BK75" s="388">
        <v>2</v>
      </c>
      <c r="BL75" s="388">
        <v>10</v>
      </c>
      <c r="BM75" s="388">
        <v>27</v>
      </c>
      <c r="BN75" s="388">
        <v>16</v>
      </c>
      <c r="BO75" s="388">
        <v>29</v>
      </c>
      <c r="BP75" s="548">
        <v>0.313</v>
      </c>
      <c r="BQ75" s="548">
        <v>0.40300000000000002</v>
      </c>
      <c r="BR75" s="548">
        <v>0.70499999999999996</v>
      </c>
      <c r="BS75" s="548">
        <v>1.1080000000000001</v>
      </c>
    </row>
    <row r="76" spans="1:71">
      <c r="A76" s="388" t="s">
        <v>10770</v>
      </c>
      <c r="B76" s="388" t="s">
        <v>10771</v>
      </c>
      <c r="C76" s="388">
        <v>26</v>
      </c>
      <c r="D76" s="388" t="s">
        <v>113</v>
      </c>
      <c r="E76" s="388" t="s">
        <v>43</v>
      </c>
      <c r="F76" s="388" t="s">
        <v>10</v>
      </c>
      <c r="G76" s="388">
        <v>75</v>
      </c>
      <c r="H76" s="388">
        <v>153</v>
      </c>
      <c r="I76" s="388">
        <v>146</v>
      </c>
      <c r="J76" s="388">
        <v>16</v>
      </c>
      <c r="K76" s="388">
        <v>34</v>
      </c>
      <c r="L76" s="388">
        <v>4</v>
      </c>
      <c r="M76" s="388">
        <v>1</v>
      </c>
      <c r="N76" s="388">
        <v>2</v>
      </c>
      <c r="O76" s="388">
        <v>10</v>
      </c>
      <c r="P76" s="388">
        <v>1</v>
      </c>
      <c r="Q76" s="388">
        <v>0</v>
      </c>
      <c r="R76" s="388">
        <v>6</v>
      </c>
      <c r="S76" s="388">
        <v>24</v>
      </c>
      <c r="T76" s="548">
        <v>0.23300000000000001</v>
      </c>
      <c r="U76" s="548">
        <v>0.26800000000000002</v>
      </c>
      <c r="V76" s="548">
        <v>0.315</v>
      </c>
      <c r="W76" s="548">
        <v>0.58299999999999996</v>
      </c>
      <c r="X76" s="388">
        <v>48</v>
      </c>
      <c r="Y76" s="388">
        <v>46</v>
      </c>
      <c r="Z76" s="388">
        <v>1</v>
      </c>
      <c r="AA76" s="388">
        <v>1</v>
      </c>
      <c r="AB76" s="388">
        <v>0</v>
      </c>
      <c r="AC76" s="388">
        <v>0</v>
      </c>
      <c r="AD76" s="388">
        <v>1</v>
      </c>
      <c r="AE76" s="388" t="s">
        <v>10056</v>
      </c>
      <c r="AG76" s="549">
        <v>0</v>
      </c>
      <c r="AH76" s="549">
        <v>0</v>
      </c>
      <c r="AI76" s="549">
        <v>0</v>
      </c>
      <c r="AJ76" s="549">
        <v>0</v>
      </c>
      <c r="AK76" s="549">
        <v>0</v>
      </c>
      <c r="AL76" s="549">
        <v>0</v>
      </c>
      <c r="AM76" s="549">
        <v>16</v>
      </c>
      <c r="AN76" s="549">
        <v>4</v>
      </c>
      <c r="AO76" s="549">
        <v>26</v>
      </c>
      <c r="AP76" s="549">
        <v>45</v>
      </c>
      <c r="AQ76" s="549">
        <v>0</v>
      </c>
      <c r="AS76" s="388">
        <v>91</v>
      </c>
      <c r="AT76" s="388">
        <v>10</v>
      </c>
      <c r="AU76" s="388">
        <v>21</v>
      </c>
      <c r="AV76" s="388">
        <v>1</v>
      </c>
      <c r="AW76" s="388">
        <v>0</v>
      </c>
      <c r="AX76" s="388">
        <v>2</v>
      </c>
      <c r="AY76" s="388">
        <v>7</v>
      </c>
      <c r="AZ76" s="388">
        <v>4</v>
      </c>
      <c r="BA76" s="388">
        <v>12</v>
      </c>
      <c r="BB76" s="548">
        <v>0.23100000000000001</v>
      </c>
      <c r="BC76" s="548">
        <v>0.27100000000000002</v>
      </c>
      <c r="BD76" s="548">
        <v>0.308</v>
      </c>
      <c r="BE76" s="548">
        <v>0.57899999999999996</v>
      </c>
      <c r="BG76" s="388">
        <v>55</v>
      </c>
      <c r="BH76" s="388">
        <v>6</v>
      </c>
      <c r="BI76" s="388">
        <v>13</v>
      </c>
      <c r="BJ76" s="388">
        <v>3</v>
      </c>
      <c r="BK76" s="388">
        <v>1</v>
      </c>
      <c r="BL76" s="388">
        <v>0</v>
      </c>
      <c r="BM76" s="388">
        <v>3</v>
      </c>
      <c r="BN76" s="388">
        <v>2</v>
      </c>
      <c r="BO76" s="388">
        <v>12</v>
      </c>
      <c r="BP76" s="548">
        <v>0.23599999999999999</v>
      </c>
      <c r="BQ76" s="548">
        <v>0.26300000000000001</v>
      </c>
      <c r="BR76" s="548">
        <v>0.32700000000000001</v>
      </c>
      <c r="BS76" s="548">
        <v>0.59</v>
      </c>
    </row>
    <row r="77" spans="1:71">
      <c r="A77" s="388" t="s">
        <v>7777</v>
      </c>
      <c r="B77" s="388" t="s">
        <v>7778</v>
      </c>
      <c r="C77" s="388">
        <v>27</v>
      </c>
      <c r="D77" s="388" t="s">
        <v>51</v>
      </c>
      <c r="E77" s="388" t="s">
        <v>52</v>
      </c>
      <c r="F77" s="388" t="s">
        <v>10</v>
      </c>
      <c r="G77" s="388">
        <v>47</v>
      </c>
      <c r="H77" s="388">
        <v>161</v>
      </c>
      <c r="I77" s="388">
        <v>143</v>
      </c>
      <c r="J77" s="388">
        <v>30</v>
      </c>
      <c r="K77" s="388">
        <v>46</v>
      </c>
      <c r="L77" s="388">
        <v>5</v>
      </c>
      <c r="M77" s="388">
        <v>0</v>
      </c>
      <c r="N77" s="388">
        <v>15</v>
      </c>
      <c r="O77" s="388">
        <v>36</v>
      </c>
      <c r="P77" s="388">
        <v>0</v>
      </c>
      <c r="Q77" s="388">
        <v>0</v>
      </c>
      <c r="R77" s="388">
        <v>17</v>
      </c>
      <c r="S77" s="388">
        <v>43</v>
      </c>
      <c r="T77" s="548">
        <v>0.32200000000000001</v>
      </c>
      <c r="U77" s="548">
        <v>0.39800000000000002</v>
      </c>
      <c r="V77" s="548">
        <v>0.67100000000000004</v>
      </c>
      <c r="W77" s="548">
        <v>1.069</v>
      </c>
      <c r="X77" s="388">
        <v>182</v>
      </c>
      <c r="Y77" s="388">
        <v>96</v>
      </c>
      <c r="Z77" s="388">
        <v>3</v>
      </c>
      <c r="AA77" s="388">
        <v>1</v>
      </c>
      <c r="AB77" s="388">
        <v>0</v>
      </c>
      <c r="AC77" s="388">
        <v>0</v>
      </c>
      <c r="AD77" s="388">
        <v>0</v>
      </c>
      <c r="AE77" s="388" t="s">
        <v>10772</v>
      </c>
      <c r="AG77" s="549">
        <v>0</v>
      </c>
      <c r="AH77" s="549">
        <v>0</v>
      </c>
      <c r="AI77" s="549">
        <v>35</v>
      </c>
      <c r="AJ77" s="549">
        <v>0</v>
      </c>
      <c r="AK77" s="549">
        <v>0</v>
      </c>
      <c r="AL77" s="549">
        <v>0</v>
      </c>
      <c r="AM77" s="549">
        <v>0</v>
      </c>
      <c r="AN77" s="549">
        <v>0</v>
      </c>
      <c r="AO77" s="549">
        <v>1</v>
      </c>
      <c r="AP77" s="549">
        <v>1</v>
      </c>
      <c r="AQ77" s="549">
        <v>4</v>
      </c>
      <c r="AS77" s="388">
        <v>50</v>
      </c>
      <c r="AT77" s="388">
        <v>12</v>
      </c>
      <c r="AU77" s="388">
        <v>17</v>
      </c>
      <c r="AV77" s="388">
        <v>1</v>
      </c>
      <c r="AW77" s="388">
        <v>0</v>
      </c>
      <c r="AX77" s="388">
        <v>7</v>
      </c>
      <c r="AY77" s="388">
        <v>14</v>
      </c>
      <c r="AZ77" s="388">
        <v>4</v>
      </c>
      <c r="BA77" s="388">
        <v>12</v>
      </c>
      <c r="BB77" s="548">
        <v>0.34</v>
      </c>
      <c r="BC77" s="548">
        <v>0.38900000000000001</v>
      </c>
      <c r="BD77" s="548">
        <v>0.78</v>
      </c>
      <c r="BE77" s="548">
        <v>1.169</v>
      </c>
      <c r="BG77" s="388">
        <v>93</v>
      </c>
      <c r="BH77" s="388">
        <v>18</v>
      </c>
      <c r="BI77" s="388">
        <v>29</v>
      </c>
      <c r="BJ77" s="388">
        <v>4</v>
      </c>
      <c r="BK77" s="388">
        <v>0</v>
      </c>
      <c r="BL77" s="388">
        <v>8</v>
      </c>
      <c r="BM77" s="388">
        <v>22</v>
      </c>
      <c r="BN77" s="388">
        <v>13</v>
      </c>
      <c r="BO77" s="388">
        <v>31</v>
      </c>
      <c r="BP77" s="548">
        <v>0.312</v>
      </c>
      <c r="BQ77" s="548">
        <v>0.40200000000000002</v>
      </c>
      <c r="BR77" s="548">
        <v>0.61299999999999999</v>
      </c>
      <c r="BS77" s="548">
        <v>1.0149999999999999</v>
      </c>
    </row>
    <row r="78" spans="1:71">
      <c r="A78" s="388" t="s">
        <v>10773</v>
      </c>
      <c r="B78" s="388" t="s">
        <v>10774</v>
      </c>
      <c r="C78" s="388">
        <v>24</v>
      </c>
      <c r="D78" s="388" t="s">
        <v>66</v>
      </c>
      <c r="E78" s="388" t="s">
        <v>43</v>
      </c>
      <c r="F78" s="388" t="s">
        <v>35</v>
      </c>
      <c r="G78" s="388">
        <v>41</v>
      </c>
      <c r="H78" s="388">
        <v>152</v>
      </c>
      <c r="I78" s="388">
        <v>141</v>
      </c>
      <c r="J78" s="388">
        <v>20</v>
      </c>
      <c r="K78" s="388">
        <v>36</v>
      </c>
      <c r="L78" s="388">
        <v>11</v>
      </c>
      <c r="M78" s="388">
        <v>1</v>
      </c>
      <c r="N78" s="388">
        <v>2</v>
      </c>
      <c r="O78" s="388">
        <v>17</v>
      </c>
      <c r="P78" s="388">
        <v>5</v>
      </c>
      <c r="Q78" s="388">
        <v>1</v>
      </c>
      <c r="R78" s="388">
        <v>10</v>
      </c>
      <c r="S78" s="388">
        <v>44</v>
      </c>
      <c r="T78" s="548">
        <v>0.255</v>
      </c>
      <c r="U78" s="548">
        <v>0.30299999999999999</v>
      </c>
      <c r="V78" s="548">
        <v>0.39</v>
      </c>
      <c r="W78" s="548">
        <v>0.69299999999999995</v>
      </c>
      <c r="X78" s="388">
        <v>90</v>
      </c>
      <c r="Y78" s="388">
        <v>55</v>
      </c>
      <c r="Z78" s="388">
        <v>0</v>
      </c>
      <c r="AA78" s="388">
        <v>0</v>
      </c>
      <c r="AB78" s="388">
        <v>0</v>
      </c>
      <c r="AC78" s="388">
        <v>1</v>
      </c>
      <c r="AD78" s="388">
        <v>1</v>
      </c>
      <c r="AE78" s="388" t="s">
        <v>6525</v>
      </c>
      <c r="AG78" s="549">
        <v>0</v>
      </c>
      <c r="AH78" s="549">
        <v>0</v>
      </c>
      <c r="AI78" s="549">
        <v>0</v>
      </c>
      <c r="AJ78" s="549">
        <v>0</v>
      </c>
      <c r="AK78" s="549">
        <v>0</v>
      </c>
      <c r="AL78" s="549">
        <v>0</v>
      </c>
      <c r="AM78" s="549">
        <v>0</v>
      </c>
      <c r="AN78" s="549">
        <v>40</v>
      </c>
      <c r="AO78" s="549">
        <v>0</v>
      </c>
      <c r="AP78" s="549">
        <v>40</v>
      </c>
      <c r="AQ78" s="549">
        <v>0</v>
      </c>
      <c r="AS78" s="388">
        <v>42</v>
      </c>
      <c r="AT78" s="388">
        <v>7</v>
      </c>
      <c r="AU78" s="388">
        <v>14</v>
      </c>
      <c r="AV78" s="388">
        <v>3</v>
      </c>
      <c r="AW78" s="388">
        <v>0</v>
      </c>
      <c r="AX78" s="388">
        <v>1</v>
      </c>
      <c r="AY78" s="388">
        <v>9</v>
      </c>
      <c r="AZ78" s="388">
        <v>3</v>
      </c>
      <c r="BA78" s="388">
        <v>14</v>
      </c>
      <c r="BB78" s="548">
        <v>0.33300000000000002</v>
      </c>
      <c r="BC78" s="548">
        <v>0.37</v>
      </c>
      <c r="BD78" s="548">
        <v>0.47599999999999998</v>
      </c>
      <c r="BE78" s="548">
        <v>0.84599999999999997</v>
      </c>
      <c r="BG78" s="388">
        <v>99</v>
      </c>
      <c r="BH78" s="388">
        <v>12</v>
      </c>
      <c r="BI78" s="388">
        <v>22</v>
      </c>
      <c r="BJ78" s="388">
        <v>8</v>
      </c>
      <c r="BK78" s="388">
        <v>1</v>
      </c>
      <c r="BL78" s="388">
        <v>1</v>
      </c>
      <c r="BM78" s="388">
        <v>8</v>
      </c>
      <c r="BN78" s="388">
        <v>7</v>
      </c>
      <c r="BO78" s="388">
        <v>30</v>
      </c>
      <c r="BP78" s="548">
        <v>0.222</v>
      </c>
      <c r="BQ78" s="548">
        <v>0.27400000000000002</v>
      </c>
      <c r="BR78" s="548">
        <v>0.35399999999999998</v>
      </c>
      <c r="BS78" s="548">
        <v>0.628</v>
      </c>
    </row>
    <row r="79" spans="1:71">
      <c r="A79" s="388" t="s">
        <v>10775</v>
      </c>
      <c r="B79" s="388" t="s">
        <v>10776</v>
      </c>
      <c r="C79" s="388">
        <v>29</v>
      </c>
      <c r="D79" s="388" t="s">
        <v>100</v>
      </c>
      <c r="E79" s="388" t="s">
        <v>43</v>
      </c>
      <c r="F79" s="388" t="s">
        <v>10</v>
      </c>
      <c r="G79" s="388">
        <v>52</v>
      </c>
      <c r="H79" s="388">
        <v>156</v>
      </c>
      <c r="I79" s="388">
        <v>140</v>
      </c>
      <c r="J79" s="388">
        <v>15</v>
      </c>
      <c r="K79" s="388">
        <v>41</v>
      </c>
      <c r="L79" s="388">
        <v>10</v>
      </c>
      <c r="M79" s="388">
        <v>0</v>
      </c>
      <c r="N79" s="388">
        <v>4</v>
      </c>
      <c r="O79" s="388">
        <v>16</v>
      </c>
      <c r="P79" s="388">
        <v>0</v>
      </c>
      <c r="Q79" s="388">
        <v>2</v>
      </c>
      <c r="R79" s="388">
        <v>12</v>
      </c>
      <c r="S79" s="388">
        <v>32</v>
      </c>
      <c r="T79" s="548">
        <v>0.29299999999999998</v>
      </c>
      <c r="U79" s="548">
        <v>0.35499999999999998</v>
      </c>
      <c r="V79" s="548">
        <v>0.45</v>
      </c>
      <c r="W79" s="548">
        <v>0.80500000000000005</v>
      </c>
      <c r="X79" s="388">
        <v>114</v>
      </c>
      <c r="Y79" s="388">
        <v>63</v>
      </c>
      <c r="Z79" s="388">
        <v>5</v>
      </c>
      <c r="AA79" s="388">
        <v>2</v>
      </c>
      <c r="AB79" s="388">
        <v>1</v>
      </c>
      <c r="AC79" s="388">
        <v>1</v>
      </c>
      <c r="AD79" s="388">
        <v>1</v>
      </c>
      <c r="AE79" s="388" t="s">
        <v>10777</v>
      </c>
      <c r="AG79" s="549">
        <v>0</v>
      </c>
      <c r="AH79" s="549">
        <v>38</v>
      </c>
      <c r="AI79" s="549">
        <v>6</v>
      </c>
      <c r="AJ79" s="549">
        <v>1</v>
      </c>
      <c r="AK79" s="549">
        <v>0</v>
      </c>
      <c r="AL79" s="549">
        <v>0</v>
      </c>
      <c r="AM79" s="549">
        <v>0</v>
      </c>
      <c r="AN79" s="549">
        <v>0</v>
      </c>
      <c r="AO79" s="549">
        <v>0</v>
      </c>
      <c r="AP79" s="549">
        <v>0</v>
      </c>
      <c r="AQ79" s="549">
        <v>0</v>
      </c>
      <c r="AS79" s="388">
        <v>48</v>
      </c>
      <c r="AT79" s="388">
        <v>4</v>
      </c>
      <c r="AU79" s="388">
        <v>18</v>
      </c>
      <c r="AV79" s="388">
        <v>6</v>
      </c>
      <c r="AW79" s="388">
        <v>0</v>
      </c>
      <c r="AX79" s="388">
        <v>1</v>
      </c>
      <c r="AY79" s="388">
        <v>5</v>
      </c>
      <c r="AZ79" s="388">
        <v>4</v>
      </c>
      <c r="BA79" s="388">
        <v>7</v>
      </c>
      <c r="BB79" s="548">
        <v>0.375</v>
      </c>
      <c r="BC79" s="548">
        <v>0.42599999999999999</v>
      </c>
      <c r="BD79" s="548">
        <v>0.56299999999999994</v>
      </c>
      <c r="BE79" s="548">
        <v>0.98899999999999999</v>
      </c>
      <c r="BG79" s="388">
        <v>92</v>
      </c>
      <c r="BH79" s="388">
        <v>11</v>
      </c>
      <c r="BI79" s="388">
        <v>23</v>
      </c>
      <c r="BJ79" s="388">
        <v>4</v>
      </c>
      <c r="BK79" s="388">
        <v>0</v>
      </c>
      <c r="BL79" s="388">
        <v>3</v>
      </c>
      <c r="BM79" s="388">
        <v>11</v>
      </c>
      <c r="BN79" s="388">
        <v>8</v>
      </c>
      <c r="BO79" s="388">
        <v>25</v>
      </c>
      <c r="BP79" s="548">
        <v>0.25</v>
      </c>
      <c r="BQ79" s="548">
        <v>0.317</v>
      </c>
      <c r="BR79" s="548">
        <v>0.39100000000000001</v>
      </c>
      <c r="BS79" s="548">
        <v>0.70799999999999996</v>
      </c>
    </row>
    <row r="80" spans="1:71">
      <c r="A80" s="388" t="s">
        <v>7976</v>
      </c>
      <c r="B80" s="388" t="s">
        <v>7977</v>
      </c>
      <c r="C80" s="388">
        <v>26</v>
      </c>
      <c r="D80" s="388" t="s">
        <v>124</v>
      </c>
      <c r="E80" s="388" t="s">
        <v>43</v>
      </c>
      <c r="F80" s="388" t="s">
        <v>10</v>
      </c>
      <c r="G80" s="388">
        <v>111</v>
      </c>
      <c r="H80" s="388">
        <v>160</v>
      </c>
      <c r="I80" s="388">
        <v>139</v>
      </c>
      <c r="J80" s="388">
        <v>13</v>
      </c>
      <c r="K80" s="388">
        <v>24</v>
      </c>
      <c r="L80" s="388">
        <v>3</v>
      </c>
      <c r="M80" s="388">
        <v>0</v>
      </c>
      <c r="N80" s="388">
        <v>1</v>
      </c>
      <c r="O80" s="388">
        <v>9</v>
      </c>
      <c r="P80" s="388">
        <v>2</v>
      </c>
      <c r="Q80" s="388">
        <v>1</v>
      </c>
      <c r="R80" s="388">
        <v>19</v>
      </c>
      <c r="S80" s="388">
        <v>51</v>
      </c>
      <c r="T80" s="548">
        <v>0.17299999999999999</v>
      </c>
      <c r="U80" s="548">
        <v>0.26900000000000002</v>
      </c>
      <c r="V80" s="548">
        <v>0.216</v>
      </c>
      <c r="W80" s="548">
        <v>0.48499999999999999</v>
      </c>
      <c r="X80" s="388">
        <v>41</v>
      </c>
      <c r="Y80" s="388">
        <v>30</v>
      </c>
      <c r="Z80" s="388">
        <v>3</v>
      </c>
      <c r="AA80" s="388">
        <v>0</v>
      </c>
      <c r="AB80" s="388">
        <v>0</v>
      </c>
      <c r="AC80" s="388">
        <v>2</v>
      </c>
      <c r="AD80" s="388">
        <v>3</v>
      </c>
      <c r="AE80" s="388" t="s">
        <v>10778</v>
      </c>
      <c r="AG80" s="549">
        <v>0</v>
      </c>
      <c r="AH80" s="549">
        <v>0</v>
      </c>
      <c r="AI80" s="549">
        <v>5</v>
      </c>
      <c r="AJ80" s="549">
        <v>11</v>
      </c>
      <c r="AK80" s="549">
        <v>29</v>
      </c>
      <c r="AL80" s="549">
        <v>28</v>
      </c>
      <c r="AM80" s="549">
        <v>6</v>
      </c>
      <c r="AN80" s="549">
        <v>2</v>
      </c>
      <c r="AO80" s="549">
        <v>1</v>
      </c>
      <c r="AP80" s="549">
        <v>9</v>
      </c>
      <c r="AQ80" s="549">
        <v>0</v>
      </c>
      <c r="AS80" s="388">
        <v>47</v>
      </c>
      <c r="AT80" s="388">
        <v>3</v>
      </c>
      <c r="AU80" s="388">
        <v>10</v>
      </c>
      <c r="AV80" s="388">
        <v>2</v>
      </c>
      <c r="AW80" s="388">
        <v>0</v>
      </c>
      <c r="AX80" s="388">
        <v>0</v>
      </c>
      <c r="AY80" s="388">
        <v>5</v>
      </c>
      <c r="AZ80" s="388">
        <v>11</v>
      </c>
      <c r="BA80" s="388">
        <v>19</v>
      </c>
      <c r="BB80" s="548">
        <v>0.21299999999999999</v>
      </c>
      <c r="BC80" s="548">
        <v>0.35</v>
      </c>
      <c r="BD80" s="548">
        <v>0.255</v>
      </c>
      <c r="BE80" s="548">
        <v>0.60499999999999998</v>
      </c>
      <c r="BG80" s="388">
        <v>92</v>
      </c>
      <c r="BH80" s="388">
        <v>10</v>
      </c>
      <c r="BI80" s="388">
        <v>14</v>
      </c>
      <c r="BJ80" s="388">
        <v>1</v>
      </c>
      <c r="BK80" s="388">
        <v>0</v>
      </c>
      <c r="BL80" s="388">
        <v>1</v>
      </c>
      <c r="BM80" s="388">
        <v>4</v>
      </c>
      <c r="BN80" s="388">
        <v>8</v>
      </c>
      <c r="BO80" s="388">
        <v>32</v>
      </c>
      <c r="BP80" s="548">
        <v>0.152</v>
      </c>
      <c r="BQ80" s="548">
        <v>0.22</v>
      </c>
      <c r="BR80" s="548">
        <v>0.19600000000000001</v>
      </c>
      <c r="BS80" s="548">
        <v>0.41599999999999998</v>
      </c>
    </row>
    <row r="81" spans="1:71">
      <c r="A81" s="388" t="s">
        <v>10779</v>
      </c>
      <c r="B81" s="388" t="s">
        <v>10780</v>
      </c>
      <c r="C81" s="388">
        <v>28</v>
      </c>
      <c r="D81" s="388" t="s">
        <v>73</v>
      </c>
      <c r="E81" s="388" t="s">
        <v>34</v>
      </c>
      <c r="F81" s="388" t="s">
        <v>10</v>
      </c>
      <c r="G81" s="388">
        <v>61</v>
      </c>
      <c r="H81" s="388">
        <v>147</v>
      </c>
      <c r="I81" s="388">
        <v>139</v>
      </c>
      <c r="J81" s="388">
        <v>17</v>
      </c>
      <c r="K81" s="388">
        <v>27</v>
      </c>
      <c r="L81" s="388">
        <v>3</v>
      </c>
      <c r="M81" s="388">
        <v>1</v>
      </c>
      <c r="N81" s="388">
        <v>6</v>
      </c>
      <c r="O81" s="388">
        <v>12</v>
      </c>
      <c r="P81" s="388">
        <v>3</v>
      </c>
      <c r="Q81" s="388">
        <v>1</v>
      </c>
      <c r="R81" s="388">
        <v>5</v>
      </c>
      <c r="S81" s="388">
        <v>53</v>
      </c>
      <c r="T81" s="548">
        <v>0.19400000000000001</v>
      </c>
      <c r="U81" s="548">
        <v>0.221</v>
      </c>
      <c r="V81" s="548">
        <v>0.36</v>
      </c>
      <c r="W81" s="548">
        <v>0.57999999999999996</v>
      </c>
      <c r="X81" s="388">
        <v>48</v>
      </c>
      <c r="Y81" s="388">
        <v>50</v>
      </c>
      <c r="Z81" s="388">
        <v>2</v>
      </c>
      <c r="AA81" s="388">
        <v>0</v>
      </c>
      <c r="AB81" s="388">
        <v>2</v>
      </c>
      <c r="AC81" s="388">
        <v>1</v>
      </c>
      <c r="AD81" s="388">
        <v>0</v>
      </c>
      <c r="AE81" s="388" t="s">
        <v>10781</v>
      </c>
      <c r="AG81" s="549">
        <v>1</v>
      </c>
      <c r="AH81" s="549">
        <v>0</v>
      </c>
      <c r="AI81" s="549">
        <v>7</v>
      </c>
      <c r="AJ81" s="549">
        <v>0</v>
      </c>
      <c r="AK81" s="549">
        <v>0</v>
      </c>
      <c r="AL81" s="549">
        <v>0</v>
      </c>
      <c r="AM81" s="549">
        <v>38</v>
      </c>
      <c r="AN81" s="549">
        <v>4</v>
      </c>
      <c r="AO81" s="549">
        <v>7</v>
      </c>
      <c r="AP81" s="549">
        <v>45</v>
      </c>
      <c r="AQ81" s="549">
        <v>2</v>
      </c>
      <c r="AS81" s="388">
        <v>66</v>
      </c>
      <c r="AT81" s="388">
        <v>10</v>
      </c>
      <c r="AU81" s="388">
        <v>14</v>
      </c>
      <c r="AV81" s="388">
        <v>2</v>
      </c>
      <c r="AW81" s="388">
        <v>1</v>
      </c>
      <c r="AX81" s="388">
        <v>4</v>
      </c>
      <c r="AY81" s="388">
        <v>8</v>
      </c>
      <c r="AZ81" s="388">
        <v>5</v>
      </c>
      <c r="BA81" s="388">
        <v>20</v>
      </c>
      <c r="BB81" s="548">
        <v>0.21199999999999999</v>
      </c>
      <c r="BC81" s="548">
        <v>0.26800000000000002</v>
      </c>
      <c r="BD81" s="548">
        <v>0.45500000000000002</v>
      </c>
      <c r="BE81" s="548">
        <v>0.72299999999999998</v>
      </c>
      <c r="BG81" s="388">
        <v>73</v>
      </c>
      <c r="BH81" s="388">
        <v>7</v>
      </c>
      <c r="BI81" s="388">
        <v>13</v>
      </c>
      <c r="BJ81" s="388">
        <v>1</v>
      </c>
      <c r="BK81" s="388">
        <v>0</v>
      </c>
      <c r="BL81" s="388">
        <v>2</v>
      </c>
      <c r="BM81" s="388">
        <v>4</v>
      </c>
      <c r="BN81" s="388">
        <v>0</v>
      </c>
      <c r="BO81" s="388">
        <v>33</v>
      </c>
      <c r="BP81" s="548">
        <v>0.17799999999999999</v>
      </c>
      <c r="BQ81" s="548">
        <v>0.17599999999999999</v>
      </c>
      <c r="BR81" s="548">
        <v>0.27400000000000002</v>
      </c>
      <c r="BS81" s="548">
        <v>0.45</v>
      </c>
    </row>
    <row r="82" spans="1:71">
      <c r="A82" s="388" t="s">
        <v>7783</v>
      </c>
      <c r="B82" s="388" t="s">
        <v>7784</v>
      </c>
      <c r="C82" s="388">
        <v>26</v>
      </c>
      <c r="D82" s="388" t="s">
        <v>82</v>
      </c>
      <c r="E82" s="388" t="s">
        <v>34</v>
      </c>
      <c r="F82" s="388" t="s">
        <v>10</v>
      </c>
      <c r="G82" s="388">
        <v>81</v>
      </c>
      <c r="H82" s="388">
        <v>143</v>
      </c>
      <c r="I82" s="388">
        <v>136</v>
      </c>
      <c r="J82" s="388">
        <v>17</v>
      </c>
      <c r="K82" s="388">
        <v>36</v>
      </c>
      <c r="L82" s="388">
        <v>10</v>
      </c>
      <c r="M82" s="388">
        <v>1</v>
      </c>
      <c r="N82" s="388">
        <v>1</v>
      </c>
      <c r="O82" s="388">
        <v>16</v>
      </c>
      <c r="P82" s="388">
        <v>3</v>
      </c>
      <c r="Q82" s="388">
        <v>0</v>
      </c>
      <c r="R82" s="388">
        <v>5</v>
      </c>
      <c r="S82" s="388">
        <v>34</v>
      </c>
      <c r="T82" s="548">
        <v>0.26500000000000001</v>
      </c>
      <c r="U82" s="548">
        <v>0.30099999999999999</v>
      </c>
      <c r="V82" s="548">
        <v>0.375</v>
      </c>
      <c r="W82" s="548">
        <v>0.67600000000000005</v>
      </c>
      <c r="X82" s="388">
        <v>81</v>
      </c>
      <c r="Y82" s="388">
        <v>51</v>
      </c>
      <c r="Z82" s="388">
        <v>0</v>
      </c>
      <c r="AA82" s="388">
        <v>2</v>
      </c>
      <c r="AB82" s="388">
        <v>0</v>
      </c>
      <c r="AC82" s="388">
        <v>0</v>
      </c>
      <c r="AD82" s="388">
        <v>0</v>
      </c>
      <c r="AE82" s="388" t="s">
        <v>10782</v>
      </c>
      <c r="AG82" s="549">
        <v>0</v>
      </c>
      <c r="AH82" s="549">
        <v>0</v>
      </c>
      <c r="AI82" s="549">
        <v>9</v>
      </c>
      <c r="AJ82" s="549">
        <v>30</v>
      </c>
      <c r="AK82" s="549">
        <v>20</v>
      </c>
      <c r="AL82" s="549">
        <v>16</v>
      </c>
      <c r="AM82" s="549">
        <v>0</v>
      </c>
      <c r="AN82" s="549">
        <v>0</v>
      </c>
      <c r="AO82" s="549">
        <v>0</v>
      </c>
      <c r="AP82" s="549">
        <v>0</v>
      </c>
      <c r="AQ82" s="549">
        <v>2</v>
      </c>
      <c r="AS82" s="388">
        <v>57</v>
      </c>
      <c r="AT82" s="388">
        <v>6</v>
      </c>
      <c r="AU82" s="388">
        <v>12</v>
      </c>
      <c r="AV82" s="388">
        <v>3</v>
      </c>
      <c r="AW82" s="388">
        <v>0</v>
      </c>
      <c r="AX82" s="388">
        <v>1</v>
      </c>
      <c r="AY82" s="388">
        <v>4</v>
      </c>
      <c r="AZ82" s="388">
        <v>3</v>
      </c>
      <c r="BA82" s="388">
        <v>14</v>
      </c>
      <c r="BB82" s="548">
        <v>0.21099999999999999</v>
      </c>
      <c r="BC82" s="548">
        <v>0.25</v>
      </c>
      <c r="BD82" s="548">
        <v>0.316</v>
      </c>
      <c r="BE82" s="548">
        <v>0.56599999999999995</v>
      </c>
      <c r="BG82" s="388">
        <v>79</v>
      </c>
      <c r="BH82" s="388">
        <v>11</v>
      </c>
      <c r="BI82" s="388">
        <v>24</v>
      </c>
      <c r="BJ82" s="388">
        <v>7</v>
      </c>
      <c r="BK82" s="388">
        <v>1</v>
      </c>
      <c r="BL82" s="388">
        <v>0</v>
      </c>
      <c r="BM82" s="388">
        <v>12</v>
      </c>
      <c r="BN82" s="388">
        <v>2</v>
      </c>
      <c r="BO82" s="388">
        <v>20</v>
      </c>
      <c r="BP82" s="548">
        <v>0.30399999999999999</v>
      </c>
      <c r="BQ82" s="548">
        <v>0.33700000000000002</v>
      </c>
      <c r="BR82" s="548">
        <v>0.41799999999999998</v>
      </c>
      <c r="BS82" s="548">
        <v>0.755</v>
      </c>
    </row>
    <row r="83" spans="1:71">
      <c r="A83" s="388" t="s">
        <v>6646</v>
      </c>
      <c r="B83" s="388" t="s">
        <v>10783</v>
      </c>
      <c r="C83" s="388">
        <v>35</v>
      </c>
      <c r="D83" s="388" t="s">
        <v>33</v>
      </c>
      <c r="E83" s="388" t="s">
        <v>34</v>
      </c>
      <c r="F83" s="388" t="s">
        <v>10</v>
      </c>
      <c r="G83" s="388">
        <v>47</v>
      </c>
      <c r="H83" s="388">
        <v>151</v>
      </c>
      <c r="I83" s="388">
        <v>135</v>
      </c>
      <c r="J83" s="388">
        <v>12</v>
      </c>
      <c r="K83" s="388">
        <v>24</v>
      </c>
      <c r="L83" s="388">
        <v>8</v>
      </c>
      <c r="M83" s="388">
        <v>0</v>
      </c>
      <c r="N83" s="388">
        <v>2</v>
      </c>
      <c r="O83" s="388">
        <v>16</v>
      </c>
      <c r="P83" s="388">
        <v>0</v>
      </c>
      <c r="Q83" s="388">
        <v>0</v>
      </c>
      <c r="R83" s="388">
        <v>12</v>
      </c>
      <c r="S83" s="388">
        <v>37</v>
      </c>
      <c r="T83" s="548">
        <v>0.17799999999999999</v>
      </c>
      <c r="U83" s="548">
        <v>0.24199999999999999</v>
      </c>
      <c r="V83" s="548">
        <v>0.28100000000000003</v>
      </c>
      <c r="W83" s="548">
        <v>0.52300000000000002</v>
      </c>
      <c r="X83" s="388">
        <v>42</v>
      </c>
      <c r="Y83" s="388">
        <v>38</v>
      </c>
      <c r="Z83" s="388">
        <v>6</v>
      </c>
      <c r="AA83" s="388">
        <v>0</v>
      </c>
      <c r="AB83" s="388">
        <v>2</v>
      </c>
      <c r="AC83" s="388">
        <v>2</v>
      </c>
      <c r="AD83" s="388">
        <v>0</v>
      </c>
      <c r="AE83" s="388" t="s">
        <v>6524</v>
      </c>
      <c r="AG83" s="549">
        <v>0</v>
      </c>
      <c r="AH83" s="549">
        <v>47</v>
      </c>
      <c r="AI83" s="549">
        <v>0</v>
      </c>
      <c r="AJ83" s="549">
        <v>0</v>
      </c>
      <c r="AK83" s="549">
        <v>0</v>
      </c>
      <c r="AL83" s="549">
        <v>0</v>
      </c>
      <c r="AM83" s="549">
        <v>0</v>
      </c>
      <c r="AN83" s="549">
        <v>0</v>
      </c>
      <c r="AO83" s="549">
        <v>0</v>
      </c>
      <c r="AP83" s="549">
        <v>0</v>
      </c>
      <c r="AQ83" s="549">
        <v>0</v>
      </c>
      <c r="AS83" s="388">
        <v>32</v>
      </c>
      <c r="AT83" s="388">
        <v>1</v>
      </c>
      <c r="AU83" s="388">
        <v>5</v>
      </c>
      <c r="AV83" s="388">
        <v>2</v>
      </c>
      <c r="AW83" s="388">
        <v>0</v>
      </c>
      <c r="AX83" s="388">
        <v>0</v>
      </c>
      <c r="AY83" s="388">
        <v>1</v>
      </c>
      <c r="AZ83" s="388">
        <v>4</v>
      </c>
      <c r="BA83" s="388">
        <v>9</v>
      </c>
      <c r="BB83" s="548">
        <v>0.156</v>
      </c>
      <c r="BC83" s="548">
        <v>0.25</v>
      </c>
      <c r="BD83" s="548">
        <v>0.219</v>
      </c>
      <c r="BE83" s="548">
        <v>0.46899999999999997</v>
      </c>
      <c r="BG83" s="388">
        <v>103</v>
      </c>
      <c r="BH83" s="388">
        <v>11</v>
      </c>
      <c r="BI83" s="388">
        <v>19</v>
      </c>
      <c r="BJ83" s="388">
        <v>6</v>
      </c>
      <c r="BK83" s="388">
        <v>0</v>
      </c>
      <c r="BL83" s="388">
        <v>2</v>
      </c>
      <c r="BM83" s="388">
        <v>15</v>
      </c>
      <c r="BN83" s="388">
        <v>8</v>
      </c>
      <c r="BO83" s="388">
        <v>28</v>
      </c>
      <c r="BP83" s="548">
        <v>0.184</v>
      </c>
      <c r="BQ83" s="548">
        <v>0.23899999999999999</v>
      </c>
      <c r="BR83" s="548">
        <v>0.30099999999999999</v>
      </c>
      <c r="BS83" s="548">
        <v>0.54</v>
      </c>
    </row>
    <row r="84" spans="1:71">
      <c r="A84" s="388" t="s">
        <v>10784</v>
      </c>
      <c r="B84" s="388" t="s">
        <v>10785</v>
      </c>
      <c r="C84" s="388">
        <v>24</v>
      </c>
      <c r="D84" s="388" t="s">
        <v>38</v>
      </c>
      <c r="E84" s="388" t="s">
        <v>34</v>
      </c>
      <c r="F84" s="388" t="s">
        <v>10</v>
      </c>
      <c r="G84" s="388">
        <v>40</v>
      </c>
      <c r="H84" s="388">
        <v>147</v>
      </c>
      <c r="I84" s="388">
        <v>135</v>
      </c>
      <c r="J84" s="388">
        <v>14</v>
      </c>
      <c r="K84" s="388">
        <v>24</v>
      </c>
      <c r="L84" s="388">
        <v>3</v>
      </c>
      <c r="M84" s="388">
        <v>0</v>
      </c>
      <c r="N84" s="388">
        <v>6</v>
      </c>
      <c r="O84" s="388">
        <v>15</v>
      </c>
      <c r="P84" s="388">
        <v>2</v>
      </c>
      <c r="Q84" s="388">
        <v>0</v>
      </c>
      <c r="R84" s="388">
        <v>9</v>
      </c>
      <c r="S84" s="388">
        <v>45</v>
      </c>
      <c r="T84" s="548">
        <v>0.17799999999999999</v>
      </c>
      <c r="U84" s="548">
        <v>0.245</v>
      </c>
      <c r="V84" s="548">
        <v>0.33300000000000002</v>
      </c>
      <c r="W84" s="548">
        <v>0.57799999999999996</v>
      </c>
      <c r="X84" s="388">
        <v>59</v>
      </c>
      <c r="Y84" s="388">
        <v>45</v>
      </c>
      <c r="Z84" s="388">
        <v>0</v>
      </c>
      <c r="AA84" s="388">
        <v>3</v>
      </c>
      <c r="AB84" s="388">
        <v>0</v>
      </c>
      <c r="AC84" s="388">
        <v>0</v>
      </c>
      <c r="AD84" s="388">
        <v>0</v>
      </c>
      <c r="AE84" s="388" t="s">
        <v>6533</v>
      </c>
      <c r="AG84" s="549">
        <v>0</v>
      </c>
      <c r="AH84" s="549">
        <v>0</v>
      </c>
      <c r="AI84" s="549">
        <v>0</v>
      </c>
      <c r="AJ84" s="549">
        <v>0</v>
      </c>
      <c r="AK84" s="549">
        <v>40</v>
      </c>
      <c r="AL84" s="549">
        <v>0</v>
      </c>
      <c r="AM84" s="549">
        <v>0</v>
      </c>
      <c r="AN84" s="549">
        <v>0</v>
      </c>
      <c r="AO84" s="549">
        <v>0</v>
      </c>
      <c r="AP84" s="549">
        <v>0</v>
      </c>
      <c r="AQ84" s="549">
        <v>0</v>
      </c>
      <c r="AS84" s="388">
        <v>45</v>
      </c>
      <c r="AT84" s="388">
        <v>4</v>
      </c>
      <c r="AU84" s="388">
        <v>11</v>
      </c>
      <c r="AV84" s="388">
        <v>1</v>
      </c>
      <c r="AW84" s="388">
        <v>0</v>
      </c>
      <c r="AX84" s="388">
        <v>3</v>
      </c>
      <c r="AY84" s="388">
        <v>5</v>
      </c>
      <c r="AZ84" s="388">
        <v>3</v>
      </c>
      <c r="BA84" s="388">
        <v>8</v>
      </c>
      <c r="BB84" s="548">
        <v>0.24399999999999999</v>
      </c>
      <c r="BC84" s="548">
        <v>0.29199999999999998</v>
      </c>
      <c r="BD84" s="548">
        <v>0.46700000000000003</v>
      </c>
      <c r="BE84" s="548">
        <v>0.75900000000000001</v>
      </c>
      <c r="BG84" s="388">
        <v>90</v>
      </c>
      <c r="BH84" s="388">
        <v>10</v>
      </c>
      <c r="BI84" s="388">
        <v>13</v>
      </c>
      <c r="BJ84" s="388">
        <v>2</v>
      </c>
      <c r="BK84" s="388">
        <v>0</v>
      </c>
      <c r="BL84" s="388">
        <v>3</v>
      </c>
      <c r="BM84" s="388">
        <v>10</v>
      </c>
      <c r="BN84" s="388">
        <v>6</v>
      </c>
      <c r="BO84" s="388">
        <v>37</v>
      </c>
      <c r="BP84" s="548">
        <v>0.14399999999999999</v>
      </c>
      <c r="BQ84" s="548">
        <v>0.222</v>
      </c>
      <c r="BR84" s="548">
        <v>0.26700000000000002</v>
      </c>
      <c r="BS84" s="548">
        <v>0.48899999999999999</v>
      </c>
    </row>
    <row r="85" spans="1:71">
      <c r="A85" s="388" t="s">
        <v>10786</v>
      </c>
      <c r="B85" s="388" t="s">
        <v>10787</v>
      </c>
      <c r="C85" s="388">
        <v>29</v>
      </c>
      <c r="D85" s="388" t="s">
        <v>40</v>
      </c>
      <c r="E85" s="388" t="s">
        <v>34</v>
      </c>
      <c r="F85" s="388" t="s">
        <v>37</v>
      </c>
      <c r="G85" s="388">
        <v>50</v>
      </c>
      <c r="H85" s="388">
        <v>151</v>
      </c>
      <c r="I85" s="388">
        <v>134</v>
      </c>
      <c r="J85" s="388">
        <v>15</v>
      </c>
      <c r="K85" s="388">
        <v>24</v>
      </c>
      <c r="L85" s="388">
        <v>1</v>
      </c>
      <c r="M85" s="388">
        <v>2</v>
      </c>
      <c r="N85" s="388">
        <v>3</v>
      </c>
      <c r="O85" s="388">
        <v>9</v>
      </c>
      <c r="P85" s="388">
        <v>2</v>
      </c>
      <c r="Q85" s="388">
        <v>2</v>
      </c>
      <c r="R85" s="388">
        <v>15</v>
      </c>
      <c r="S85" s="388">
        <v>36</v>
      </c>
      <c r="T85" s="548">
        <v>0.17899999999999999</v>
      </c>
      <c r="U85" s="548">
        <v>0.26</v>
      </c>
      <c r="V85" s="548">
        <v>0.28399999999999997</v>
      </c>
      <c r="W85" s="548">
        <v>0.54400000000000004</v>
      </c>
      <c r="X85" s="388">
        <v>50</v>
      </c>
      <c r="Y85" s="388">
        <v>38</v>
      </c>
      <c r="Z85" s="388">
        <v>6</v>
      </c>
      <c r="AA85" s="388">
        <v>0</v>
      </c>
      <c r="AB85" s="388">
        <v>1</v>
      </c>
      <c r="AC85" s="388">
        <v>1</v>
      </c>
      <c r="AD85" s="388">
        <v>0</v>
      </c>
      <c r="AE85" s="388" t="s">
        <v>10788</v>
      </c>
      <c r="AG85" s="549">
        <v>0</v>
      </c>
      <c r="AH85" s="549">
        <v>0</v>
      </c>
      <c r="AI85" s="549">
        <v>0</v>
      </c>
      <c r="AJ85" s="549">
        <v>0</v>
      </c>
      <c r="AK85" s="549">
        <v>0</v>
      </c>
      <c r="AL85" s="549">
        <v>0</v>
      </c>
      <c r="AM85" s="549">
        <v>1</v>
      </c>
      <c r="AN85" s="549">
        <v>35</v>
      </c>
      <c r="AO85" s="549">
        <v>3</v>
      </c>
      <c r="AP85" s="549">
        <v>39</v>
      </c>
      <c r="AQ85" s="549">
        <v>3</v>
      </c>
      <c r="AS85" s="388">
        <v>40</v>
      </c>
      <c r="AT85" s="388">
        <v>4</v>
      </c>
      <c r="AU85" s="388">
        <v>4</v>
      </c>
      <c r="AV85" s="388">
        <v>0</v>
      </c>
      <c r="AW85" s="388">
        <v>0</v>
      </c>
      <c r="AX85" s="388">
        <v>1</v>
      </c>
      <c r="AY85" s="388">
        <v>2</v>
      </c>
      <c r="AZ85" s="388">
        <v>4</v>
      </c>
      <c r="BA85" s="388">
        <v>11</v>
      </c>
      <c r="BB85" s="548">
        <v>0.1</v>
      </c>
      <c r="BC85" s="548">
        <v>0.17799999999999999</v>
      </c>
      <c r="BD85" s="548">
        <v>0.17499999999999999</v>
      </c>
      <c r="BE85" s="548">
        <v>0.35299999999999998</v>
      </c>
      <c r="BG85" s="388">
        <v>94</v>
      </c>
      <c r="BH85" s="388">
        <v>11</v>
      </c>
      <c r="BI85" s="388">
        <v>20</v>
      </c>
      <c r="BJ85" s="388">
        <v>1</v>
      </c>
      <c r="BK85" s="388">
        <v>2</v>
      </c>
      <c r="BL85" s="388">
        <v>2</v>
      </c>
      <c r="BM85" s="388">
        <v>7</v>
      </c>
      <c r="BN85" s="388">
        <v>11</v>
      </c>
      <c r="BO85" s="388">
        <v>25</v>
      </c>
      <c r="BP85" s="548">
        <v>0.21299999999999999</v>
      </c>
      <c r="BQ85" s="548">
        <v>0.29499999999999998</v>
      </c>
      <c r="BR85" s="548">
        <v>0.33</v>
      </c>
      <c r="BS85" s="548">
        <v>0.625</v>
      </c>
    </row>
    <row r="86" spans="1:71">
      <c r="A86" s="388" t="s">
        <v>10789</v>
      </c>
      <c r="B86" s="388" t="s">
        <v>10790</v>
      </c>
      <c r="C86" s="388">
        <v>27</v>
      </c>
      <c r="D86" s="388" t="s">
        <v>124</v>
      </c>
      <c r="E86" s="388" t="s">
        <v>43</v>
      </c>
      <c r="F86" s="388" t="s">
        <v>35</v>
      </c>
      <c r="G86" s="388">
        <v>41</v>
      </c>
      <c r="H86" s="388">
        <v>143</v>
      </c>
      <c r="I86" s="388">
        <v>133</v>
      </c>
      <c r="J86" s="388">
        <v>10</v>
      </c>
      <c r="K86" s="388">
        <v>31</v>
      </c>
      <c r="L86" s="388">
        <v>3</v>
      </c>
      <c r="M86" s="388">
        <v>1</v>
      </c>
      <c r="N86" s="388">
        <v>0</v>
      </c>
      <c r="O86" s="388">
        <v>7</v>
      </c>
      <c r="P86" s="388">
        <v>5</v>
      </c>
      <c r="Q86" s="388">
        <v>2</v>
      </c>
      <c r="R86" s="388">
        <v>10</v>
      </c>
      <c r="S86" s="388">
        <v>23</v>
      </c>
      <c r="T86" s="548">
        <v>0.23300000000000001</v>
      </c>
      <c r="U86" s="548">
        <v>0.28699999999999998</v>
      </c>
      <c r="V86" s="548">
        <v>0.27100000000000002</v>
      </c>
      <c r="W86" s="548">
        <v>0.55700000000000005</v>
      </c>
      <c r="X86" s="388">
        <v>60</v>
      </c>
      <c r="Y86" s="388">
        <v>36</v>
      </c>
      <c r="Z86" s="388">
        <v>5</v>
      </c>
      <c r="AA86" s="388">
        <v>0</v>
      </c>
      <c r="AB86" s="388">
        <v>0</v>
      </c>
      <c r="AC86" s="388">
        <v>0</v>
      </c>
      <c r="AD86" s="388">
        <v>0</v>
      </c>
      <c r="AE86" s="388" t="s">
        <v>7739</v>
      </c>
      <c r="AG86" s="549">
        <v>0</v>
      </c>
      <c r="AH86" s="549">
        <v>0</v>
      </c>
      <c r="AI86" s="549">
        <v>0</v>
      </c>
      <c r="AJ86" s="549">
        <v>0</v>
      </c>
      <c r="AK86" s="549">
        <v>0</v>
      </c>
      <c r="AL86" s="549">
        <v>0</v>
      </c>
      <c r="AM86" s="549">
        <v>15</v>
      </c>
      <c r="AN86" s="549">
        <v>0</v>
      </c>
      <c r="AO86" s="549">
        <v>23</v>
      </c>
      <c r="AP86" s="549">
        <v>34</v>
      </c>
      <c r="AQ86" s="549">
        <v>0</v>
      </c>
      <c r="AS86" s="388">
        <v>23</v>
      </c>
      <c r="AT86" s="388">
        <v>1</v>
      </c>
      <c r="AU86" s="388">
        <v>7</v>
      </c>
      <c r="AV86" s="388">
        <v>1</v>
      </c>
      <c r="AW86" s="388">
        <v>0</v>
      </c>
      <c r="AX86" s="388">
        <v>0</v>
      </c>
      <c r="AY86" s="388">
        <v>2</v>
      </c>
      <c r="AZ86" s="388">
        <v>2</v>
      </c>
      <c r="BA86" s="388">
        <v>6</v>
      </c>
      <c r="BB86" s="548">
        <v>0.30399999999999999</v>
      </c>
      <c r="BC86" s="548">
        <v>0.36</v>
      </c>
      <c r="BD86" s="548">
        <v>0.34799999999999998</v>
      </c>
      <c r="BE86" s="548">
        <v>0.70799999999999996</v>
      </c>
      <c r="BG86" s="388">
        <v>110</v>
      </c>
      <c r="BH86" s="388">
        <v>9</v>
      </c>
      <c r="BI86" s="388">
        <v>24</v>
      </c>
      <c r="BJ86" s="388">
        <v>2</v>
      </c>
      <c r="BK86" s="388">
        <v>1</v>
      </c>
      <c r="BL86" s="388">
        <v>0</v>
      </c>
      <c r="BM86" s="388">
        <v>5</v>
      </c>
      <c r="BN86" s="388">
        <v>8</v>
      </c>
      <c r="BO86" s="388">
        <v>17</v>
      </c>
      <c r="BP86" s="548">
        <v>0.218</v>
      </c>
      <c r="BQ86" s="548">
        <v>0.27100000000000002</v>
      </c>
      <c r="BR86" s="548">
        <v>0.255</v>
      </c>
      <c r="BS86" s="548">
        <v>0.52600000000000002</v>
      </c>
    </row>
    <row r="87" spans="1:71">
      <c r="A87" s="388" t="s">
        <v>7956</v>
      </c>
      <c r="B87" s="388" t="s">
        <v>7957</v>
      </c>
      <c r="C87" s="388">
        <v>28</v>
      </c>
      <c r="D87" s="388" t="s">
        <v>49</v>
      </c>
      <c r="E87" s="388" t="s">
        <v>43</v>
      </c>
      <c r="F87" s="388" t="s">
        <v>10</v>
      </c>
      <c r="G87" s="388">
        <v>58</v>
      </c>
      <c r="H87" s="388">
        <v>142</v>
      </c>
      <c r="I87" s="388">
        <v>133</v>
      </c>
      <c r="J87" s="388">
        <v>10</v>
      </c>
      <c r="K87" s="388">
        <v>27</v>
      </c>
      <c r="L87" s="388">
        <v>3</v>
      </c>
      <c r="M87" s="388">
        <v>0</v>
      </c>
      <c r="N87" s="388">
        <v>2</v>
      </c>
      <c r="O87" s="388">
        <v>8</v>
      </c>
      <c r="P87" s="388">
        <v>1</v>
      </c>
      <c r="Q87" s="388">
        <v>0</v>
      </c>
      <c r="R87" s="388">
        <v>6</v>
      </c>
      <c r="S87" s="388">
        <v>43</v>
      </c>
      <c r="T87" s="548">
        <v>0.20300000000000001</v>
      </c>
      <c r="U87" s="548">
        <v>0.23899999999999999</v>
      </c>
      <c r="V87" s="548">
        <v>0.27100000000000002</v>
      </c>
      <c r="W87" s="548">
        <v>0.51</v>
      </c>
      <c r="X87" s="388">
        <v>40</v>
      </c>
      <c r="Y87" s="388">
        <v>36</v>
      </c>
      <c r="Z87" s="388">
        <v>5</v>
      </c>
      <c r="AA87" s="388">
        <v>1</v>
      </c>
      <c r="AB87" s="388">
        <v>0</v>
      </c>
      <c r="AC87" s="388">
        <v>2</v>
      </c>
      <c r="AD87" s="388">
        <v>3</v>
      </c>
      <c r="AE87" s="388" t="s">
        <v>10025</v>
      </c>
      <c r="AG87" s="549">
        <v>0</v>
      </c>
      <c r="AH87" s="549">
        <v>56</v>
      </c>
      <c r="AI87" s="549">
        <v>2</v>
      </c>
      <c r="AJ87" s="549">
        <v>0</v>
      </c>
      <c r="AK87" s="549">
        <v>0</v>
      </c>
      <c r="AL87" s="549">
        <v>0</v>
      </c>
      <c r="AM87" s="549">
        <v>0</v>
      </c>
      <c r="AN87" s="549">
        <v>0</v>
      </c>
      <c r="AO87" s="549">
        <v>0</v>
      </c>
      <c r="AP87" s="549">
        <v>0</v>
      </c>
      <c r="AQ87" s="549">
        <v>0</v>
      </c>
      <c r="AS87" s="388">
        <v>35</v>
      </c>
      <c r="AT87" s="388">
        <v>1</v>
      </c>
      <c r="AU87" s="388">
        <v>4</v>
      </c>
      <c r="AV87" s="388">
        <v>1</v>
      </c>
      <c r="AW87" s="388">
        <v>0</v>
      </c>
      <c r="AX87" s="388">
        <v>1</v>
      </c>
      <c r="AY87" s="388">
        <v>2</v>
      </c>
      <c r="AZ87" s="388">
        <v>3</v>
      </c>
      <c r="BA87" s="388">
        <v>15</v>
      </c>
      <c r="BB87" s="548">
        <v>0.114</v>
      </c>
      <c r="BC87" s="548">
        <v>0.17899999999999999</v>
      </c>
      <c r="BD87" s="548">
        <v>0.22900000000000001</v>
      </c>
      <c r="BE87" s="548">
        <v>0.40799999999999997</v>
      </c>
      <c r="BG87" s="388">
        <v>98</v>
      </c>
      <c r="BH87" s="388">
        <v>9</v>
      </c>
      <c r="BI87" s="388">
        <v>23</v>
      </c>
      <c r="BJ87" s="388">
        <v>2</v>
      </c>
      <c r="BK87" s="388">
        <v>0</v>
      </c>
      <c r="BL87" s="388">
        <v>1</v>
      </c>
      <c r="BM87" s="388">
        <v>6</v>
      </c>
      <c r="BN87" s="388">
        <v>3</v>
      </c>
      <c r="BO87" s="388">
        <v>28</v>
      </c>
      <c r="BP87" s="548">
        <v>0.23499999999999999</v>
      </c>
      <c r="BQ87" s="548">
        <v>0.26200000000000001</v>
      </c>
      <c r="BR87" s="548">
        <v>0.28599999999999998</v>
      </c>
      <c r="BS87" s="548">
        <v>0.54800000000000004</v>
      </c>
    </row>
    <row r="88" spans="1:71">
      <c r="A88" s="388" t="s">
        <v>10791</v>
      </c>
      <c r="B88" s="388" t="s">
        <v>10792</v>
      </c>
      <c r="C88" s="388">
        <v>25</v>
      </c>
      <c r="D88" s="388" t="s">
        <v>46</v>
      </c>
      <c r="E88" s="388" t="s">
        <v>43</v>
      </c>
      <c r="F88" s="388" t="s">
        <v>37</v>
      </c>
      <c r="G88" s="388">
        <v>50</v>
      </c>
      <c r="H88" s="388">
        <v>143</v>
      </c>
      <c r="I88" s="388">
        <v>131</v>
      </c>
      <c r="J88" s="388">
        <v>13</v>
      </c>
      <c r="K88" s="388">
        <v>34</v>
      </c>
      <c r="L88" s="388">
        <v>6</v>
      </c>
      <c r="M88" s="388">
        <v>4</v>
      </c>
      <c r="N88" s="388">
        <v>2</v>
      </c>
      <c r="O88" s="388">
        <v>12</v>
      </c>
      <c r="P88" s="388">
        <v>10</v>
      </c>
      <c r="Q88" s="388">
        <v>4</v>
      </c>
      <c r="R88" s="388">
        <v>10</v>
      </c>
      <c r="S88" s="388">
        <v>35</v>
      </c>
      <c r="T88" s="548">
        <v>0.26</v>
      </c>
      <c r="U88" s="548">
        <v>0.317</v>
      </c>
      <c r="V88" s="548">
        <v>0.41199999999999998</v>
      </c>
      <c r="W88" s="548">
        <v>0.72899999999999998</v>
      </c>
      <c r="X88" s="388">
        <v>94</v>
      </c>
      <c r="Y88" s="388">
        <v>54</v>
      </c>
      <c r="Z88" s="388">
        <v>1</v>
      </c>
      <c r="AA88" s="388">
        <v>1</v>
      </c>
      <c r="AB88" s="388">
        <v>1</v>
      </c>
      <c r="AC88" s="388">
        <v>0</v>
      </c>
      <c r="AD88" s="388">
        <v>0</v>
      </c>
      <c r="AE88" s="388" t="s">
        <v>10793</v>
      </c>
      <c r="AG88" s="549">
        <v>1</v>
      </c>
      <c r="AH88" s="549">
        <v>0</v>
      </c>
      <c r="AI88" s="549">
        <v>0</v>
      </c>
      <c r="AJ88" s="549">
        <v>0</v>
      </c>
      <c r="AK88" s="549">
        <v>0</v>
      </c>
      <c r="AL88" s="549">
        <v>1</v>
      </c>
      <c r="AM88" s="549">
        <v>4</v>
      </c>
      <c r="AN88" s="549">
        <v>30</v>
      </c>
      <c r="AO88" s="549">
        <v>5</v>
      </c>
      <c r="AP88" s="549">
        <v>37</v>
      </c>
      <c r="AQ88" s="549">
        <v>0</v>
      </c>
      <c r="AS88" s="388">
        <v>43</v>
      </c>
      <c r="AT88" s="388">
        <v>7</v>
      </c>
      <c r="AU88" s="388">
        <v>13</v>
      </c>
      <c r="AV88" s="388">
        <v>4</v>
      </c>
      <c r="AW88" s="388">
        <v>1</v>
      </c>
      <c r="AX88" s="388">
        <v>2</v>
      </c>
      <c r="AY88" s="388">
        <v>5</v>
      </c>
      <c r="AZ88" s="388">
        <v>0</v>
      </c>
      <c r="BA88" s="388">
        <v>12</v>
      </c>
      <c r="BB88" s="548">
        <v>0.30199999999999999</v>
      </c>
      <c r="BC88" s="548">
        <v>0.30199999999999999</v>
      </c>
      <c r="BD88" s="548">
        <v>0.58099999999999996</v>
      </c>
      <c r="BE88" s="548">
        <v>0.88300000000000001</v>
      </c>
      <c r="BG88" s="388">
        <v>88</v>
      </c>
      <c r="BH88" s="388">
        <v>6</v>
      </c>
      <c r="BI88" s="388">
        <v>22</v>
      </c>
      <c r="BJ88" s="388">
        <v>2</v>
      </c>
      <c r="BK88" s="388">
        <v>3</v>
      </c>
      <c r="BL88" s="388">
        <v>0</v>
      </c>
      <c r="BM88" s="388">
        <v>7</v>
      </c>
      <c r="BN88" s="388">
        <v>10</v>
      </c>
      <c r="BO88" s="388">
        <v>23</v>
      </c>
      <c r="BP88" s="548">
        <v>0.25</v>
      </c>
      <c r="BQ88" s="548">
        <v>0.33300000000000002</v>
      </c>
      <c r="BR88" s="548">
        <v>0.34100000000000003</v>
      </c>
      <c r="BS88" s="548">
        <v>0.67400000000000004</v>
      </c>
    </row>
    <row r="89" spans="1:71">
      <c r="A89" s="388" t="s">
        <v>10794</v>
      </c>
      <c r="B89" s="388" t="s">
        <v>10795</v>
      </c>
      <c r="C89" s="388">
        <v>23</v>
      </c>
      <c r="D89" s="388" t="s">
        <v>49</v>
      </c>
      <c r="E89" s="388" t="s">
        <v>43</v>
      </c>
      <c r="F89" s="388" t="s">
        <v>10</v>
      </c>
      <c r="G89" s="388">
        <v>61</v>
      </c>
      <c r="H89" s="388">
        <v>142</v>
      </c>
      <c r="I89" s="388">
        <v>130</v>
      </c>
      <c r="J89" s="388">
        <v>29</v>
      </c>
      <c r="K89" s="388">
        <v>33</v>
      </c>
      <c r="L89" s="388">
        <v>5</v>
      </c>
      <c r="M89" s="388">
        <v>0</v>
      </c>
      <c r="N89" s="388">
        <v>9</v>
      </c>
      <c r="O89" s="388">
        <v>23</v>
      </c>
      <c r="P89" s="388">
        <v>2</v>
      </c>
      <c r="Q89" s="388">
        <v>0</v>
      </c>
      <c r="R89" s="388">
        <v>7</v>
      </c>
      <c r="S89" s="388">
        <v>57</v>
      </c>
      <c r="T89" s="548">
        <v>0.254</v>
      </c>
      <c r="U89" s="548">
        <v>0.30299999999999999</v>
      </c>
      <c r="V89" s="548">
        <v>0.5</v>
      </c>
      <c r="W89" s="548">
        <v>0.80300000000000005</v>
      </c>
      <c r="X89" s="388">
        <v>115</v>
      </c>
      <c r="Y89" s="388">
        <v>65</v>
      </c>
      <c r="Z89" s="388">
        <v>0</v>
      </c>
      <c r="AA89" s="388">
        <v>3</v>
      </c>
      <c r="AB89" s="388">
        <v>0</v>
      </c>
      <c r="AC89" s="388">
        <v>2</v>
      </c>
      <c r="AD89" s="388">
        <v>0</v>
      </c>
      <c r="AE89" s="388" t="s">
        <v>10056</v>
      </c>
      <c r="AG89" s="549">
        <v>0</v>
      </c>
      <c r="AH89" s="549">
        <v>0</v>
      </c>
      <c r="AI89" s="549">
        <v>0</v>
      </c>
      <c r="AJ89" s="549">
        <v>0</v>
      </c>
      <c r="AK89" s="549">
        <v>0</v>
      </c>
      <c r="AL89" s="549">
        <v>0</v>
      </c>
      <c r="AM89" s="549">
        <v>16</v>
      </c>
      <c r="AN89" s="549">
        <v>3</v>
      </c>
      <c r="AO89" s="549">
        <v>24</v>
      </c>
      <c r="AP89" s="549">
        <v>42</v>
      </c>
      <c r="AQ89" s="549">
        <v>0</v>
      </c>
      <c r="AS89" s="388">
        <v>30</v>
      </c>
      <c r="AT89" s="388">
        <v>10</v>
      </c>
      <c r="AU89" s="388">
        <v>8</v>
      </c>
      <c r="AV89" s="388">
        <v>0</v>
      </c>
      <c r="AW89" s="388">
        <v>0</v>
      </c>
      <c r="AX89" s="388">
        <v>2</v>
      </c>
      <c r="AY89" s="388">
        <v>6</v>
      </c>
      <c r="AZ89" s="388">
        <v>3</v>
      </c>
      <c r="BA89" s="388">
        <v>12</v>
      </c>
      <c r="BB89" s="548">
        <v>0.26700000000000002</v>
      </c>
      <c r="BC89" s="548">
        <v>0.33300000000000002</v>
      </c>
      <c r="BD89" s="548">
        <v>0.46700000000000003</v>
      </c>
      <c r="BE89" s="548">
        <v>0.8</v>
      </c>
      <c r="BG89" s="388">
        <v>100</v>
      </c>
      <c r="BH89" s="388">
        <v>19</v>
      </c>
      <c r="BI89" s="388">
        <v>25</v>
      </c>
      <c r="BJ89" s="388">
        <v>5</v>
      </c>
      <c r="BK89" s="388">
        <v>0</v>
      </c>
      <c r="BL89" s="388">
        <v>7</v>
      </c>
      <c r="BM89" s="388">
        <v>17</v>
      </c>
      <c r="BN89" s="388">
        <v>4</v>
      </c>
      <c r="BO89" s="388">
        <v>45</v>
      </c>
      <c r="BP89" s="548">
        <v>0.25</v>
      </c>
      <c r="BQ89" s="548">
        <v>0.29399999999999998</v>
      </c>
      <c r="BR89" s="548">
        <v>0.51</v>
      </c>
      <c r="BS89" s="548">
        <v>0.80400000000000005</v>
      </c>
    </row>
    <row r="90" spans="1:71">
      <c r="A90" s="388" t="s">
        <v>10796</v>
      </c>
      <c r="B90" s="388" t="s">
        <v>10797</v>
      </c>
      <c r="C90" s="388">
        <v>31</v>
      </c>
      <c r="D90" s="388" t="s">
        <v>124</v>
      </c>
      <c r="E90" s="388" t="s">
        <v>43</v>
      </c>
      <c r="F90" s="388" t="s">
        <v>35</v>
      </c>
      <c r="G90" s="388">
        <v>70</v>
      </c>
      <c r="H90" s="388">
        <v>142</v>
      </c>
      <c r="I90" s="388">
        <v>130</v>
      </c>
      <c r="J90" s="388">
        <v>10</v>
      </c>
      <c r="K90" s="388">
        <v>25</v>
      </c>
      <c r="L90" s="388">
        <v>3</v>
      </c>
      <c r="M90" s="388">
        <v>1</v>
      </c>
      <c r="N90" s="388">
        <v>0</v>
      </c>
      <c r="O90" s="388">
        <v>4</v>
      </c>
      <c r="P90" s="388">
        <v>2</v>
      </c>
      <c r="Q90" s="388">
        <v>2</v>
      </c>
      <c r="R90" s="388">
        <v>10</v>
      </c>
      <c r="S90" s="388">
        <v>22</v>
      </c>
      <c r="T90" s="548">
        <v>0.192</v>
      </c>
      <c r="U90" s="548">
        <v>0.255</v>
      </c>
      <c r="V90" s="548">
        <v>0.23100000000000001</v>
      </c>
      <c r="W90" s="548">
        <v>0.48599999999999999</v>
      </c>
      <c r="X90" s="388">
        <v>40</v>
      </c>
      <c r="Y90" s="388">
        <v>30</v>
      </c>
      <c r="Z90" s="388">
        <v>1</v>
      </c>
      <c r="AA90" s="388">
        <v>1</v>
      </c>
      <c r="AB90" s="388">
        <v>1</v>
      </c>
      <c r="AC90" s="388">
        <v>0</v>
      </c>
      <c r="AD90" s="388">
        <v>1</v>
      </c>
      <c r="AE90" s="388" t="s">
        <v>10056</v>
      </c>
      <c r="AG90" s="549">
        <v>0</v>
      </c>
      <c r="AH90" s="549">
        <v>0</v>
      </c>
      <c r="AI90" s="549">
        <v>0</v>
      </c>
      <c r="AJ90" s="549">
        <v>0</v>
      </c>
      <c r="AK90" s="549">
        <v>0</v>
      </c>
      <c r="AL90" s="549">
        <v>0</v>
      </c>
      <c r="AM90" s="549">
        <v>15</v>
      </c>
      <c r="AN90" s="549">
        <v>8</v>
      </c>
      <c r="AO90" s="549">
        <v>23</v>
      </c>
      <c r="AP90" s="549">
        <v>42</v>
      </c>
      <c r="AQ90" s="549">
        <v>0</v>
      </c>
      <c r="AS90" s="388">
        <v>22</v>
      </c>
      <c r="AT90" s="388">
        <v>1</v>
      </c>
      <c r="AU90" s="388">
        <v>5</v>
      </c>
      <c r="AV90" s="388">
        <v>1</v>
      </c>
      <c r="AW90" s="388">
        <v>0</v>
      </c>
      <c r="AX90" s="388">
        <v>0</v>
      </c>
      <c r="AY90" s="388">
        <v>1</v>
      </c>
      <c r="AZ90" s="388">
        <v>1</v>
      </c>
      <c r="BA90" s="388">
        <v>3</v>
      </c>
      <c r="BB90" s="548">
        <v>0.22700000000000001</v>
      </c>
      <c r="BC90" s="548">
        <v>0.26100000000000001</v>
      </c>
      <c r="BD90" s="548">
        <v>0.27300000000000002</v>
      </c>
      <c r="BE90" s="548">
        <v>0.53400000000000003</v>
      </c>
      <c r="BG90" s="388">
        <v>108</v>
      </c>
      <c r="BH90" s="388">
        <v>9</v>
      </c>
      <c r="BI90" s="388">
        <v>20</v>
      </c>
      <c r="BJ90" s="388">
        <v>2</v>
      </c>
      <c r="BK90" s="388">
        <v>1</v>
      </c>
      <c r="BL90" s="388">
        <v>0</v>
      </c>
      <c r="BM90" s="388">
        <v>3</v>
      </c>
      <c r="BN90" s="388">
        <v>9</v>
      </c>
      <c r="BO90" s="388">
        <v>19</v>
      </c>
      <c r="BP90" s="548">
        <v>0.185</v>
      </c>
      <c r="BQ90" s="548">
        <v>0.254</v>
      </c>
      <c r="BR90" s="548">
        <v>0.222</v>
      </c>
      <c r="BS90" s="548">
        <v>0.47599999999999998</v>
      </c>
    </row>
    <row r="91" spans="1:71">
      <c r="A91" s="388" t="s">
        <v>10798</v>
      </c>
      <c r="B91" s="388" t="s">
        <v>10799</v>
      </c>
      <c r="C91" s="388">
        <v>23</v>
      </c>
      <c r="D91" s="388" t="s">
        <v>64</v>
      </c>
      <c r="E91" s="388" t="s">
        <v>34</v>
      </c>
      <c r="F91" s="388" t="s">
        <v>35</v>
      </c>
      <c r="G91" s="388">
        <v>43</v>
      </c>
      <c r="H91" s="388">
        <v>148</v>
      </c>
      <c r="I91" s="388">
        <v>129</v>
      </c>
      <c r="J91" s="388">
        <v>16</v>
      </c>
      <c r="K91" s="388">
        <v>30</v>
      </c>
      <c r="L91" s="388">
        <v>6</v>
      </c>
      <c r="M91" s="388">
        <v>2</v>
      </c>
      <c r="N91" s="388">
        <v>6</v>
      </c>
      <c r="O91" s="388">
        <v>25</v>
      </c>
      <c r="P91" s="388">
        <v>2</v>
      </c>
      <c r="Q91" s="388">
        <v>1</v>
      </c>
      <c r="R91" s="388">
        <v>16</v>
      </c>
      <c r="S91" s="388">
        <v>38</v>
      </c>
      <c r="T91" s="548">
        <v>0.23300000000000001</v>
      </c>
      <c r="U91" s="548">
        <v>0.32400000000000001</v>
      </c>
      <c r="V91" s="548">
        <v>0.45</v>
      </c>
      <c r="W91" s="548">
        <v>0.77400000000000002</v>
      </c>
      <c r="X91" s="388">
        <v>112</v>
      </c>
      <c r="Y91" s="388">
        <v>58</v>
      </c>
      <c r="Z91" s="388">
        <v>3</v>
      </c>
      <c r="AA91" s="388">
        <v>2</v>
      </c>
      <c r="AB91" s="388">
        <v>0</v>
      </c>
      <c r="AC91" s="388">
        <v>1</v>
      </c>
      <c r="AD91" s="388">
        <v>0</v>
      </c>
      <c r="AE91" s="388" t="s">
        <v>10800</v>
      </c>
      <c r="AG91" s="549">
        <v>0</v>
      </c>
      <c r="AH91" s="549">
        <v>0</v>
      </c>
      <c r="AI91" s="549">
        <v>0</v>
      </c>
      <c r="AJ91" s="549">
        <v>28</v>
      </c>
      <c r="AK91" s="549">
        <v>0</v>
      </c>
      <c r="AL91" s="549">
        <v>0</v>
      </c>
      <c r="AM91" s="549">
        <v>11</v>
      </c>
      <c r="AN91" s="549">
        <v>0</v>
      </c>
      <c r="AO91" s="549">
        <v>5</v>
      </c>
      <c r="AP91" s="549">
        <v>15</v>
      </c>
      <c r="AQ91" s="549">
        <v>1</v>
      </c>
      <c r="AS91" s="388">
        <v>32</v>
      </c>
      <c r="AT91" s="388">
        <v>3</v>
      </c>
      <c r="AU91" s="388">
        <v>6</v>
      </c>
      <c r="AV91" s="388">
        <v>0</v>
      </c>
      <c r="AW91" s="388">
        <v>0</v>
      </c>
      <c r="AX91" s="388">
        <v>3</v>
      </c>
      <c r="AY91" s="388">
        <v>8</v>
      </c>
      <c r="AZ91" s="388">
        <v>2</v>
      </c>
      <c r="BA91" s="388">
        <v>11</v>
      </c>
      <c r="BB91" s="548">
        <v>0.188</v>
      </c>
      <c r="BC91" s="548">
        <v>0.23499999999999999</v>
      </c>
      <c r="BD91" s="548">
        <v>0.46899999999999997</v>
      </c>
      <c r="BE91" s="548">
        <v>0.70399999999999996</v>
      </c>
      <c r="BG91" s="388">
        <v>97</v>
      </c>
      <c r="BH91" s="388">
        <v>13</v>
      </c>
      <c r="BI91" s="388">
        <v>24</v>
      </c>
      <c r="BJ91" s="388">
        <v>6</v>
      </c>
      <c r="BK91" s="388">
        <v>2</v>
      </c>
      <c r="BL91" s="388">
        <v>3</v>
      </c>
      <c r="BM91" s="388">
        <v>17</v>
      </c>
      <c r="BN91" s="388">
        <v>14</v>
      </c>
      <c r="BO91" s="388">
        <v>27</v>
      </c>
      <c r="BP91" s="548">
        <v>0.247</v>
      </c>
      <c r="BQ91" s="548">
        <v>0.35099999999999998</v>
      </c>
      <c r="BR91" s="548">
        <v>0.443</v>
      </c>
      <c r="BS91" s="548">
        <v>0.79400000000000004</v>
      </c>
    </row>
    <row r="92" spans="1:71">
      <c r="A92" s="388" t="s">
        <v>10801</v>
      </c>
      <c r="B92" s="388" t="s">
        <v>10802</v>
      </c>
      <c r="C92" s="388">
        <v>25</v>
      </c>
      <c r="D92" s="388" t="s">
        <v>100</v>
      </c>
      <c r="E92" s="388" t="s">
        <v>43</v>
      </c>
      <c r="F92" s="388" t="s">
        <v>10</v>
      </c>
      <c r="G92" s="388">
        <v>69</v>
      </c>
      <c r="H92" s="388">
        <v>147</v>
      </c>
      <c r="I92" s="388">
        <v>128</v>
      </c>
      <c r="J92" s="388">
        <v>14</v>
      </c>
      <c r="K92" s="388">
        <v>30</v>
      </c>
      <c r="L92" s="388">
        <v>4</v>
      </c>
      <c r="M92" s="388">
        <v>0</v>
      </c>
      <c r="N92" s="388">
        <v>1</v>
      </c>
      <c r="O92" s="388">
        <v>8</v>
      </c>
      <c r="P92" s="388">
        <v>0</v>
      </c>
      <c r="Q92" s="388">
        <v>0</v>
      </c>
      <c r="R92" s="388">
        <v>13</v>
      </c>
      <c r="S92" s="388">
        <v>41</v>
      </c>
      <c r="T92" s="548">
        <v>0.23400000000000001</v>
      </c>
      <c r="U92" s="548">
        <v>0.32400000000000001</v>
      </c>
      <c r="V92" s="548">
        <v>0.28899999999999998</v>
      </c>
      <c r="W92" s="548">
        <v>0.61299999999999999</v>
      </c>
      <c r="X92" s="388">
        <v>66</v>
      </c>
      <c r="Y92" s="388">
        <v>37</v>
      </c>
      <c r="Z92" s="388">
        <v>4</v>
      </c>
      <c r="AA92" s="388">
        <v>4</v>
      </c>
      <c r="AB92" s="388">
        <v>2</v>
      </c>
      <c r="AC92" s="388">
        <v>0</v>
      </c>
      <c r="AD92" s="388">
        <v>1</v>
      </c>
      <c r="AE92" s="388" t="s">
        <v>10803</v>
      </c>
      <c r="AG92" s="549">
        <v>1</v>
      </c>
      <c r="AH92" s="549">
        <v>0</v>
      </c>
      <c r="AI92" s="549">
        <v>1</v>
      </c>
      <c r="AJ92" s="549">
        <v>21</v>
      </c>
      <c r="AK92" s="549">
        <v>15</v>
      </c>
      <c r="AL92" s="549">
        <v>11</v>
      </c>
      <c r="AM92" s="549">
        <v>1</v>
      </c>
      <c r="AN92" s="549">
        <v>0</v>
      </c>
      <c r="AO92" s="549">
        <v>1</v>
      </c>
      <c r="AP92" s="549">
        <v>2</v>
      </c>
      <c r="AQ92" s="549">
        <v>0</v>
      </c>
      <c r="AS92" s="388">
        <v>38</v>
      </c>
      <c r="AT92" s="388">
        <v>7</v>
      </c>
      <c r="AU92" s="388">
        <v>10</v>
      </c>
      <c r="AV92" s="388">
        <v>0</v>
      </c>
      <c r="AW92" s="388">
        <v>0</v>
      </c>
      <c r="AX92" s="388">
        <v>0</v>
      </c>
      <c r="AY92" s="388">
        <v>3</v>
      </c>
      <c r="AZ92" s="388">
        <v>6</v>
      </c>
      <c r="BA92" s="388">
        <v>10</v>
      </c>
      <c r="BB92" s="548">
        <v>0.26300000000000001</v>
      </c>
      <c r="BC92" s="548">
        <v>0.36399999999999999</v>
      </c>
      <c r="BD92" s="548">
        <v>0.26300000000000001</v>
      </c>
      <c r="BE92" s="548">
        <v>0.627</v>
      </c>
      <c r="BG92" s="388">
        <v>90</v>
      </c>
      <c r="BH92" s="388">
        <v>7</v>
      </c>
      <c r="BI92" s="388">
        <v>20</v>
      </c>
      <c r="BJ92" s="388">
        <v>4</v>
      </c>
      <c r="BK92" s="388">
        <v>0</v>
      </c>
      <c r="BL92" s="388">
        <v>1</v>
      </c>
      <c r="BM92" s="388">
        <v>5</v>
      </c>
      <c r="BN92" s="388">
        <v>7</v>
      </c>
      <c r="BO92" s="388">
        <v>31</v>
      </c>
      <c r="BP92" s="548">
        <v>0.222</v>
      </c>
      <c r="BQ92" s="548">
        <v>0.307</v>
      </c>
      <c r="BR92" s="548">
        <v>0.3</v>
      </c>
      <c r="BS92" s="548">
        <v>0.60699999999999998</v>
      </c>
    </row>
    <row r="93" spans="1:71">
      <c r="A93" s="388" t="s">
        <v>10804</v>
      </c>
      <c r="B93" s="388" t="s">
        <v>10805</v>
      </c>
      <c r="C93" s="388">
        <v>27</v>
      </c>
      <c r="D93" s="388" t="s">
        <v>68</v>
      </c>
      <c r="E93" s="388" t="s">
        <v>43</v>
      </c>
      <c r="F93" s="388" t="s">
        <v>10</v>
      </c>
      <c r="G93" s="388">
        <v>52</v>
      </c>
      <c r="H93" s="388">
        <v>143</v>
      </c>
      <c r="I93" s="388">
        <v>125</v>
      </c>
      <c r="J93" s="388">
        <v>16</v>
      </c>
      <c r="K93" s="388">
        <v>29</v>
      </c>
      <c r="L93" s="388">
        <v>5</v>
      </c>
      <c r="M93" s="388">
        <v>0</v>
      </c>
      <c r="N93" s="388">
        <v>2</v>
      </c>
      <c r="O93" s="388">
        <v>13</v>
      </c>
      <c r="P93" s="388">
        <v>0</v>
      </c>
      <c r="Q93" s="388">
        <v>0</v>
      </c>
      <c r="R93" s="388">
        <v>16</v>
      </c>
      <c r="S93" s="388">
        <v>28</v>
      </c>
      <c r="T93" s="548">
        <v>0.23200000000000001</v>
      </c>
      <c r="U93" s="548">
        <v>0.32200000000000001</v>
      </c>
      <c r="V93" s="548">
        <v>0.32</v>
      </c>
      <c r="W93" s="548">
        <v>0.64200000000000002</v>
      </c>
      <c r="X93" s="388">
        <v>71</v>
      </c>
      <c r="Y93" s="388">
        <v>40</v>
      </c>
      <c r="Z93" s="388">
        <v>2</v>
      </c>
      <c r="AA93" s="388">
        <v>1</v>
      </c>
      <c r="AB93" s="388">
        <v>0</v>
      </c>
      <c r="AC93" s="388">
        <v>1</v>
      </c>
      <c r="AD93" s="388">
        <v>0</v>
      </c>
      <c r="AE93" s="388" t="s">
        <v>10806</v>
      </c>
      <c r="AG93" s="549">
        <v>0</v>
      </c>
      <c r="AH93" s="549">
        <v>49</v>
      </c>
      <c r="AI93" s="549">
        <v>3</v>
      </c>
      <c r="AJ93" s="549">
        <v>0</v>
      </c>
      <c r="AK93" s="549">
        <v>1</v>
      </c>
      <c r="AL93" s="549">
        <v>0</v>
      </c>
      <c r="AM93" s="549">
        <v>0</v>
      </c>
      <c r="AN93" s="549">
        <v>0</v>
      </c>
      <c r="AO93" s="549">
        <v>0</v>
      </c>
      <c r="AP93" s="549">
        <v>0</v>
      </c>
      <c r="AQ93" s="549">
        <v>0</v>
      </c>
      <c r="AS93" s="388">
        <v>34</v>
      </c>
      <c r="AT93" s="388">
        <v>6</v>
      </c>
      <c r="AU93" s="388">
        <v>10</v>
      </c>
      <c r="AV93" s="388">
        <v>1</v>
      </c>
      <c r="AW93" s="388">
        <v>0</v>
      </c>
      <c r="AX93" s="388">
        <v>1</v>
      </c>
      <c r="AY93" s="388">
        <v>5</v>
      </c>
      <c r="AZ93" s="388">
        <v>2</v>
      </c>
      <c r="BA93" s="388">
        <v>5</v>
      </c>
      <c r="BB93" s="548">
        <v>0.29399999999999998</v>
      </c>
      <c r="BC93" s="548">
        <v>0.33300000000000002</v>
      </c>
      <c r="BD93" s="548">
        <v>0.41199999999999998</v>
      </c>
      <c r="BE93" s="548">
        <v>0.745</v>
      </c>
      <c r="BG93" s="388">
        <v>91</v>
      </c>
      <c r="BH93" s="388">
        <v>10</v>
      </c>
      <c r="BI93" s="388">
        <v>19</v>
      </c>
      <c r="BJ93" s="388">
        <v>4</v>
      </c>
      <c r="BK93" s="388">
        <v>0</v>
      </c>
      <c r="BL93" s="388">
        <v>1</v>
      </c>
      <c r="BM93" s="388">
        <v>8</v>
      </c>
      <c r="BN93" s="388">
        <v>14</v>
      </c>
      <c r="BO93" s="388">
        <v>23</v>
      </c>
      <c r="BP93" s="548">
        <v>0.20899999999999999</v>
      </c>
      <c r="BQ93" s="548">
        <v>0.318</v>
      </c>
      <c r="BR93" s="548">
        <v>0.28599999999999998</v>
      </c>
      <c r="BS93" s="548">
        <v>0.60399999999999998</v>
      </c>
    </row>
    <row r="94" spans="1:71">
      <c r="A94" s="388" t="s">
        <v>7922</v>
      </c>
      <c r="B94" s="388" t="s">
        <v>7923</v>
      </c>
      <c r="C94" s="388">
        <v>26</v>
      </c>
      <c r="D94" s="388" t="s">
        <v>100</v>
      </c>
      <c r="E94" s="388" t="s">
        <v>43</v>
      </c>
      <c r="F94" s="388" t="s">
        <v>35</v>
      </c>
      <c r="G94" s="388">
        <v>51</v>
      </c>
      <c r="H94" s="388">
        <v>132</v>
      </c>
      <c r="I94" s="388">
        <v>123</v>
      </c>
      <c r="J94" s="388">
        <v>10</v>
      </c>
      <c r="K94" s="388">
        <v>36</v>
      </c>
      <c r="L94" s="388">
        <v>5</v>
      </c>
      <c r="M94" s="388">
        <v>1</v>
      </c>
      <c r="N94" s="388">
        <v>2</v>
      </c>
      <c r="O94" s="388">
        <v>6</v>
      </c>
      <c r="P94" s="388">
        <v>1</v>
      </c>
      <c r="Q94" s="388">
        <v>2</v>
      </c>
      <c r="R94" s="388">
        <v>7</v>
      </c>
      <c r="S94" s="388">
        <v>29</v>
      </c>
      <c r="T94" s="548">
        <v>0.29299999999999998</v>
      </c>
      <c r="U94" s="548">
        <v>0.33100000000000002</v>
      </c>
      <c r="V94" s="548">
        <v>0.39800000000000002</v>
      </c>
      <c r="W94" s="548">
        <v>0.72899999999999998</v>
      </c>
      <c r="X94" s="388">
        <v>94</v>
      </c>
      <c r="Y94" s="388">
        <v>49</v>
      </c>
      <c r="Z94" s="388">
        <v>5</v>
      </c>
      <c r="AA94" s="388">
        <v>0</v>
      </c>
      <c r="AB94" s="388">
        <v>2</v>
      </c>
      <c r="AC94" s="388">
        <v>0</v>
      </c>
      <c r="AD94" s="388">
        <v>1</v>
      </c>
      <c r="AE94" s="388" t="s">
        <v>10055</v>
      </c>
      <c r="AG94" s="549">
        <v>0</v>
      </c>
      <c r="AH94" s="549">
        <v>0</v>
      </c>
      <c r="AI94" s="549">
        <v>0</v>
      </c>
      <c r="AJ94" s="549">
        <v>0</v>
      </c>
      <c r="AK94" s="549">
        <v>0</v>
      </c>
      <c r="AL94" s="549">
        <v>0</v>
      </c>
      <c r="AM94" s="549">
        <v>6</v>
      </c>
      <c r="AN94" s="549">
        <v>10</v>
      </c>
      <c r="AO94" s="549">
        <v>27</v>
      </c>
      <c r="AP94" s="549">
        <v>40</v>
      </c>
      <c r="AQ94" s="549">
        <v>0</v>
      </c>
      <c r="AS94" s="388">
        <v>19</v>
      </c>
      <c r="AT94" s="388">
        <v>0</v>
      </c>
      <c r="AU94" s="388">
        <v>4</v>
      </c>
      <c r="AV94" s="388">
        <v>1</v>
      </c>
      <c r="AW94" s="388">
        <v>0</v>
      </c>
      <c r="AX94" s="388">
        <v>0</v>
      </c>
      <c r="AY94" s="388">
        <v>0</v>
      </c>
      <c r="AZ94" s="388">
        <v>1</v>
      </c>
      <c r="BA94" s="388">
        <v>5</v>
      </c>
      <c r="BB94" s="548">
        <v>0.21099999999999999</v>
      </c>
      <c r="BC94" s="548">
        <v>0.25</v>
      </c>
      <c r="BD94" s="548">
        <v>0.26300000000000001</v>
      </c>
      <c r="BE94" s="548">
        <v>0.51300000000000001</v>
      </c>
      <c r="BG94" s="388">
        <v>104</v>
      </c>
      <c r="BH94" s="388">
        <v>10</v>
      </c>
      <c r="BI94" s="388">
        <v>32</v>
      </c>
      <c r="BJ94" s="388">
        <v>4</v>
      </c>
      <c r="BK94" s="388">
        <v>1</v>
      </c>
      <c r="BL94" s="388">
        <v>2</v>
      </c>
      <c r="BM94" s="388">
        <v>6</v>
      </c>
      <c r="BN94" s="388">
        <v>6</v>
      </c>
      <c r="BO94" s="388">
        <v>24</v>
      </c>
      <c r="BP94" s="548">
        <v>0.308</v>
      </c>
      <c r="BQ94" s="548">
        <v>0.34499999999999997</v>
      </c>
      <c r="BR94" s="548">
        <v>0.42299999999999999</v>
      </c>
      <c r="BS94" s="548">
        <v>0.76800000000000002</v>
      </c>
    </row>
    <row r="95" spans="1:71">
      <c r="A95" s="388" t="s">
        <v>10807</v>
      </c>
      <c r="B95" s="388" t="s">
        <v>10808</v>
      </c>
      <c r="C95" s="388">
        <v>22</v>
      </c>
      <c r="D95" s="388" t="s">
        <v>73</v>
      </c>
      <c r="E95" s="388" t="s">
        <v>34</v>
      </c>
      <c r="F95" s="388" t="s">
        <v>10</v>
      </c>
      <c r="G95" s="388">
        <v>65</v>
      </c>
      <c r="H95" s="388">
        <v>135</v>
      </c>
      <c r="I95" s="388">
        <v>120</v>
      </c>
      <c r="J95" s="388">
        <v>11</v>
      </c>
      <c r="K95" s="388">
        <v>27</v>
      </c>
      <c r="L95" s="388">
        <v>3</v>
      </c>
      <c r="M95" s="388">
        <v>2</v>
      </c>
      <c r="N95" s="388">
        <v>0</v>
      </c>
      <c r="O95" s="388">
        <v>5</v>
      </c>
      <c r="P95" s="388">
        <v>0</v>
      </c>
      <c r="Q95" s="388">
        <v>3</v>
      </c>
      <c r="R95" s="388">
        <v>7</v>
      </c>
      <c r="S95" s="388">
        <v>39</v>
      </c>
      <c r="T95" s="548">
        <v>0.22500000000000001</v>
      </c>
      <c r="U95" s="548">
        <v>0.27100000000000002</v>
      </c>
      <c r="V95" s="548">
        <v>0.28299999999999997</v>
      </c>
      <c r="W95" s="548">
        <v>0.55500000000000005</v>
      </c>
      <c r="X95" s="388">
        <v>46</v>
      </c>
      <c r="Y95" s="388">
        <v>34</v>
      </c>
      <c r="Z95" s="388">
        <v>2</v>
      </c>
      <c r="AA95" s="388">
        <v>1</v>
      </c>
      <c r="AB95" s="388">
        <v>6</v>
      </c>
      <c r="AC95" s="388">
        <v>1</v>
      </c>
      <c r="AD95" s="388">
        <v>0</v>
      </c>
      <c r="AE95" s="388" t="s">
        <v>10809</v>
      </c>
      <c r="AG95" s="549">
        <v>1</v>
      </c>
      <c r="AH95" s="549">
        <v>0</v>
      </c>
      <c r="AI95" s="549">
        <v>0</v>
      </c>
      <c r="AJ95" s="549">
        <v>0</v>
      </c>
      <c r="AK95" s="549">
        <v>0</v>
      </c>
      <c r="AL95" s="549">
        <v>0</v>
      </c>
      <c r="AM95" s="549">
        <v>5</v>
      </c>
      <c r="AN95" s="549">
        <v>47</v>
      </c>
      <c r="AO95" s="549">
        <v>10</v>
      </c>
      <c r="AP95" s="549">
        <v>61</v>
      </c>
      <c r="AQ95" s="549">
        <v>2</v>
      </c>
      <c r="AS95" s="388">
        <v>48</v>
      </c>
      <c r="AT95" s="388">
        <v>3</v>
      </c>
      <c r="AU95" s="388">
        <v>13</v>
      </c>
      <c r="AV95" s="388">
        <v>2</v>
      </c>
      <c r="AW95" s="388">
        <v>0</v>
      </c>
      <c r="AX95" s="388">
        <v>0</v>
      </c>
      <c r="AY95" s="388">
        <v>4</v>
      </c>
      <c r="AZ95" s="388">
        <v>3</v>
      </c>
      <c r="BA95" s="388">
        <v>11</v>
      </c>
      <c r="BB95" s="548">
        <v>0.27100000000000002</v>
      </c>
      <c r="BC95" s="548">
        <v>0.308</v>
      </c>
      <c r="BD95" s="548">
        <v>0.313</v>
      </c>
      <c r="BE95" s="548">
        <v>0.621</v>
      </c>
      <c r="BG95" s="388">
        <v>72</v>
      </c>
      <c r="BH95" s="388">
        <v>8</v>
      </c>
      <c r="BI95" s="388">
        <v>14</v>
      </c>
      <c r="BJ95" s="388">
        <v>1</v>
      </c>
      <c r="BK95" s="388">
        <v>2</v>
      </c>
      <c r="BL95" s="388">
        <v>0</v>
      </c>
      <c r="BM95" s="388">
        <v>1</v>
      </c>
      <c r="BN95" s="388">
        <v>4</v>
      </c>
      <c r="BO95" s="388">
        <v>28</v>
      </c>
      <c r="BP95" s="548">
        <v>0.19400000000000001</v>
      </c>
      <c r="BQ95" s="548">
        <v>0.247</v>
      </c>
      <c r="BR95" s="548">
        <v>0.26400000000000001</v>
      </c>
      <c r="BS95" s="548">
        <v>0.51100000000000001</v>
      </c>
    </row>
    <row r="96" spans="1:71">
      <c r="A96" s="388" t="s">
        <v>10810</v>
      </c>
      <c r="B96" s="388" t="s">
        <v>10811</v>
      </c>
      <c r="C96" s="388">
        <v>23</v>
      </c>
      <c r="D96" s="388" t="s">
        <v>51</v>
      </c>
      <c r="E96" s="388" t="s">
        <v>34</v>
      </c>
      <c r="F96" s="388" t="s">
        <v>35</v>
      </c>
      <c r="G96" s="388">
        <v>38</v>
      </c>
      <c r="H96" s="388">
        <v>132</v>
      </c>
      <c r="I96" s="388">
        <v>119</v>
      </c>
      <c r="J96" s="388">
        <v>14</v>
      </c>
      <c r="K96" s="388">
        <v>30</v>
      </c>
      <c r="L96" s="388">
        <v>7</v>
      </c>
      <c r="M96" s="388">
        <v>0</v>
      </c>
      <c r="N96" s="388">
        <v>6</v>
      </c>
      <c r="O96" s="388">
        <v>13</v>
      </c>
      <c r="P96" s="388">
        <v>1</v>
      </c>
      <c r="Q96" s="388">
        <v>0</v>
      </c>
      <c r="R96" s="388">
        <v>11</v>
      </c>
      <c r="S96" s="388">
        <v>33</v>
      </c>
      <c r="T96" s="548">
        <v>0.252</v>
      </c>
      <c r="U96" s="548">
        <v>0.318</v>
      </c>
      <c r="V96" s="548">
        <v>0.46200000000000002</v>
      </c>
      <c r="W96" s="548">
        <v>0.78</v>
      </c>
      <c r="X96" s="388">
        <v>113</v>
      </c>
      <c r="Y96" s="388">
        <v>55</v>
      </c>
      <c r="Z96" s="388">
        <v>0</v>
      </c>
      <c r="AA96" s="388">
        <v>1</v>
      </c>
      <c r="AB96" s="388">
        <v>0</v>
      </c>
      <c r="AC96" s="388">
        <v>1</v>
      </c>
      <c r="AD96" s="388">
        <v>0</v>
      </c>
      <c r="AE96" s="388" t="s">
        <v>10812</v>
      </c>
      <c r="AG96" s="549">
        <v>0</v>
      </c>
      <c r="AH96" s="549">
        <v>0</v>
      </c>
      <c r="AI96" s="549">
        <v>1</v>
      </c>
      <c r="AJ96" s="549">
        <v>0</v>
      </c>
      <c r="AK96" s="549">
        <v>0</v>
      </c>
      <c r="AL96" s="549">
        <v>0</v>
      </c>
      <c r="AM96" s="549">
        <v>28</v>
      </c>
      <c r="AN96" s="549">
        <v>0</v>
      </c>
      <c r="AO96" s="549">
        <v>13</v>
      </c>
      <c r="AP96" s="549">
        <v>36</v>
      </c>
      <c r="AQ96" s="549">
        <v>0</v>
      </c>
      <c r="AS96" s="388">
        <v>21</v>
      </c>
      <c r="AT96" s="388">
        <v>1</v>
      </c>
      <c r="AU96" s="388">
        <v>3</v>
      </c>
      <c r="AV96" s="388">
        <v>1</v>
      </c>
      <c r="AW96" s="388">
        <v>0</v>
      </c>
      <c r="AX96" s="388">
        <v>1</v>
      </c>
      <c r="AY96" s="388">
        <v>1</v>
      </c>
      <c r="AZ96" s="388">
        <v>2</v>
      </c>
      <c r="BA96" s="388">
        <v>5</v>
      </c>
      <c r="BB96" s="548">
        <v>0.14299999999999999</v>
      </c>
      <c r="BC96" s="548">
        <v>0.217</v>
      </c>
      <c r="BD96" s="548">
        <v>0.33300000000000002</v>
      </c>
      <c r="BE96" s="548">
        <v>0.55000000000000004</v>
      </c>
      <c r="BG96" s="388">
        <v>98</v>
      </c>
      <c r="BH96" s="388">
        <v>13</v>
      </c>
      <c r="BI96" s="388">
        <v>27</v>
      </c>
      <c r="BJ96" s="388">
        <v>6</v>
      </c>
      <c r="BK96" s="388">
        <v>0</v>
      </c>
      <c r="BL96" s="388">
        <v>5</v>
      </c>
      <c r="BM96" s="388">
        <v>12</v>
      </c>
      <c r="BN96" s="388">
        <v>9</v>
      </c>
      <c r="BO96" s="388">
        <v>28</v>
      </c>
      <c r="BP96" s="548">
        <v>0.27600000000000002</v>
      </c>
      <c r="BQ96" s="548">
        <v>0.33900000000000002</v>
      </c>
      <c r="BR96" s="548">
        <v>0.49</v>
      </c>
      <c r="BS96" s="548">
        <v>0.82899999999999996</v>
      </c>
    </row>
    <row r="97" spans="1:71">
      <c r="A97" s="388" t="s">
        <v>10813</v>
      </c>
      <c r="B97" s="388" t="s">
        <v>10814</v>
      </c>
      <c r="C97" s="388">
        <v>26</v>
      </c>
      <c r="D97" s="388" t="s">
        <v>100</v>
      </c>
      <c r="E97" s="388" t="s">
        <v>43</v>
      </c>
      <c r="F97" s="388" t="s">
        <v>10</v>
      </c>
      <c r="G97" s="388">
        <v>74</v>
      </c>
      <c r="H97" s="388">
        <v>124</v>
      </c>
      <c r="I97" s="388">
        <v>118</v>
      </c>
      <c r="J97" s="388">
        <v>14</v>
      </c>
      <c r="K97" s="388">
        <v>21</v>
      </c>
      <c r="L97" s="388">
        <v>6</v>
      </c>
      <c r="M97" s="388">
        <v>0</v>
      </c>
      <c r="N97" s="388">
        <v>5</v>
      </c>
      <c r="O97" s="388">
        <v>10</v>
      </c>
      <c r="P97" s="388">
        <v>0</v>
      </c>
      <c r="Q97" s="388">
        <v>0</v>
      </c>
      <c r="R97" s="388">
        <v>6</v>
      </c>
      <c r="S97" s="388">
        <v>43</v>
      </c>
      <c r="T97" s="548">
        <v>0.17799999999999999</v>
      </c>
      <c r="U97" s="548">
        <v>0.218</v>
      </c>
      <c r="V97" s="548">
        <v>0.35599999999999998</v>
      </c>
      <c r="W97" s="548">
        <v>0.57399999999999995</v>
      </c>
      <c r="X97" s="388">
        <v>50</v>
      </c>
      <c r="Y97" s="388">
        <v>42</v>
      </c>
      <c r="Z97" s="388">
        <v>2</v>
      </c>
      <c r="AA97" s="388">
        <v>0</v>
      </c>
      <c r="AB97" s="388">
        <v>0</v>
      </c>
      <c r="AC97" s="388">
        <v>0</v>
      </c>
      <c r="AD97" s="388">
        <v>0</v>
      </c>
      <c r="AE97" s="388" t="s">
        <v>10815</v>
      </c>
      <c r="AG97" s="549">
        <v>2</v>
      </c>
      <c r="AH97" s="549">
        <v>0</v>
      </c>
      <c r="AI97" s="549">
        <v>27</v>
      </c>
      <c r="AJ97" s="549">
        <v>8</v>
      </c>
      <c r="AK97" s="549">
        <v>6</v>
      </c>
      <c r="AL97" s="549">
        <v>0</v>
      </c>
      <c r="AM97" s="549">
        <v>8</v>
      </c>
      <c r="AN97" s="549">
        <v>0</v>
      </c>
      <c r="AO97" s="549">
        <v>17</v>
      </c>
      <c r="AP97" s="549">
        <v>25</v>
      </c>
      <c r="AQ97" s="549">
        <v>0</v>
      </c>
      <c r="AS97" s="388">
        <v>45</v>
      </c>
      <c r="AT97" s="388">
        <v>4</v>
      </c>
      <c r="AU97" s="388">
        <v>8</v>
      </c>
      <c r="AV97" s="388">
        <v>2</v>
      </c>
      <c r="AW97" s="388">
        <v>0</v>
      </c>
      <c r="AX97" s="388">
        <v>2</v>
      </c>
      <c r="AY97" s="388">
        <v>7</v>
      </c>
      <c r="AZ97" s="388">
        <v>1</v>
      </c>
      <c r="BA97" s="388">
        <v>14</v>
      </c>
      <c r="BB97" s="548">
        <v>0.17799999999999999</v>
      </c>
      <c r="BC97" s="548">
        <v>0.19600000000000001</v>
      </c>
      <c r="BD97" s="548">
        <v>0.35599999999999998</v>
      </c>
      <c r="BE97" s="548">
        <v>0.55200000000000005</v>
      </c>
      <c r="BG97" s="388">
        <v>73</v>
      </c>
      <c r="BH97" s="388">
        <v>10</v>
      </c>
      <c r="BI97" s="388">
        <v>13</v>
      </c>
      <c r="BJ97" s="388">
        <v>4</v>
      </c>
      <c r="BK97" s="388">
        <v>0</v>
      </c>
      <c r="BL97" s="388">
        <v>3</v>
      </c>
      <c r="BM97" s="388">
        <v>3</v>
      </c>
      <c r="BN97" s="388">
        <v>5</v>
      </c>
      <c r="BO97" s="388">
        <v>29</v>
      </c>
      <c r="BP97" s="548">
        <v>0.17799999999999999</v>
      </c>
      <c r="BQ97" s="548">
        <v>0.23100000000000001</v>
      </c>
      <c r="BR97" s="548">
        <v>0.35599999999999998</v>
      </c>
      <c r="BS97" s="548">
        <v>0.58699999999999997</v>
      </c>
    </row>
    <row r="98" spans="1:71">
      <c r="A98" s="388" t="s">
        <v>10816</v>
      </c>
      <c r="B98" s="388" t="s">
        <v>10817</v>
      </c>
      <c r="C98" s="388">
        <v>25</v>
      </c>
      <c r="D98" s="388" t="s">
        <v>38</v>
      </c>
      <c r="E98" s="388" t="s">
        <v>34</v>
      </c>
      <c r="F98" s="388" t="s">
        <v>10</v>
      </c>
      <c r="G98" s="388">
        <v>46</v>
      </c>
      <c r="H98" s="388">
        <v>128</v>
      </c>
      <c r="I98" s="388">
        <v>117</v>
      </c>
      <c r="J98" s="388">
        <v>12</v>
      </c>
      <c r="K98" s="388">
        <v>28</v>
      </c>
      <c r="L98" s="388">
        <v>2</v>
      </c>
      <c r="M98" s="388">
        <v>0</v>
      </c>
      <c r="N98" s="388">
        <v>5</v>
      </c>
      <c r="O98" s="388">
        <v>10</v>
      </c>
      <c r="P98" s="388">
        <v>0</v>
      </c>
      <c r="Q98" s="388">
        <v>1</v>
      </c>
      <c r="R98" s="388">
        <v>8</v>
      </c>
      <c r="S98" s="388">
        <v>35</v>
      </c>
      <c r="T98" s="548">
        <v>0.23899999999999999</v>
      </c>
      <c r="U98" s="548">
        <v>0.29899999999999999</v>
      </c>
      <c r="V98" s="548">
        <v>0.38500000000000001</v>
      </c>
      <c r="W98" s="548">
        <v>0.68400000000000005</v>
      </c>
      <c r="X98" s="388">
        <v>89</v>
      </c>
      <c r="Y98" s="388">
        <v>45</v>
      </c>
      <c r="Z98" s="388">
        <v>2</v>
      </c>
      <c r="AA98" s="388">
        <v>2</v>
      </c>
      <c r="AB98" s="388">
        <v>1</v>
      </c>
      <c r="AC98" s="388">
        <v>0</v>
      </c>
      <c r="AD98" s="388">
        <v>0</v>
      </c>
      <c r="AE98" s="388" t="s">
        <v>10025</v>
      </c>
      <c r="AG98" s="549">
        <v>0</v>
      </c>
      <c r="AH98" s="549">
        <v>41</v>
      </c>
      <c r="AI98" s="549">
        <v>2</v>
      </c>
      <c r="AJ98" s="549">
        <v>0</v>
      </c>
      <c r="AK98" s="549">
        <v>0</v>
      </c>
      <c r="AL98" s="549">
        <v>0</v>
      </c>
      <c r="AM98" s="549">
        <v>0</v>
      </c>
      <c r="AN98" s="549">
        <v>0</v>
      </c>
      <c r="AO98" s="549">
        <v>0</v>
      </c>
      <c r="AP98" s="549">
        <v>0</v>
      </c>
      <c r="AQ98" s="549">
        <v>0</v>
      </c>
      <c r="AS98" s="388">
        <v>52</v>
      </c>
      <c r="AT98" s="388">
        <v>7</v>
      </c>
      <c r="AU98" s="388">
        <v>15</v>
      </c>
      <c r="AV98" s="388">
        <v>0</v>
      </c>
      <c r="AW98" s="388">
        <v>0</v>
      </c>
      <c r="AX98" s="388">
        <v>5</v>
      </c>
      <c r="AY98" s="388">
        <v>7</v>
      </c>
      <c r="AZ98" s="388">
        <v>5</v>
      </c>
      <c r="BA98" s="388">
        <v>14</v>
      </c>
      <c r="BB98" s="548">
        <v>0.28799999999999998</v>
      </c>
      <c r="BC98" s="548">
        <v>0.35099999999999998</v>
      </c>
      <c r="BD98" s="548">
        <v>0.57699999999999996</v>
      </c>
      <c r="BE98" s="548">
        <v>0.92800000000000005</v>
      </c>
      <c r="BG98" s="388">
        <v>65</v>
      </c>
      <c r="BH98" s="388">
        <v>5</v>
      </c>
      <c r="BI98" s="388">
        <v>13</v>
      </c>
      <c r="BJ98" s="388">
        <v>2</v>
      </c>
      <c r="BK98" s="388">
        <v>0</v>
      </c>
      <c r="BL98" s="388">
        <v>0</v>
      </c>
      <c r="BM98" s="388">
        <v>3</v>
      </c>
      <c r="BN98" s="388">
        <v>3</v>
      </c>
      <c r="BO98" s="388">
        <v>21</v>
      </c>
      <c r="BP98" s="548">
        <v>0.2</v>
      </c>
      <c r="BQ98" s="548">
        <v>0.25700000000000001</v>
      </c>
      <c r="BR98" s="548">
        <v>0.23100000000000001</v>
      </c>
      <c r="BS98" s="548">
        <v>0.48799999999999999</v>
      </c>
    </row>
    <row r="99" spans="1:71">
      <c r="A99" s="388" t="s">
        <v>10504</v>
      </c>
      <c r="B99" s="388" t="s">
        <v>10818</v>
      </c>
      <c r="C99" s="388">
        <v>30</v>
      </c>
      <c r="D99" s="388" t="s">
        <v>38</v>
      </c>
      <c r="E99" s="388" t="s">
        <v>34</v>
      </c>
      <c r="F99" s="388" t="s">
        <v>35</v>
      </c>
      <c r="G99" s="388">
        <v>36</v>
      </c>
      <c r="H99" s="388">
        <v>123</v>
      </c>
      <c r="I99" s="388">
        <v>116</v>
      </c>
      <c r="J99" s="388">
        <v>9</v>
      </c>
      <c r="K99" s="388">
        <v>31</v>
      </c>
      <c r="L99" s="388">
        <v>8</v>
      </c>
      <c r="M99" s="388">
        <v>0</v>
      </c>
      <c r="N99" s="388">
        <v>2</v>
      </c>
      <c r="O99" s="388">
        <v>11</v>
      </c>
      <c r="P99" s="388">
        <v>1</v>
      </c>
      <c r="Q99" s="388">
        <v>0</v>
      </c>
      <c r="R99" s="388">
        <v>6</v>
      </c>
      <c r="S99" s="388">
        <v>15</v>
      </c>
      <c r="T99" s="548">
        <v>0.26700000000000002</v>
      </c>
      <c r="U99" s="548">
        <v>0.309</v>
      </c>
      <c r="V99" s="548">
        <v>0.38800000000000001</v>
      </c>
      <c r="W99" s="548">
        <v>0.69699999999999995</v>
      </c>
      <c r="X99" s="388">
        <v>92</v>
      </c>
      <c r="Y99" s="388">
        <v>45</v>
      </c>
      <c r="Z99" s="388">
        <v>2</v>
      </c>
      <c r="AA99" s="388">
        <v>1</v>
      </c>
      <c r="AB99" s="388">
        <v>0</v>
      </c>
      <c r="AC99" s="388">
        <v>0</v>
      </c>
      <c r="AD99" s="388">
        <v>0</v>
      </c>
      <c r="AE99" s="388" t="s">
        <v>10819</v>
      </c>
      <c r="AG99" s="549">
        <v>0</v>
      </c>
      <c r="AH99" s="549">
        <v>0</v>
      </c>
      <c r="AI99" s="549">
        <v>29</v>
      </c>
      <c r="AJ99" s="549">
        <v>1</v>
      </c>
      <c r="AK99" s="549">
        <v>2</v>
      </c>
      <c r="AL99" s="549">
        <v>0</v>
      </c>
      <c r="AM99" s="549">
        <v>0</v>
      </c>
      <c r="AN99" s="549">
        <v>0</v>
      </c>
      <c r="AO99" s="549">
        <v>0</v>
      </c>
      <c r="AP99" s="549">
        <v>0</v>
      </c>
      <c r="AQ99" s="549">
        <v>2</v>
      </c>
      <c r="AS99" s="388">
        <v>19</v>
      </c>
      <c r="AT99" s="388">
        <v>2</v>
      </c>
      <c r="AU99" s="388">
        <v>5</v>
      </c>
      <c r="AV99" s="388">
        <v>1</v>
      </c>
      <c r="AW99" s="388">
        <v>0</v>
      </c>
      <c r="AX99" s="388">
        <v>0</v>
      </c>
      <c r="AY99" s="388">
        <v>1</v>
      </c>
      <c r="AZ99" s="388">
        <v>0</v>
      </c>
      <c r="BA99" s="388">
        <v>4</v>
      </c>
      <c r="BB99" s="548">
        <v>0.26300000000000001</v>
      </c>
      <c r="BC99" s="548">
        <v>0.26300000000000001</v>
      </c>
      <c r="BD99" s="548">
        <v>0.316</v>
      </c>
      <c r="BE99" s="548">
        <v>0.57899999999999996</v>
      </c>
      <c r="BG99" s="388">
        <v>97</v>
      </c>
      <c r="BH99" s="388">
        <v>7</v>
      </c>
      <c r="BI99" s="388">
        <v>26</v>
      </c>
      <c r="BJ99" s="388">
        <v>7</v>
      </c>
      <c r="BK99" s="388">
        <v>0</v>
      </c>
      <c r="BL99" s="388">
        <v>2</v>
      </c>
      <c r="BM99" s="388">
        <v>10</v>
      </c>
      <c r="BN99" s="388">
        <v>6</v>
      </c>
      <c r="BO99" s="388">
        <v>11</v>
      </c>
      <c r="BP99" s="548">
        <v>0.26800000000000002</v>
      </c>
      <c r="BQ99" s="548">
        <v>0.317</v>
      </c>
      <c r="BR99" s="548">
        <v>0.40200000000000002</v>
      </c>
      <c r="BS99" s="548">
        <v>0.71899999999999997</v>
      </c>
    </row>
    <row r="100" spans="1:71">
      <c r="A100" s="388" t="s">
        <v>10820</v>
      </c>
      <c r="B100" s="388" t="s">
        <v>10821</v>
      </c>
      <c r="C100" s="388">
        <v>24</v>
      </c>
      <c r="D100" s="388" t="s">
        <v>124</v>
      </c>
      <c r="E100" s="388" t="s">
        <v>43</v>
      </c>
      <c r="F100" s="388" t="s">
        <v>10</v>
      </c>
      <c r="G100" s="388">
        <v>34</v>
      </c>
      <c r="H100" s="388">
        <v>122</v>
      </c>
      <c r="I100" s="388">
        <v>113</v>
      </c>
      <c r="J100" s="388">
        <v>16</v>
      </c>
      <c r="K100" s="388">
        <v>25</v>
      </c>
      <c r="L100" s="388">
        <v>4</v>
      </c>
      <c r="M100" s="388">
        <v>0</v>
      </c>
      <c r="N100" s="388">
        <v>4</v>
      </c>
      <c r="O100" s="388">
        <v>14</v>
      </c>
      <c r="P100" s="388">
        <v>1</v>
      </c>
      <c r="Q100" s="388">
        <v>0</v>
      </c>
      <c r="R100" s="388">
        <v>7</v>
      </c>
      <c r="S100" s="388">
        <v>22</v>
      </c>
      <c r="T100" s="548">
        <v>0.221</v>
      </c>
      <c r="U100" s="548">
        <v>0.27900000000000003</v>
      </c>
      <c r="V100" s="548">
        <v>0.36299999999999999</v>
      </c>
      <c r="W100" s="548">
        <v>0.64200000000000002</v>
      </c>
      <c r="X100" s="388">
        <v>81</v>
      </c>
      <c r="Y100" s="388">
        <v>41</v>
      </c>
      <c r="Z100" s="388">
        <v>1</v>
      </c>
      <c r="AA100" s="388">
        <v>2</v>
      </c>
      <c r="AB100" s="388">
        <v>0</v>
      </c>
      <c r="AC100" s="388">
        <v>0</v>
      </c>
      <c r="AD100" s="388">
        <v>0</v>
      </c>
      <c r="AE100" s="388" t="s">
        <v>6528</v>
      </c>
      <c r="AG100" s="549">
        <v>0</v>
      </c>
      <c r="AH100" s="549">
        <v>0</v>
      </c>
      <c r="AI100" s="549">
        <v>0</v>
      </c>
      <c r="AJ100" s="549">
        <v>0</v>
      </c>
      <c r="AK100" s="549">
        <v>0</v>
      </c>
      <c r="AL100" s="549">
        <v>0</v>
      </c>
      <c r="AM100" s="549">
        <v>31</v>
      </c>
      <c r="AN100" s="549">
        <v>0</v>
      </c>
      <c r="AO100" s="549">
        <v>0</v>
      </c>
      <c r="AP100" s="549">
        <v>31</v>
      </c>
      <c r="AQ100" s="549">
        <v>0</v>
      </c>
      <c r="AS100" s="388">
        <v>23</v>
      </c>
      <c r="AT100" s="388">
        <v>1</v>
      </c>
      <c r="AU100" s="388">
        <v>3</v>
      </c>
      <c r="AV100" s="388">
        <v>2</v>
      </c>
      <c r="AW100" s="388">
        <v>0</v>
      </c>
      <c r="AX100" s="388">
        <v>0</v>
      </c>
      <c r="AY100" s="388">
        <v>2</v>
      </c>
      <c r="AZ100" s="388">
        <v>2</v>
      </c>
      <c r="BA100" s="388">
        <v>3</v>
      </c>
      <c r="BB100" s="548">
        <v>0.13</v>
      </c>
      <c r="BC100" s="548">
        <v>0.23100000000000001</v>
      </c>
      <c r="BD100" s="548">
        <v>0.217</v>
      </c>
      <c r="BE100" s="548">
        <v>0.44800000000000001</v>
      </c>
      <c r="BG100" s="388">
        <v>90</v>
      </c>
      <c r="BH100" s="388">
        <v>14</v>
      </c>
      <c r="BI100" s="388">
        <v>22</v>
      </c>
      <c r="BJ100" s="388">
        <v>2</v>
      </c>
      <c r="BK100" s="388">
        <v>0</v>
      </c>
      <c r="BL100" s="388">
        <v>4</v>
      </c>
      <c r="BM100" s="388">
        <v>12</v>
      </c>
      <c r="BN100" s="388">
        <v>5</v>
      </c>
      <c r="BO100" s="388">
        <v>19</v>
      </c>
      <c r="BP100" s="548">
        <v>0.24399999999999999</v>
      </c>
      <c r="BQ100" s="548">
        <v>0.29199999999999998</v>
      </c>
      <c r="BR100" s="548">
        <v>0.4</v>
      </c>
      <c r="BS100" s="548">
        <v>0.69199999999999995</v>
      </c>
    </row>
    <row r="101" spans="1:71">
      <c r="A101" s="388" t="s">
        <v>7794</v>
      </c>
      <c r="B101" s="388" t="s">
        <v>7795</v>
      </c>
      <c r="C101" s="388">
        <v>26</v>
      </c>
      <c r="D101" s="388" t="s">
        <v>38</v>
      </c>
      <c r="E101" s="388" t="s">
        <v>34</v>
      </c>
      <c r="F101" s="388" t="s">
        <v>37</v>
      </c>
      <c r="G101" s="388">
        <v>47</v>
      </c>
      <c r="H101" s="388">
        <v>124</v>
      </c>
      <c r="I101" s="388">
        <v>112</v>
      </c>
      <c r="J101" s="388">
        <v>7</v>
      </c>
      <c r="K101" s="388">
        <v>15</v>
      </c>
      <c r="L101" s="388">
        <v>7</v>
      </c>
      <c r="M101" s="388">
        <v>1</v>
      </c>
      <c r="N101" s="388">
        <v>1</v>
      </c>
      <c r="O101" s="388">
        <v>10</v>
      </c>
      <c r="P101" s="388">
        <v>1</v>
      </c>
      <c r="Q101" s="388">
        <v>0</v>
      </c>
      <c r="R101" s="388">
        <v>10</v>
      </c>
      <c r="S101" s="388">
        <v>44</v>
      </c>
      <c r="T101" s="548">
        <v>0.13400000000000001</v>
      </c>
      <c r="U101" s="548">
        <v>0.21</v>
      </c>
      <c r="V101" s="548">
        <v>0.24099999999999999</v>
      </c>
      <c r="W101" s="548">
        <v>0.45100000000000001</v>
      </c>
      <c r="X101" s="388">
        <v>25</v>
      </c>
      <c r="Y101" s="388">
        <v>27</v>
      </c>
      <c r="Z101" s="388">
        <v>2</v>
      </c>
      <c r="AA101" s="388">
        <v>1</v>
      </c>
      <c r="AB101" s="388">
        <v>0</v>
      </c>
      <c r="AC101" s="388">
        <v>1</v>
      </c>
      <c r="AD101" s="388">
        <v>0</v>
      </c>
      <c r="AE101" s="388" t="s">
        <v>10822</v>
      </c>
      <c r="AG101" s="549">
        <v>0</v>
      </c>
      <c r="AH101" s="549">
        <v>0</v>
      </c>
      <c r="AI101" s="549">
        <v>5</v>
      </c>
      <c r="AJ101" s="549">
        <v>14</v>
      </c>
      <c r="AK101" s="549">
        <v>24</v>
      </c>
      <c r="AL101" s="549">
        <v>5</v>
      </c>
      <c r="AM101" s="549">
        <v>4</v>
      </c>
      <c r="AN101" s="549">
        <v>0</v>
      </c>
      <c r="AO101" s="549">
        <v>0</v>
      </c>
      <c r="AP101" s="549">
        <v>4</v>
      </c>
      <c r="AQ101" s="549">
        <v>1</v>
      </c>
      <c r="AS101" s="388">
        <v>26</v>
      </c>
      <c r="AT101" s="388">
        <v>2</v>
      </c>
      <c r="AU101" s="388">
        <v>3</v>
      </c>
      <c r="AV101" s="388">
        <v>3</v>
      </c>
      <c r="AW101" s="388">
        <v>0</v>
      </c>
      <c r="AX101" s="388">
        <v>0</v>
      </c>
      <c r="AY101" s="388">
        <v>1</v>
      </c>
      <c r="AZ101" s="388">
        <v>2</v>
      </c>
      <c r="BA101" s="388">
        <v>10</v>
      </c>
      <c r="BB101" s="548">
        <v>0.115</v>
      </c>
      <c r="BC101" s="548">
        <v>0.20699999999999999</v>
      </c>
      <c r="BD101" s="548">
        <v>0.23100000000000001</v>
      </c>
      <c r="BE101" s="548">
        <v>0.438</v>
      </c>
      <c r="BG101" s="388">
        <v>86</v>
      </c>
      <c r="BH101" s="388">
        <v>5</v>
      </c>
      <c r="BI101" s="388">
        <v>12</v>
      </c>
      <c r="BJ101" s="388">
        <v>4</v>
      </c>
      <c r="BK101" s="388">
        <v>1</v>
      </c>
      <c r="BL101" s="388">
        <v>1</v>
      </c>
      <c r="BM101" s="388">
        <v>9</v>
      </c>
      <c r="BN101" s="388">
        <v>8</v>
      </c>
      <c r="BO101" s="388">
        <v>34</v>
      </c>
      <c r="BP101" s="548">
        <v>0.14000000000000001</v>
      </c>
      <c r="BQ101" s="548">
        <v>0.21099999999999999</v>
      </c>
      <c r="BR101" s="548">
        <v>0.24399999999999999</v>
      </c>
      <c r="BS101" s="548">
        <v>0.45500000000000002</v>
      </c>
    </row>
    <row r="102" spans="1:71">
      <c r="A102" s="388" t="s">
        <v>10823</v>
      </c>
      <c r="B102" s="388" t="s">
        <v>10824</v>
      </c>
      <c r="C102" s="388">
        <v>31</v>
      </c>
      <c r="D102" s="388" t="s">
        <v>60</v>
      </c>
      <c r="E102" s="388" t="s">
        <v>34</v>
      </c>
      <c r="F102" s="388" t="s">
        <v>35</v>
      </c>
      <c r="G102" s="388">
        <v>45</v>
      </c>
      <c r="H102" s="388">
        <v>127</v>
      </c>
      <c r="I102" s="388">
        <v>111</v>
      </c>
      <c r="J102" s="388">
        <v>18</v>
      </c>
      <c r="K102" s="388">
        <v>20</v>
      </c>
      <c r="L102" s="388">
        <v>2</v>
      </c>
      <c r="M102" s="388">
        <v>0</v>
      </c>
      <c r="N102" s="388">
        <v>8</v>
      </c>
      <c r="O102" s="388">
        <v>18</v>
      </c>
      <c r="P102" s="388">
        <v>0</v>
      </c>
      <c r="Q102" s="388">
        <v>0</v>
      </c>
      <c r="R102" s="388">
        <v>16</v>
      </c>
      <c r="S102" s="388">
        <v>36</v>
      </c>
      <c r="T102" s="548">
        <v>0.18</v>
      </c>
      <c r="U102" s="548">
        <v>0.28299999999999997</v>
      </c>
      <c r="V102" s="548">
        <v>0.41399999999999998</v>
      </c>
      <c r="W102" s="548">
        <v>0.69799999999999995</v>
      </c>
      <c r="X102" s="388">
        <v>92</v>
      </c>
      <c r="Y102" s="388">
        <v>46</v>
      </c>
      <c r="Z102" s="388">
        <v>2</v>
      </c>
      <c r="AA102" s="388">
        <v>0</v>
      </c>
      <c r="AB102" s="388">
        <v>0</v>
      </c>
      <c r="AC102" s="388">
        <v>0</v>
      </c>
      <c r="AD102" s="388">
        <v>0</v>
      </c>
      <c r="AE102" s="388" t="s">
        <v>7640</v>
      </c>
      <c r="AG102" s="549">
        <v>0</v>
      </c>
      <c r="AH102" s="549">
        <v>0</v>
      </c>
      <c r="AI102" s="549">
        <v>1</v>
      </c>
      <c r="AJ102" s="549">
        <v>0</v>
      </c>
      <c r="AK102" s="549">
        <v>8</v>
      </c>
      <c r="AL102" s="549">
        <v>0</v>
      </c>
      <c r="AM102" s="549">
        <v>0</v>
      </c>
      <c r="AN102" s="549">
        <v>0</v>
      </c>
      <c r="AO102" s="549">
        <v>0</v>
      </c>
      <c r="AP102" s="549">
        <v>0</v>
      </c>
      <c r="AQ102" s="549">
        <v>30</v>
      </c>
      <c r="AS102" s="388">
        <v>8</v>
      </c>
      <c r="AT102" s="388">
        <v>2</v>
      </c>
      <c r="AU102" s="388">
        <v>2</v>
      </c>
      <c r="AV102" s="388">
        <v>0</v>
      </c>
      <c r="AW102" s="388">
        <v>0</v>
      </c>
      <c r="AX102" s="388">
        <v>1</v>
      </c>
      <c r="AY102" s="388">
        <v>2</v>
      </c>
      <c r="AZ102" s="388">
        <v>1</v>
      </c>
      <c r="BA102" s="388">
        <v>3</v>
      </c>
      <c r="BB102" s="548">
        <v>0.25</v>
      </c>
      <c r="BC102" s="548">
        <v>0.33300000000000002</v>
      </c>
      <c r="BD102" s="548">
        <v>0.625</v>
      </c>
      <c r="BE102" s="548">
        <v>0.95799999999999996</v>
      </c>
      <c r="BG102" s="388">
        <v>103</v>
      </c>
      <c r="BH102" s="388">
        <v>16</v>
      </c>
      <c r="BI102" s="388">
        <v>18</v>
      </c>
      <c r="BJ102" s="388">
        <v>2</v>
      </c>
      <c r="BK102" s="388">
        <v>0</v>
      </c>
      <c r="BL102" s="388">
        <v>7</v>
      </c>
      <c r="BM102" s="388">
        <v>16</v>
      </c>
      <c r="BN102" s="388">
        <v>15</v>
      </c>
      <c r="BO102" s="388">
        <v>33</v>
      </c>
      <c r="BP102" s="548">
        <v>0.17499999999999999</v>
      </c>
      <c r="BQ102" s="548">
        <v>0.28000000000000003</v>
      </c>
      <c r="BR102" s="548">
        <v>0.39800000000000002</v>
      </c>
      <c r="BS102" s="548">
        <v>0.67800000000000005</v>
      </c>
    </row>
    <row r="103" spans="1:71">
      <c r="A103" s="388" t="s">
        <v>10825</v>
      </c>
      <c r="B103" s="388" t="s">
        <v>10826</v>
      </c>
      <c r="C103" s="388">
        <v>27</v>
      </c>
      <c r="D103" s="388" t="s">
        <v>60</v>
      </c>
      <c r="E103" s="388" t="s">
        <v>34</v>
      </c>
      <c r="F103" s="388" t="s">
        <v>10</v>
      </c>
      <c r="G103" s="388">
        <v>42</v>
      </c>
      <c r="H103" s="388">
        <v>118</v>
      </c>
      <c r="I103" s="388">
        <v>110</v>
      </c>
      <c r="J103" s="388">
        <v>16</v>
      </c>
      <c r="K103" s="388">
        <v>28</v>
      </c>
      <c r="L103" s="388">
        <v>2</v>
      </c>
      <c r="M103" s="388">
        <v>0</v>
      </c>
      <c r="N103" s="388">
        <v>4</v>
      </c>
      <c r="O103" s="388">
        <v>11</v>
      </c>
      <c r="P103" s="388">
        <v>0</v>
      </c>
      <c r="Q103" s="388">
        <v>0</v>
      </c>
      <c r="R103" s="388">
        <v>5</v>
      </c>
      <c r="S103" s="388">
        <v>25</v>
      </c>
      <c r="T103" s="548">
        <v>0.255</v>
      </c>
      <c r="U103" s="548">
        <v>0.28699999999999998</v>
      </c>
      <c r="V103" s="548">
        <v>0.38200000000000001</v>
      </c>
      <c r="W103" s="548">
        <v>0.66900000000000004</v>
      </c>
      <c r="X103" s="388">
        <v>85</v>
      </c>
      <c r="Y103" s="388">
        <v>42</v>
      </c>
      <c r="Z103" s="388">
        <v>7</v>
      </c>
      <c r="AA103" s="388">
        <v>0</v>
      </c>
      <c r="AB103" s="388">
        <v>3</v>
      </c>
      <c r="AC103" s="388">
        <v>0</v>
      </c>
      <c r="AD103" s="388">
        <v>0</v>
      </c>
      <c r="AE103" s="388" t="s">
        <v>10022</v>
      </c>
      <c r="AG103" s="549">
        <v>0</v>
      </c>
      <c r="AH103" s="549">
        <v>41</v>
      </c>
      <c r="AI103" s="549">
        <v>0</v>
      </c>
      <c r="AJ103" s="549">
        <v>0</v>
      </c>
      <c r="AK103" s="549">
        <v>0</v>
      </c>
      <c r="AL103" s="549">
        <v>0</v>
      </c>
      <c r="AM103" s="549">
        <v>0</v>
      </c>
      <c r="AN103" s="549">
        <v>0</v>
      </c>
      <c r="AO103" s="549">
        <v>0</v>
      </c>
      <c r="AP103" s="549">
        <v>0</v>
      </c>
      <c r="AQ103" s="549">
        <v>1</v>
      </c>
      <c r="AS103" s="388">
        <v>46</v>
      </c>
      <c r="AT103" s="388">
        <v>2</v>
      </c>
      <c r="AU103" s="388">
        <v>9</v>
      </c>
      <c r="AV103" s="388">
        <v>0</v>
      </c>
      <c r="AW103" s="388">
        <v>0</v>
      </c>
      <c r="AX103" s="388">
        <v>0</v>
      </c>
      <c r="AY103" s="388">
        <v>1</v>
      </c>
      <c r="AZ103" s="388">
        <v>2</v>
      </c>
      <c r="BA103" s="388">
        <v>12</v>
      </c>
      <c r="BB103" s="548">
        <v>0.19600000000000001</v>
      </c>
      <c r="BC103" s="548">
        <v>0.22900000000000001</v>
      </c>
      <c r="BD103" s="548">
        <v>0.19600000000000001</v>
      </c>
      <c r="BE103" s="548">
        <v>0.42499999999999999</v>
      </c>
      <c r="BG103" s="388">
        <v>64</v>
      </c>
      <c r="BH103" s="388">
        <v>14</v>
      </c>
      <c r="BI103" s="388">
        <v>19</v>
      </c>
      <c r="BJ103" s="388">
        <v>2</v>
      </c>
      <c r="BK103" s="388">
        <v>0</v>
      </c>
      <c r="BL103" s="388">
        <v>4</v>
      </c>
      <c r="BM103" s="388">
        <v>10</v>
      </c>
      <c r="BN103" s="388">
        <v>3</v>
      </c>
      <c r="BO103" s="388">
        <v>13</v>
      </c>
      <c r="BP103" s="548">
        <v>0.29699999999999999</v>
      </c>
      <c r="BQ103" s="548">
        <v>0.32800000000000001</v>
      </c>
      <c r="BR103" s="548">
        <v>0.51600000000000001</v>
      </c>
      <c r="BS103" s="548">
        <v>0.84399999999999997</v>
      </c>
    </row>
    <row r="104" spans="1:71">
      <c r="A104" s="388" t="s">
        <v>157</v>
      </c>
      <c r="B104" s="388" t="s">
        <v>7785</v>
      </c>
      <c r="C104" s="388">
        <v>33</v>
      </c>
      <c r="D104" s="388" t="s">
        <v>38</v>
      </c>
      <c r="E104" s="388" t="s">
        <v>34</v>
      </c>
      <c r="F104" s="388" t="s">
        <v>37</v>
      </c>
      <c r="G104" s="388">
        <v>41</v>
      </c>
      <c r="H104" s="388">
        <v>117</v>
      </c>
      <c r="I104" s="388">
        <v>109</v>
      </c>
      <c r="J104" s="388">
        <v>12</v>
      </c>
      <c r="K104" s="388">
        <v>22</v>
      </c>
      <c r="L104" s="388">
        <v>4</v>
      </c>
      <c r="M104" s="388">
        <v>2</v>
      </c>
      <c r="N104" s="388">
        <v>1</v>
      </c>
      <c r="O104" s="388">
        <v>8</v>
      </c>
      <c r="P104" s="388">
        <v>5</v>
      </c>
      <c r="Q104" s="388">
        <v>1</v>
      </c>
      <c r="R104" s="388">
        <v>6</v>
      </c>
      <c r="S104" s="388">
        <v>28</v>
      </c>
      <c r="T104" s="548">
        <v>0.20200000000000001</v>
      </c>
      <c r="U104" s="548">
        <v>0.248</v>
      </c>
      <c r="V104" s="548">
        <v>0.30299999999999999</v>
      </c>
      <c r="W104" s="548">
        <v>0.55100000000000005</v>
      </c>
      <c r="X104" s="388">
        <v>52</v>
      </c>
      <c r="Y104" s="388">
        <v>33</v>
      </c>
      <c r="Z104" s="388">
        <v>4</v>
      </c>
      <c r="AA104" s="388">
        <v>1</v>
      </c>
      <c r="AB104" s="388">
        <v>0</v>
      </c>
      <c r="AC104" s="388">
        <v>1</v>
      </c>
      <c r="AD104" s="388">
        <v>0</v>
      </c>
      <c r="AE104" s="388" t="s">
        <v>10035</v>
      </c>
      <c r="AG104" s="549">
        <v>0</v>
      </c>
      <c r="AH104" s="549">
        <v>0</v>
      </c>
      <c r="AI104" s="549">
        <v>0</v>
      </c>
      <c r="AJ104" s="549">
        <v>0</v>
      </c>
      <c r="AK104" s="549">
        <v>0</v>
      </c>
      <c r="AL104" s="549">
        <v>0</v>
      </c>
      <c r="AM104" s="549">
        <v>13</v>
      </c>
      <c r="AN104" s="549">
        <v>24</v>
      </c>
      <c r="AO104" s="549">
        <v>0</v>
      </c>
      <c r="AP104" s="549">
        <v>37</v>
      </c>
      <c r="AQ104" s="549">
        <v>0</v>
      </c>
      <c r="AS104" s="388">
        <v>38</v>
      </c>
      <c r="AT104" s="388">
        <v>5</v>
      </c>
      <c r="AU104" s="388">
        <v>9</v>
      </c>
      <c r="AV104" s="388">
        <v>0</v>
      </c>
      <c r="AW104" s="388">
        <v>1</v>
      </c>
      <c r="AX104" s="388">
        <v>1</v>
      </c>
      <c r="AY104" s="388">
        <v>1</v>
      </c>
      <c r="AZ104" s="388">
        <v>0</v>
      </c>
      <c r="BA104" s="388">
        <v>8</v>
      </c>
      <c r="BB104" s="548">
        <v>0.23699999999999999</v>
      </c>
      <c r="BC104" s="548">
        <v>0.23699999999999999</v>
      </c>
      <c r="BD104" s="548">
        <v>0.36799999999999999</v>
      </c>
      <c r="BE104" s="548">
        <v>0.60499999999999998</v>
      </c>
      <c r="BG104" s="388">
        <v>71</v>
      </c>
      <c r="BH104" s="388">
        <v>7</v>
      </c>
      <c r="BI104" s="388">
        <v>13</v>
      </c>
      <c r="BJ104" s="388">
        <v>4</v>
      </c>
      <c r="BK104" s="388">
        <v>1</v>
      </c>
      <c r="BL104" s="388">
        <v>0</v>
      </c>
      <c r="BM104" s="388">
        <v>7</v>
      </c>
      <c r="BN104" s="388">
        <v>6</v>
      </c>
      <c r="BO104" s="388">
        <v>20</v>
      </c>
      <c r="BP104" s="548">
        <v>0.183</v>
      </c>
      <c r="BQ104" s="548">
        <v>0.253</v>
      </c>
      <c r="BR104" s="548">
        <v>0.26800000000000002</v>
      </c>
      <c r="BS104" s="548">
        <v>0.52100000000000002</v>
      </c>
    </row>
    <row r="105" spans="1:71">
      <c r="A105" s="388" t="s">
        <v>10827</v>
      </c>
      <c r="B105" s="388" t="s">
        <v>10828</v>
      </c>
      <c r="C105" s="388">
        <v>25</v>
      </c>
      <c r="D105" s="388" t="s">
        <v>58</v>
      </c>
      <c r="E105" s="388" t="s">
        <v>34</v>
      </c>
      <c r="F105" s="388" t="s">
        <v>35</v>
      </c>
      <c r="G105" s="388">
        <v>41</v>
      </c>
      <c r="H105" s="388">
        <v>121</v>
      </c>
      <c r="I105" s="388">
        <v>106</v>
      </c>
      <c r="J105" s="388">
        <v>7</v>
      </c>
      <c r="K105" s="388">
        <v>28</v>
      </c>
      <c r="L105" s="388">
        <v>1</v>
      </c>
      <c r="M105" s="388">
        <v>1</v>
      </c>
      <c r="N105" s="388">
        <v>0</v>
      </c>
      <c r="O105" s="388">
        <v>11</v>
      </c>
      <c r="P105" s="388">
        <v>2</v>
      </c>
      <c r="Q105" s="388">
        <v>3</v>
      </c>
      <c r="R105" s="388">
        <v>10</v>
      </c>
      <c r="S105" s="388">
        <v>20</v>
      </c>
      <c r="T105" s="548">
        <v>0.26400000000000001</v>
      </c>
      <c r="U105" s="548">
        <v>0.33100000000000002</v>
      </c>
      <c r="V105" s="548">
        <v>0.29199999999999998</v>
      </c>
      <c r="W105" s="548">
        <v>0.623</v>
      </c>
      <c r="X105" s="388">
        <v>76</v>
      </c>
      <c r="Y105" s="388">
        <v>31</v>
      </c>
      <c r="Z105" s="388">
        <v>2</v>
      </c>
      <c r="AA105" s="388">
        <v>1</v>
      </c>
      <c r="AB105" s="388">
        <v>2</v>
      </c>
      <c r="AC105" s="388">
        <v>1</v>
      </c>
      <c r="AD105" s="388">
        <v>0</v>
      </c>
      <c r="AE105" s="388" t="s">
        <v>10184</v>
      </c>
      <c r="AG105" s="549">
        <v>0</v>
      </c>
      <c r="AH105" s="549">
        <v>0</v>
      </c>
      <c r="AI105" s="549">
        <v>0</v>
      </c>
      <c r="AJ105" s="549">
        <v>0</v>
      </c>
      <c r="AK105" s="549">
        <v>0</v>
      </c>
      <c r="AL105" s="549">
        <v>0</v>
      </c>
      <c r="AM105" s="549">
        <v>32</v>
      </c>
      <c r="AN105" s="549">
        <v>5</v>
      </c>
      <c r="AO105" s="549">
        <v>0</v>
      </c>
      <c r="AP105" s="549">
        <v>35</v>
      </c>
      <c r="AQ105" s="549">
        <v>1</v>
      </c>
      <c r="AS105" s="388">
        <v>16</v>
      </c>
      <c r="AT105" s="388">
        <v>0</v>
      </c>
      <c r="AU105" s="388">
        <v>2</v>
      </c>
      <c r="AV105" s="388">
        <v>0</v>
      </c>
      <c r="AW105" s="388">
        <v>0</v>
      </c>
      <c r="AX105" s="388">
        <v>0</v>
      </c>
      <c r="AY105" s="388">
        <v>1</v>
      </c>
      <c r="AZ105" s="388">
        <v>2</v>
      </c>
      <c r="BA105" s="388">
        <v>5</v>
      </c>
      <c r="BB105" s="548">
        <v>0.125</v>
      </c>
      <c r="BC105" s="548">
        <v>0.222</v>
      </c>
      <c r="BD105" s="548">
        <v>0.125</v>
      </c>
      <c r="BE105" s="548">
        <v>0.34699999999999998</v>
      </c>
      <c r="BG105" s="388">
        <v>90</v>
      </c>
      <c r="BH105" s="388">
        <v>7</v>
      </c>
      <c r="BI105" s="388">
        <v>26</v>
      </c>
      <c r="BJ105" s="388">
        <v>1</v>
      </c>
      <c r="BK105" s="388">
        <v>1</v>
      </c>
      <c r="BL105" s="388">
        <v>0</v>
      </c>
      <c r="BM105" s="388">
        <v>10</v>
      </c>
      <c r="BN105" s="388">
        <v>8</v>
      </c>
      <c r="BO105" s="388">
        <v>15</v>
      </c>
      <c r="BP105" s="548">
        <v>0.28899999999999998</v>
      </c>
      <c r="BQ105" s="548">
        <v>0.35</v>
      </c>
      <c r="BR105" s="548">
        <v>0.32200000000000001</v>
      </c>
      <c r="BS105" s="548">
        <v>0.67200000000000004</v>
      </c>
    </row>
    <row r="106" spans="1:71">
      <c r="A106" s="388" t="s">
        <v>7832</v>
      </c>
      <c r="B106" s="388" t="s">
        <v>7833</v>
      </c>
      <c r="C106" s="388">
        <v>25</v>
      </c>
      <c r="D106" s="388" t="s">
        <v>115</v>
      </c>
      <c r="E106" s="388" t="s">
        <v>34</v>
      </c>
      <c r="F106" s="388" t="s">
        <v>10</v>
      </c>
      <c r="G106" s="388">
        <v>42</v>
      </c>
      <c r="H106" s="388">
        <v>113</v>
      </c>
      <c r="I106" s="388">
        <v>103</v>
      </c>
      <c r="J106" s="388">
        <v>9</v>
      </c>
      <c r="K106" s="388">
        <v>18</v>
      </c>
      <c r="L106" s="388">
        <v>2</v>
      </c>
      <c r="M106" s="388">
        <v>0</v>
      </c>
      <c r="N106" s="388">
        <v>1</v>
      </c>
      <c r="O106" s="388">
        <v>5</v>
      </c>
      <c r="P106" s="388">
        <v>0</v>
      </c>
      <c r="Q106" s="388">
        <v>0</v>
      </c>
      <c r="R106" s="388">
        <v>10</v>
      </c>
      <c r="S106" s="388">
        <v>29</v>
      </c>
      <c r="T106" s="548">
        <v>0.17499999999999999</v>
      </c>
      <c r="U106" s="548">
        <v>0.248</v>
      </c>
      <c r="V106" s="548">
        <v>0.223</v>
      </c>
      <c r="W106" s="548">
        <v>0.47099999999999997</v>
      </c>
      <c r="X106" s="388">
        <v>34</v>
      </c>
      <c r="Y106" s="388">
        <v>23</v>
      </c>
      <c r="Z106" s="388">
        <v>3</v>
      </c>
      <c r="AA106" s="388">
        <v>0</v>
      </c>
      <c r="AB106" s="388">
        <v>0</v>
      </c>
      <c r="AC106" s="388">
        <v>0</v>
      </c>
      <c r="AD106" s="388">
        <v>0</v>
      </c>
      <c r="AE106" s="388" t="s">
        <v>10829</v>
      </c>
      <c r="AG106" s="549">
        <v>1</v>
      </c>
      <c r="AH106" s="549">
        <v>0</v>
      </c>
      <c r="AI106" s="549">
        <v>13</v>
      </c>
      <c r="AJ106" s="549">
        <v>0</v>
      </c>
      <c r="AK106" s="549">
        <v>23</v>
      </c>
      <c r="AL106" s="549">
        <v>0</v>
      </c>
      <c r="AM106" s="549">
        <v>5</v>
      </c>
      <c r="AN106" s="549">
        <v>0</v>
      </c>
      <c r="AO106" s="549">
        <v>0</v>
      </c>
      <c r="AP106" s="549">
        <v>5</v>
      </c>
      <c r="AQ106" s="549">
        <v>0</v>
      </c>
      <c r="AS106" s="388">
        <v>39</v>
      </c>
      <c r="AT106" s="388">
        <v>5</v>
      </c>
      <c r="AU106" s="388">
        <v>9</v>
      </c>
      <c r="AV106" s="388">
        <v>2</v>
      </c>
      <c r="AW106" s="388">
        <v>0</v>
      </c>
      <c r="AX106" s="388">
        <v>0</v>
      </c>
      <c r="AY106" s="388">
        <v>1</v>
      </c>
      <c r="AZ106" s="388">
        <v>3</v>
      </c>
      <c r="BA106" s="388">
        <v>12</v>
      </c>
      <c r="BB106" s="548">
        <v>0.23100000000000001</v>
      </c>
      <c r="BC106" s="548">
        <v>0.28599999999999998</v>
      </c>
      <c r="BD106" s="548">
        <v>0.28199999999999997</v>
      </c>
      <c r="BE106" s="548">
        <v>0.56799999999999995</v>
      </c>
      <c r="BG106" s="388">
        <v>64</v>
      </c>
      <c r="BH106" s="388">
        <v>4</v>
      </c>
      <c r="BI106" s="388">
        <v>9</v>
      </c>
      <c r="BJ106" s="388">
        <v>0</v>
      </c>
      <c r="BK106" s="388">
        <v>0</v>
      </c>
      <c r="BL106" s="388">
        <v>1</v>
      </c>
      <c r="BM106" s="388">
        <v>4</v>
      </c>
      <c r="BN106" s="388">
        <v>7</v>
      </c>
      <c r="BO106" s="388">
        <v>17</v>
      </c>
      <c r="BP106" s="548">
        <v>0.14099999999999999</v>
      </c>
      <c r="BQ106" s="548">
        <v>0.22500000000000001</v>
      </c>
      <c r="BR106" s="548">
        <v>0.188</v>
      </c>
      <c r="BS106" s="548">
        <v>0.41299999999999998</v>
      </c>
    </row>
    <row r="107" spans="1:71">
      <c r="A107" s="388" t="s">
        <v>10830</v>
      </c>
      <c r="B107" s="388" t="s">
        <v>10831</v>
      </c>
      <c r="C107" s="388">
        <v>28</v>
      </c>
      <c r="D107" s="388" t="s">
        <v>38</v>
      </c>
      <c r="E107" s="388" t="s">
        <v>34</v>
      </c>
      <c r="F107" s="388" t="s">
        <v>35</v>
      </c>
      <c r="G107" s="388">
        <v>40</v>
      </c>
      <c r="H107" s="388">
        <v>106</v>
      </c>
      <c r="I107" s="388">
        <v>103</v>
      </c>
      <c r="J107" s="388">
        <v>10</v>
      </c>
      <c r="K107" s="388">
        <v>21</v>
      </c>
      <c r="L107" s="388">
        <v>5</v>
      </c>
      <c r="M107" s="388">
        <v>0</v>
      </c>
      <c r="N107" s="388">
        <v>6</v>
      </c>
      <c r="O107" s="388">
        <v>23</v>
      </c>
      <c r="P107" s="388">
        <v>1</v>
      </c>
      <c r="Q107" s="388">
        <v>0</v>
      </c>
      <c r="R107" s="388">
        <v>1</v>
      </c>
      <c r="S107" s="388">
        <v>27</v>
      </c>
      <c r="T107" s="548">
        <v>0.20399999999999999</v>
      </c>
      <c r="U107" s="548">
        <v>0.22600000000000001</v>
      </c>
      <c r="V107" s="548">
        <v>0.42699999999999999</v>
      </c>
      <c r="W107" s="548">
        <v>0.65400000000000003</v>
      </c>
      <c r="X107" s="388">
        <v>76</v>
      </c>
      <c r="Y107" s="388">
        <v>44</v>
      </c>
      <c r="Z107" s="388">
        <v>4</v>
      </c>
      <c r="AA107" s="388">
        <v>2</v>
      </c>
      <c r="AB107" s="388">
        <v>0</v>
      </c>
      <c r="AC107" s="388">
        <v>0</v>
      </c>
      <c r="AD107" s="388">
        <v>0</v>
      </c>
      <c r="AE107" s="388" t="s">
        <v>10832</v>
      </c>
      <c r="AG107" s="549">
        <v>2</v>
      </c>
      <c r="AH107" s="549">
        <v>34</v>
      </c>
      <c r="AI107" s="549">
        <v>1</v>
      </c>
      <c r="AJ107" s="549">
        <v>0</v>
      </c>
      <c r="AK107" s="549">
        <v>0</v>
      </c>
      <c r="AL107" s="549">
        <v>0</v>
      </c>
      <c r="AM107" s="549">
        <v>0</v>
      </c>
      <c r="AN107" s="549">
        <v>0</v>
      </c>
      <c r="AO107" s="549">
        <v>0</v>
      </c>
      <c r="AP107" s="549">
        <v>0</v>
      </c>
      <c r="AQ107" s="549">
        <v>1</v>
      </c>
      <c r="AS107" s="388">
        <v>10</v>
      </c>
      <c r="AT107" s="388">
        <v>1</v>
      </c>
      <c r="AU107" s="388">
        <v>3</v>
      </c>
      <c r="AV107" s="388">
        <v>0</v>
      </c>
      <c r="AW107" s="388">
        <v>0</v>
      </c>
      <c r="AX107" s="388">
        <v>1</v>
      </c>
      <c r="AY107" s="388">
        <v>1</v>
      </c>
      <c r="AZ107" s="388">
        <v>0</v>
      </c>
      <c r="BA107" s="388">
        <v>1</v>
      </c>
      <c r="BB107" s="548">
        <v>0.3</v>
      </c>
      <c r="BC107" s="548">
        <v>0.36399999999999999</v>
      </c>
      <c r="BD107" s="548">
        <v>0.6</v>
      </c>
      <c r="BE107" s="548">
        <v>0.96399999999999997</v>
      </c>
      <c r="BG107" s="388">
        <v>93</v>
      </c>
      <c r="BH107" s="388">
        <v>9</v>
      </c>
      <c r="BI107" s="388">
        <v>18</v>
      </c>
      <c r="BJ107" s="388">
        <v>5</v>
      </c>
      <c r="BK107" s="388">
        <v>0</v>
      </c>
      <c r="BL107" s="388">
        <v>5</v>
      </c>
      <c r="BM107" s="388">
        <v>22</v>
      </c>
      <c r="BN107" s="388">
        <v>1</v>
      </c>
      <c r="BO107" s="388">
        <v>26</v>
      </c>
      <c r="BP107" s="548">
        <v>0.19400000000000001</v>
      </c>
      <c r="BQ107" s="548">
        <v>0.21099999999999999</v>
      </c>
      <c r="BR107" s="548">
        <v>0.40899999999999997</v>
      </c>
      <c r="BS107" s="548">
        <v>0.62</v>
      </c>
    </row>
    <row r="108" spans="1:71">
      <c r="A108" s="388" t="s">
        <v>7853</v>
      </c>
      <c r="B108" s="388" t="s">
        <v>7854</v>
      </c>
      <c r="C108" s="388">
        <v>30</v>
      </c>
      <c r="D108" s="388" t="s">
        <v>128</v>
      </c>
      <c r="E108" s="388" t="s">
        <v>43</v>
      </c>
      <c r="F108" s="388" t="s">
        <v>35</v>
      </c>
      <c r="G108" s="388">
        <v>37</v>
      </c>
      <c r="H108" s="388">
        <v>117</v>
      </c>
      <c r="I108" s="388">
        <v>102</v>
      </c>
      <c r="J108" s="388">
        <v>11</v>
      </c>
      <c r="K108" s="388">
        <v>18</v>
      </c>
      <c r="L108" s="388">
        <v>2</v>
      </c>
      <c r="M108" s="388">
        <v>0</v>
      </c>
      <c r="N108" s="388">
        <v>3</v>
      </c>
      <c r="O108" s="388">
        <v>13</v>
      </c>
      <c r="P108" s="388">
        <v>1</v>
      </c>
      <c r="Q108" s="388">
        <v>0</v>
      </c>
      <c r="R108" s="388">
        <v>13</v>
      </c>
      <c r="S108" s="388">
        <v>43</v>
      </c>
      <c r="T108" s="548">
        <v>0.17599999999999999</v>
      </c>
      <c r="U108" s="548">
        <v>0.26500000000000001</v>
      </c>
      <c r="V108" s="548">
        <v>0.28399999999999997</v>
      </c>
      <c r="W108" s="548">
        <v>0.54900000000000004</v>
      </c>
      <c r="X108" s="388">
        <v>53</v>
      </c>
      <c r="Y108" s="388">
        <v>29</v>
      </c>
      <c r="Z108" s="388">
        <v>1</v>
      </c>
      <c r="AA108" s="388">
        <v>0</v>
      </c>
      <c r="AB108" s="388">
        <v>0</v>
      </c>
      <c r="AC108" s="388">
        <v>2</v>
      </c>
      <c r="AD108" s="388">
        <v>3</v>
      </c>
      <c r="AE108" s="388" t="s">
        <v>10806</v>
      </c>
      <c r="AG108" s="549">
        <v>0</v>
      </c>
      <c r="AH108" s="549">
        <v>30</v>
      </c>
      <c r="AI108" s="549">
        <v>1</v>
      </c>
      <c r="AJ108" s="549">
        <v>0</v>
      </c>
      <c r="AK108" s="549">
        <v>1</v>
      </c>
      <c r="AL108" s="549">
        <v>0</v>
      </c>
      <c r="AM108" s="549">
        <v>0</v>
      </c>
      <c r="AN108" s="549">
        <v>0</v>
      </c>
      <c r="AO108" s="549">
        <v>0</v>
      </c>
      <c r="AP108" s="549">
        <v>0</v>
      </c>
      <c r="AQ108" s="549">
        <v>0</v>
      </c>
      <c r="AS108" s="388">
        <v>13</v>
      </c>
      <c r="AT108" s="388">
        <v>3</v>
      </c>
      <c r="AU108" s="388">
        <v>4</v>
      </c>
      <c r="AV108" s="388">
        <v>0</v>
      </c>
      <c r="AW108" s="388">
        <v>0</v>
      </c>
      <c r="AX108" s="388">
        <v>0</v>
      </c>
      <c r="AY108" s="388">
        <v>3</v>
      </c>
      <c r="AZ108" s="388">
        <v>2</v>
      </c>
      <c r="BA108" s="388">
        <v>3</v>
      </c>
      <c r="BB108" s="548">
        <v>0.308</v>
      </c>
      <c r="BC108" s="548">
        <v>0.4</v>
      </c>
      <c r="BD108" s="548">
        <v>0.308</v>
      </c>
      <c r="BE108" s="548">
        <v>0.70799999999999996</v>
      </c>
      <c r="BG108" s="388">
        <v>89</v>
      </c>
      <c r="BH108" s="388">
        <v>8</v>
      </c>
      <c r="BI108" s="388">
        <v>14</v>
      </c>
      <c r="BJ108" s="388">
        <v>2</v>
      </c>
      <c r="BK108" s="388">
        <v>0</v>
      </c>
      <c r="BL108" s="388">
        <v>3</v>
      </c>
      <c r="BM108" s="388">
        <v>10</v>
      </c>
      <c r="BN108" s="388">
        <v>11</v>
      </c>
      <c r="BO108" s="388">
        <v>40</v>
      </c>
      <c r="BP108" s="548">
        <v>0.157</v>
      </c>
      <c r="BQ108" s="548">
        <v>0.245</v>
      </c>
      <c r="BR108" s="548">
        <v>0.28100000000000003</v>
      </c>
      <c r="BS108" s="548">
        <v>0.52600000000000002</v>
      </c>
    </row>
    <row r="109" spans="1:71">
      <c r="A109" s="388" t="s">
        <v>7880</v>
      </c>
      <c r="B109" s="388" t="s">
        <v>7881</v>
      </c>
      <c r="C109" s="388">
        <v>23</v>
      </c>
      <c r="D109" s="388" t="s">
        <v>60</v>
      </c>
      <c r="E109" s="388" t="s">
        <v>34</v>
      </c>
      <c r="F109" s="388" t="s">
        <v>37</v>
      </c>
      <c r="G109" s="388">
        <v>33</v>
      </c>
      <c r="H109" s="388">
        <v>108</v>
      </c>
      <c r="I109" s="388">
        <v>101</v>
      </c>
      <c r="J109" s="388">
        <v>8</v>
      </c>
      <c r="K109" s="388">
        <v>20</v>
      </c>
      <c r="L109" s="388">
        <v>5</v>
      </c>
      <c r="M109" s="388">
        <v>1</v>
      </c>
      <c r="N109" s="388">
        <v>1</v>
      </c>
      <c r="O109" s="388">
        <v>6</v>
      </c>
      <c r="P109" s="388">
        <v>1</v>
      </c>
      <c r="Q109" s="388">
        <v>0</v>
      </c>
      <c r="R109" s="388">
        <v>6</v>
      </c>
      <c r="S109" s="388">
        <v>21</v>
      </c>
      <c r="T109" s="548">
        <v>0.19800000000000001</v>
      </c>
      <c r="U109" s="548">
        <v>0.25</v>
      </c>
      <c r="V109" s="548">
        <v>0.29699999999999999</v>
      </c>
      <c r="W109" s="548">
        <v>0.54700000000000004</v>
      </c>
      <c r="X109" s="388">
        <v>52</v>
      </c>
      <c r="Y109" s="388">
        <v>30</v>
      </c>
      <c r="Z109" s="388">
        <v>1</v>
      </c>
      <c r="AA109" s="388">
        <v>1</v>
      </c>
      <c r="AB109" s="388">
        <v>0</v>
      </c>
      <c r="AC109" s="388">
        <v>0</v>
      </c>
      <c r="AD109" s="388">
        <v>0</v>
      </c>
      <c r="AE109" s="388" t="s">
        <v>10039</v>
      </c>
      <c r="AG109" s="549">
        <v>0</v>
      </c>
      <c r="AH109" s="549">
        <v>0</v>
      </c>
      <c r="AI109" s="549">
        <v>0</v>
      </c>
      <c r="AJ109" s="549">
        <v>0</v>
      </c>
      <c r="AK109" s="549">
        <v>0</v>
      </c>
      <c r="AL109" s="549">
        <v>0</v>
      </c>
      <c r="AM109" s="549">
        <v>1</v>
      </c>
      <c r="AN109" s="549">
        <v>0</v>
      </c>
      <c r="AO109" s="549">
        <v>29</v>
      </c>
      <c r="AP109" s="549">
        <v>29</v>
      </c>
      <c r="AQ109" s="549">
        <v>3</v>
      </c>
      <c r="AS109" s="388">
        <v>25</v>
      </c>
      <c r="AT109" s="388">
        <v>1</v>
      </c>
      <c r="AU109" s="388">
        <v>5</v>
      </c>
      <c r="AV109" s="388">
        <v>0</v>
      </c>
      <c r="AW109" s="388">
        <v>1</v>
      </c>
      <c r="AX109" s="388">
        <v>0</v>
      </c>
      <c r="AY109" s="388">
        <v>2</v>
      </c>
      <c r="AZ109" s="388">
        <v>3</v>
      </c>
      <c r="BA109" s="388">
        <v>11</v>
      </c>
      <c r="BB109" s="548">
        <v>0.2</v>
      </c>
      <c r="BC109" s="548">
        <v>0.28599999999999998</v>
      </c>
      <c r="BD109" s="548">
        <v>0.28000000000000003</v>
      </c>
      <c r="BE109" s="548">
        <v>0.56599999999999995</v>
      </c>
      <c r="BG109" s="388">
        <v>76</v>
      </c>
      <c r="BH109" s="388">
        <v>7</v>
      </c>
      <c r="BI109" s="388">
        <v>15</v>
      </c>
      <c r="BJ109" s="388">
        <v>5</v>
      </c>
      <c r="BK109" s="388">
        <v>0</v>
      </c>
      <c r="BL109" s="388">
        <v>1</v>
      </c>
      <c r="BM109" s="388">
        <v>4</v>
      </c>
      <c r="BN109" s="388">
        <v>3</v>
      </c>
      <c r="BO109" s="388">
        <v>10</v>
      </c>
      <c r="BP109" s="548">
        <v>0.19700000000000001</v>
      </c>
      <c r="BQ109" s="548">
        <v>0.23799999999999999</v>
      </c>
      <c r="BR109" s="548">
        <v>0.30299999999999999</v>
      </c>
      <c r="BS109" s="548">
        <v>0.54100000000000004</v>
      </c>
    </row>
    <row r="110" spans="1:71">
      <c r="A110" s="388" t="s">
        <v>10833</v>
      </c>
      <c r="B110" s="388" t="s">
        <v>10834</v>
      </c>
      <c r="C110" s="388">
        <v>24</v>
      </c>
      <c r="D110" s="388" t="s">
        <v>58</v>
      </c>
      <c r="E110" s="388" t="s">
        <v>34</v>
      </c>
      <c r="F110" s="388" t="s">
        <v>10</v>
      </c>
      <c r="G110" s="388">
        <v>42</v>
      </c>
      <c r="H110" s="388">
        <v>107</v>
      </c>
      <c r="I110" s="388">
        <v>100</v>
      </c>
      <c r="J110" s="388">
        <v>15</v>
      </c>
      <c r="K110" s="388">
        <v>23</v>
      </c>
      <c r="L110" s="388">
        <v>6</v>
      </c>
      <c r="M110" s="388">
        <v>0</v>
      </c>
      <c r="N110" s="388">
        <v>6</v>
      </c>
      <c r="O110" s="388">
        <v>14</v>
      </c>
      <c r="P110" s="388">
        <v>2</v>
      </c>
      <c r="Q110" s="388">
        <v>1</v>
      </c>
      <c r="R110" s="388">
        <v>7</v>
      </c>
      <c r="S110" s="388">
        <v>30</v>
      </c>
      <c r="T110" s="548">
        <v>0.23</v>
      </c>
      <c r="U110" s="548">
        <v>0.28000000000000003</v>
      </c>
      <c r="V110" s="548">
        <v>0.47</v>
      </c>
      <c r="W110" s="548">
        <v>0.75</v>
      </c>
      <c r="X110" s="388">
        <v>103</v>
      </c>
      <c r="Y110" s="388">
        <v>47</v>
      </c>
      <c r="Z110" s="388">
        <v>3</v>
      </c>
      <c r="AA110" s="388">
        <v>0</v>
      </c>
      <c r="AB110" s="388">
        <v>0</v>
      </c>
      <c r="AC110" s="388">
        <v>0</v>
      </c>
      <c r="AD110" s="388">
        <v>0</v>
      </c>
      <c r="AE110" s="388" t="s">
        <v>10835</v>
      </c>
      <c r="AG110" s="549">
        <v>0</v>
      </c>
      <c r="AH110" s="549">
        <v>0</v>
      </c>
      <c r="AI110" s="549">
        <v>1</v>
      </c>
      <c r="AJ110" s="549">
        <v>4</v>
      </c>
      <c r="AK110" s="549">
        <v>8</v>
      </c>
      <c r="AL110" s="549">
        <v>10</v>
      </c>
      <c r="AM110" s="549">
        <v>0</v>
      </c>
      <c r="AN110" s="549">
        <v>0</v>
      </c>
      <c r="AO110" s="549">
        <v>0</v>
      </c>
      <c r="AP110" s="549">
        <v>0</v>
      </c>
      <c r="AQ110" s="549">
        <v>12</v>
      </c>
      <c r="AS110" s="388">
        <v>46</v>
      </c>
      <c r="AT110" s="388">
        <v>6</v>
      </c>
      <c r="AU110" s="388">
        <v>9</v>
      </c>
      <c r="AV110" s="388">
        <v>3</v>
      </c>
      <c r="AW110" s="388">
        <v>0</v>
      </c>
      <c r="AX110" s="388">
        <v>2</v>
      </c>
      <c r="AY110" s="388">
        <v>6</v>
      </c>
      <c r="AZ110" s="388">
        <v>3</v>
      </c>
      <c r="BA110" s="388">
        <v>16</v>
      </c>
      <c r="BB110" s="548">
        <v>0.19600000000000001</v>
      </c>
      <c r="BC110" s="548">
        <v>0.245</v>
      </c>
      <c r="BD110" s="548">
        <v>0.39100000000000001</v>
      </c>
      <c r="BE110" s="548">
        <v>0.63600000000000001</v>
      </c>
      <c r="BG110" s="388">
        <v>54</v>
      </c>
      <c r="BH110" s="388">
        <v>9</v>
      </c>
      <c r="BI110" s="388">
        <v>14</v>
      </c>
      <c r="BJ110" s="388">
        <v>3</v>
      </c>
      <c r="BK110" s="388">
        <v>0</v>
      </c>
      <c r="BL110" s="388">
        <v>4</v>
      </c>
      <c r="BM110" s="388">
        <v>8</v>
      </c>
      <c r="BN110" s="388">
        <v>4</v>
      </c>
      <c r="BO110" s="388">
        <v>14</v>
      </c>
      <c r="BP110" s="548">
        <v>0.25900000000000001</v>
      </c>
      <c r="BQ110" s="548">
        <v>0.31</v>
      </c>
      <c r="BR110" s="548">
        <v>0.53700000000000003</v>
      </c>
      <c r="BS110" s="548">
        <v>0.84699999999999998</v>
      </c>
    </row>
    <row r="111" spans="1:71">
      <c r="A111" s="388" t="s">
        <v>7870</v>
      </c>
      <c r="B111" s="388" t="s">
        <v>7871</v>
      </c>
      <c r="C111" s="388">
        <v>23</v>
      </c>
      <c r="D111" s="388" t="s">
        <v>73</v>
      </c>
      <c r="E111" s="388" t="s">
        <v>34</v>
      </c>
      <c r="F111" s="388" t="s">
        <v>35</v>
      </c>
      <c r="G111" s="388">
        <v>35</v>
      </c>
      <c r="H111" s="388">
        <v>108</v>
      </c>
      <c r="I111" s="388">
        <v>99</v>
      </c>
      <c r="J111" s="388">
        <v>8</v>
      </c>
      <c r="K111" s="388">
        <v>22</v>
      </c>
      <c r="L111" s="388">
        <v>5</v>
      </c>
      <c r="M111" s="388">
        <v>0</v>
      </c>
      <c r="N111" s="388">
        <v>2</v>
      </c>
      <c r="O111" s="388">
        <v>11</v>
      </c>
      <c r="P111" s="388">
        <v>0</v>
      </c>
      <c r="Q111" s="388">
        <v>0</v>
      </c>
      <c r="R111" s="388">
        <v>6</v>
      </c>
      <c r="S111" s="388">
        <v>24</v>
      </c>
      <c r="T111" s="548">
        <v>0.222</v>
      </c>
      <c r="U111" s="548">
        <v>0.26900000000000002</v>
      </c>
      <c r="V111" s="548">
        <v>0.33300000000000002</v>
      </c>
      <c r="W111" s="548">
        <v>0.60199999999999998</v>
      </c>
      <c r="X111" s="388">
        <v>57</v>
      </c>
      <c r="Y111" s="388">
        <v>33</v>
      </c>
      <c r="Z111" s="388">
        <v>2</v>
      </c>
      <c r="AA111" s="388">
        <v>1</v>
      </c>
      <c r="AB111" s="388">
        <v>0</v>
      </c>
      <c r="AC111" s="388">
        <v>2</v>
      </c>
      <c r="AD111" s="388">
        <v>0</v>
      </c>
      <c r="AE111" s="388" t="s">
        <v>6534</v>
      </c>
      <c r="AG111" s="549">
        <v>0</v>
      </c>
      <c r="AH111" s="549">
        <v>0</v>
      </c>
      <c r="AI111" s="549">
        <v>0</v>
      </c>
      <c r="AJ111" s="549">
        <v>0</v>
      </c>
      <c r="AK111" s="549">
        <v>0</v>
      </c>
      <c r="AL111" s="549">
        <v>0</v>
      </c>
      <c r="AM111" s="549">
        <v>27</v>
      </c>
      <c r="AN111" s="549">
        <v>0</v>
      </c>
      <c r="AO111" s="549">
        <v>0</v>
      </c>
      <c r="AP111" s="549">
        <v>27</v>
      </c>
      <c r="AQ111" s="549">
        <v>1</v>
      </c>
      <c r="AS111" s="388">
        <v>30</v>
      </c>
      <c r="AT111" s="388">
        <v>2</v>
      </c>
      <c r="AU111" s="388">
        <v>5</v>
      </c>
      <c r="AV111" s="388">
        <v>2</v>
      </c>
      <c r="AW111" s="388">
        <v>0</v>
      </c>
      <c r="AX111" s="388">
        <v>0</v>
      </c>
      <c r="AY111" s="388">
        <v>3</v>
      </c>
      <c r="AZ111" s="388">
        <v>1</v>
      </c>
      <c r="BA111" s="388">
        <v>8</v>
      </c>
      <c r="BB111" s="548">
        <v>0.16700000000000001</v>
      </c>
      <c r="BC111" s="548">
        <v>0.21199999999999999</v>
      </c>
      <c r="BD111" s="548">
        <v>0.23300000000000001</v>
      </c>
      <c r="BE111" s="548">
        <v>0.44500000000000001</v>
      </c>
      <c r="BG111" s="388">
        <v>69</v>
      </c>
      <c r="BH111" s="388">
        <v>6</v>
      </c>
      <c r="BI111" s="388">
        <v>17</v>
      </c>
      <c r="BJ111" s="388">
        <v>3</v>
      </c>
      <c r="BK111" s="388">
        <v>0</v>
      </c>
      <c r="BL111" s="388">
        <v>2</v>
      </c>
      <c r="BM111" s="388">
        <v>8</v>
      </c>
      <c r="BN111" s="388">
        <v>5</v>
      </c>
      <c r="BO111" s="388">
        <v>16</v>
      </c>
      <c r="BP111" s="548">
        <v>0.246</v>
      </c>
      <c r="BQ111" s="548">
        <v>0.29299999999999998</v>
      </c>
      <c r="BR111" s="548">
        <v>0.377</v>
      </c>
      <c r="BS111" s="548">
        <v>0.67</v>
      </c>
    </row>
    <row r="112" spans="1:71">
      <c r="A112" s="388" t="s">
        <v>10836</v>
      </c>
      <c r="B112" s="388" t="s">
        <v>10837</v>
      </c>
      <c r="C112" s="388">
        <v>25</v>
      </c>
      <c r="D112" s="388" t="s">
        <v>88</v>
      </c>
      <c r="E112" s="388" t="s">
        <v>34</v>
      </c>
      <c r="F112" s="388" t="s">
        <v>10</v>
      </c>
      <c r="G112" s="388">
        <v>30</v>
      </c>
      <c r="H112" s="388">
        <v>116</v>
      </c>
      <c r="I112" s="388">
        <v>96</v>
      </c>
      <c r="J112" s="388">
        <v>9</v>
      </c>
      <c r="K112" s="388">
        <v>21</v>
      </c>
      <c r="L112" s="388">
        <v>6</v>
      </c>
      <c r="M112" s="388">
        <v>0</v>
      </c>
      <c r="N112" s="388">
        <v>0</v>
      </c>
      <c r="O112" s="388">
        <v>12</v>
      </c>
      <c r="P112" s="388">
        <v>0</v>
      </c>
      <c r="Q112" s="388">
        <v>1</v>
      </c>
      <c r="R112" s="388">
        <v>17</v>
      </c>
      <c r="S112" s="388">
        <v>32</v>
      </c>
      <c r="T112" s="548">
        <v>0.219</v>
      </c>
      <c r="U112" s="548">
        <v>0.32800000000000001</v>
      </c>
      <c r="V112" s="548">
        <v>0.28100000000000003</v>
      </c>
      <c r="W112" s="548">
        <v>0.60899999999999999</v>
      </c>
      <c r="X112" s="388">
        <v>70</v>
      </c>
      <c r="Y112" s="388">
        <v>27</v>
      </c>
      <c r="Z112" s="388">
        <v>0</v>
      </c>
      <c r="AA112" s="388">
        <v>0</v>
      </c>
      <c r="AB112" s="388">
        <v>0</v>
      </c>
      <c r="AC112" s="388">
        <v>3</v>
      </c>
      <c r="AD112" s="388">
        <v>0</v>
      </c>
      <c r="AE112" s="388" t="s">
        <v>6524</v>
      </c>
      <c r="AG112" s="549">
        <v>0</v>
      </c>
      <c r="AH112" s="549">
        <v>30</v>
      </c>
      <c r="AI112" s="549">
        <v>0</v>
      </c>
      <c r="AJ112" s="549">
        <v>0</v>
      </c>
      <c r="AK112" s="549">
        <v>0</v>
      </c>
      <c r="AL112" s="549">
        <v>0</v>
      </c>
      <c r="AM112" s="549">
        <v>0</v>
      </c>
      <c r="AN112" s="549">
        <v>0</v>
      </c>
      <c r="AO112" s="549">
        <v>0</v>
      </c>
      <c r="AP112" s="549">
        <v>0</v>
      </c>
      <c r="AQ112" s="549">
        <v>0</v>
      </c>
      <c r="AS112" s="388">
        <v>17</v>
      </c>
      <c r="AT112" s="388">
        <v>4</v>
      </c>
      <c r="AU112" s="388">
        <v>7</v>
      </c>
      <c r="AV112" s="388">
        <v>1</v>
      </c>
      <c r="AW112" s="388">
        <v>0</v>
      </c>
      <c r="AX112" s="388">
        <v>0</v>
      </c>
      <c r="AY112" s="388">
        <v>5</v>
      </c>
      <c r="AZ112" s="388">
        <v>4</v>
      </c>
      <c r="BA112" s="388">
        <v>3</v>
      </c>
      <c r="BB112" s="548">
        <v>0.41199999999999998</v>
      </c>
      <c r="BC112" s="548">
        <v>0.5</v>
      </c>
      <c r="BD112" s="548">
        <v>0.47099999999999997</v>
      </c>
      <c r="BE112" s="548">
        <v>0.97099999999999997</v>
      </c>
      <c r="BG112" s="388">
        <v>79</v>
      </c>
      <c r="BH112" s="388">
        <v>5</v>
      </c>
      <c r="BI112" s="388">
        <v>14</v>
      </c>
      <c r="BJ112" s="388">
        <v>5</v>
      </c>
      <c r="BK112" s="388">
        <v>0</v>
      </c>
      <c r="BL112" s="388">
        <v>0</v>
      </c>
      <c r="BM112" s="388">
        <v>7</v>
      </c>
      <c r="BN112" s="388">
        <v>13</v>
      </c>
      <c r="BO112" s="388">
        <v>29</v>
      </c>
      <c r="BP112" s="548">
        <v>0.17699999999999999</v>
      </c>
      <c r="BQ112" s="548">
        <v>0.28699999999999998</v>
      </c>
      <c r="BR112" s="548">
        <v>0.24099999999999999</v>
      </c>
      <c r="BS112" s="548">
        <v>0.52800000000000002</v>
      </c>
    </row>
    <row r="113" spans="1:71">
      <c r="A113" s="388" t="s">
        <v>6671</v>
      </c>
      <c r="B113" s="388" t="s">
        <v>10838</v>
      </c>
      <c r="C113" s="388">
        <v>27</v>
      </c>
      <c r="D113" s="388" t="s">
        <v>66</v>
      </c>
      <c r="E113" s="388" t="s">
        <v>43</v>
      </c>
      <c r="F113" s="388" t="s">
        <v>10</v>
      </c>
      <c r="G113" s="388">
        <v>28</v>
      </c>
      <c r="H113" s="388">
        <v>105</v>
      </c>
      <c r="I113" s="388">
        <v>94</v>
      </c>
      <c r="J113" s="388">
        <v>14</v>
      </c>
      <c r="K113" s="388">
        <v>20</v>
      </c>
      <c r="L113" s="388">
        <v>4</v>
      </c>
      <c r="M113" s="388">
        <v>0</v>
      </c>
      <c r="N113" s="388">
        <v>4</v>
      </c>
      <c r="O113" s="388">
        <v>11</v>
      </c>
      <c r="P113" s="388">
        <v>1</v>
      </c>
      <c r="Q113" s="388">
        <v>1</v>
      </c>
      <c r="R113" s="388">
        <v>11</v>
      </c>
      <c r="S113" s="388">
        <v>27</v>
      </c>
      <c r="T113" s="548">
        <v>0.21299999999999999</v>
      </c>
      <c r="U113" s="548">
        <v>0.29499999999999998</v>
      </c>
      <c r="V113" s="548">
        <v>0.38300000000000001</v>
      </c>
      <c r="W113" s="548">
        <v>0.67800000000000005</v>
      </c>
      <c r="X113" s="388">
        <v>86</v>
      </c>
      <c r="Y113" s="388">
        <v>36</v>
      </c>
      <c r="Z113" s="388">
        <v>1</v>
      </c>
      <c r="AA113" s="388">
        <v>0</v>
      </c>
      <c r="AB113" s="388">
        <v>0</v>
      </c>
      <c r="AC113" s="388">
        <v>0</v>
      </c>
      <c r="AD113" s="388">
        <v>0</v>
      </c>
      <c r="AE113" s="388" t="s">
        <v>10094</v>
      </c>
      <c r="AG113" s="549">
        <v>0</v>
      </c>
      <c r="AH113" s="549">
        <v>0</v>
      </c>
      <c r="AI113" s="549">
        <v>0</v>
      </c>
      <c r="AJ113" s="549">
        <v>0</v>
      </c>
      <c r="AK113" s="549">
        <v>0</v>
      </c>
      <c r="AL113" s="549">
        <v>0</v>
      </c>
      <c r="AM113" s="549">
        <v>25</v>
      </c>
      <c r="AN113" s="549">
        <v>0</v>
      </c>
      <c r="AO113" s="549">
        <v>2</v>
      </c>
      <c r="AP113" s="549">
        <v>27</v>
      </c>
      <c r="AQ113" s="549">
        <v>0</v>
      </c>
      <c r="AS113" s="388">
        <v>28</v>
      </c>
      <c r="AT113" s="388">
        <v>5</v>
      </c>
      <c r="AU113" s="388">
        <v>8</v>
      </c>
      <c r="AV113" s="388">
        <v>2</v>
      </c>
      <c r="AW113" s="388">
        <v>0</v>
      </c>
      <c r="AX113" s="388">
        <v>1</v>
      </c>
      <c r="AY113" s="388">
        <v>4</v>
      </c>
      <c r="AZ113" s="388">
        <v>4</v>
      </c>
      <c r="BA113" s="388">
        <v>8</v>
      </c>
      <c r="BB113" s="548">
        <v>0.28599999999999998</v>
      </c>
      <c r="BC113" s="548">
        <v>0.375</v>
      </c>
      <c r="BD113" s="548">
        <v>0.46400000000000002</v>
      </c>
      <c r="BE113" s="548">
        <v>0.83899999999999997</v>
      </c>
      <c r="BG113" s="388">
        <v>66</v>
      </c>
      <c r="BH113" s="388">
        <v>9</v>
      </c>
      <c r="BI113" s="388">
        <v>12</v>
      </c>
      <c r="BJ113" s="388">
        <v>2</v>
      </c>
      <c r="BK113" s="388">
        <v>0</v>
      </c>
      <c r="BL113" s="388">
        <v>3</v>
      </c>
      <c r="BM113" s="388">
        <v>7</v>
      </c>
      <c r="BN113" s="388">
        <v>7</v>
      </c>
      <c r="BO113" s="388">
        <v>19</v>
      </c>
      <c r="BP113" s="548">
        <v>0.182</v>
      </c>
      <c r="BQ113" s="548">
        <v>0.26</v>
      </c>
      <c r="BR113" s="548">
        <v>0.34799999999999998</v>
      </c>
      <c r="BS113" s="548">
        <v>0.60799999999999998</v>
      </c>
    </row>
    <row r="114" spans="1:71">
      <c r="A114" s="388" t="s">
        <v>10839</v>
      </c>
      <c r="B114" s="388" t="s">
        <v>10840</v>
      </c>
      <c r="C114" s="388">
        <v>23</v>
      </c>
      <c r="D114" s="388" t="s">
        <v>88</v>
      </c>
      <c r="E114" s="388" t="s">
        <v>34</v>
      </c>
      <c r="F114" s="388" t="s">
        <v>10</v>
      </c>
      <c r="G114" s="388">
        <v>27</v>
      </c>
      <c r="H114" s="388">
        <v>101</v>
      </c>
      <c r="I114" s="388">
        <v>94</v>
      </c>
      <c r="J114" s="388">
        <v>10</v>
      </c>
      <c r="K114" s="388">
        <v>20</v>
      </c>
      <c r="L114" s="388">
        <v>4</v>
      </c>
      <c r="M114" s="388">
        <v>1</v>
      </c>
      <c r="N114" s="388">
        <v>1</v>
      </c>
      <c r="O114" s="388">
        <v>8</v>
      </c>
      <c r="P114" s="388">
        <v>0</v>
      </c>
      <c r="Q114" s="388">
        <v>0</v>
      </c>
      <c r="R114" s="388">
        <v>7</v>
      </c>
      <c r="S114" s="388">
        <v>20</v>
      </c>
      <c r="T114" s="548">
        <v>0.21299999999999999</v>
      </c>
      <c r="U114" s="548">
        <v>0.26700000000000002</v>
      </c>
      <c r="V114" s="548">
        <v>0.309</v>
      </c>
      <c r="W114" s="548">
        <v>0.57599999999999996</v>
      </c>
      <c r="X114" s="388">
        <v>57</v>
      </c>
      <c r="Y114" s="388">
        <v>29</v>
      </c>
      <c r="Z114" s="388">
        <v>2</v>
      </c>
      <c r="AA114" s="388">
        <v>0</v>
      </c>
      <c r="AB114" s="388">
        <v>0</v>
      </c>
      <c r="AC114" s="388">
        <v>0</v>
      </c>
      <c r="AD114" s="388">
        <v>0</v>
      </c>
      <c r="AE114" s="388" t="s">
        <v>6530</v>
      </c>
      <c r="AG114" s="549">
        <v>0</v>
      </c>
      <c r="AH114" s="549">
        <v>0</v>
      </c>
      <c r="AI114" s="549">
        <v>0</v>
      </c>
      <c r="AJ114" s="549">
        <v>27</v>
      </c>
      <c r="AK114" s="549">
        <v>0</v>
      </c>
      <c r="AL114" s="549">
        <v>0</v>
      </c>
      <c r="AM114" s="549">
        <v>0</v>
      </c>
      <c r="AN114" s="549">
        <v>0</v>
      </c>
      <c r="AO114" s="549">
        <v>0</v>
      </c>
      <c r="AP114" s="549">
        <v>0</v>
      </c>
      <c r="AQ114" s="549">
        <v>0</v>
      </c>
      <c r="AS114" s="388">
        <v>16</v>
      </c>
      <c r="AT114" s="388">
        <v>4</v>
      </c>
      <c r="AU114" s="388">
        <v>4</v>
      </c>
      <c r="AV114" s="388">
        <v>0</v>
      </c>
      <c r="AW114" s="388">
        <v>0</v>
      </c>
      <c r="AX114" s="388">
        <v>1</v>
      </c>
      <c r="AY114" s="388">
        <v>5</v>
      </c>
      <c r="AZ114" s="388">
        <v>3</v>
      </c>
      <c r="BA114" s="388">
        <v>2</v>
      </c>
      <c r="BB114" s="548">
        <v>0.25</v>
      </c>
      <c r="BC114" s="548">
        <v>0.36799999999999999</v>
      </c>
      <c r="BD114" s="548">
        <v>0.438</v>
      </c>
      <c r="BE114" s="548">
        <v>0.80600000000000005</v>
      </c>
      <c r="BG114" s="388">
        <v>78</v>
      </c>
      <c r="BH114" s="388">
        <v>6</v>
      </c>
      <c r="BI114" s="388">
        <v>16</v>
      </c>
      <c r="BJ114" s="388">
        <v>4</v>
      </c>
      <c r="BK114" s="388">
        <v>1</v>
      </c>
      <c r="BL114" s="388">
        <v>0</v>
      </c>
      <c r="BM114" s="388">
        <v>3</v>
      </c>
      <c r="BN114" s="388">
        <v>4</v>
      </c>
      <c r="BO114" s="388">
        <v>18</v>
      </c>
      <c r="BP114" s="548">
        <v>0.20499999999999999</v>
      </c>
      <c r="BQ114" s="548">
        <v>0.24399999999999999</v>
      </c>
      <c r="BR114" s="548">
        <v>0.28199999999999997</v>
      </c>
      <c r="BS114" s="548">
        <v>0.52600000000000002</v>
      </c>
    </row>
    <row r="115" spans="1:71">
      <c r="A115" s="388" t="s">
        <v>7918</v>
      </c>
      <c r="B115" s="388" t="s">
        <v>7919</v>
      </c>
      <c r="C115" s="388">
        <v>29</v>
      </c>
      <c r="D115" s="388" t="s">
        <v>55</v>
      </c>
      <c r="E115" s="388" t="s">
        <v>34</v>
      </c>
      <c r="F115" s="388" t="s">
        <v>10</v>
      </c>
      <c r="G115" s="388">
        <v>36</v>
      </c>
      <c r="H115" s="388">
        <v>106</v>
      </c>
      <c r="I115" s="388">
        <v>93</v>
      </c>
      <c r="J115" s="388">
        <v>9</v>
      </c>
      <c r="K115" s="388">
        <v>20</v>
      </c>
      <c r="L115" s="388">
        <v>6</v>
      </c>
      <c r="M115" s="388">
        <v>0</v>
      </c>
      <c r="N115" s="388">
        <v>1</v>
      </c>
      <c r="O115" s="388">
        <v>5</v>
      </c>
      <c r="P115" s="388">
        <v>0</v>
      </c>
      <c r="Q115" s="388">
        <v>0</v>
      </c>
      <c r="R115" s="388">
        <v>8</v>
      </c>
      <c r="S115" s="388">
        <v>25</v>
      </c>
      <c r="T115" s="548">
        <v>0.215</v>
      </c>
      <c r="U115" s="548">
        <v>0.27700000000000002</v>
      </c>
      <c r="V115" s="548">
        <v>0.312</v>
      </c>
      <c r="W115" s="548">
        <v>0.58899999999999997</v>
      </c>
      <c r="X115" s="388">
        <v>66</v>
      </c>
      <c r="Y115" s="388">
        <v>29</v>
      </c>
      <c r="Z115" s="388">
        <v>2</v>
      </c>
      <c r="AA115" s="388">
        <v>0</v>
      </c>
      <c r="AB115" s="388">
        <v>1</v>
      </c>
      <c r="AC115" s="388">
        <v>0</v>
      </c>
      <c r="AD115" s="388">
        <v>0</v>
      </c>
      <c r="AE115" s="388" t="s">
        <v>10025</v>
      </c>
      <c r="AG115" s="549">
        <v>0</v>
      </c>
      <c r="AH115" s="549">
        <v>35</v>
      </c>
      <c r="AI115" s="549">
        <v>1</v>
      </c>
      <c r="AJ115" s="549">
        <v>0</v>
      </c>
      <c r="AK115" s="549">
        <v>0</v>
      </c>
      <c r="AL115" s="549">
        <v>0</v>
      </c>
      <c r="AM115" s="549">
        <v>0</v>
      </c>
      <c r="AN115" s="549">
        <v>0</v>
      </c>
      <c r="AO115" s="549">
        <v>0</v>
      </c>
      <c r="AP115" s="549">
        <v>0</v>
      </c>
      <c r="AQ115" s="549">
        <v>0</v>
      </c>
      <c r="AS115" s="388">
        <v>36</v>
      </c>
      <c r="AT115" s="388">
        <v>1</v>
      </c>
      <c r="AU115" s="388">
        <v>7</v>
      </c>
      <c r="AV115" s="388">
        <v>4</v>
      </c>
      <c r="AW115" s="388">
        <v>0</v>
      </c>
      <c r="AX115" s="388">
        <v>0</v>
      </c>
      <c r="AY115" s="388">
        <v>1</v>
      </c>
      <c r="AZ115" s="388">
        <v>2</v>
      </c>
      <c r="BA115" s="388">
        <v>8</v>
      </c>
      <c r="BB115" s="548">
        <v>0.19400000000000001</v>
      </c>
      <c r="BC115" s="548">
        <v>0.23699999999999999</v>
      </c>
      <c r="BD115" s="548">
        <v>0.30599999999999999</v>
      </c>
      <c r="BE115" s="548">
        <v>0.54300000000000004</v>
      </c>
      <c r="BG115" s="388">
        <v>57</v>
      </c>
      <c r="BH115" s="388">
        <v>8</v>
      </c>
      <c r="BI115" s="388">
        <v>13</v>
      </c>
      <c r="BJ115" s="388">
        <v>2</v>
      </c>
      <c r="BK115" s="388">
        <v>0</v>
      </c>
      <c r="BL115" s="388">
        <v>1</v>
      </c>
      <c r="BM115" s="388">
        <v>4</v>
      </c>
      <c r="BN115" s="388">
        <v>6</v>
      </c>
      <c r="BO115" s="388">
        <v>17</v>
      </c>
      <c r="BP115" s="548">
        <v>0.22800000000000001</v>
      </c>
      <c r="BQ115" s="548">
        <v>0.30199999999999999</v>
      </c>
      <c r="BR115" s="548">
        <v>0.316</v>
      </c>
      <c r="BS115" s="548">
        <v>0.61799999999999999</v>
      </c>
    </row>
    <row r="116" spans="1:71">
      <c r="A116" s="388" t="s">
        <v>10841</v>
      </c>
      <c r="B116" s="388" t="s">
        <v>10842</v>
      </c>
      <c r="C116" s="388">
        <v>31</v>
      </c>
      <c r="D116" s="388" t="s">
        <v>66</v>
      </c>
      <c r="E116" s="388" t="s">
        <v>43</v>
      </c>
      <c r="F116" s="388" t="s">
        <v>10</v>
      </c>
      <c r="G116" s="388">
        <v>42</v>
      </c>
      <c r="H116" s="388">
        <v>100</v>
      </c>
      <c r="I116" s="388">
        <v>93</v>
      </c>
      <c r="J116" s="388">
        <v>9</v>
      </c>
      <c r="K116" s="388">
        <v>20</v>
      </c>
      <c r="L116" s="388">
        <v>5</v>
      </c>
      <c r="M116" s="388">
        <v>0</v>
      </c>
      <c r="N116" s="388">
        <v>3</v>
      </c>
      <c r="O116" s="388">
        <v>9</v>
      </c>
      <c r="P116" s="388">
        <v>2</v>
      </c>
      <c r="Q116" s="388">
        <v>1</v>
      </c>
      <c r="R116" s="388">
        <v>4</v>
      </c>
      <c r="S116" s="388">
        <v>37</v>
      </c>
      <c r="T116" s="548">
        <v>0.215</v>
      </c>
      <c r="U116" s="548">
        <v>0.253</v>
      </c>
      <c r="V116" s="548">
        <v>0.36599999999999999</v>
      </c>
      <c r="W116" s="548">
        <v>0.61799999999999999</v>
      </c>
      <c r="X116" s="388">
        <v>69</v>
      </c>
      <c r="Y116" s="388">
        <v>34</v>
      </c>
      <c r="Z116" s="388">
        <v>0</v>
      </c>
      <c r="AA116" s="388">
        <v>1</v>
      </c>
      <c r="AB116" s="388">
        <v>1</v>
      </c>
      <c r="AC116" s="388">
        <v>1</v>
      </c>
      <c r="AD116" s="388">
        <v>0</v>
      </c>
      <c r="AE116" s="388" t="s">
        <v>10843</v>
      </c>
      <c r="AG116" s="549">
        <v>1</v>
      </c>
      <c r="AH116" s="549">
        <v>0</v>
      </c>
      <c r="AI116" s="549">
        <v>4</v>
      </c>
      <c r="AJ116" s="549">
        <v>17</v>
      </c>
      <c r="AK116" s="549">
        <v>10</v>
      </c>
      <c r="AL116" s="549">
        <v>1</v>
      </c>
      <c r="AM116" s="549">
        <v>0</v>
      </c>
      <c r="AN116" s="549">
        <v>0</v>
      </c>
      <c r="AO116" s="549">
        <v>0</v>
      </c>
      <c r="AP116" s="549">
        <v>0</v>
      </c>
      <c r="AQ116" s="549">
        <v>0</v>
      </c>
      <c r="AS116" s="388">
        <v>67</v>
      </c>
      <c r="AT116" s="388">
        <v>7</v>
      </c>
      <c r="AU116" s="388">
        <v>17</v>
      </c>
      <c r="AV116" s="388">
        <v>4</v>
      </c>
      <c r="AW116" s="388">
        <v>0</v>
      </c>
      <c r="AX116" s="388">
        <v>3</v>
      </c>
      <c r="AY116" s="388">
        <v>8</v>
      </c>
      <c r="AZ116" s="388">
        <v>2</v>
      </c>
      <c r="BA116" s="388">
        <v>24</v>
      </c>
      <c r="BB116" s="548">
        <v>0.254</v>
      </c>
      <c r="BC116" s="548">
        <v>0.27500000000000002</v>
      </c>
      <c r="BD116" s="548">
        <v>0.44800000000000001</v>
      </c>
      <c r="BE116" s="548">
        <v>0.72299999999999998</v>
      </c>
      <c r="BG116" s="388">
        <v>26</v>
      </c>
      <c r="BH116" s="388">
        <v>2</v>
      </c>
      <c r="BI116" s="388">
        <v>3</v>
      </c>
      <c r="BJ116" s="388">
        <v>1</v>
      </c>
      <c r="BK116" s="388">
        <v>0</v>
      </c>
      <c r="BL116" s="388">
        <v>0</v>
      </c>
      <c r="BM116" s="388">
        <v>1</v>
      </c>
      <c r="BN116" s="388">
        <v>2</v>
      </c>
      <c r="BO116" s="388">
        <v>13</v>
      </c>
      <c r="BP116" s="548">
        <v>0.115</v>
      </c>
      <c r="BQ116" s="548">
        <v>0.2</v>
      </c>
      <c r="BR116" s="548">
        <v>0.154</v>
      </c>
      <c r="BS116" s="548">
        <v>0.35399999999999998</v>
      </c>
    </row>
    <row r="117" spans="1:71">
      <c r="A117" s="388" t="s">
        <v>10844</v>
      </c>
      <c r="B117" s="388" t="s">
        <v>10845</v>
      </c>
      <c r="C117" s="388">
        <v>26</v>
      </c>
      <c r="D117" s="388" t="s">
        <v>33</v>
      </c>
      <c r="E117" s="388" t="s">
        <v>34</v>
      </c>
      <c r="F117" s="388" t="s">
        <v>10</v>
      </c>
      <c r="G117" s="388">
        <v>29</v>
      </c>
      <c r="H117" s="388">
        <v>97</v>
      </c>
      <c r="I117" s="388">
        <v>93</v>
      </c>
      <c r="J117" s="388">
        <v>9</v>
      </c>
      <c r="K117" s="388">
        <v>33</v>
      </c>
      <c r="L117" s="388">
        <v>4</v>
      </c>
      <c r="M117" s="388">
        <v>1</v>
      </c>
      <c r="N117" s="388">
        <v>3</v>
      </c>
      <c r="O117" s="388">
        <v>21</v>
      </c>
      <c r="P117" s="388">
        <v>0</v>
      </c>
      <c r="Q117" s="388">
        <v>0</v>
      </c>
      <c r="R117" s="388">
        <v>2</v>
      </c>
      <c r="S117" s="388">
        <v>3</v>
      </c>
      <c r="T117" s="548">
        <v>0.35499999999999998</v>
      </c>
      <c r="U117" s="548">
        <v>0.371</v>
      </c>
      <c r="V117" s="548">
        <v>0.51600000000000001</v>
      </c>
      <c r="W117" s="548">
        <v>0.88700000000000001</v>
      </c>
      <c r="X117" s="388">
        <v>138</v>
      </c>
      <c r="Y117" s="388">
        <v>48</v>
      </c>
      <c r="Z117" s="388">
        <v>4</v>
      </c>
      <c r="AA117" s="388">
        <v>1</v>
      </c>
      <c r="AB117" s="388">
        <v>0</v>
      </c>
      <c r="AC117" s="388">
        <v>1</v>
      </c>
      <c r="AD117" s="388">
        <v>0</v>
      </c>
      <c r="AE117" s="388" t="s">
        <v>10846</v>
      </c>
      <c r="AG117" s="549">
        <v>1</v>
      </c>
      <c r="AH117" s="549">
        <v>16</v>
      </c>
      <c r="AI117" s="549">
        <v>0</v>
      </c>
      <c r="AJ117" s="549">
        <v>2</v>
      </c>
      <c r="AK117" s="549">
        <v>6</v>
      </c>
      <c r="AL117" s="549">
        <v>0</v>
      </c>
      <c r="AM117" s="549">
        <v>1</v>
      </c>
      <c r="AN117" s="549">
        <v>1</v>
      </c>
      <c r="AO117" s="549">
        <v>0</v>
      </c>
      <c r="AP117" s="549">
        <v>1</v>
      </c>
      <c r="AQ117" s="549">
        <v>3</v>
      </c>
      <c r="AS117" s="388">
        <v>28</v>
      </c>
      <c r="AT117" s="388">
        <v>2</v>
      </c>
      <c r="AU117" s="388">
        <v>10</v>
      </c>
      <c r="AV117" s="388">
        <v>2</v>
      </c>
      <c r="AW117" s="388">
        <v>0</v>
      </c>
      <c r="AX117" s="388">
        <v>1</v>
      </c>
      <c r="AY117" s="388">
        <v>6</v>
      </c>
      <c r="AZ117" s="388">
        <v>0</v>
      </c>
      <c r="BA117" s="388">
        <v>3</v>
      </c>
      <c r="BB117" s="548">
        <v>0.35699999999999998</v>
      </c>
      <c r="BC117" s="548">
        <v>0.35699999999999998</v>
      </c>
      <c r="BD117" s="548">
        <v>0.53600000000000003</v>
      </c>
      <c r="BE117" s="548">
        <v>0.89300000000000002</v>
      </c>
      <c r="BG117" s="388">
        <v>65</v>
      </c>
      <c r="BH117" s="388">
        <v>7</v>
      </c>
      <c r="BI117" s="388">
        <v>23</v>
      </c>
      <c r="BJ117" s="388">
        <v>2</v>
      </c>
      <c r="BK117" s="388">
        <v>1</v>
      </c>
      <c r="BL117" s="388">
        <v>2</v>
      </c>
      <c r="BM117" s="388">
        <v>15</v>
      </c>
      <c r="BN117" s="388">
        <v>2</v>
      </c>
      <c r="BO117" s="388">
        <v>0</v>
      </c>
      <c r="BP117" s="548">
        <v>0.35399999999999998</v>
      </c>
      <c r="BQ117" s="548">
        <v>0.377</v>
      </c>
      <c r="BR117" s="548">
        <v>0.50800000000000001</v>
      </c>
      <c r="BS117" s="548">
        <v>0.88500000000000001</v>
      </c>
    </row>
    <row r="118" spans="1:71">
      <c r="A118" s="388" t="s">
        <v>7898</v>
      </c>
      <c r="B118" s="388" t="s">
        <v>7899</v>
      </c>
      <c r="C118" s="388">
        <v>27</v>
      </c>
      <c r="D118" s="388" t="s">
        <v>113</v>
      </c>
      <c r="E118" s="388" t="s">
        <v>43</v>
      </c>
      <c r="F118" s="388" t="s">
        <v>10</v>
      </c>
      <c r="G118" s="388">
        <v>37</v>
      </c>
      <c r="H118" s="388">
        <v>96</v>
      </c>
      <c r="I118" s="388">
        <v>93</v>
      </c>
      <c r="J118" s="388">
        <v>5</v>
      </c>
      <c r="K118" s="388">
        <v>21</v>
      </c>
      <c r="L118" s="388">
        <v>7</v>
      </c>
      <c r="M118" s="388">
        <v>1</v>
      </c>
      <c r="N118" s="388">
        <v>2</v>
      </c>
      <c r="O118" s="388">
        <v>11</v>
      </c>
      <c r="P118" s="388">
        <v>0</v>
      </c>
      <c r="Q118" s="388">
        <v>1</v>
      </c>
      <c r="R118" s="388">
        <v>3</v>
      </c>
      <c r="S118" s="388">
        <v>44</v>
      </c>
      <c r="T118" s="548">
        <v>0.22600000000000001</v>
      </c>
      <c r="U118" s="548">
        <v>0.25</v>
      </c>
      <c r="V118" s="548">
        <v>0.38700000000000001</v>
      </c>
      <c r="W118" s="548">
        <v>0.63700000000000001</v>
      </c>
      <c r="X118" s="388">
        <v>58</v>
      </c>
      <c r="Y118" s="388">
        <v>36</v>
      </c>
      <c r="Z118" s="388">
        <v>2</v>
      </c>
      <c r="AA118" s="388">
        <v>0</v>
      </c>
      <c r="AB118" s="388">
        <v>0</v>
      </c>
      <c r="AC118" s="388">
        <v>0</v>
      </c>
      <c r="AD118" s="388">
        <v>1</v>
      </c>
      <c r="AE118" s="388" t="s">
        <v>10022</v>
      </c>
      <c r="AG118" s="549">
        <v>0</v>
      </c>
      <c r="AH118" s="549">
        <v>22</v>
      </c>
      <c r="AI118" s="549">
        <v>0</v>
      </c>
      <c r="AJ118" s="549">
        <v>0</v>
      </c>
      <c r="AK118" s="549">
        <v>0</v>
      </c>
      <c r="AL118" s="549">
        <v>0</v>
      </c>
      <c r="AM118" s="549">
        <v>0</v>
      </c>
      <c r="AN118" s="549">
        <v>0</v>
      </c>
      <c r="AO118" s="549">
        <v>0</v>
      </c>
      <c r="AP118" s="549">
        <v>0</v>
      </c>
      <c r="AQ118" s="549">
        <v>1</v>
      </c>
      <c r="AS118" s="388">
        <v>31</v>
      </c>
      <c r="AT118" s="388">
        <v>1</v>
      </c>
      <c r="AU118" s="388">
        <v>7</v>
      </c>
      <c r="AV118" s="388">
        <v>3</v>
      </c>
      <c r="AW118" s="388">
        <v>1</v>
      </c>
      <c r="AX118" s="388">
        <v>0</v>
      </c>
      <c r="AY118" s="388">
        <v>3</v>
      </c>
      <c r="AZ118" s="388">
        <v>1</v>
      </c>
      <c r="BA118" s="388">
        <v>13</v>
      </c>
      <c r="BB118" s="548">
        <v>0.22600000000000001</v>
      </c>
      <c r="BC118" s="548">
        <v>0.25</v>
      </c>
      <c r="BD118" s="548">
        <v>0.38700000000000001</v>
      </c>
      <c r="BE118" s="548">
        <v>0.63700000000000001</v>
      </c>
      <c r="BG118" s="388">
        <v>62</v>
      </c>
      <c r="BH118" s="388">
        <v>4</v>
      </c>
      <c r="BI118" s="388">
        <v>14</v>
      </c>
      <c r="BJ118" s="388">
        <v>4</v>
      </c>
      <c r="BK118" s="388">
        <v>0</v>
      </c>
      <c r="BL118" s="388">
        <v>2</v>
      </c>
      <c r="BM118" s="388">
        <v>8</v>
      </c>
      <c r="BN118" s="388">
        <v>2</v>
      </c>
      <c r="BO118" s="388">
        <v>31</v>
      </c>
      <c r="BP118" s="548">
        <v>0.22600000000000001</v>
      </c>
      <c r="BQ118" s="548">
        <v>0.25</v>
      </c>
      <c r="BR118" s="548">
        <v>0.38700000000000001</v>
      </c>
      <c r="BS118" s="548">
        <v>0.63700000000000001</v>
      </c>
    </row>
    <row r="119" spans="1:71">
      <c r="A119" s="388" t="s">
        <v>10847</v>
      </c>
      <c r="B119" s="388" t="s">
        <v>10848</v>
      </c>
      <c r="C119" s="388">
        <v>24</v>
      </c>
      <c r="D119" s="388" t="s">
        <v>77</v>
      </c>
      <c r="E119" s="388" t="s">
        <v>43</v>
      </c>
      <c r="F119" s="388" t="s">
        <v>10</v>
      </c>
      <c r="G119" s="388">
        <v>31</v>
      </c>
      <c r="H119" s="388">
        <v>97</v>
      </c>
      <c r="I119" s="388">
        <v>91</v>
      </c>
      <c r="J119" s="388">
        <v>7</v>
      </c>
      <c r="K119" s="388">
        <v>19</v>
      </c>
      <c r="L119" s="388">
        <v>2</v>
      </c>
      <c r="M119" s="388">
        <v>0</v>
      </c>
      <c r="N119" s="388">
        <v>0</v>
      </c>
      <c r="O119" s="388">
        <v>6</v>
      </c>
      <c r="P119" s="388">
        <v>0</v>
      </c>
      <c r="Q119" s="388">
        <v>1</v>
      </c>
      <c r="R119" s="388">
        <v>4</v>
      </c>
      <c r="S119" s="388">
        <v>23</v>
      </c>
      <c r="T119" s="548">
        <v>0.20899999999999999</v>
      </c>
      <c r="U119" s="548">
        <v>0.247</v>
      </c>
      <c r="V119" s="548">
        <v>0.23100000000000001</v>
      </c>
      <c r="W119" s="548">
        <v>0.47799999999999998</v>
      </c>
      <c r="X119" s="388">
        <v>33</v>
      </c>
      <c r="Y119" s="388">
        <v>21</v>
      </c>
      <c r="Z119" s="388">
        <v>2</v>
      </c>
      <c r="AA119" s="388">
        <v>1</v>
      </c>
      <c r="AB119" s="388">
        <v>0</v>
      </c>
      <c r="AC119" s="388">
        <v>1</v>
      </c>
      <c r="AD119" s="388">
        <v>1</v>
      </c>
      <c r="AE119" s="388" t="s">
        <v>7637</v>
      </c>
      <c r="AG119" s="549">
        <v>0</v>
      </c>
      <c r="AH119" s="549">
        <v>0</v>
      </c>
      <c r="AI119" s="549">
        <v>0</v>
      </c>
      <c r="AJ119" s="549">
        <v>8</v>
      </c>
      <c r="AK119" s="549">
        <v>0</v>
      </c>
      <c r="AL119" s="549">
        <v>24</v>
      </c>
      <c r="AM119" s="549">
        <v>0</v>
      </c>
      <c r="AN119" s="549">
        <v>0</v>
      </c>
      <c r="AO119" s="549">
        <v>0</v>
      </c>
      <c r="AP119" s="549">
        <v>0</v>
      </c>
      <c r="AQ119" s="549">
        <v>0</v>
      </c>
      <c r="AS119" s="388">
        <v>14</v>
      </c>
      <c r="AT119" s="388">
        <v>2</v>
      </c>
      <c r="AU119" s="388">
        <v>5</v>
      </c>
      <c r="AV119" s="388">
        <v>1</v>
      </c>
      <c r="AW119" s="388">
        <v>0</v>
      </c>
      <c r="AX119" s="388">
        <v>0</v>
      </c>
      <c r="AY119" s="388">
        <v>1</v>
      </c>
      <c r="AZ119" s="388">
        <v>2</v>
      </c>
      <c r="BA119" s="388">
        <v>2</v>
      </c>
      <c r="BB119" s="548">
        <v>0.35699999999999998</v>
      </c>
      <c r="BC119" s="548">
        <v>0.438</v>
      </c>
      <c r="BD119" s="548">
        <v>0.42899999999999999</v>
      </c>
      <c r="BE119" s="548">
        <v>0.86699999999999999</v>
      </c>
      <c r="BG119" s="388">
        <v>77</v>
      </c>
      <c r="BH119" s="388">
        <v>5</v>
      </c>
      <c r="BI119" s="388">
        <v>14</v>
      </c>
      <c r="BJ119" s="388">
        <v>1</v>
      </c>
      <c r="BK119" s="388">
        <v>0</v>
      </c>
      <c r="BL119" s="388">
        <v>0</v>
      </c>
      <c r="BM119" s="388">
        <v>5</v>
      </c>
      <c r="BN119" s="388">
        <v>2</v>
      </c>
      <c r="BO119" s="388">
        <v>21</v>
      </c>
      <c r="BP119" s="548">
        <v>0.182</v>
      </c>
      <c r="BQ119" s="548">
        <v>0.21</v>
      </c>
      <c r="BR119" s="548">
        <v>0.19500000000000001</v>
      </c>
      <c r="BS119" s="548">
        <v>0.40500000000000003</v>
      </c>
    </row>
    <row r="120" spans="1:71">
      <c r="A120" s="388" t="s">
        <v>10849</v>
      </c>
      <c r="B120" s="388" t="s">
        <v>10850</v>
      </c>
      <c r="C120" s="388">
        <v>32</v>
      </c>
      <c r="D120" s="388" t="s">
        <v>40</v>
      </c>
      <c r="E120" s="388" t="s">
        <v>34</v>
      </c>
      <c r="F120" s="388" t="s">
        <v>10</v>
      </c>
      <c r="G120" s="388">
        <v>25</v>
      </c>
      <c r="H120" s="388">
        <v>93</v>
      </c>
      <c r="I120" s="388">
        <v>90</v>
      </c>
      <c r="J120" s="388">
        <v>6</v>
      </c>
      <c r="K120" s="388">
        <v>15</v>
      </c>
      <c r="L120" s="388">
        <v>3</v>
      </c>
      <c r="M120" s="388">
        <v>0</v>
      </c>
      <c r="N120" s="388">
        <v>0</v>
      </c>
      <c r="O120" s="388">
        <v>5</v>
      </c>
      <c r="P120" s="388">
        <v>0</v>
      </c>
      <c r="Q120" s="388">
        <v>0</v>
      </c>
      <c r="R120" s="388">
        <v>3</v>
      </c>
      <c r="S120" s="388">
        <v>25</v>
      </c>
      <c r="T120" s="548">
        <v>0.16700000000000001</v>
      </c>
      <c r="U120" s="548">
        <v>0.19400000000000001</v>
      </c>
      <c r="V120" s="548">
        <v>0.2</v>
      </c>
      <c r="W120" s="548">
        <v>0.39400000000000002</v>
      </c>
      <c r="X120" s="388">
        <v>9</v>
      </c>
      <c r="Y120" s="388">
        <v>18</v>
      </c>
      <c r="Z120" s="388">
        <v>3</v>
      </c>
      <c r="AA120" s="388">
        <v>0</v>
      </c>
      <c r="AB120" s="388">
        <v>0</v>
      </c>
      <c r="AC120" s="388">
        <v>0</v>
      </c>
      <c r="AD120" s="388">
        <v>0</v>
      </c>
      <c r="AE120" s="388" t="s">
        <v>10084</v>
      </c>
      <c r="AG120" s="549">
        <v>0</v>
      </c>
      <c r="AH120" s="549">
        <v>0</v>
      </c>
      <c r="AI120" s="549">
        <v>0</v>
      </c>
      <c r="AJ120" s="549">
        <v>0</v>
      </c>
      <c r="AK120" s="549">
        <v>0</v>
      </c>
      <c r="AL120" s="549">
        <v>0</v>
      </c>
      <c r="AM120" s="549">
        <v>3</v>
      </c>
      <c r="AN120" s="549">
        <v>16</v>
      </c>
      <c r="AO120" s="549">
        <v>2</v>
      </c>
      <c r="AP120" s="549">
        <v>21</v>
      </c>
      <c r="AQ120" s="549">
        <v>4</v>
      </c>
      <c r="AS120" s="388">
        <v>37</v>
      </c>
      <c r="AT120" s="388">
        <v>1</v>
      </c>
      <c r="AU120" s="388">
        <v>7</v>
      </c>
      <c r="AV120" s="388">
        <v>2</v>
      </c>
      <c r="AW120" s="388">
        <v>0</v>
      </c>
      <c r="AX120" s="388">
        <v>0</v>
      </c>
      <c r="AY120" s="388">
        <v>3</v>
      </c>
      <c r="AZ120" s="388">
        <v>0</v>
      </c>
      <c r="BA120" s="388">
        <v>11</v>
      </c>
      <c r="BB120" s="548">
        <v>0.189</v>
      </c>
      <c r="BC120" s="548">
        <v>0.189</v>
      </c>
      <c r="BD120" s="548">
        <v>0.24299999999999999</v>
      </c>
      <c r="BE120" s="548">
        <v>0.432</v>
      </c>
      <c r="BG120" s="388">
        <v>53</v>
      </c>
      <c r="BH120" s="388">
        <v>5</v>
      </c>
      <c r="BI120" s="388">
        <v>8</v>
      </c>
      <c r="BJ120" s="388">
        <v>1</v>
      </c>
      <c r="BK120" s="388">
        <v>0</v>
      </c>
      <c r="BL120" s="388">
        <v>0</v>
      </c>
      <c r="BM120" s="388">
        <v>2</v>
      </c>
      <c r="BN120" s="388">
        <v>3</v>
      </c>
      <c r="BO120" s="388">
        <v>14</v>
      </c>
      <c r="BP120" s="548">
        <v>0.151</v>
      </c>
      <c r="BQ120" s="548">
        <v>0.19600000000000001</v>
      </c>
      <c r="BR120" s="548">
        <v>0.17</v>
      </c>
      <c r="BS120" s="548">
        <v>0.36599999999999999</v>
      </c>
    </row>
    <row r="121" spans="1:71">
      <c r="A121" s="388" t="s">
        <v>10851</v>
      </c>
      <c r="B121" s="388" t="s">
        <v>7886</v>
      </c>
      <c r="C121" s="388">
        <v>25</v>
      </c>
      <c r="D121" s="388" t="s">
        <v>55</v>
      </c>
      <c r="E121" s="388" t="s">
        <v>34</v>
      </c>
      <c r="F121" s="388" t="s">
        <v>35</v>
      </c>
      <c r="G121" s="388">
        <v>37</v>
      </c>
      <c r="H121" s="388">
        <v>102</v>
      </c>
      <c r="I121" s="388">
        <v>87</v>
      </c>
      <c r="J121" s="388">
        <v>9</v>
      </c>
      <c r="K121" s="388">
        <v>18</v>
      </c>
      <c r="L121" s="388">
        <v>2</v>
      </c>
      <c r="M121" s="388">
        <v>0</v>
      </c>
      <c r="N121" s="388">
        <v>4</v>
      </c>
      <c r="O121" s="388">
        <v>13</v>
      </c>
      <c r="P121" s="388">
        <v>0</v>
      </c>
      <c r="Q121" s="388">
        <v>0</v>
      </c>
      <c r="R121" s="388">
        <v>13</v>
      </c>
      <c r="S121" s="388">
        <v>26</v>
      </c>
      <c r="T121" s="548">
        <v>0.20699999999999999</v>
      </c>
      <c r="U121" s="548">
        <v>0.32400000000000001</v>
      </c>
      <c r="V121" s="548">
        <v>0.36799999999999999</v>
      </c>
      <c r="W121" s="548">
        <v>0.69099999999999995</v>
      </c>
      <c r="X121" s="388">
        <v>95</v>
      </c>
      <c r="Y121" s="388">
        <v>32</v>
      </c>
      <c r="Z121" s="388">
        <v>4</v>
      </c>
      <c r="AA121" s="388">
        <v>2</v>
      </c>
      <c r="AB121" s="388">
        <v>0</v>
      </c>
      <c r="AC121" s="388">
        <v>0</v>
      </c>
      <c r="AD121" s="388">
        <v>0</v>
      </c>
      <c r="AE121" s="388" t="s">
        <v>6526</v>
      </c>
      <c r="AG121" s="549">
        <v>0</v>
      </c>
      <c r="AH121" s="549">
        <v>0</v>
      </c>
      <c r="AI121" s="549">
        <v>20</v>
      </c>
      <c r="AJ121" s="549">
        <v>0</v>
      </c>
      <c r="AK121" s="549">
        <v>0</v>
      </c>
      <c r="AL121" s="549">
        <v>0</v>
      </c>
      <c r="AM121" s="549">
        <v>0</v>
      </c>
      <c r="AN121" s="549">
        <v>0</v>
      </c>
      <c r="AO121" s="549">
        <v>0</v>
      </c>
      <c r="AP121" s="549">
        <v>0</v>
      </c>
      <c r="AQ121" s="549">
        <v>9</v>
      </c>
      <c r="AS121" s="388">
        <v>20</v>
      </c>
      <c r="AT121" s="388">
        <v>2</v>
      </c>
      <c r="AU121" s="388">
        <v>1</v>
      </c>
      <c r="AV121" s="388">
        <v>1</v>
      </c>
      <c r="AW121" s="388">
        <v>0</v>
      </c>
      <c r="AX121" s="388">
        <v>0</v>
      </c>
      <c r="AY121" s="388">
        <v>0</v>
      </c>
      <c r="AZ121" s="388">
        <v>2</v>
      </c>
      <c r="BA121" s="388">
        <v>10</v>
      </c>
      <c r="BB121" s="548">
        <v>0.05</v>
      </c>
      <c r="BC121" s="548">
        <v>0.17399999999999999</v>
      </c>
      <c r="BD121" s="548">
        <v>0.1</v>
      </c>
      <c r="BE121" s="548">
        <v>0.27400000000000002</v>
      </c>
      <c r="BG121" s="388">
        <v>67</v>
      </c>
      <c r="BH121" s="388">
        <v>7</v>
      </c>
      <c r="BI121" s="388">
        <v>17</v>
      </c>
      <c r="BJ121" s="388">
        <v>1</v>
      </c>
      <c r="BK121" s="388">
        <v>0</v>
      </c>
      <c r="BL121" s="388">
        <v>4</v>
      </c>
      <c r="BM121" s="388">
        <v>13</v>
      </c>
      <c r="BN121" s="388">
        <v>11</v>
      </c>
      <c r="BO121" s="388">
        <v>16</v>
      </c>
      <c r="BP121" s="548">
        <v>0.254</v>
      </c>
      <c r="BQ121" s="548">
        <v>0.36699999999999999</v>
      </c>
      <c r="BR121" s="548">
        <v>0.44800000000000001</v>
      </c>
      <c r="BS121" s="548">
        <v>0.81499999999999995</v>
      </c>
    </row>
    <row r="122" spans="1:71">
      <c r="A122" s="388" t="s">
        <v>10852</v>
      </c>
      <c r="B122" s="388" t="s">
        <v>10853</v>
      </c>
      <c r="C122" s="388">
        <v>24</v>
      </c>
      <c r="D122" s="388" t="s">
        <v>100</v>
      </c>
      <c r="E122" s="388" t="s">
        <v>43</v>
      </c>
      <c r="F122" s="388" t="s">
        <v>10</v>
      </c>
      <c r="G122" s="388">
        <v>53</v>
      </c>
      <c r="H122" s="388">
        <v>97</v>
      </c>
      <c r="I122" s="388">
        <v>87</v>
      </c>
      <c r="J122" s="388">
        <v>11</v>
      </c>
      <c r="K122" s="388">
        <v>16</v>
      </c>
      <c r="L122" s="388">
        <v>5</v>
      </c>
      <c r="M122" s="388">
        <v>0</v>
      </c>
      <c r="N122" s="388">
        <v>5</v>
      </c>
      <c r="O122" s="388">
        <v>11</v>
      </c>
      <c r="P122" s="388">
        <v>0</v>
      </c>
      <c r="Q122" s="388">
        <v>0</v>
      </c>
      <c r="R122" s="388">
        <v>8</v>
      </c>
      <c r="S122" s="388">
        <v>39</v>
      </c>
      <c r="T122" s="548">
        <v>0.184</v>
      </c>
      <c r="U122" s="548">
        <v>0.26800000000000002</v>
      </c>
      <c r="V122" s="548">
        <v>0.41399999999999998</v>
      </c>
      <c r="W122" s="548">
        <v>0.68200000000000005</v>
      </c>
      <c r="X122" s="388">
        <v>79</v>
      </c>
      <c r="Y122" s="388">
        <v>36</v>
      </c>
      <c r="Z122" s="388">
        <v>0</v>
      </c>
      <c r="AA122" s="388">
        <v>2</v>
      </c>
      <c r="AB122" s="388">
        <v>0</v>
      </c>
      <c r="AC122" s="388">
        <v>0</v>
      </c>
      <c r="AD122" s="388">
        <v>0</v>
      </c>
      <c r="AE122" s="388" t="s">
        <v>10854</v>
      </c>
      <c r="AG122" s="549">
        <v>0</v>
      </c>
      <c r="AH122" s="549">
        <v>0</v>
      </c>
      <c r="AI122" s="549">
        <v>1</v>
      </c>
      <c r="AJ122" s="549">
        <v>13</v>
      </c>
      <c r="AK122" s="549">
        <v>4</v>
      </c>
      <c r="AL122" s="549">
        <v>0</v>
      </c>
      <c r="AM122" s="549">
        <v>11</v>
      </c>
      <c r="AN122" s="549">
        <v>0</v>
      </c>
      <c r="AO122" s="549">
        <v>0</v>
      </c>
      <c r="AP122" s="549">
        <v>11</v>
      </c>
      <c r="AQ122" s="549">
        <v>0</v>
      </c>
      <c r="AS122" s="388">
        <v>38</v>
      </c>
      <c r="AT122" s="388">
        <v>4</v>
      </c>
      <c r="AU122" s="388">
        <v>8</v>
      </c>
      <c r="AV122" s="388">
        <v>3</v>
      </c>
      <c r="AW122" s="388">
        <v>0</v>
      </c>
      <c r="AX122" s="388">
        <v>2</v>
      </c>
      <c r="AY122" s="388">
        <v>5</v>
      </c>
      <c r="AZ122" s="388">
        <v>2</v>
      </c>
      <c r="BA122" s="388">
        <v>15</v>
      </c>
      <c r="BB122" s="548">
        <v>0.21099999999999999</v>
      </c>
      <c r="BC122" s="548">
        <v>0.26800000000000002</v>
      </c>
      <c r="BD122" s="548">
        <v>0.44700000000000001</v>
      </c>
      <c r="BE122" s="548">
        <v>0.71499999999999997</v>
      </c>
      <c r="BG122" s="388">
        <v>49</v>
      </c>
      <c r="BH122" s="388">
        <v>7</v>
      </c>
      <c r="BI122" s="388">
        <v>8</v>
      </c>
      <c r="BJ122" s="388">
        <v>2</v>
      </c>
      <c r="BK122" s="388">
        <v>0</v>
      </c>
      <c r="BL122" s="388">
        <v>3</v>
      </c>
      <c r="BM122" s="388">
        <v>6</v>
      </c>
      <c r="BN122" s="388">
        <v>6</v>
      </c>
      <c r="BO122" s="388">
        <v>24</v>
      </c>
      <c r="BP122" s="548">
        <v>0.16300000000000001</v>
      </c>
      <c r="BQ122" s="548">
        <v>0.26800000000000002</v>
      </c>
      <c r="BR122" s="548">
        <v>0.38800000000000001</v>
      </c>
      <c r="BS122" s="548">
        <v>0.65600000000000003</v>
      </c>
    </row>
    <row r="123" spans="1:71">
      <c r="A123" s="388" t="s">
        <v>7802</v>
      </c>
      <c r="B123" s="388" t="s">
        <v>7803</v>
      </c>
      <c r="C123" s="388">
        <v>27</v>
      </c>
      <c r="D123" s="388" t="s">
        <v>64</v>
      </c>
      <c r="E123" s="388" t="s">
        <v>34</v>
      </c>
      <c r="F123" s="388" t="s">
        <v>10</v>
      </c>
      <c r="G123" s="388">
        <v>40</v>
      </c>
      <c r="H123" s="388">
        <v>103</v>
      </c>
      <c r="I123" s="388">
        <v>84</v>
      </c>
      <c r="J123" s="388">
        <v>10</v>
      </c>
      <c r="K123" s="388">
        <v>14</v>
      </c>
      <c r="L123" s="388">
        <v>3</v>
      </c>
      <c r="M123" s="388">
        <v>0</v>
      </c>
      <c r="N123" s="388">
        <v>2</v>
      </c>
      <c r="O123" s="388">
        <v>5</v>
      </c>
      <c r="P123" s="388">
        <v>0</v>
      </c>
      <c r="Q123" s="388">
        <v>2</v>
      </c>
      <c r="R123" s="388">
        <v>18</v>
      </c>
      <c r="S123" s="388">
        <v>26</v>
      </c>
      <c r="T123" s="548">
        <v>0.16700000000000001</v>
      </c>
      <c r="U123" s="548">
        <v>0.314</v>
      </c>
      <c r="V123" s="548">
        <v>0.27400000000000002</v>
      </c>
      <c r="W123" s="548">
        <v>0.58799999999999997</v>
      </c>
      <c r="X123" s="388">
        <v>66</v>
      </c>
      <c r="Y123" s="388">
        <v>23</v>
      </c>
      <c r="Z123" s="388">
        <v>5</v>
      </c>
      <c r="AA123" s="388">
        <v>0</v>
      </c>
      <c r="AB123" s="388">
        <v>0</v>
      </c>
      <c r="AC123" s="388">
        <v>0</v>
      </c>
      <c r="AD123" s="388">
        <v>0</v>
      </c>
      <c r="AE123" s="388" t="s">
        <v>10855</v>
      </c>
      <c r="AG123" s="549">
        <v>0</v>
      </c>
      <c r="AH123" s="549">
        <v>0</v>
      </c>
      <c r="AI123" s="549">
        <v>1</v>
      </c>
      <c r="AJ123" s="549">
        <v>0</v>
      </c>
      <c r="AK123" s="549">
        <v>0</v>
      </c>
      <c r="AL123" s="549">
        <v>0</v>
      </c>
      <c r="AM123" s="549">
        <v>23</v>
      </c>
      <c r="AN123" s="549">
        <v>0</v>
      </c>
      <c r="AO123" s="549">
        <v>3</v>
      </c>
      <c r="AP123" s="549">
        <v>26</v>
      </c>
      <c r="AQ123" s="549">
        <v>10</v>
      </c>
      <c r="AS123" s="388">
        <v>49</v>
      </c>
      <c r="AT123" s="388">
        <v>6</v>
      </c>
      <c r="AU123" s="388">
        <v>7</v>
      </c>
      <c r="AV123" s="388">
        <v>2</v>
      </c>
      <c r="AW123" s="388">
        <v>0</v>
      </c>
      <c r="AX123" s="388">
        <v>2</v>
      </c>
      <c r="AY123" s="388">
        <v>4</v>
      </c>
      <c r="AZ123" s="388">
        <v>12</v>
      </c>
      <c r="BA123" s="388">
        <v>15</v>
      </c>
      <c r="BB123" s="548">
        <v>0.14299999999999999</v>
      </c>
      <c r="BC123" s="548">
        <v>0.311</v>
      </c>
      <c r="BD123" s="548">
        <v>0.30599999999999999</v>
      </c>
      <c r="BE123" s="548">
        <v>0.61699999999999999</v>
      </c>
      <c r="BG123" s="388">
        <v>35</v>
      </c>
      <c r="BH123" s="388">
        <v>4</v>
      </c>
      <c r="BI123" s="388">
        <v>7</v>
      </c>
      <c r="BJ123" s="388">
        <v>1</v>
      </c>
      <c r="BK123" s="388">
        <v>0</v>
      </c>
      <c r="BL123" s="388">
        <v>0</v>
      </c>
      <c r="BM123" s="388">
        <v>1</v>
      </c>
      <c r="BN123" s="388">
        <v>6</v>
      </c>
      <c r="BO123" s="388">
        <v>11</v>
      </c>
      <c r="BP123" s="548">
        <v>0.2</v>
      </c>
      <c r="BQ123" s="548">
        <v>0.317</v>
      </c>
      <c r="BR123" s="548">
        <v>0.22900000000000001</v>
      </c>
      <c r="BS123" s="548">
        <v>0.54600000000000004</v>
      </c>
    </row>
    <row r="124" spans="1:71">
      <c r="A124" s="388" t="s">
        <v>7954</v>
      </c>
      <c r="B124" s="388" t="s">
        <v>7955</v>
      </c>
      <c r="C124" s="388">
        <v>24</v>
      </c>
      <c r="D124" s="388" t="s">
        <v>42</v>
      </c>
      <c r="E124" s="388" t="s">
        <v>43</v>
      </c>
      <c r="F124" s="388" t="s">
        <v>10</v>
      </c>
      <c r="G124" s="388">
        <v>34</v>
      </c>
      <c r="H124" s="388">
        <v>90</v>
      </c>
      <c r="I124" s="388">
        <v>84</v>
      </c>
      <c r="J124" s="388">
        <v>10</v>
      </c>
      <c r="K124" s="388">
        <v>14</v>
      </c>
      <c r="L124" s="388">
        <v>3</v>
      </c>
      <c r="M124" s="388">
        <v>0</v>
      </c>
      <c r="N124" s="388">
        <v>1</v>
      </c>
      <c r="O124" s="388">
        <v>9</v>
      </c>
      <c r="P124" s="388">
        <v>0</v>
      </c>
      <c r="Q124" s="388">
        <v>0</v>
      </c>
      <c r="R124" s="388">
        <v>4</v>
      </c>
      <c r="S124" s="388">
        <v>27</v>
      </c>
      <c r="T124" s="548">
        <v>0.16700000000000001</v>
      </c>
      <c r="U124" s="548">
        <v>0.2</v>
      </c>
      <c r="V124" s="548">
        <v>0.23799999999999999</v>
      </c>
      <c r="W124" s="548">
        <v>0.438</v>
      </c>
      <c r="X124" s="388">
        <v>24</v>
      </c>
      <c r="Y124" s="388">
        <v>20</v>
      </c>
      <c r="Z124" s="388">
        <v>4</v>
      </c>
      <c r="AA124" s="388">
        <v>0</v>
      </c>
      <c r="AB124" s="388">
        <v>0</v>
      </c>
      <c r="AC124" s="388">
        <v>2</v>
      </c>
      <c r="AD124" s="388">
        <v>0</v>
      </c>
      <c r="AE124" s="388" t="s">
        <v>6524</v>
      </c>
      <c r="AG124" s="549">
        <v>0</v>
      </c>
      <c r="AH124" s="549">
        <v>30</v>
      </c>
      <c r="AI124" s="549">
        <v>0</v>
      </c>
      <c r="AJ124" s="549">
        <v>0</v>
      </c>
      <c r="AK124" s="549">
        <v>0</v>
      </c>
      <c r="AL124" s="549">
        <v>0</v>
      </c>
      <c r="AM124" s="549">
        <v>0</v>
      </c>
      <c r="AN124" s="549">
        <v>0</v>
      </c>
      <c r="AO124" s="549">
        <v>0</v>
      </c>
      <c r="AP124" s="549">
        <v>0</v>
      </c>
      <c r="AQ124" s="549">
        <v>0</v>
      </c>
      <c r="AS124" s="388">
        <v>15</v>
      </c>
      <c r="AT124" s="388">
        <v>2</v>
      </c>
      <c r="AU124" s="388">
        <v>4</v>
      </c>
      <c r="AV124" s="388">
        <v>1</v>
      </c>
      <c r="AW124" s="388">
        <v>0</v>
      </c>
      <c r="AX124" s="388">
        <v>0</v>
      </c>
      <c r="AY124" s="388">
        <v>2</v>
      </c>
      <c r="AZ124" s="388">
        <v>1</v>
      </c>
      <c r="BA124" s="388">
        <v>4</v>
      </c>
      <c r="BB124" s="548">
        <v>0.26700000000000002</v>
      </c>
      <c r="BC124" s="548">
        <v>0.29399999999999998</v>
      </c>
      <c r="BD124" s="548">
        <v>0.33300000000000002</v>
      </c>
      <c r="BE124" s="548">
        <v>0.627</v>
      </c>
      <c r="BG124" s="388">
        <v>69</v>
      </c>
      <c r="BH124" s="388">
        <v>8</v>
      </c>
      <c r="BI124" s="388">
        <v>10</v>
      </c>
      <c r="BJ124" s="388">
        <v>2</v>
      </c>
      <c r="BK124" s="388">
        <v>0</v>
      </c>
      <c r="BL124" s="388">
        <v>1</v>
      </c>
      <c r="BM124" s="388">
        <v>7</v>
      </c>
      <c r="BN124" s="388">
        <v>3</v>
      </c>
      <c r="BO124" s="388">
        <v>23</v>
      </c>
      <c r="BP124" s="548">
        <v>0.14499999999999999</v>
      </c>
      <c r="BQ124" s="548">
        <v>0.17799999999999999</v>
      </c>
      <c r="BR124" s="548">
        <v>0.217</v>
      </c>
      <c r="BS124" s="548">
        <v>0.39500000000000002</v>
      </c>
    </row>
    <row r="125" spans="1:71">
      <c r="A125" s="388" t="s">
        <v>10856</v>
      </c>
      <c r="B125" s="388" t="s">
        <v>10857</v>
      </c>
      <c r="C125" s="388">
        <v>23</v>
      </c>
      <c r="D125" s="388" t="s">
        <v>44</v>
      </c>
      <c r="E125" s="388" t="s">
        <v>34</v>
      </c>
      <c r="F125" s="388" t="s">
        <v>10</v>
      </c>
      <c r="G125" s="388">
        <v>31</v>
      </c>
      <c r="H125" s="388">
        <v>95</v>
      </c>
      <c r="I125" s="388">
        <v>81</v>
      </c>
      <c r="J125" s="388">
        <v>12</v>
      </c>
      <c r="K125" s="388">
        <v>20</v>
      </c>
      <c r="L125" s="388">
        <v>6</v>
      </c>
      <c r="M125" s="388">
        <v>0</v>
      </c>
      <c r="N125" s="388">
        <v>3</v>
      </c>
      <c r="O125" s="388">
        <v>8</v>
      </c>
      <c r="P125" s="388">
        <v>0</v>
      </c>
      <c r="Q125" s="388">
        <v>0</v>
      </c>
      <c r="R125" s="388">
        <v>9</v>
      </c>
      <c r="S125" s="388">
        <v>17</v>
      </c>
      <c r="T125" s="548">
        <v>0.247</v>
      </c>
      <c r="U125" s="548">
        <v>0.34699999999999998</v>
      </c>
      <c r="V125" s="548">
        <v>0.432</v>
      </c>
      <c r="W125" s="548">
        <v>0.77900000000000003</v>
      </c>
      <c r="X125" s="388">
        <v>115</v>
      </c>
      <c r="Y125" s="388">
        <v>35</v>
      </c>
      <c r="Z125" s="388">
        <v>1</v>
      </c>
      <c r="AA125" s="388">
        <v>4</v>
      </c>
      <c r="AB125" s="388">
        <v>0</v>
      </c>
      <c r="AC125" s="388">
        <v>1</v>
      </c>
      <c r="AD125" s="388">
        <v>0</v>
      </c>
      <c r="AE125" s="388" t="s">
        <v>10022</v>
      </c>
      <c r="AG125" s="549">
        <v>0</v>
      </c>
      <c r="AH125" s="549">
        <v>29</v>
      </c>
      <c r="AI125" s="549">
        <v>0</v>
      </c>
      <c r="AJ125" s="549">
        <v>0</v>
      </c>
      <c r="AK125" s="549">
        <v>0</v>
      </c>
      <c r="AL125" s="549">
        <v>0</v>
      </c>
      <c r="AM125" s="549">
        <v>0</v>
      </c>
      <c r="AN125" s="549">
        <v>0</v>
      </c>
      <c r="AO125" s="549">
        <v>0</v>
      </c>
      <c r="AP125" s="549">
        <v>0</v>
      </c>
      <c r="AQ125" s="549">
        <v>2</v>
      </c>
      <c r="AS125" s="388">
        <v>19</v>
      </c>
      <c r="AT125" s="388">
        <v>1</v>
      </c>
      <c r="AU125" s="388">
        <v>5</v>
      </c>
      <c r="AV125" s="388">
        <v>1</v>
      </c>
      <c r="AW125" s="388">
        <v>0</v>
      </c>
      <c r="AX125" s="388">
        <v>0</v>
      </c>
      <c r="AY125" s="388">
        <v>0</v>
      </c>
      <c r="AZ125" s="388">
        <v>3</v>
      </c>
      <c r="BA125" s="388">
        <v>5</v>
      </c>
      <c r="BB125" s="548">
        <v>0.26300000000000001</v>
      </c>
      <c r="BC125" s="548">
        <v>0.39100000000000001</v>
      </c>
      <c r="BD125" s="548">
        <v>0.316</v>
      </c>
      <c r="BE125" s="548">
        <v>0.70699999999999996</v>
      </c>
      <c r="BG125" s="388">
        <v>62</v>
      </c>
      <c r="BH125" s="388">
        <v>11</v>
      </c>
      <c r="BI125" s="388">
        <v>15</v>
      </c>
      <c r="BJ125" s="388">
        <v>5</v>
      </c>
      <c r="BK125" s="388">
        <v>0</v>
      </c>
      <c r="BL125" s="388">
        <v>3</v>
      </c>
      <c r="BM125" s="388">
        <v>8</v>
      </c>
      <c r="BN125" s="388">
        <v>6</v>
      </c>
      <c r="BO125" s="388">
        <v>12</v>
      </c>
      <c r="BP125" s="548">
        <v>0.24199999999999999</v>
      </c>
      <c r="BQ125" s="548">
        <v>0.33300000000000002</v>
      </c>
      <c r="BR125" s="548">
        <v>0.46800000000000003</v>
      </c>
      <c r="BS125" s="548">
        <v>0.80100000000000005</v>
      </c>
    </row>
    <row r="126" spans="1:71">
      <c r="A126" s="388" t="s">
        <v>10858</v>
      </c>
      <c r="B126" s="388" t="s">
        <v>10859</v>
      </c>
      <c r="C126" s="388">
        <v>24</v>
      </c>
      <c r="D126" s="388" t="s">
        <v>46</v>
      </c>
      <c r="E126" s="388" t="s">
        <v>43</v>
      </c>
      <c r="F126" s="388" t="s">
        <v>37</v>
      </c>
      <c r="G126" s="388">
        <v>46</v>
      </c>
      <c r="H126" s="388">
        <v>89</v>
      </c>
      <c r="I126" s="388">
        <v>79</v>
      </c>
      <c r="J126" s="388">
        <v>8</v>
      </c>
      <c r="K126" s="388">
        <v>14</v>
      </c>
      <c r="L126" s="388">
        <v>5</v>
      </c>
      <c r="M126" s="388">
        <v>1</v>
      </c>
      <c r="N126" s="388">
        <v>1</v>
      </c>
      <c r="O126" s="388">
        <v>6</v>
      </c>
      <c r="P126" s="388">
        <v>0</v>
      </c>
      <c r="Q126" s="388">
        <v>0</v>
      </c>
      <c r="R126" s="388">
        <v>8</v>
      </c>
      <c r="S126" s="388">
        <v>24</v>
      </c>
      <c r="T126" s="548">
        <v>0.17699999999999999</v>
      </c>
      <c r="U126" s="548">
        <v>0.25800000000000001</v>
      </c>
      <c r="V126" s="548">
        <v>0.30399999999999999</v>
      </c>
      <c r="W126" s="548">
        <v>0.56200000000000006</v>
      </c>
      <c r="X126" s="388">
        <v>51</v>
      </c>
      <c r="Y126" s="388">
        <v>24</v>
      </c>
      <c r="Z126" s="388">
        <v>1</v>
      </c>
      <c r="AA126" s="388">
        <v>1</v>
      </c>
      <c r="AB126" s="388">
        <v>0</v>
      </c>
      <c r="AC126" s="388">
        <v>1</v>
      </c>
      <c r="AD126" s="388">
        <v>0</v>
      </c>
      <c r="AE126" s="388" t="s">
        <v>10860</v>
      </c>
      <c r="AG126" s="549">
        <v>1</v>
      </c>
      <c r="AH126" s="549">
        <v>0</v>
      </c>
      <c r="AI126" s="549">
        <v>0</v>
      </c>
      <c r="AJ126" s="549">
        <v>9</v>
      </c>
      <c r="AK126" s="549">
        <v>11</v>
      </c>
      <c r="AL126" s="549">
        <v>4</v>
      </c>
      <c r="AM126" s="549">
        <v>3</v>
      </c>
      <c r="AN126" s="549">
        <v>0</v>
      </c>
      <c r="AO126" s="549">
        <v>2</v>
      </c>
      <c r="AP126" s="549">
        <v>5</v>
      </c>
      <c r="AQ126" s="549">
        <v>0</v>
      </c>
      <c r="AS126" s="388">
        <v>18</v>
      </c>
      <c r="AT126" s="388">
        <v>2</v>
      </c>
      <c r="AU126" s="388">
        <v>4</v>
      </c>
      <c r="AV126" s="388">
        <v>2</v>
      </c>
      <c r="AW126" s="388">
        <v>0</v>
      </c>
      <c r="AX126" s="388">
        <v>1</v>
      </c>
      <c r="AY126" s="388">
        <v>1</v>
      </c>
      <c r="AZ126" s="388">
        <v>4</v>
      </c>
      <c r="BA126" s="388">
        <v>5</v>
      </c>
      <c r="BB126" s="548">
        <v>0.222</v>
      </c>
      <c r="BC126" s="548">
        <v>0.36399999999999999</v>
      </c>
      <c r="BD126" s="548">
        <v>0.5</v>
      </c>
      <c r="BE126" s="548">
        <v>0.86399999999999999</v>
      </c>
      <c r="BG126" s="388">
        <v>61</v>
      </c>
      <c r="BH126" s="388">
        <v>6</v>
      </c>
      <c r="BI126" s="388">
        <v>10</v>
      </c>
      <c r="BJ126" s="388">
        <v>3</v>
      </c>
      <c r="BK126" s="388">
        <v>1</v>
      </c>
      <c r="BL126" s="388">
        <v>0</v>
      </c>
      <c r="BM126" s="388">
        <v>5</v>
      </c>
      <c r="BN126" s="388">
        <v>4</v>
      </c>
      <c r="BO126" s="388">
        <v>19</v>
      </c>
      <c r="BP126" s="548">
        <v>0.16400000000000001</v>
      </c>
      <c r="BQ126" s="548">
        <v>0.224</v>
      </c>
      <c r="BR126" s="548">
        <v>0.246</v>
      </c>
      <c r="BS126" s="548">
        <v>0.47</v>
      </c>
    </row>
    <row r="127" spans="1:71">
      <c r="A127" s="388" t="s">
        <v>7727</v>
      </c>
      <c r="B127" s="388" t="s">
        <v>7728</v>
      </c>
      <c r="C127" s="388">
        <v>27</v>
      </c>
      <c r="D127" s="388" t="s">
        <v>48</v>
      </c>
      <c r="E127" s="388" t="s">
        <v>43</v>
      </c>
      <c r="F127" s="388" t="s">
        <v>10</v>
      </c>
      <c r="G127" s="388">
        <v>49</v>
      </c>
      <c r="H127" s="388">
        <v>85</v>
      </c>
      <c r="I127" s="388">
        <v>78</v>
      </c>
      <c r="J127" s="388">
        <v>11</v>
      </c>
      <c r="K127" s="388">
        <v>13</v>
      </c>
      <c r="L127" s="388">
        <v>1</v>
      </c>
      <c r="M127" s="388">
        <v>1</v>
      </c>
      <c r="N127" s="388">
        <v>0</v>
      </c>
      <c r="O127" s="388">
        <v>7</v>
      </c>
      <c r="P127" s="388">
        <v>3</v>
      </c>
      <c r="Q127" s="388">
        <v>0</v>
      </c>
      <c r="R127" s="388">
        <v>6</v>
      </c>
      <c r="S127" s="388">
        <v>23</v>
      </c>
      <c r="T127" s="548">
        <v>0.16700000000000001</v>
      </c>
      <c r="U127" s="548">
        <v>0.224</v>
      </c>
      <c r="V127" s="548">
        <v>0.20499999999999999</v>
      </c>
      <c r="W127" s="548">
        <v>0.42899999999999999</v>
      </c>
      <c r="X127" s="388">
        <v>14</v>
      </c>
      <c r="Y127" s="388">
        <v>16</v>
      </c>
      <c r="Z127" s="388">
        <v>5</v>
      </c>
      <c r="AA127" s="388">
        <v>0</v>
      </c>
      <c r="AB127" s="388">
        <v>0</v>
      </c>
      <c r="AC127" s="388">
        <v>1</v>
      </c>
      <c r="AD127" s="388">
        <v>0</v>
      </c>
      <c r="AE127" s="388" t="s">
        <v>10861</v>
      </c>
      <c r="AG127" s="549">
        <v>0</v>
      </c>
      <c r="AH127" s="549">
        <v>0</v>
      </c>
      <c r="AI127" s="549">
        <v>0</v>
      </c>
      <c r="AJ127" s="549">
        <v>5</v>
      </c>
      <c r="AK127" s="549">
        <v>33</v>
      </c>
      <c r="AL127" s="549">
        <v>0</v>
      </c>
      <c r="AM127" s="549">
        <v>0</v>
      </c>
      <c r="AN127" s="549">
        <v>0</v>
      </c>
      <c r="AO127" s="549">
        <v>0</v>
      </c>
      <c r="AP127" s="549">
        <v>0</v>
      </c>
      <c r="AQ127" s="549">
        <v>0</v>
      </c>
      <c r="AS127" s="388">
        <v>54</v>
      </c>
      <c r="AT127" s="388">
        <v>5</v>
      </c>
      <c r="AU127" s="388">
        <v>11</v>
      </c>
      <c r="AV127" s="388">
        <v>1</v>
      </c>
      <c r="AW127" s="388">
        <v>1</v>
      </c>
      <c r="AX127" s="388">
        <v>0</v>
      </c>
      <c r="AY127" s="388">
        <v>6</v>
      </c>
      <c r="AZ127" s="388">
        <v>3</v>
      </c>
      <c r="BA127" s="388">
        <v>17</v>
      </c>
      <c r="BB127" s="548">
        <v>0.20399999999999999</v>
      </c>
      <c r="BC127" s="548">
        <v>0.24099999999999999</v>
      </c>
      <c r="BD127" s="548">
        <v>0.25900000000000001</v>
      </c>
      <c r="BE127" s="548">
        <v>0.5</v>
      </c>
      <c r="BG127" s="388">
        <v>24</v>
      </c>
      <c r="BH127" s="388">
        <v>6</v>
      </c>
      <c r="BI127" s="388">
        <v>2</v>
      </c>
      <c r="BJ127" s="388">
        <v>0</v>
      </c>
      <c r="BK127" s="388">
        <v>0</v>
      </c>
      <c r="BL127" s="388">
        <v>0</v>
      </c>
      <c r="BM127" s="388">
        <v>1</v>
      </c>
      <c r="BN127" s="388">
        <v>3</v>
      </c>
      <c r="BO127" s="388">
        <v>6</v>
      </c>
      <c r="BP127" s="548">
        <v>8.3000000000000004E-2</v>
      </c>
      <c r="BQ127" s="548">
        <v>0.185</v>
      </c>
      <c r="BR127" s="548">
        <v>8.3000000000000004E-2</v>
      </c>
      <c r="BS127" s="548">
        <v>0.26800000000000002</v>
      </c>
    </row>
    <row r="128" spans="1:71">
      <c r="A128" s="388" t="s">
        <v>7904</v>
      </c>
      <c r="B128" s="388" t="s">
        <v>7905</v>
      </c>
      <c r="C128" s="388">
        <v>22</v>
      </c>
      <c r="D128" s="388" t="s">
        <v>69</v>
      </c>
      <c r="E128" s="388" t="s">
        <v>43</v>
      </c>
      <c r="F128" s="388" t="s">
        <v>35</v>
      </c>
      <c r="G128" s="388">
        <v>37</v>
      </c>
      <c r="H128" s="388">
        <v>86</v>
      </c>
      <c r="I128" s="388">
        <v>77</v>
      </c>
      <c r="J128" s="388">
        <v>11</v>
      </c>
      <c r="K128" s="388">
        <v>20</v>
      </c>
      <c r="L128" s="388">
        <v>6</v>
      </c>
      <c r="M128" s="388">
        <v>0</v>
      </c>
      <c r="N128" s="388">
        <v>1</v>
      </c>
      <c r="O128" s="388">
        <v>4</v>
      </c>
      <c r="P128" s="388">
        <v>0</v>
      </c>
      <c r="Q128" s="388">
        <v>0</v>
      </c>
      <c r="R128" s="388">
        <v>8</v>
      </c>
      <c r="S128" s="388">
        <v>14</v>
      </c>
      <c r="T128" s="548">
        <v>0.26</v>
      </c>
      <c r="U128" s="548">
        <v>0.32900000000000001</v>
      </c>
      <c r="V128" s="548">
        <v>0.377</v>
      </c>
      <c r="W128" s="548">
        <v>0.70599999999999996</v>
      </c>
      <c r="X128" s="388">
        <v>93</v>
      </c>
      <c r="Y128" s="388">
        <v>29</v>
      </c>
      <c r="Z128" s="388">
        <v>4</v>
      </c>
      <c r="AA128" s="388">
        <v>0</v>
      </c>
      <c r="AB128" s="388">
        <v>1</v>
      </c>
      <c r="AC128" s="388">
        <v>0</v>
      </c>
      <c r="AD128" s="388">
        <v>0</v>
      </c>
      <c r="AE128" s="388" t="s">
        <v>10056</v>
      </c>
      <c r="AG128" s="549">
        <v>0</v>
      </c>
      <c r="AH128" s="549">
        <v>0</v>
      </c>
      <c r="AI128" s="549">
        <v>0</v>
      </c>
      <c r="AJ128" s="549">
        <v>0</v>
      </c>
      <c r="AK128" s="549">
        <v>0</v>
      </c>
      <c r="AL128" s="549">
        <v>0</v>
      </c>
      <c r="AM128" s="549">
        <v>12</v>
      </c>
      <c r="AN128" s="549">
        <v>8</v>
      </c>
      <c r="AO128" s="549">
        <v>16</v>
      </c>
      <c r="AP128" s="549">
        <v>28</v>
      </c>
      <c r="AQ128" s="549">
        <v>0</v>
      </c>
      <c r="AS128" s="388">
        <v>18</v>
      </c>
      <c r="AT128" s="388">
        <v>1</v>
      </c>
      <c r="AU128" s="388">
        <v>4</v>
      </c>
      <c r="AV128" s="388">
        <v>2</v>
      </c>
      <c r="AW128" s="388">
        <v>0</v>
      </c>
      <c r="AX128" s="388">
        <v>0</v>
      </c>
      <c r="AY128" s="388">
        <v>1</v>
      </c>
      <c r="AZ128" s="388">
        <v>0</v>
      </c>
      <c r="BA128" s="388">
        <v>2</v>
      </c>
      <c r="BB128" s="548">
        <v>0.222</v>
      </c>
      <c r="BC128" s="548">
        <v>0.222</v>
      </c>
      <c r="BD128" s="548">
        <v>0.33300000000000002</v>
      </c>
      <c r="BE128" s="548">
        <v>0.55500000000000005</v>
      </c>
      <c r="BG128" s="388">
        <v>59</v>
      </c>
      <c r="BH128" s="388">
        <v>10</v>
      </c>
      <c r="BI128" s="388">
        <v>16</v>
      </c>
      <c r="BJ128" s="388">
        <v>4</v>
      </c>
      <c r="BK128" s="388">
        <v>0</v>
      </c>
      <c r="BL128" s="388">
        <v>1</v>
      </c>
      <c r="BM128" s="388">
        <v>3</v>
      </c>
      <c r="BN128" s="388">
        <v>8</v>
      </c>
      <c r="BO128" s="388">
        <v>12</v>
      </c>
      <c r="BP128" s="548">
        <v>0.27100000000000002</v>
      </c>
      <c r="BQ128" s="548">
        <v>0.35799999999999998</v>
      </c>
      <c r="BR128" s="548">
        <v>0.39</v>
      </c>
      <c r="BS128" s="548">
        <v>0.748</v>
      </c>
    </row>
    <row r="129" spans="1:71">
      <c r="A129" s="388" t="s">
        <v>7849</v>
      </c>
      <c r="B129" s="388" t="s">
        <v>7850</v>
      </c>
      <c r="C129" s="388">
        <v>24</v>
      </c>
      <c r="D129" s="388" t="s">
        <v>68</v>
      </c>
      <c r="E129" s="388" t="s">
        <v>43</v>
      </c>
      <c r="F129" s="388" t="s">
        <v>35</v>
      </c>
      <c r="G129" s="388">
        <v>57</v>
      </c>
      <c r="H129" s="388">
        <v>86</v>
      </c>
      <c r="I129" s="388">
        <v>75</v>
      </c>
      <c r="J129" s="388">
        <v>9</v>
      </c>
      <c r="K129" s="388">
        <v>19</v>
      </c>
      <c r="L129" s="388">
        <v>2</v>
      </c>
      <c r="M129" s="388">
        <v>0</v>
      </c>
      <c r="N129" s="388">
        <v>1</v>
      </c>
      <c r="O129" s="388">
        <v>13</v>
      </c>
      <c r="P129" s="388">
        <v>1</v>
      </c>
      <c r="Q129" s="388">
        <v>1</v>
      </c>
      <c r="R129" s="388">
        <v>6</v>
      </c>
      <c r="S129" s="388">
        <v>23</v>
      </c>
      <c r="T129" s="548">
        <v>0.253</v>
      </c>
      <c r="U129" s="548">
        <v>0.30599999999999999</v>
      </c>
      <c r="V129" s="548">
        <v>0.32</v>
      </c>
      <c r="W129" s="548">
        <v>0.626</v>
      </c>
      <c r="X129" s="388">
        <v>66</v>
      </c>
      <c r="Y129" s="388">
        <v>24</v>
      </c>
      <c r="Z129" s="388">
        <v>0</v>
      </c>
      <c r="AA129" s="388">
        <v>1</v>
      </c>
      <c r="AB129" s="388">
        <v>1</v>
      </c>
      <c r="AC129" s="388">
        <v>3</v>
      </c>
      <c r="AD129" s="388">
        <v>0</v>
      </c>
      <c r="AE129" s="388" t="s">
        <v>6656</v>
      </c>
      <c r="AG129" s="549">
        <v>0</v>
      </c>
      <c r="AH129" s="549">
        <v>0</v>
      </c>
      <c r="AI129" s="549">
        <v>0</v>
      </c>
      <c r="AJ129" s="549">
        <v>0</v>
      </c>
      <c r="AK129" s="549">
        <v>0</v>
      </c>
      <c r="AL129" s="549">
        <v>0</v>
      </c>
      <c r="AM129" s="549">
        <v>16</v>
      </c>
      <c r="AN129" s="549">
        <v>3</v>
      </c>
      <c r="AO129" s="549">
        <v>1</v>
      </c>
      <c r="AP129" s="549">
        <v>20</v>
      </c>
      <c r="AQ129" s="549">
        <v>0</v>
      </c>
      <c r="AS129" s="388">
        <v>5</v>
      </c>
      <c r="AT129" s="388">
        <v>3</v>
      </c>
      <c r="AU129" s="388">
        <v>1</v>
      </c>
      <c r="AV129" s="388">
        <v>1</v>
      </c>
      <c r="AW129" s="388">
        <v>0</v>
      </c>
      <c r="AX129" s="388">
        <v>0</v>
      </c>
      <c r="AY129" s="388">
        <v>1</v>
      </c>
      <c r="AZ129" s="388">
        <v>0</v>
      </c>
      <c r="BA129" s="388">
        <v>2</v>
      </c>
      <c r="BB129" s="548">
        <v>0.2</v>
      </c>
      <c r="BC129" s="548">
        <v>0.2</v>
      </c>
      <c r="BD129" s="548">
        <v>0.4</v>
      </c>
      <c r="BE129" s="548">
        <v>0.6</v>
      </c>
      <c r="BG129" s="388">
        <v>70</v>
      </c>
      <c r="BH129" s="388">
        <v>6</v>
      </c>
      <c r="BI129" s="388">
        <v>18</v>
      </c>
      <c r="BJ129" s="388">
        <v>1</v>
      </c>
      <c r="BK129" s="388">
        <v>0</v>
      </c>
      <c r="BL129" s="388">
        <v>1</v>
      </c>
      <c r="BM129" s="388">
        <v>12</v>
      </c>
      <c r="BN129" s="388">
        <v>6</v>
      </c>
      <c r="BO129" s="388">
        <v>21</v>
      </c>
      <c r="BP129" s="548">
        <v>0.25700000000000001</v>
      </c>
      <c r="BQ129" s="548">
        <v>0.313</v>
      </c>
      <c r="BR129" s="548">
        <v>0.314</v>
      </c>
      <c r="BS129" s="548">
        <v>0.627</v>
      </c>
    </row>
    <row r="130" spans="1:71">
      <c r="A130" s="388" t="s">
        <v>10862</v>
      </c>
      <c r="B130" s="388" t="s">
        <v>10863</v>
      </c>
      <c r="C130" s="388">
        <v>25</v>
      </c>
      <c r="D130" s="388" t="s">
        <v>64</v>
      </c>
      <c r="E130" s="388" t="s">
        <v>34</v>
      </c>
      <c r="F130" s="388" t="s">
        <v>35</v>
      </c>
      <c r="G130" s="388">
        <v>24</v>
      </c>
      <c r="H130" s="388">
        <v>80</v>
      </c>
      <c r="I130" s="388">
        <v>74</v>
      </c>
      <c r="J130" s="388">
        <v>9</v>
      </c>
      <c r="K130" s="388">
        <v>21</v>
      </c>
      <c r="L130" s="388">
        <v>5</v>
      </c>
      <c r="M130" s="388">
        <v>0</v>
      </c>
      <c r="N130" s="388">
        <v>1</v>
      </c>
      <c r="O130" s="388">
        <v>11</v>
      </c>
      <c r="P130" s="388">
        <v>0</v>
      </c>
      <c r="Q130" s="388">
        <v>0</v>
      </c>
      <c r="R130" s="388">
        <v>3</v>
      </c>
      <c r="S130" s="388">
        <v>19</v>
      </c>
      <c r="T130" s="548">
        <v>0.28399999999999997</v>
      </c>
      <c r="U130" s="548">
        <v>0.30399999999999999</v>
      </c>
      <c r="V130" s="548">
        <v>0.39200000000000002</v>
      </c>
      <c r="W130" s="548">
        <v>0.69599999999999995</v>
      </c>
      <c r="X130" s="388">
        <v>92</v>
      </c>
      <c r="Y130" s="388">
        <v>29</v>
      </c>
      <c r="Z130" s="388">
        <v>0</v>
      </c>
      <c r="AA130" s="388">
        <v>0</v>
      </c>
      <c r="AB130" s="388">
        <v>1</v>
      </c>
      <c r="AC130" s="388">
        <v>2</v>
      </c>
      <c r="AD130" s="388">
        <v>0</v>
      </c>
      <c r="AE130" s="388" t="s">
        <v>6524</v>
      </c>
      <c r="AG130" s="549">
        <v>0</v>
      </c>
      <c r="AH130" s="549">
        <v>24</v>
      </c>
      <c r="AI130" s="549">
        <v>0</v>
      </c>
      <c r="AJ130" s="549">
        <v>0</v>
      </c>
      <c r="AK130" s="549">
        <v>0</v>
      </c>
      <c r="AL130" s="549">
        <v>0</v>
      </c>
      <c r="AM130" s="549">
        <v>0</v>
      </c>
      <c r="AN130" s="549">
        <v>0</v>
      </c>
      <c r="AO130" s="549">
        <v>0</v>
      </c>
      <c r="AP130" s="549">
        <v>0</v>
      </c>
      <c r="AQ130" s="549">
        <v>0</v>
      </c>
      <c r="AS130" s="388">
        <v>13</v>
      </c>
      <c r="AT130" s="388">
        <v>3</v>
      </c>
      <c r="AU130" s="388">
        <v>5</v>
      </c>
      <c r="AV130" s="388">
        <v>1</v>
      </c>
      <c r="AW130" s="388">
        <v>0</v>
      </c>
      <c r="AX130" s="388">
        <v>0</v>
      </c>
      <c r="AY130" s="388">
        <v>1</v>
      </c>
      <c r="AZ130" s="388">
        <v>1</v>
      </c>
      <c r="BA130" s="388">
        <v>5</v>
      </c>
      <c r="BB130" s="548">
        <v>0.38500000000000001</v>
      </c>
      <c r="BC130" s="548">
        <v>0.42899999999999999</v>
      </c>
      <c r="BD130" s="548">
        <v>0.46200000000000002</v>
      </c>
      <c r="BE130" s="548">
        <v>0.89100000000000001</v>
      </c>
      <c r="BG130" s="388">
        <v>61</v>
      </c>
      <c r="BH130" s="388">
        <v>6</v>
      </c>
      <c r="BI130" s="388">
        <v>16</v>
      </c>
      <c r="BJ130" s="388">
        <v>4</v>
      </c>
      <c r="BK130" s="388">
        <v>0</v>
      </c>
      <c r="BL130" s="388">
        <v>1</v>
      </c>
      <c r="BM130" s="388">
        <v>10</v>
      </c>
      <c r="BN130" s="388">
        <v>2</v>
      </c>
      <c r="BO130" s="388">
        <v>14</v>
      </c>
      <c r="BP130" s="548">
        <v>0.26200000000000001</v>
      </c>
      <c r="BQ130" s="548">
        <v>0.27700000000000002</v>
      </c>
      <c r="BR130" s="548">
        <v>0.377</v>
      </c>
      <c r="BS130" s="548">
        <v>0.65400000000000003</v>
      </c>
    </row>
    <row r="131" spans="1:71">
      <c r="A131" s="388" t="s">
        <v>7912</v>
      </c>
      <c r="B131" s="388" t="s">
        <v>7913</v>
      </c>
      <c r="C131" s="388">
        <v>28</v>
      </c>
      <c r="D131" s="388" t="s">
        <v>134</v>
      </c>
      <c r="E131" s="388" t="s">
        <v>34</v>
      </c>
      <c r="F131" s="388" t="s">
        <v>10</v>
      </c>
      <c r="G131" s="388">
        <v>29</v>
      </c>
      <c r="H131" s="388">
        <v>79</v>
      </c>
      <c r="I131" s="388">
        <v>72</v>
      </c>
      <c r="J131" s="388">
        <v>6</v>
      </c>
      <c r="K131" s="388">
        <v>12</v>
      </c>
      <c r="L131" s="388">
        <v>2</v>
      </c>
      <c r="M131" s="388">
        <v>0</v>
      </c>
      <c r="N131" s="388">
        <v>3</v>
      </c>
      <c r="O131" s="388">
        <v>6</v>
      </c>
      <c r="P131" s="388">
        <v>0</v>
      </c>
      <c r="Q131" s="388">
        <v>0</v>
      </c>
      <c r="R131" s="388">
        <v>6</v>
      </c>
      <c r="S131" s="388">
        <v>16</v>
      </c>
      <c r="T131" s="548">
        <v>0.16700000000000001</v>
      </c>
      <c r="U131" s="548">
        <v>0.24099999999999999</v>
      </c>
      <c r="V131" s="548">
        <v>0.31900000000000001</v>
      </c>
      <c r="W131" s="548">
        <v>0.56000000000000005</v>
      </c>
      <c r="X131" s="388">
        <v>50</v>
      </c>
      <c r="Y131" s="388">
        <v>23</v>
      </c>
      <c r="Z131" s="388">
        <v>2</v>
      </c>
      <c r="AA131" s="388">
        <v>1</v>
      </c>
      <c r="AB131" s="388">
        <v>0</v>
      </c>
      <c r="AC131" s="388">
        <v>0</v>
      </c>
      <c r="AD131" s="388">
        <v>0</v>
      </c>
      <c r="AE131" s="388" t="s">
        <v>10022</v>
      </c>
      <c r="AG131" s="549">
        <v>0</v>
      </c>
      <c r="AH131" s="549">
        <v>27</v>
      </c>
      <c r="AI131" s="549">
        <v>0</v>
      </c>
      <c r="AJ131" s="549">
        <v>0</v>
      </c>
      <c r="AK131" s="549">
        <v>0</v>
      </c>
      <c r="AL131" s="549">
        <v>0</v>
      </c>
      <c r="AM131" s="549">
        <v>0</v>
      </c>
      <c r="AN131" s="549">
        <v>0</v>
      </c>
      <c r="AO131" s="549">
        <v>0</v>
      </c>
      <c r="AP131" s="549">
        <v>0</v>
      </c>
      <c r="AQ131" s="549">
        <v>2</v>
      </c>
      <c r="AS131" s="388">
        <v>25</v>
      </c>
      <c r="AT131" s="388">
        <v>2</v>
      </c>
      <c r="AU131" s="388">
        <v>4</v>
      </c>
      <c r="AV131" s="388">
        <v>0</v>
      </c>
      <c r="AW131" s="388">
        <v>0</v>
      </c>
      <c r="AX131" s="388">
        <v>2</v>
      </c>
      <c r="AY131" s="388">
        <v>4</v>
      </c>
      <c r="AZ131" s="388">
        <v>0</v>
      </c>
      <c r="BA131" s="388">
        <v>7</v>
      </c>
      <c r="BB131" s="548">
        <v>0.16</v>
      </c>
      <c r="BC131" s="548">
        <v>0.16</v>
      </c>
      <c r="BD131" s="548">
        <v>0.4</v>
      </c>
      <c r="BE131" s="548">
        <v>0.56000000000000005</v>
      </c>
      <c r="BG131" s="388">
        <v>47</v>
      </c>
      <c r="BH131" s="388">
        <v>4</v>
      </c>
      <c r="BI131" s="388">
        <v>8</v>
      </c>
      <c r="BJ131" s="388">
        <v>2</v>
      </c>
      <c r="BK131" s="388">
        <v>0</v>
      </c>
      <c r="BL131" s="388">
        <v>1</v>
      </c>
      <c r="BM131" s="388">
        <v>2</v>
      </c>
      <c r="BN131" s="388">
        <v>6</v>
      </c>
      <c r="BO131" s="388">
        <v>9</v>
      </c>
      <c r="BP131" s="548">
        <v>0.17</v>
      </c>
      <c r="BQ131" s="548">
        <v>0.27800000000000002</v>
      </c>
      <c r="BR131" s="548">
        <v>0.27700000000000002</v>
      </c>
      <c r="BS131" s="548">
        <v>0.55500000000000005</v>
      </c>
    </row>
    <row r="132" spans="1:71">
      <c r="A132" s="388" t="s">
        <v>7859</v>
      </c>
      <c r="B132" s="388" t="s">
        <v>7860</v>
      </c>
      <c r="C132" s="388">
        <v>31</v>
      </c>
      <c r="D132" s="388" t="s">
        <v>46</v>
      </c>
      <c r="E132" s="388" t="s">
        <v>43</v>
      </c>
      <c r="F132" s="388" t="s">
        <v>37</v>
      </c>
      <c r="G132" s="388">
        <v>50</v>
      </c>
      <c r="H132" s="388">
        <v>76</v>
      </c>
      <c r="I132" s="388">
        <v>71</v>
      </c>
      <c r="J132" s="388">
        <v>13</v>
      </c>
      <c r="K132" s="388">
        <v>16</v>
      </c>
      <c r="L132" s="388">
        <v>6</v>
      </c>
      <c r="M132" s="388">
        <v>1</v>
      </c>
      <c r="N132" s="388">
        <v>2</v>
      </c>
      <c r="O132" s="388">
        <v>5</v>
      </c>
      <c r="P132" s="388">
        <v>1</v>
      </c>
      <c r="Q132" s="388">
        <v>2</v>
      </c>
      <c r="R132" s="388">
        <v>5</v>
      </c>
      <c r="S132" s="388">
        <v>30</v>
      </c>
      <c r="T132" s="548">
        <v>0.22500000000000001</v>
      </c>
      <c r="U132" s="548">
        <v>0.27600000000000002</v>
      </c>
      <c r="V132" s="548">
        <v>0.42299999999999999</v>
      </c>
      <c r="W132" s="548">
        <v>0.69899999999999995</v>
      </c>
      <c r="X132" s="388">
        <v>84</v>
      </c>
      <c r="Y132" s="388">
        <v>30</v>
      </c>
      <c r="Z132" s="388">
        <v>0</v>
      </c>
      <c r="AA132" s="388">
        <v>0</v>
      </c>
      <c r="AB132" s="388">
        <v>0</v>
      </c>
      <c r="AC132" s="388">
        <v>0</v>
      </c>
      <c r="AD132" s="388">
        <v>0</v>
      </c>
      <c r="AE132" s="388" t="s">
        <v>10864</v>
      </c>
      <c r="AG132" s="549">
        <v>2</v>
      </c>
      <c r="AH132" s="549">
        <v>0</v>
      </c>
      <c r="AI132" s="549">
        <v>0</v>
      </c>
      <c r="AJ132" s="549">
        <v>4</v>
      </c>
      <c r="AK132" s="549">
        <v>2</v>
      </c>
      <c r="AL132" s="549">
        <v>21</v>
      </c>
      <c r="AM132" s="549">
        <v>0</v>
      </c>
      <c r="AN132" s="549">
        <v>1</v>
      </c>
      <c r="AO132" s="549">
        <v>4</v>
      </c>
      <c r="AP132" s="549">
        <v>5</v>
      </c>
      <c r="AQ132" s="549">
        <v>0</v>
      </c>
      <c r="AS132" s="388">
        <v>13</v>
      </c>
      <c r="AT132" s="388">
        <v>3</v>
      </c>
      <c r="AU132" s="388">
        <v>4</v>
      </c>
      <c r="AV132" s="388">
        <v>1</v>
      </c>
      <c r="AW132" s="388">
        <v>0</v>
      </c>
      <c r="AX132" s="388">
        <v>0</v>
      </c>
      <c r="AY132" s="388">
        <v>1</v>
      </c>
      <c r="AZ132" s="388">
        <v>1</v>
      </c>
      <c r="BA132" s="388">
        <v>5</v>
      </c>
      <c r="BB132" s="548">
        <v>0.308</v>
      </c>
      <c r="BC132" s="548">
        <v>0.35699999999999998</v>
      </c>
      <c r="BD132" s="548">
        <v>0.38500000000000001</v>
      </c>
      <c r="BE132" s="548">
        <v>0.74199999999999999</v>
      </c>
      <c r="BG132" s="388">
        <v>58</v>
      </c>
      <c r="BH132" s="388">
        <v>10</v>
      </c>
      <c r="BI132" s="388">
        <v>12</v>
      </c>
      <c r="BJ132" s="388">
        <v>5</v>
      </c>
      <c r="BK132" s="388">
        <v>1</v>
      </c>
      <c r="BL132" s="388">
        <v>2</v>
      </c>
      <c r="BM132" s="388">
        <v>4</v>
      </c>
      <c r="BN132" s="388">
        <v>4</v>
      </c>
      <c r="BO132" s="388">
        <v>25</v>
      </c>
      <c r="BP132" s="548">
        <v>0.20699999999999999</v>
      </c>
      <c r="BQ132" s="548">
        <v>0.25800000000000001</v>
      </c>
      <c r="BR132" s="548">
        <v>0.43099999999999999</v>
      </c>
      <c r="BS132" s="548">
        <v>0.68899999999999995</v>
      </c>
    </row>
    <row r="133" spans="1:71">
      <c r="A133" s="388" t="s">
        <v>10865</v>
      </c>
      <c r="B133" s="388" t="s">
        <v>10866</v>
      </c>
      <c r="C133" s="388">
        <v>27</v>
      </c>
      <c r="D133" s="388" t="s">
        <v>51</v>
      </c>
      <c r="E133" s="388" t="s">
        <v>52</v>
      </c>
      <c r="F133" s="388" t="s">
        <v>10</v>
      </c>
      <c r="G133" s="388">
        <v>28</v>
      </c>
      <c r="H133" s="388">
        <v>75</v>
      </c>
      <c r="I133" s="388">
        <v>70</v>
      </c>
      <c r="J133" s="388">
        <v>1</v>
      </c>
      <c r="K133" s="388">
        <v>10</v>
      </c>
      <c r="L133" s="388">
        <v>2</v>
      </c>
      <c r="M133" s="388">
        <v>0</v>
      </c>
      <c r="N133" s="388">
        <v>1</v>
      </c>
      <c r="O133" s="388">
        <v>3</v>
      </c>
      <c r="P133" s="388">
        <v>1</v>
      </c>
      <c r="Q133" s="388">
        <v>0</v>
      </c>
      <c r="R133" s="388">
        <v>2</v>
      </c>
      <c r="S133" s="388">
        <v>21</v>
      </c>
      <c r="T133" s="548">
        <v>0.14299999999999999</v>
      </c>
      <c r="U133" s="548">
        <v>0.17799999999999999</v>
      </c>
      <c r="V133" s="548">
        <v>0.214</v>
      </c>
      <c r="W133" s="548">
        <v>0.39200000000000002</v>
      </c>
      <c r="X133" s="388">
        <v>3</v>
      </c>
      <c r="Y133" s="388">
        <v>15</v>
      </c>
      <c r="Z133" s="388">
        <v>4</v>
      </c>
      <c r="AA133" s="388">
        <v>1</v>
      </c>
      <c r="AB133" s="388">
        <v>2</v>
      </c>
      <c r="AC133" s="388">
        <v>0</v>
      </c>
      <c r="AD133" s="388">
        <v>0</v>
      </c>
      <c r="AE133" s="388" t="s">
        <v>6524</v>
      </c>
      <c r="AG133" s="549">
        <v>0</v>
      </c>
      <c r="AH133" s="549">
        <v>25</v>
      </c>
      <c r="AI133" s="549">
        <v>0</v>
      </c>
      <c r="AJ133" s="549">
        <v>0</v>
      </c>
      <c r="AK133" s="549">
        <v>0</v>
      </c>
      <c r="AL133" s="549">
        <v>0</v>
      </c>
      <c r="AM133" s="549">
        <v>0</v>
      </c>
      <c r="AN133" s="549">
        <v>0</v>
      </c>
      <c r="AO133" s="549">
        <v>0</v>
      </c>
      <c r="AP133" s="549">
        <v>0</v>
      </c>
      <c r="AQ133" s="549">
        <v>0</v>
      </c>
      <c r="AS133" s="388">
        <v>20</v>
      </c>
      <c r="AT133" s="388">
        <v>0</v>
      </c>
      <c r="AU133" s="388">
        <v>1</v>
      </c>
      <c r="AV133" s="388">
        <v>0</v>
      </c>
      <c r="AW133" s="388">
        <v>0</v>
      </c>
      <c r="AX133" s="388">
        <v>0</v>
      </c>
      <c r="AY133" s="388">
        <v>2</v>
      </c>
      <c r="AZ133" s="388">
        <v>1</v>
      </c>
      <c r="BA133" s="388">
        <v>7</v>
      </c>
      <c r="BB133" s="548">
        <v>0.05</v>
      </c>
      <c r="BC133" s="548">
        <v>9.5000000000000001E-2</v>
      </c>
      <c r="BD133" s="548">
        <v>0.05</v>
      </c>
      <c r="BE133" s="548">
        <v>0.14499999999999999</v>
      </c>
      <c r="BG133" s="388">
        <v>50</v>
      </c>
      <c r="BH133" s="388">
        <v>1</v>
      </c>
      <c r="BI133" s="388">
        <v>9</v>
      </c>
      <c r="BJ133" s="388">
        <v>2</v>
      </c>
      <c r="BK133" s="388">
        <v>0</v>
      </c>
      <c r="BL133" s="388">
        <v>1</v>
      </c>
      <c r="BM133" s="388">
        <v>1</v>
      </c>
      <c r="BN133" s="388">
        <v>1</v>
      </c>
      <c r="BO133" s="388">
        <v>14</v>
      </c>
      <c r="BP133" s="548">
        <v>0.18</v>
      </c>
      <c r="BQ133" s="548">
        <v>0.21199999999999999</v>
      </c>
      <c r="BR133" s="548">
        <v>0.28000000000000003</v>
      </c>
      <c r="BS133" s="548">
        <v>0.49199999999999999</v>
      </c>
    </row>
    <row r="134" spans="1:71">
      <c r="A134" s="388" t="s">
        <v>10867</v>
      </c>
      <c r="B134" s="388" t="s">
        <v>10868</v>
      </c>
      <c r="C134" s="388">
        <v>23</v>
      </c>
      <c r="D134" s="388" t="s">
        <v>44</v>
      </c>
      <c r="E134" s="388" t="s">
        <v>34</v>
      </c>
      <c r="F134" s="388" t="s">
        <v>35</v>
      </c>
      <c r="G134" s="388">
        <v>23</v>
      </c>
      <c r="H134" s="388">
        <v>73</v>
      </c>
      <c r="I134" s="388">
        <v>70</v>
      </c>
      <c r="J134" s="388">
        <v>10</v>
      </c>
      <c r="K134" s="388">
        <v>22</v>
      </c>
      <c r="L134" s="388">
        <v>9</v>
      </c>
      <c r="M134" s="388">
        <v>0</v>
      </c>
      <c r="N134" s="388">
        <v>4</v>
      </c>
      <c r="O134" s="388">
        <v>14</v>
      </c>
      <c r="P134" s="388">
        <v>0</v>
      </c>
      <c r="Q134" s="388">
        <v>0</v>
      </c>
      <c r="R134" s="388">
        <v>2</v>
      </c>
      <c r="S134" s="388">
        <v>21</v>
      </c>
      <c r="T134" s="548">
        <v>0.314</v>
      </c>
      <c r="U134" s="548">
        <v>0.32900000000000001</v>
      </c>
      <c r="V134" s="548">
        <v>0.61399999999999999</v>
      </c>
      <c r="W134" s="548">
        <v>0.94299999999999995</v>
      </c>
      <c r="X134" s="388">
        <v>154</v>
      </c>
      <c r="Y134" s="388">
        <v>43</v>
      </c>
      <c r="Z134" s="388">
        <v>0</v>
      </c>
      <c r="AA134" s="388">
        <v>0</v>
      </c>
      <c r="AB134" s="388">
        <v>0</v>
      </c>
      <c r="AC134" s="388">
        <v>1</v>
      </c>
      <c r="AD134" s="388">
        <v>0</v>
      </c>
      <c r="AE134" s="388" t="s">
        <v>6526</v>
      </c>
      <c r="AG134" s="549">
        <v>0</v>
      </c>
      <c r="AH134" s="549">
        <v>0</v>
      </c>
      <c r="AI134" s="549">
        <v>17</v>
      </c>
      <c r="AJ134" s="549">
        <v>0</v>
      </c>
      <c r="AK134" s="549">
        <v>0</v>
      </c>
      <c r="AL134" s="549">
        <v>0</v>
      </c>
      <c r="AM134" s="549">
        <v>0</v>
      </c>
      <c r="AN134" s="549">
        <v>0</v>
      </c>
      <c r="AO134" s="549">
        <v>0</v>
      </c>
      <c r="AP134" s="549">
        <v>0</v>
      </c>
      <c r="AQ134" s="549">
        <v>3</v>
      </c>
      <c r="AS134" s="388">
        <v>20</v>
      </c>
      <c r="AT134" s="388">
        <v>2</v>
      </c>
      <c r="AU134" s="388">
        <v>2</v>
      </c>
      <c r="AV134" s="388">
        <v>1</v>
      </c>
      <c r="AW134" s="388">
        <v>0</v>
      </c>
      <c r="AX134" s="388">
        <v>0</v>
      </c>
      <c r="AY134" s="388">
        <v>2</v>
      </c>
      <c r="AZ134" s="388">
        <v>2</v>
      </c>
      <c r="BA134" s="388">
        <v>10</v>
      </c>
      <c r="BB134" s="548">
        <v>0.1</v>
      </c>
      <c r="BC134" s="548">
        <v>0.17399999999999999</v>
      </c>
      <c r="BD134" s="548">
        <v>0.15</v>
      </c>
      <c r="BE134" s="548">
        <v>0.32400000000000001</v>
      </c>
      <c r="BG134" s="388">
        <v>50</v>
      </c>
      <c r="BH134" s="388">
        <v>8</v>
      </c>
      <c r="BI134" s="388">
        <v>20</v>
      </c>
      <c r="BJ134" s="388">
        <v>8</v>
      </c>
      <c r="BK134" s="388">
        <v>0</v>
      </c>
      <c r="BL134" s="388">
        <v>4</v>
      </c>
      <c r="BM134" s="388">
        <v>12</v>
      </c>
      <c r="BN134" s="388">
        <v>0</v>
      </c>
      <c r="BO134" s="388">
        <v>11</v>
      </c>
      <c r="BP134" s="548">
        <v>0.4</v>
      </c>
      <c r="BQ134" s="548">
        <v>0.4</v>
      </c>
      <c r="BR134" s="548">
        <v>0.8</v>
      </c>
      <c r="BS134" s="548">
        <v>1.2</v>
      </c>
    </row>
    <row r="135" spans="1:71">
      <c r="A135" s="388" t="s">
        <v>6150</v>
      </c>
      <c r="B135" s="388" t="s">
        <v>7863</v>
      </c>
      <c r="C135" s="388">
        <v>30</v>
      </c>
      <c r="D135" s="388" t="s">
        <v>88</v>
      </c>
      <c r="E135" s="388" t="s">
        <v>34</v>
      </c>
      <c r="F135" s="388" t="s">
        <v>10</v>
      </c>
      <c r="G135" s="388">
        <v>27</v>
      </c>
      <c r="H135" s="388">
        <v>73</v>
      </c>
      <c r="I135" s="388">
        <v>69</v>
      </c>
      <c r="J135" s="388">
        <v>7</v>
      </c>
      <c r="K135" s="388">
        <v>15</v>
      </c>
      <c r="L135" s="388">
        <v>4</v>
      </c>
      <c r="M135" s="388">
        <v>1</v>
      </c>
      <c r="N135" s="388">
        <v>1</v>
      </c>
      <c r="O135" s="388">
        <v>8</v>
      </c>
      <c r="P135" s="388">
        <v>0</v>
      </c>
      <c r="Q135" s="388">
        <v>1</v>
      </c>
      <c r="R135" s="388">
        <v>2</v>
      </c>
      <c r="S135" s="388">
        <v>15</v>
      </c>
      <c r="T135" s="548">
        <v>0.217</v>
      </c>
      <c r="U135" s="548">
        <v>0.23599999999999999</v>
      </c>
      <c r="V135" s="548">
        <v>0.34799999999999998</v>
      </c>
      <c r="W135" s="548">
        <v>0.58399999999999996</v>
      </c>
      <c r="X135" s="388">
        <v>57</v>
      </c>
      <c r="Y135" s="388">
        <v>24</v>
      </c>
      <c r="Z135" s="388">
        <v>2</v>
      </c>
      <c r="AA135" s="388">
        <v>0</v>
      </c>
      <c r="AB135" s="388">
        <v>1</v>
      </c>
      <c r="AC135" s="388">
        <v>1</v>
      </c>
      <c r="AD135" s="388">
        <v>0</v>
      </c>
      <c r="AE135" s="388" t="s">
        <v>10869</v>
      </c>
      <c r="AG135" s="549">
        <v>0</v>
      </c>
      <c r="AH135" s="549">
        <v>0</v>
      </c>
      <c r="AI135" s="549">
        <v>0</v>
      </c>
      <c r="AJ135" s="549">
        <v>4</v>
      </c>
      <c r="AK135" s="549">
        <v>6</v>
      </c>
      <c r="AL135" s="549">
        <v>15</v>
      </c>
      <c r="AM135" s="549">
        <v>0</v>
      </c>
      <c r="AN135" s="549">
        <v>0</v>
      </c>
      <c r="AO135" s="549">
        <v>0</v>
      </c>
      <c r="AP135" s="549">
        <v>0</v>
      </c>
      <c r="AQ135" s="549">
        <v>1</v>
      </c>
      <c r="AS135" s="388">
        <v>19</v>
      </c>
      <c r="AT135" s="388">
        <v>1</v>
      </c>
      <c r="AU135" s="388">
        <v>3</v>
      </c>
      <c r="AV135" s="388">
        <v>2</v>
      </c>
      <c r="AW135" s="388">
        <v>0</v>
      </c>
      <c r="AX135" s="388">
        <v>0</v>
      </c>
      <c r="AY135" s="388">
        <v>2</v>
      </c>
      <c r="AZ135" s="388">
        <v>0</v>
      </c>
      <c r="BA135" s="388">
        <v>2</v>
      </c>
      <c r="BB135" s="548">
        <v>0.158</v>
      </c>
      <c r="BC135" s="548">
        <v>0.158</v>
      </c>
      <c r="BD135" s="548">
        <v>0.26300000000000001</v>
      </c>
      <c r="BE135" s="548">
        <v>0.42099999999999999</v>
      </c>
      <c r="BG135" s="388">
        <v>50</v>
      </c>
      <c r="BH135" s="388">
        <v>6</v>
      </c>
      <c r="BI135" s="388">
        <v>12</v>
      </c>
      <c r="BJ135" s="388">
        <v>2</v>
      </c>
      <c r="BK135" s="388">
        <v>1</v>
      </c>
      <c r="BL135" s="388">
        <v>1</v>
      </c>
      <c r="BM135" s="388">
        <v>6</v>
      </c>
      <c r="BN135" s="388">
        <v>2</v>
      </c>
      <c r="BO135" s="388">
        <v>13</v>
      </c>
      <c r="BP135" s="548">
        <v>0.24</v>
      </c>
      <c r="BQ135" s="548">
        <v>0.26400000000000001</v>
      </c>
      <c r="BR135" s="548">
        <v>0.38</v>
      </c>
      <c r="BS135" s="548">
        <v>0.64400000000000002</v>
      </c>
    </row>
    <row r="136" spans="1:71">
      <c r="A136" s="388" t="s">
        <v>7906</v>
      </c>
      <c r="B136" s="388" t="s">
        <v>7907</v>
      </c>
      <c r="C136" s="388">
        <v>27</v>
      </c>
      <c r="D136" s="388" t="s">
        <v>69</v>
      </c>
      <c r="E136" s="388" t="s">
        <v>43</v>
      </c>
      <c r="F136" s="388" t="s">
        <v>10</v>
      </c>
      <c r="G136" s="388">
        <v>39</v>
      </c>
      <c r="H136" s="388">
        <v>77</v>
      </c>
      <c r="I136" s="388">
        <v>68</v>
      </c>
      <c r="J136" s="388">
        <v>1</v>
      </c>
      <c r="K136" s="388">
        <v>16</v>
      </c>
      <c r="L136" s="388">
        <v>4</v>
      </c>
      <c r="M136" s="388">
        <v>1</v>
      </c>
      <c r="N136" s="388">
        <v>0</v>
      </c>
      <c r="O136" s="388">
        <v>9</v>
      </c>
      <c r="P136" s="388">
        <v>0</v>
      </c>
      <c r="Q136" s="388">
        <v>0</v>
      </c>
      <c r="R136" s="388">
        <v>5</v>
      </c>
      <c r="S136" s="388">
        <v>15</v>
      </c>
      <c r="T136" s="548">
        <v>0.23499999999999999</v>
      </c>
      <c r="U136" s="548">
        <v>0.312</v>
      </c>
      <c r="V136" s="548">
        <v>0.32400000000000001</v>
      </c>
      <c r="W136" s="548">
        <v>0.63500000000000001</v>
      </c>
      <c r="X136" s="388">
        <v>74</v>
      </c>
      <c r="Y136" s="388">
        <v>22</v>
      </c>
      <c r="Z136" s="388">
        <v>1</v>
      </c>
      <c r="AA136" s="388">
        <v>3</v>
      </c>
      <c r="AB136" s="388">
        <v>0</v>
      </c>
      <c r="AC136" s="388">
        <v>1</v>
      </c>
      <c r="AD136" s="388">
        <v>1</v>
      </c>
      <c r="AE136" s="388" t="s">
        <v>10870</v>
      </c>
      <c r="AG136" s="549">
        <v>0</v>
      </c>
      <c r="AH136" s="549">
        <v>1</v>
      </c>
      <c r="AI136" s="549">
        <v>1</v>
      </c>
      <c r="AJ136" s="549">
        <v>0</v>
      </c>
      <c r="AK136" s="549">
        <v>22</v>
      </c>
      <c r="AL136" s="549">
        <v>0</v>
      </c>
      <c r="AM136" s="549">
        <v>0</v>
      </c>
      <c r="AN136" s="549">
        <v>0</v>
      </c>
      <c r="AO136" s="549">
        <v>0</v>
      </c>
      <c r="AP136" s="549">
        <v>0</v>
      </c>
      <c r="AQ136" s="549">
        <v>0</v>
      </c>
      <c r="AS136" s="388">
        <v>39</v>
      </c>
      <c r="AT136" s="388">
        <v>0</v>
      </c>
      <c r="AU136" s="388">
        <v>10</v>
      </c>
      <c r="AV136" s="388">
        <v>1</v>
      </c>
      <c r="AW136" s="388">
        <v>1</v>
      </c>
      <c r="AX136" s="388">
        <v>0</v>
      </c>
      <c r="AY136" s="388">
        <v>3</v>
      </c>
      <c r="AZ136" s="388">
        <v>1</v>
      </c>
      <c r="BA136" s="388">
        <v>10</v>
      </c>
      <c r="BB136" s="548">
        <v>0.25600000000000001</v>
      </c>
      <c r="BC136" s="548">
        <v>0.29299999999999998</v>
      </c>
      <c r="BD136" s="548">
        <v>0.33300000000000002</v>
      </c>
      <c r="BE136" s="548">
        <v>0.626</v>
      </c>
      <c r="BG136" s="388">
        <v>29</v>
      </c>
      <c r="BH136" s="388">
        <v>1</v>
      </c>
      <c r="BI136" s="388">
        <v>6</v>
      </c>
      <c r="BJ136" s="388">
        <v>3</v>
      </c>
      <c r="BK136" s="388">
        <v>0</v>
      </c>
      <c r="BL136" s="388">
        <v>0</v>
      </c>
      <c r="BM136" s="388">
        <v>6</v>
      </c>
      <c r="BN136" s="388">
        <v>4</v>
      </c>
      <c r="BO136" s="388">
        <v>5</v>
      </c>
      <c r="BP136" s="548">
        <v>0.20699999999999999</v>
      </c>
      <c r="BQ136" s="548">
        <v>0.33300000000000002</v>
      </c>
      <c r="BR136" s="548">
        <v>0.31</v>
      </c>
      <c r="BS136" s="548">
        <v>0.64300000000000002</v>
      </c>
    </row>
    <row r="137" spans="1:71">
      <c r="A137" s="388" t="s">
        <v>10871</v>
      </c>
      <c r="B137" s="388" t="s">
        <v>10872</v>
      </c>
      <c r="C137" s="388">
        <v>23</v>
      </c>
      <c r="D137" s="388" t="s">
        <v>42</v>
      </c>
      <c r="E137" s="388" t="s">
        <v>43</v>
      </c>
      <c r="F137" s="388" t="s">
        <v>35</v>
      </c>
      <c r="G137" s="388">
        <v>35</v>
      </c>
      <c r="H137" s="388">
        <v>74</v>
      </c>
      <c r="I137" s="388">
        <v>67</v>
      </c>
      <c r="J137" s="388">
        <v>4</v>
      </c>
      <c r="K137" s="388">
        <v>14</v>
      </c>
      <c r="L137" s="388">
        <v>2</v>
      </c>
      <c r="M137" s="388">
        <v>0</v>
      </c>
      <c r="N137" s="388">
        <v>0</v>
      </c>
      <c r="O137" s="388">
        <v>5</v>
      </c>
      <c r="P137" s="388">
        <v>1</v>
      </c>
      <c r="Q137" s="388">
        <v>0</v>
      </c>
      <c r="R137" s="388">
        <v>7</v>
      </c>
      <c r="S137" s="388">
        <v>3</v>
      </c>
      <c r="T137" s="548">
        <v>0.20899999999999999</v>
      </c>
      <c r="U137" s="548">
        <v>0.28399999999999997</v>
      </c>
      <c r="V137" s="548">
        <v>0.23899999999999999</v>
      </c>
      <c r="W137" s="548">
        <v>0.52300000000000002</v>
      </c>
      <c r="X137" s="388">
        <v>51</v>
      </c>
      <c r="Y137" s="388">
        <v>16</v>
      </c>
      <c r="Z137" s="388">
        <v>1</v>
      </c>
      <c r="AA137" s="388">
        <v>0</v>
      </c>
      <c r="AB137" s="388">
        <v>0</v>
      </c>
      <c r="AC137" s="388">
        <v>0</v>
      </c>
      <c r="AD137" s="388">
        <v>0</v>
      </c>
      <c r="AE137" s="388" t="s">
        <v>10861</v>
      </c>
      <c r="AG137" s="549">
        <v>0</v>
      </c>
      <c r="AH137" s="549">
        <v>0</v>
      </c>
      <c r="AI137" s="549">
        <v>0</v>
      </c>
      <c r="AJ137" s="549">
        <v>8</v>
      </c>
      <c r="AK137" s="549">
        <v>14</v>
      </c>
      <c r="AL137" s="549">
        <v>0</v>
      </c>
      <c r="AM137" s="549">
        <v>0</v>
      </c>
      <c r="AN137" s="549">
        <v>0</v>
      </c>
      <c r="AO137" s="549">
        <v>0</v>
      </c>
      <c r="AP137" s="549">
        <v>0</v>
      </c>
      <c r="AQ137" s="549">
        <v>0</v>
      </c>
      <c r="AS137" s="388">
        <v>22</v>
      </c>
      <c r="AT137" s="388">
        <v>0</v>
      </c>
      <c r="AU137" s="388">
        <v>5</v>
      </c>
      <c r="AV137" s="388">
        <v>1</v>
      </c>
      <c r="AW137" s="388">
        <v>0</v>
      </c>
      <c r="AX137" s="388">
        <v>0</v>
      </c>
      <c r="AY137" s="388">
        <v>3</v>
      </c>
      <c r="AZ137" s="388">
        <v>0</v>
      </c>
      <c r="BA137" s="388">
        <v>1</v>
      </c>
      <c r="BB137" s="548">
        <v>0.22700000000000001</v>
      </c>
      <c r="BC137" s="548">
        <v>0.22700000000000001</v>
      </c>
      <c r="BD137" s="548">
        <v>0.27300000000000002</v>
      </c>
      <c r="BE137" s="548">
        <v>0.5</v>
      </c>
      <c r="BG137" s="388">
        <v>45</v>
      </c>
      <c r="BH137" s="388">
        <v>4</v>
      </c>
      <c r="BI137" s="388">
        <v>9</v>
      </c>
      <c r="BJ137" s="388">
        <v>1</v>
      </c>
      <c r="BK137" s="388">
        <v>0</v>
      </c>
      <c r="BL137" s="388">
        <v>0</v>
      </c>
      <c r="BM137" s="388">
        <v>2</v>
      </c>
      <c r="BN137" s="388">
        <v>7</v>
      </c>
      <c r="BO137" s="388">
        <v>2</v>
      </c>
      <c r="BP137" s="548">
        <v>0.2</v>
      </c>
      <c r="BQ137" s="548">
        <v>0.308</v>
      </c>
      <c r="BR137" s="548">
        <v>0.222</v>
      </c>
      <c r="BS137" s="548">
        <v>0.53</v>
      </c>
    </row>
    <row r="138" spans="1:71">
      <c r="A138" s="388" t="s">
        <v>10873</v>
      </c>
      <c r="B138" s="388" t="s">
        <v>10874</v>
      </c>
      <c r="C138" s="388">
        <v>27</v>
      </c>
      <c r="D138" s="388" t="s">
        <v>124</v>
      </c>
      <c r="E138" s="388" t="s">
        <v>43</v>
      </c>
      <c r="F138" s="388" t="s">
        <v>10</v>
      </c>
      <c r="G138" s="388">
        <v>22</v>
      </c>
      <c r="H138" s="388">
        <v>74</v>
      </c>
      <c r="I138" s="388">
        <v>66</v>
      </c>
      <c r="J138" s="388">
        <v>8</v>
      </c>
      <c r="K138" s="388">
        <v>18</v>
      </c>
      <c r="L138" s="388">
        <v>5</v>
      </c>
      <c r="M138" s="388">
        <v>0</v>
      </c>
      <c r="N138" s="388">
        <v>4</v>
      </c>
      <c r="O138" s="388">
        <v>10</v>
      </c>
      <c r="P138" s="388">
        <v>0</v>
      </c>
      <c r="Q138" s="388">
        <v>0</v>
      </c>
      <c r="R138" s="388">
        <v>7</v>
      </c>
      <c r="S138" s="388">
        <v>22</v>
      </c>
      <c r="T138" s="548">
        <v>0.27300000000000002</v>
      </c>
      <c r="U138" s="548">
        <v>0.33800000000000002</v>
      </c>
      <c r="V138" s="548">
        <v>0.53</v>
      </c>
      <c r="W138" s="548">
        <v>0.86799999999999999</v>
      </c>
      <c r="X138" s="388">
        <v>142</v>
      </c>
      <c r="Y138" s="388">
        <v>35</v>
      </c>
      <c r="Z138" s="388">
        <v>2</v>
      </c>
      <c r="AA138" s="388">
        <v>0</v>
      </c>
      <c r="AB138" s="388">
        <v>0</v>
      </c>
      <c r="AC138" s="388">
        <v>1</v>
      </c>
      <c r="AD138" s="388">
        <v>0</v>
      </c>
      <c r="AE138" s="388" t="s">
        <v>7707</v>
      </c>
      <c r="AG138" s="549">
        <v>0</v>
      </c>
      <c r="AH138" s="549">
        <v>0</v>
      </c>
      <c r="AI138" s="549">
        <v>17</v>
      </c>
      <c r="AJ138" s="549">
        <v>0</v>
      </c>
      <c r="AK138" s="549">
        <v>0</v>
      </c>
      <c r="AL138" s="549">
        <v>0</v>
      </c>
      <c r="AM138" s="549">
        <v>0</v>
      </c>
      <c r="AN138" s="549">
        <v>0</v>
      </c>
      <c r="AO138" s="549">
        <v>2</v>
      </c>
      <c r="AP138" s="549">
        <v>2</v>
      </c>
      <c r="AQ138" s="549">
        <v>0</v>
      </c>
      <c r="AS138" s="388">
        <v>12</v>
      </c>
      <c r="AT138" s="388">
        <v>2</v>
      </c>
      <c r="AU138" s="388">
        <v>4</v>
      </c>
      <c r="AV138" s="388">
        <v>1</v>
      </c>
      <c r="AW138" s="388">
        <v>0</v>
      </c>
      <c r="AX138" s="388">
        <v>1</v>
      </c>
      <c r="AY138" s="388">
        <v>1</v>
      </c>
      <c r="AZ138" s="388">
        <v>2</v>
      </c>
      <c r="BA138" s="388">
        <v>4</v>
      </c>
      <c r="BB138" s="548">
        <v>0.33300000000000002</v>
      </c>
      <c r="BC138" s="548">
        <v>0.42899999999999999</v>
      </c>
      <c r="BD138" s="548">
        <v>0.66700000000000004</v>
      </c>
      <c r="BE138" s="548">
        <v>1.0960000000000001</v>
      </c>
      <c r="BG138" s="388">
        <v>54</v>
      </c>
      <c r="BH138" s="388">
        <v>6</v>
      </c>
      <c r="BI138" s="388">
        <v>14</v>
      </c>
      <c r="BJ138" s="388">
        <v>4</v>
      </c>
      <c r="BK138" s="388">
        <v>0</v>
      </c>
      <c r="BL138" s="388">
        <v>3</v>
      </c>
      <c r="BM138" s="388">
        <v>9</v>
      </c>
      <c r="BN138" s="388">
        <v>5</v>
      </c>
      <c r="BO138" s="388">
        <v>18</v>
      </c>
      <c r="BP138" s="548">
        <v>0.25900000000000001</v>
      </c>
      <c r="BQ138" s="548">
        <v>0.317</v>
      </c>
      <c r="BR138" s="548">
        <v>0.5</v>
      </c>
      <c r="BS138" s="548">
        <v>0.81699999999999995</v>
      </c>
    </row>
    <row r="139" spans="1:71">
      <c r="A139" s="272" t="s">
        <v>10875</v>
      </c>
      <c r="B139" s="388" t="s">
        <v>7889</v>
      </c>
      <c r="C139" s="388">
        <v>25</v>
      </c>
      <c r="D139" s="388" t="s">
        <v>44</v>
      </c>
      <c r="E139" s="388" t="s">
        <v>34</v>
      </c>
      <c r="F139" s="388" t="s">
        <v>35</v>
      </c>
      <c r="G139" s="388">
        <v>35</v>
      </c>
      <c r="H139" s="388">
        <v>75</v>
      </c>
      <c r="I139" s="388">
        <v>65</v>
      </c>
      <c r="J139" s="388">
        <v>9</v>
      </c>
      <c r="K139" s="388">
        <v>17</v>
      </c>
      <c r="L139" s="388">
        <v>8</v>
      </c>
      <c r="M139" s="388">
        <v>0</v>
      </c>
      <c r="N139" s="388">
        <v>2</v>
      </c>
      <c r="O139" s="388">
        <v>8</v>
      </c>
      <c r="P139" s="388">
        <v>0</v>
      </c>
      <c r="Q139" s="388">
        <v>0</v>
      </c>
      <c r="R139" s="388">
        <v>7</v>
      </c>
      <c r="S139" s="388">
        <v>13</v>
      </c>
      <c r="T139" s="548">
        <v>0.26200000000000001</v>
      </c>
      <c r="U139" s="548">
        <v>0.34699999999999998</v>
      </c>
      <c r="V139" s="548">
        <v>0.47699999999999998</v>
      </c>
      <c r="W139" s="548">
        <v>0.82399999999999995</v>
      </c>
      <c r="X139" s="388">
        <v>126</v>
      </c>
      <c r="Y139" s="388">
        <v>31</v>
      </c>
      <c r="Z139" s="388">
        <v>1</v>
      </c>
      <c r="AA139" s="388">
        <v>2</v>
      </c>
      <c r="AB139" s="388">
        <v>0</v>
      </c>
      <c r="AC139" s="388">
        <v>1</v>
      </c>
      <c r="AD139" s="388">
        <v>0</v>
      </c>
      <c r="AE139" s="388" t="s">
        <v>10063</v>
      </c>
      <c r="AG139" s="549">
        <v>0</v>
      </c>
      <c r="AH139" s="549">
        <v>0</v>
      </c>
      <c r="AI139" s="549">
        <v>0</v>
      </c>
      <c r="AJ139" s="549">
        <v>0</v>
      </c>
      <c r="AK139" s="549">
        <v>0</v>
      </c>
      <c r="AL139" s="549">
        <v>0</v>
      </c>
      <c r="AM139" s="549">
        <v>19</v>
      </c>
      <c r="AN139" s="549">
        <v>0</v>
      </c>
      <c r="AO139" s="549">
        <v>6</v>
      </c>
      <c r="AP139" s="549">
        <v>25</v>
      </c>
      <c r="AQ139" s="549">
        <v>3</v>
      </c>
      <c r="AS139" s="388">
        <v>12</v>
      </c>
      <c r="AT139" s="388">
        <v>3</v>
      </c>
      <c r="AU139" s="388">
        <v>1</v>
      </c>
      <c r="AV139" s="388">
        <v>1</v>
      </c>
      <c r="AW139" s="388">
        <v>0</v>
      </c>
      <c r="AX139" s="388">
        <v>0</v>
      </c>
      <c r="AY139" s="388">
        <v>1</v>
      </c>
      <c r="AZ139" s="388">
        <v>1</v>
      </c>
      <c r="BA139" s="388">
        <v>2</v>
      </c>
      <c r="BB139" s="548">
        <v>8.3000000000000004E-2</v>
      </c>
      <c r="BC139" s="548">
        <v>0.214</v>
      </c>
      <c r="BD139" s="548">
        <v>0.16700000000000001</v>
      </c>
      <c r="BE139" s="548">
        <v>0.38100000000000001</v>
      </c>
      <c r="BG139" s="388">
        <v>53</v>
      </c>
      <c r="BH139" s="388">
        <v>6</v>
      </c>
      <c r="BI139" s="388">
        <v>16</v>
      </c>
      <c r="BJ139" s="388">
        <v>7</v>
      </c>
      <c r="BK139" s="388">
        <v>0</v>
      </c>
      <c r="BL139" s="388">
        <v>2</v>
      </c>
      <c r="BM139" s="388">
        <v>7</v>
      </c>
      <c r="BN139" s="388">
        <v>6</v>
      </c>
      <c r="BO139" s="388">
        <v>11</v>
      </c>
      <c r="BP139" s="548">
        <v>0.30199999999999999</v>
      </c>
      <c r="BQ139" s="548">
        <v>0.377</v>
      </c>
      <c r="BR139" s="548">
        <v>0.54700000000000004</v>
      </c>
      <c r="BS139" s="548">
        <v>0.92400000000000004</v>
      </c>
    </row>
    <row r="140" spans="1:71">
      <c r="A140" s="388" t="s">
        <v>7851</v>
      </c>
      <c r="B140" s="388" t="s">
        <v>7852</v>
      </c>
      <c r="C140" s="388">
        <v>24</v>
      </c>
      <c r="D140" s="388" t="s">
        <v>53</v>
      </c>
      <c r="E140" s="388" t="s">
        <v>34</v>
      </c>
      <c r="F140" s="388" t="s">
        <v>35</v>
      </c>
      <c r="G140" s="388">
        <v>37</v>
      </c>
      <c r="H140" s="388">
        <v>73</v>
      </c>
      <c r="I140" s="388">
        <v>65</v>
      </c>
      <c r="J140" s="388">
        <v>15</v>
      </c>
      <c r="K140" s="388">
        <v>16</v>
      </c>
      <c r="L140" s="388">
        <v>6</v>
      </c>
      <c r="M140" s="388">
        <v>1</v>
      </c>
      <c r="N140" s="388">
        <v>1</v>
      </c>
      <c r="O140" s="388">
        <v>6</v>
      </c>
      <c r="P140" s="388">
        <v>0</v>
      </c>
      <c r="Q140" s="388">
        <v>1</v>
      </c>
      <c r="R140" s="388">
        <v>8</v>
      </c>
      <c r="S140" s="388">
        <v>17</v>
      </c>
      <c r="T140" s="548">
        <v>0.246</v>
      </c>
      <c r="U140" s="548">
        <v>0.32900000000000001</v>
      </c>
      <c r="V140" s="548">
        <v>0.41499999999999998</v>
      </c>
      <c r="W140" s="548">
        <v>0.74399999999999999</v>
      </c>
      <c r="X140" s="388">
        <v>100</v>
      </c>
      <c r="Y140" s="388">
        <v>27</v>
      </c>
      <c r="Z140" s="388">
        <v>0</v>
      </c>
      <c r="AA140" s="388">
        <v>0</v>
      </c>
      <c r="AB140" s="388">
        <v>0</v>
      </c>
      <c r="AC140" s="388">
        <v>0</v>
      </c>
      <c r="AD140" s="388">
        <v>0</v>
      </c>
      <c r="AE140" s="388" t="s">
        <v>10876</v>
      </c>
      <c r="AG140" s="549">
        <v>0</v>
      </c>
      <c r="AH140" s="549">
        <v>0</v>
      </c>
      <c r="AI140" s="549">
        <v>0</v>
      </c>
      <c r="AJ140" s="549">
        <v>4</v>
      </c>
      <c r="AK140" s="549">
        <v>1</v>
      </c>
      <c r="AL140" s="549">
        <v>23</v>
      </c>
      <c r="AM140" s="549">
        <v>0</v>
      </c>
      <c r="AN140" s="549">
        <v>6</v>
      </c>
      <c r="AO140" s="549">
        <v>0</v>
      </c>
      <c r="AP140" s="549">
        <v>6</v>
      </c>
      <c r="AQ140" s="549">
        <v>1</v>
      </c>
      <c r="AS140" s="388">
        <v>16</v>
      </c>
      <c r="AT140" s="388">
        <v>2</v>
      </c>
      <c r="AU140" s="388">
        <v>1</v>
      </c>
      <c r="AV140" s="388">
        <v>0</v>
      </c>
      <c r="AW140" s="388">
        <v>0</v>
      </c>
      <c r="AX140" s="388">
        <v>0</v>
      </c>
      <c r="AY140" s="388">
        <v>0</v>
      </c>
      <c r="AZ140" s="388">
        <v>1</v>
      </c>
      <c r="BA140" s="388">
        <v>5</v>
      </c>
      <c r="BB140" s="548">
        <v>6.3E-2</v>
      </c>
      <c r="BC140" s="548">
        <v>0.11799999999999999</v>
      </c>
      <c r="BD140" s="548">
        <v>6.3E-2</v>
      </c>
      <c r="BE140" s="548">
        <v>0.18099999999999999</v>
      </c>
      <c r="BG140" s="388">
        <v>49</v>
      </c>
      <c r="BH140" s="388">
        <v>13</v>
      </c>
      <c r="BI140" s="388">
        <v>15</v>
      </c>
      <c r="BJ140" s="388">
        <v>6</v>
      </c>
      <c r="BK140" s="388">
        <v>1</v>
      </c>
      <c r="BL140" s="388">
        <v>1</v>
      </c>
      <c r="BM140" s="388">
        <v>6</v>
      </c>
      <c r="BN140" s="388">
        <v>7</v>
      </c>
      <c r="BO140" s="388">
        <v>12</v>
      </c>
      <c r="BP140" s="548">
        <v>0.30599999999999999</v>
      </c>
      <c r="BQ140" s="548">
        <v>0.39300000000000002</v>
      </c>
      <c r="BR140" s="548">
        <v>0.53100000000000003</v>
      </c>
      <c r="BS140" s="548">
        <v>0.92400000000000004</v>
      </c>
    </row>
    <row r="141" spans="1:71">
      <c r="A141" s="388" t="s">
        <v>7958</v>
      </c>
      <c r="B141" s="388" t="s">
        <v>7959</v>
      </c>
      <c r="C141" s="388">
        <v>26</v>
      </c>
      <c r="D141" s="388" t="s">
        <v>51</v>
      </c>
      <c r="E141" s="388" t="s">
        <v>52</v>
      </c>
      <c r="F141" s="388" t="s">
        <v>37</v>
      </c>
      <c r="G141" s="388">
        <v>32</v>
      </c>
      <c r="H141" s="388">
        <v>75</v>
      </c>
      <c r="I141" s="388">
        <v>64</v>
      </c>
      <c r="J141" s="388">
        <v>8</v>
      </c>
      <c r="K141" s="388">
        <v>15</v>
      </c>
      <c r="L141" s="388">
        <v>0</v>
      </c>
      <c r="M141" s="388">
        <v>1</v>
      </c>
      <c r="N141" s="388">
        <v>0</v>
      </c>
      <c r="O141" s="388">
        <v>8</v>
      </c>
      <c r="P141" s="388">
        <v>1</v>
      </c>
      <c r="Q141" s="388">
        <v>0</v>
      </c>
      <c r="R141" s="388">
        <v>7</v>
      </c>
      <c r="S141" s="388">
        <v>13</v>
      </c>
      <c r="T141" s="548">
        <v>0.23400000000000001</v>
      </c>
      <c r="U141" s="548">
        <v>0.30099999999999999</v>
      </c>
      <c r="V141" s="548">
        <v>0.26600000000000001</v>
      </c>
      <c r="W141" s="548">
        <v>0.56699999999999995</v>
      </c>
      <c r="X141" s="388">
        <v>59</v>
      </c>
      <c r="Y141" s="388">
        <v>17</v>
      </c>
      <c r="Z141" s="388">
        <v>0</v>
      </c>
      <c r="AA141" s="388">
        <v>0</v>
      </c>
      <c r="AB141" s="388">
        <v>2</v>
      </c>
      <c r="AC141" s="388">
        <v>2</v>
      </c>
      <c r="AD141" s="388">
        <v>0</v>
      </c>
      <c r="AE141" s="388" t="s">
        <v>10701</v>
      </c>
      <c r="AG141" s="549">
        <v>0</v>
      </c>
      <c r="AH141" s="549">
        <v>0</v>
      </c>
      <c r="AI141" s="549">
        <v>0</v>
      </c>
      <c r="AJ141" s="549">
        <v>16</v>
      </c>
      <c r="AK141" s="549">
        <v>3</v>
      </c>
      <c r="AL141" s="549">
        <v>2</v>
      </c>
      <c r="AM141" s="549">
        <v>0</v>
      </c>
      <c r="AN141" s="549">
        <v>0</v>
      </c>
      <c r="AO141" s="549">
        <v>1</v>
      </c>
      <c r="AP141" s="549">
        <v>1</v>
      </c>
      <c r="AQ141" s="549">
        <v>0</v>
      </c>
      <c r="AS141" s="388">
        <v>14</v>
      </c>
      <c r="AT141" s="388">
        <v>1</v>
      </c>
      <c r="AU141" s="388">
        <v>5</v>
      </c>
      <c r="AV141" s="388">
        <v>0</v>
      </c>
      <c r="AW141" s="388">
        <v>1</v>
      </c>
      <c r="AX141" s="388">
        <v>0</v>
      </c>
      <c r="AY141" s="388">
        <v>3</v>
      </c>
      <c r="AZ141" s="388">
        <v>2</v>
      </c>
      <c r="BA141" s="388">
        <v>5</v>
      </c>
      <c r="BB141" s="548">
        <v>0.35699999999999998</v>
      </c>
      <c r="BC141" s="548">
        <v>0.438</v>
      </c>
      <c r="BD141" s="548">
        <v>0.5</v>
      </c>
      <c r="BE141" s="548">
        <v>0.93799999999999994</v>
      </c>
      <c r="BG141" s="388">
        <v>50</v>
      </c>
      <c r="BH141" s="388">
        <v>7</v>
      </c>
      <c r="BI141" s="388">
        <v>10</v>
      </c>
      <c r="BJ141" s="388">
        <v>0</v>
      </c>
      <c r="BK141" s="388">
        <v>0</v>
      </c>
      <c r="BL141" s="388">
        <v>0</v>
      </c>
      <c r="BM141" s="388">
        <v>5</v>
      </c>
      <c r="BN141" s="388">
        <v>5</v>
      </c>
      <c r="BO141" s="388">
        <v>8</v>
      </c>
      <c r="BP141" s="548">
        <v>0.2</v>
      </c>
      <c r="BQ141" s="548">
        <v>0.26300000000000001</v>
      </c>
      <c r="BR141" s="548">
        <v>0.2</v>
      </c>
      <c r="BS141" s="548">
        <v>0.46300000000000002</v>
      </c>
    </row>
    <row r="142" spans="1:71">
      <c r="A142" s="388" t="s">
        <v>10877</v>
      </c>
      <c r="B142" s="388" t="s">
        <v>10878</v>
      </c>
      <c r="C142" s="388">
        <v>28</v>
      </c>
      <c r="D142" s="388" t="s">
        <v>124</v>
      </c>
      <c r="E142" s="388" t="s">
        <v>43</v>
      </c>
      <c r="F142" s="388" t="s">
        <v>10</v>
      </c>
      <c r="G142" s="388">
        <v>43</v>
      </c>
      <c r="H142" s="388">
        <v>74</v>
      </c>
      <c r="I142" s="388">
        <v>64</v>
      </c>
      <c r="J142" s="388">
        <v>7</v>
      </c>
      <c r="K142" s="388">
        <v>13</v>
      </c>
      <c r="L142" s="388">
        <v>3</v>
      </c>
      <c r="M142" s="388">
        <v>0</v>
      </c>
      <c r="N142" s="388">
        <v>3</v>
      </c>
      <c r="O142" s="388">
        <v>7</v>
      </c>
      <c r="P142" s="388">
        <v>1</v>
      </c>
      <c r="Q142" s="388">
        <v>1</v>
      </c>
      <c r="R142" s="388">
        <v>9</v>
      </c>
      <c r="S142" s="388">
        <v>21</v>
      </c>
      <c r="T142" s="548">
        <v>0.20300000000000001</v>
      </c>
      <c r="U142" s="548">
        <v>0.30099999999999999</v>
      </c>
      <c r="V142" s="548">
        <v>0.39100000000000001</v>
      </c>
      <c r="W142" s="548">
        <v>0.69199999999999995</v>
      </c>
      <c r="X142" s="388">
        <v>95</v>
      </c>
      <c r="Y142" s="388">
        <v>25</v>
      </c>
      <c r="Z142" s="388">
        <v>0</v>
      </c>
      <c r="AA142" s="388">
        <v>0</v>
      </c>
      <c r="AB142" s="388">
        <v>1</v>
      </c>
      <c r="AC142" s="388">
        <v>0</v>
      </c>
      <c r="AD142" s="388">
        <v>0</v>
      </c>
      <c r="AE142" s="388" t="s">
        <v>7237</v>
      </c>
      <c r="AG142" s="549">
        <v>0</v>
      </c>
      <c r="AH142" s="549">
        <v>0</v>
      </c>
      <c r="AI142" s="549">
        <v>0</v>
      </c>
      <c r="AJ142" s="549">
        <v>0</v>
      </c>
      <c r="AK142" s="549">
        <v>0</v>
      </c>
      <c r="AL142" s="549">
        <v>0</v>
      </c>
      <c r="AM142" s="549">
        <v>18</v>
      </c>
      <c r="AN142" s="549">
        <v>11</v>
      </c>
      <c r="AO142" s="549">
        <v>13</v>
      </c>
      <c r="AP142" s="549">
        <v>38</v>
      </c>
      <c r="AQ142" s="549">
        <v>0</v>
      </c>
      <c r="AS142" s="388">
        <v>26</v>
      </c>
      <c r="AT142" s="388">
        <v>4</v>
      </c>
      <c r="AU142" s="388">
        <v>7</v>
      </c>
      <c r="AV142" s="388">
        <v>1</v>
      </c>
      <c r="AW142" s="388">
        <v>0</v>
      </c>
      <c r="AX142" s="388">
        <v>3</v>
      </c>
      <c r="AY142" s="388">
        <v>3</v>
      </c>
      <c r="AZ142" s="388">
        <v>6</v>
      </c>
      <c r="BA142" s="388">
        <v>9</v>
      </c>
      <c r="BB142" s="548">
        <v>0.26900000000000002</v>
      </c>
      <c r="BC142" s="548">
        <v>0.40600000000000003</v>
      </c>
      <c r="BD142" s="548">
        <v>0.65400000000000003</v>
      </c>
      <c r="BE142" s="548">
        <v>1.06</v>
      </c>
      <c r="BG142" s="388">
        <v>38</v>
      </c>
      <c r="BH142" s="388">
        <v>3</v>
      </c>
      <c r="BI142" s="388">
        <v>6</v>
      </c>
      <c r="BJ142" s="388">
        <v>2</v>
      </c>
      <c r="BK142" s="388">
        <v>0</v>
      </c>
      <c r="BL142" s="388">
        <v>0</v>
      </c>
      <c r="BM142" s="388">
        <v>4</v>
      </c>
      <c r="BN142" s="388">
        <v>3</v>
      </c>
      <c r="BO142" s="388">
        <v>12</v>
      </c>
      <c r="BP142" s="548">
        <v>0.158</v>
      </c>
      <c r="BQ142" s="548">
        <v>0.22</v>
      </c>
      <c r="BR142" s="548">
        <v>0.21099999999999999</v>
      </c>
      <c r="BS142" s="548">
        <v>0.43099999999999999</v>
      </c>
    </row>
    <row r="143" spans="1:71">
      <c r="A143" s="388" t="s">
        <v>10879</v>
      </c>
      <c r="B143" s="388" t="s">
        <v>10880</v>
      </c>
      <c r="C143" s="388">
        <v>21</v>
      </c>
      <c r="D143" s="388" t="s">
        <v>115</v>
      </c>
      <c r="E143" s="388" t="s">
        <v>34</v>
      </c>
      <c r="F143" s="388" t="s">
        <v>35</v>
      </c>
      <c r="G143" s="388">
        <v>28</v>
      </c>
      <c r="H143" s="388">
        <v>72</v>
      </c>
      <c r="I143" s="388">
        <v>64</v>
      </c>
      <c r="J143" s="388">
        <v>10</v>
      </c>
      <c r="K143" s="388">
        <v>9</v>
      </c>
      <c r="L143" s="388">
        <v>2</v>
      </c>
      <c r="M143" s="388">
        <v>1</v>
      </c>
      <c r="N143" s="388">
        <v>0</v>
      </c>
      <c r="O143" s="388">
        <v>4</v>
      </c>
      <c r="P143" s="388">
        <v>1</v>
      </c>
      <c r="Q143" s="388">
        <v>1</v>
      </c>
      <c r="R143" s="388">
        <v>6</v>
      </c>
      <c r="S143" s="388">
        <v>13</v>
      </c>
      <c r="T143" s="548">
        <v>0.14099999999999999</v>
      </c>
      <c r="U143" s="548">
        <v>0.23599999999999999</v>
      </c>
      <c r="V143" s="548">
        <v>0.20300000000000001</v>
      </c>
      <c r="W143" s="548">
        <v>0.439</v>
      </c>
      <c r="X143" s="388">
        <v>25</v>
      </c>
      <c r="Y143" s="388">
        <v>13</v>
      </c>
      <c r="Z143" s="388">
        <v>1</v>
      </c>
      <c r="AA143" s="388">
        <v>2</v>
      </c>
      <c r="AB143" s="388">
        <v>0</v>
      </c>
      <c r="AC143" s="388">
        <v>0</v>
      </c>
      <c r="AD143" s="388">
        <v>0</v>
      </c>
      <c r="AE143" s="388" t="s">
        <v>7237</v>
      </c>
      <c r="AG143" s="549">
        <v>0</v>
      </c>
      <c r="AH143" s="549">
        <v>0</v>
      </c>
      <c r="AI143" s="549">
        <v>0</v>
      </c>
      <c r="AJ143" s="549">
        <v>0</v>
      </c>
      <c r="AK143" s="549">
        <v>0</v>
      </c>
      <c r="AL143" s="549">
        <v>0</v>
      </c>
      <c r="AM143" s="549">
        <v>20</v>
      </c>
      <c r="AN143" s="549">
        <v>1</v>
      </c>
      <c r="AO143" s="549">
        <v>3</v>
      </c>
      <c r="AP143" s="549">
        <v>23</v>
      </c>
      <c r="AQ143" s="549">
        <v>0</v>
      </c>
      <c r="AS143" s="388">
        <v>11</v>
      </c>
      <c r="AT143" s="388">
        <v>4</v>
      </c>
      <c r="AU143" s="388">
        <v>4</v>
      </c>
      <c r="AV143" s="388">
        <v>1</v>
      </c>
      <c r="AW143" s="388">
        <v>0</v>
      </c>
      <c r="AX143" s="388">
        <v>0</v>
      </c>
      <c r="AY143" s="388">
        <v>0</v>
      </c>
      <c r="AZ143" s="388">
        <v>2</v>
      </c>
      <c r="BA143" s="388">
        <v>2</v>
      </c>
      <c r="BB143" s="548">
        <v>0.36399999999999999</v>
      </c>
      <c r="BC143" s="548">
        <v>0.53300000000000003</v>
      </c>
      <c r="BD143" s="548">
        <v>0.45500000000000002</v>
      </c>
      <c r="BE143" s="548">
        <v>0.98799999999999999</v>
      </c>
      <c r="BG143" s="388">
        <v>53</v>
      </c>
      <c r="BH143" s="388">
        <v>6</v>
      </c>
      <c r="BI143" s="388">
        <v>5</v>
      </c>
      <c r="BJ143" s="388">
        <v>1</v>
      </c>
      <c r="BK143" s="388">
        <v>1</v>
      </c>
      <c r="BL143" s="388">
        <v>0</v>
      </c>
      <c r="BM143" s="388">
        <v>4</v>
      </c>
      <c r="BN143" s="388">
        <v>4</v>
      </c>
      <c r="BO143" s="388">
        <v>11</v>
      </c>
      <c r="BP143" s="548">
        <v>9.4E-2</v>
      </c>
      <c r="BQ143" s="548">
        <v>0.158</v>
      </c>
      <c r="BR143" s="548">
        <v>0.151</v>
      </c>
      <c r="BS143" s="548">
        <v>0.309</v>
      </c>
    </row>
    <row r="144" spans="1:71">
      <c r="A144" s="388" t="s">
        <v>7896</v>
      </c>
      <c r="B144" s="388" t="s">
        <v>7897</v>
      </c>
      <c r="C144" s="388">
        <v>25</v>
      </c>
      <c r="D144" s="388" t="s">
        <v>40</v>
      </c>
      <c r="E144" s="388" t="s">
        <v>34</v>
      </c>
      <c r="F144" s="388" t="s">
        <v>10</v>
      </c>
      <c r="G144" s="388">
        <v>22</v>
      </c>
      <c r="H144" s="388">
        <v>69</v>
      </c>
      <c r="I144" s="388">
        <v>63</v>
      </c>
      <c r="J144" s="388">
        <v>5</v>
      </c>
      <c r="K144" s="388">
        <v>13</v>
      </c>
      <c r="L144" s="388">
        <v>3</v>
      </c>
      <c r="M144" s="388">
        <v>0</v>
      </c>
      <c r="N144" s="388">
        <v>1</v>
      </c>
      <c r="O144" s="388">
        <v>7</v>
      </c>
      <c r="P144" s="388">
        <v>0</v>
      </c>
      <c r="Q144" s="388">
        <v>0</v>
      </c>
      <c r="R144" s="388">
        <v>3</v>
      </c>
      <c r="S144" s="388">
        <v>15</v>
      </c>
      <c r="T144" s="548">
        <v>0.20599999999999999</v>
      </c>
      <c r="U144" s="548">
        <v>0.25</v>
      </c>
      <c r="V144" s="548">
        <v>0.30199999999999999</v>
      </c>
      <c r="W144" s="548">
        <v>0.55200000000000005</v>
      </c>
      <c r="X144" s="388">
        <v>51</v>
      </c>
      <c r="Y144" s="388">
        <v>19</v>
      </c>
      <c r="Z144" s="388">
        <v>1</v>
      </c>
      <c r="AA144" s="388">
        <v>1</v>
      </c>
      <c r="AB144" s="388">
        <v>1</v>
      </c>
      <c r="AC144" s="388">
        <v>1</v>
      </c>
      <c r="AD144" s="388">
        <v>0</v>
      </c>
      <c r="AE144" s="388" t="s">
        <v>10022</v>
      </c>
      <c r="AG144" s="549">
        <v>0</v>
      </c>
      <c r="AH144" s="549">
        <v>20</v>
      </c>
      <c r="AI144" s="549">
        <v>0</v>
      </c>
      <c r="AJ144" s="549">
        <v>0</v>
      </c>
      <c r="AK144" s="549">
        <v>0</v>
      </c>
      <c r="AL144" s="549">
        <v>0</v>
      </c>
      <c r="AM144" s="549">
        <v>0</v>
      </c>
      <c r="AN144" s="549">
        <v>0</v>
      </c>
      <c r="AO144" s="549">
        <v>0</v>
      </c>
      <c r="AP144" s="549">
        <v>0</v>
      </c>
      <c r="AQ144" s="549">
        <v>2</v>
      </c>
      <c r="AS144" s="388">
        <v>19</v>
      </c>
      <c r="AT144" s="388">
        <v>1</v>
      </c>
      <c r="AU144" s="388">
        <v>2</v>
      </c>
      <c r="AV144" s="388">
        <v>1</v>
      </c>
      <c r="AW144" s="388">
        <v>0</v>
      </c>
      <c r="AX144" s="388">
        <v>0</v>
      </c>
      <c r="AY144" s="388">
        <v>2</v>
      </c>
      <c r="AZ144" s="388">
        <v>2</v>
      </c>
      <c r="BA144" s="388">
        <v>6</v>
      </c>
      <c r="BB144" s="548">
        <v>0.105</v>
      </c>
      <c r="BC144" s="548">
        <v>0.182</v>
      </c>
      <c r="BD144" s="548">
        <v>0.158</v>
      </c>
      <c r="BE144" s="548">
        <v>0.34</v>
      </c>
      <c r="BG144" s="388">
        <v>44</v>
      </c>
      <c r="BH144" s="388">
        <v>4</v>
      </c>
      <c r="BI144" s="388">
        <v>11</v>
      </c>
      <c r="BJ144" s="388">
        <v>2</v>
      </c>
      <c r="BK144" s="388">
        <v>0</v>
      </c>
      <c r="BL144" s="388">
        <v>1</v>
      </c>
      <c r="BM144" s="388">
        <v>5</v>
      </c>
      <c r="BN144" s="388">
        <v>1</v>
      </c>
      <c r="BO144" s="388">
        <v>9</v>
      </c>
      <c r="BP144" s="548">
        <v>0.25</v>
      </c>
      <c r="BQ144" s="548">
        <v>0.28299999999999997</v>
      </c>
      <c r="BR144" s="548">
        <v>0.36399999999999999</v>
      </c>
      <c r="BS144" s="548">
        <v>0.64700000000000002</v>
      </c>
    </row>
    <row r="145" spans="1:71">
      <c r="A145" s="388" t="s">
        <v>10881</v>
      </c>
      <c r="B145" s="388" t="s">
        <v>10882</v>
      </c>
      <c r="C145" s="388">
        <v>25</v>
      </c>
      <c r="D145" s="388" t="s">
        <v>66</v>
      </c>
      <c r="E145" s="388" t="s">
        <v>43</v>
      </c>
      <c r="F145" s="388" t="s">
        <v>10</v>
      </c>
      <c r="G145" s="388">
        <v>19</v>
      </c>
      <c r="H145" s="388">
        <v>65</v>
      </c>
      <c r="I145" s="388">
        <v>63</v>
      </c>
      <c r="J145" s="388">
        <v>8</v>
      </c>
      <c r="K145" s="388">
        <v>18</v>
      </c>
      <c r="L145" s="388">
        <v>1</v>
      </c>
      <c r="M145" s="388">
        <v>0</v>
      </c>
      <c r="N145" s="388">
        <v>4</v>
      </c>
      <c r="O145" s="388">
        <v>9</v>
      </c>
      <c r="P145" s="388">
        <v>0</v>
      </c>
      <c r="Q145" s="388">
        <v>0</v>
      </c>
      <c r="R145" s="388">
        <v>2</v>
      </c>
      <c r="S145" s="388">
        <v>31</v>
      </c>
      <c r="T145" s="548">
        <v>0.28599999999999998</v>
      </c>
      <c r="U145" s="548">
        <v>0.308</v>
      </c>
      <c r="V145" s="548">
        <v>0.49199999999999999</v>
      </c>
      <c r="W145" s="548">
        <v>0.8</v>
      </c>
      <c r="X145" s="388">
        <v>117</v>
      </c>
      <c r="Y145" s="388">
        <v>31</v>
      </c>
      <c r="Z145" s="388">
        <v>1</v>
      </c>
      <c r="AA145" s="388">
        <v>0</v>
      </c>
      <c r="AB145" s="388">
        <v>0</v>
      </c>
      <c r="AC145" s="388">
        <v>0</v>
      </c>
      <c r="AD145" s="388">
        <v>0</v>
      </c>
      <c r="AE145" s="388" t="s">
        <v>10141</v>
      </c>
      <c r="AG145" s="549">
        <v>0</v>
      </c>
      <c r="AH145" s="549">
        <v>7</v>
      </c>
      <c r="AI145" s="549">
        <v>10</v>
      </c>
      <c r="AJ145" s="549">
        <v>0</v>
      </c>
      <c r="AK145" s="549">
        <v>0</v>
      </c>
      <c r="AL145" s="549">
        <v>0</v>
      </c>
      <c r="AM145" s="549">
        <v>0</v>
      </c>
      <c r="AN145" s="549">
        <v>0</v>
      </c>
      <c r="AO145" s="549">
        <v>0</v>
      </c>
      <c r="AP145" s="549">
        <v>0</v>
      </c>
      <c r="AQ145" s="549">
        <v>0</v>
      </c>
      <c r="AS145" s="388">
        <v>22</v>
      </c>
      <c r="AT145" s="388">
        <v>2</v>
      </c>
      <c r="AU145" s="388">
        <v>5</v>
      </c>
      <c r="AV145" s="388">
        <v>0</v>
      </c>
      <c r="AW145" s="388">
        <v>0</v>
      </c>
      <c r="AX145" s="388">
        <v>1</v>
      </c>
      <c r="AY145" s="388">
        <v>2</v>
      </c>
      <c r="AZ145" s="388">
        <v>1</v>
      </c>
      <c r="BA145" s="388">
        <v>12</v>
      </c>
      <c r="BB145" s="548">
        <v>0.22700000000000001</v>
      </c>
      <c r="BC145" s="548">
        <v>0.26100000000000001</v>
      </c>
      <c r="BD145" s="548">
        <v>0.36399999999999999</v>
      </c>
      <c r="BE145" s="548">
        <v>0.625</v>
      </c>
      <c r="BG145" s="388">
        <v>41</v>
      </c>
      <c r="BH145" s="388">
        <v>6</v>
      </c>
      <c r="BI145" s="388">
        <v>13</v>
      </c>
      <c r="BJ145" s="388">
        <v>1</v>
      </c>
      <c r="BK145" s="388">
        <v>0</v>
      </c>
      <c r="BL145" s="388">
        <v>3</v>
      </c>
      <c r="BM145" s="388">
        <v>7</v>
      </c>
      <c r="BN145" s="388">
        <v>1</v>
      </c>
      <c r="BO145" s="388">
        <v>19</v>
      </c>
      <c r="BP145" s="548">
        <v>0.317</v>
      </c>
      <c r="BQ145" s="548">
        <v>0.33300000000000002</v>
      </c>
      <c r="BR145" s="548">
        <v>0.56100000000000005</v>
      </c>
      <c r="BS145" s="548">
        <v>0.89400000000000002</v>
      </c>
    </row>
    <row r="146" spans="1:71">
      <c r="A146" s="388" t="s">
        <v>10883</v>
      </c>
      <c r="B146" s="388" t="s">
        <v>10884</v>
      </c>
      <c r="C146" s="388">
        <v>28</v>
      </c>
      <c r="D146" s="388" t="s">
        <v>51</v>
      </c>
      <c r="E146" s="388" t="s">
        <v>34</v>
      </c>
      <c r="F146" s="388" t="s">
        <v>10</v>
      </c>
      <c r="G146" s="388">
        <v>26</v>
      </c>
      <c r="H146" s="388">
        <v>67</v>
      </c>
      <c r="I146" s="388">
        <v>61</v>
      </c>
      <c r="J146" s="388">
        <v>4</v>
      </c>
      <c r="K146" s="388">
        <v>14</v>
      </c>
      <c r="L146" s="388">
        <v>2</v>
      </c>
      <c r="M146" s="388">
        <v>0</v>
      </c>
      <c r="N146" s="388">
        <v>0</v>
      </c>
      <c r="O146" s="388">
        <v>4</v>
      </c>
      <c r="P146" s="388">
        <v>2</v>
      </c>
      <c r="Q146" s="388">
        <v>0</v>
      </c>
      <c r="R146" s="388">
        <v>5</v>
      </c>
      <c r="S146" s="388">
        <v>19</v>
      </c>
      <c r="T146" s="548">
        <v>0.23</v>
      </c>
      <c r="U146" s="548">
        <v>0.28399999999999997</v>
      </c>
      <c r="V146" s="548">
        <v>0.26200000000000001</v>
      </c>
      <c r="W146" s="548">
        <v>0.54600000000000004</v>
      </c>
      <c r="X146" s="388">
        <v>55</v>
      </c>
      <c r="Y146" s="388">
        <v>16</v>
      </c>
      <c r="Z146" s="388">
        <v>1</v>
      </c>
      <c r="AA146" s="388">
        <v>0</v>
      </c>
      <c r="AB146" s="388">
        <v>0</v>
      </c>
      <c r="AC146" s="388">
        <v>1</v>
      </c>
      <c r="AD146" s="388">
        <v>0</v>
      </c>
      <c r="AE146" s="388" t="s">
        <v>10049</v>
      </c>
      <c r="AG146" s="549">
        <v>0</v>
      </c>
      <c r="AH146" s="549">
        <v>0</v>
      </c>
      <c r="AI146" s="549">
        <v>0</v>
      </c>
      <c r="AJ146" s="549">
        <v>0</v>
      </c>
      <c r="AK146" s="549">
        <v>0</v>
      </c>
      <c r="AL146" s="549">
        <v>0</v>
      </c>
      <c r="AM146" s="549">
        <v>14</v>
      </c>
      <c r="AN146" s="549">
        <v>2</v>
      </c>
      <c r="AO146" s="549">
        <v>6</v>
      </c>
      <c r="AP146" s="549">
        <v>21</v>
      </c>
      <c r="AQ146" s="549">
        <v>2</v>
      </c>
      <c r="AS146" s="388">
        <v>31</v>
      </c>
      <c r="AT146" s="388">
        <v>0</v>
      </c>
      <c r="AU146" s="388">
        <v>7</v>
      </c>
      <c r="AV146" s="388">
        <v>1</v>
      </c>
      <c r="AW146" s="388">
        <v>0</v>
      </c>
      <c r="AX146" s="388">
        <v>0</v>
      </c>
      <c r="AY146" s="388">
        <v>3</v>
      </c>
      <c r="AZ146" s="388">
        <v>2</v>
      </c>
      <c r="BA146" s="388">
        <v>12</v>
      </c>
      <c r="BB146" s="548">
        <v>0.22600000000000001</v>
      </c>
      <c r="BC146" s="548">
        <v>0.27300000000000002</v>
      </c>
      <c r="BD146" s="548">
        <v>0.25800000000000001</v>
      </c>
      <c r="BE146" s="548">
        <v>0.53100000000000003</v>
      </c>
      <c r="BG146" s="388">
        <v>30</v>
      </c>
      <c r="BH146" s="388">
        <v>4</v>
      </c>
      <c r="BI146" s="388">
        <v>7</v>
      </c>
      <c r="BJ146" s="388">
        <v>1</v>
      </c>
      <c r="BK146" s="388">
        <v>0</v>
      </c>
      <c r="BL146" s="388">
        <v>0</v>
      </c>
      <c r="BM146" s="388">
        <v>1</v>
      </c>
      <c r="BN146" s="388">
        <v>3</v>
      </c>
      <c r="BO146" s="388">
        <v>7</v>
      </c>
      <c r="BP146" s="548">
        <v>0.23300000000000001</v>
      </c>
      <c r="BQ146" s="548">
        <v>0.29399999999999998</v>
      </c>
      <c r="BR146" s="548">
        <v>0.26700000000000002</v>
      </c>
      <c r="BS146" s="548">
        <v>0.56100000000000005</v>
      </c>
    </row>
    <row r="147" spans="1:71">
      <c r="A147" s="388" t="s">
        <v>10885</v>
      </c>
      <c r="B147" s="388" t="s">
        <v>10886</v>
      </c>
      <c r="C147" s="388">
        <v>33</v>
      </c>
      <c r="D147" s="388" t="s">
        <v>33</v>
      </c>
      <c r="E147" s="388" t="s">
        <v>34</v>
      </c>
      <c r="F147" s="388" t="s">
        <v>10</v>
      </c>
      <c r="G147" s="388">
        <v>26</v>
      </c>
      <c r="H147" s="388">
        <v>67</v>
      </c>
      <c r="I147" s="388">
        <v>61</v>
      </c>
      <c r="J147" s="388">
        <v>7</v>
      </c>
      <c r="K147" s="388">
        <v>15</v>
      </c>
      <c r="L147" s="388">
        <v>2</v>
      </c>
      <c r="M147" s="388">
        <v>0</v>
      </c>
      <c r="N147" s="388">
        <v>0</v>
      </c>
      <c r="O147" s="388">
        <v>3</v>
      </c>
      <c r="P147" s="388">
        <v>3</v>
      </c>
      <c r="Q147" s="388">
        <v>1</v>
      </c>
      <c r="R147" s="388">
        <v>6</v>
      </c>
      <c r="S147" s="388">
        <v>14</v>
      </c>
      <c r="T147" s="548">
        <v>0.246</v>
      </c>
      <c r="U147" s="548">
        <v>0.313</v>
      </c>
      <c r="V147" s="548">
        <v>0.27900000000000003</v>
      </c>
      <c r="W147" s="548">
        <v>0.59199999999999997</v>
      </c>
      <c r="X147" s="388">
        <v>64</v>
      </c>
      <c r="Y147" s="388">
        <v>17</v>
      </c>
      <c r="Z147" s="388">
        <v>0</v>
      </c>
      <c r="AA147" s="388">
        <v>0</v>
      </c>
      <c r="AB147" s="388">
        <v>0</v>
      </c>
      <c r="AC147" s="388">
        <v>0</v>
      </c>
      <c r="AD147" s="388">
        <v>0</v>
      </c>
      <c r="AE147" s="388" t="s">
        <v>10887</v>
      </c>
      <c r="AG147" s="549">
        <v>0</v>
      </c>
      <c r="AH147" s="549">
        <v>0</v>
      </c>
      <c r="AI147" s="549">
        <v>1</v>
      </c>
      <c r="AJ147" s="549">
        <v>10</v>
      </c>
      <c r="AK147" s="549">
        <v>6</v>
      </c>
      <c r="AL147" s="549">
        <v>9</v>
      </c>
      <c r="AM147" s="549">
        <v>0</v>
      </c>
      <c r="AN147" s="549">
        <v>0</v>
      </c>
      <c r="AO147" s="549">
        <v>0</v>
      </c>
      <c r="AP147" s="549">
        <v>0</v>
      </c>
      <c r="AQ147" s="549">
        <v>1</v>
      </c>
      <c r="AS147" s="388">
        <v>11</v>
      </c>
      <c r="AT147" s="388">
        <v>1</v>
      </c>
      <c r="AU147" s="388">
        <v>2</v>
      </c>
      <c r="AV147" s="388">
        <v>2</v>
      </c>
      <c r="AW147" s="388">
        <v>0</v>
      </c>
      <c r="AX147" s="388">
        <v>0</v>
      </c>
      <c r="AY147" s="388">
        <v>0</v>
      </c>
      <c r="AZ147" s="388">
        <v>1</v>
      </c>
      <c r="BA147" s="388">
        <v>3</v>
      </c>
      <c r="BB147" s="548">
        <v>0.182</v>
      </c>
      <c r="BC147" s="548">
        <v>0.25</v>
      </c>
      <c r="BD147" s="548">
        <v>0.36399999999999999</v>
      </c>
      <c r="BE147" s="548">
        <v>0.61399999999999999</v>
      </c>
      <c r="BG147" s="388">
        <v>50</v>
      </c>
      <c r="BH147" s="388">
        <v>6</v>
      </c>
      <c r="BI147" s="388">
        <v>13</v>
      </c>
      <c r="BJ147" s="388">
        <v>0</v>
      </c>
      <c r="BK147" s="388">
        <v>0</v>
      </c>
      <c r="BL147" s="388">
        <v>0</v>
      </c>
      <c r="BM147" s="388">
        <v>3</v>
      </c>
      <c r="BN147" s="388">
        <v>5</v>
      </c>
      <c r="BO147" s="388">
        <v>11</v>
      </c>
      <c r="BP147" s="548">
        <v>0.26</v>
      </c>
      <c r="BQ147" s="548">
        <v>0.32700000000000001</v>
      </c>
      <c r="BR147" s="548">
        <v>0.26</v>
      </c>
      <c r="BS147" s="548">
        <v>0.58699999999999997</v>
      </c>
    </row>
    <row r="148" spans="1:71">
      <c r="A148" s="388" t="s">
        <v>10888</v>
      </c>
      <c r="B148" s="388" t="s">
        <v>10889</v>
      </c>
      <c r="C148" s="388">
        <v>24</v>
      </c>
      <c r="D148" s="388" t="s">
        <v>88</v>
      </c>
      <c r="E148" s="388" t="s">
        <v>34</v>
      </c>
      <c r="F148" s="388" t="s">
        <v>35</v>
      </c>
      <c r="G148" s="388">
        <v>17</v>
      </c>
      <c r="H148" s="388">
        <v>72</v>
      </c>
      <c r="I148" s="388">
        <v>60</v>
      </c>
      <c r="J148" s="388">
        <v>7</v>
      </c>
      <c r="K148" s="388">
        <v>16</v>
      </c>
      <c r="L148" s="388">
        <v>1</v>
      </c>
      <c r="M148" s="388">
        <v>1</v>
      </c>
      <c r="N148" s="388">
        <v>2</v>
      </c>
      <c r="O148" s="388">
        <v>10</v>
      </c>
      <c r="P148" s="388">
        <v>0</v>
      </c>
      <c r="Q148" s="388">
        <v>0</v>
      </c>
      <c r="R148" s="388">
        <v>10</v>
      </c>
      <c r="S148" s="388">
        <v>13</v>
      </c>
      <c r="T148" s="548">
        <v>0.26700000000000002</v>
      </c>
      <c r="U148" s="548">
        <v>0.375</v>
      </c>
      <c r="V148" s="548">
        <v>0.41699999999999998</v>
      </c>
      <c r="W148" s="548">
        <v>0.79200000000000004</v>
      </c>
      <c r="X148" s="388">
        <v>117</v>
      </c>
      <c r="Y148" s="388">
        <v>25</v>
      </c>
      <c r="Z148" s="388">
        <v>1</v>
      </c>
      <c r="AA148" s="388">
        <v>1</v>
      </c>
      <c r="AB148" s="388">
        <v>0</v>
      </c>
      <c r="AC148" s="388">
        <v>1</v>
      </c>
      <c r="AD148" s="388">
        <v>0</v>
      </c>
      <c r="AE148" s="388" t="s">
        <v>6534</v>
      </c>
      <c r="AG148" s="549">
        <v>0</v>
      </c>
      <c r="AH148" s="549">
        <v>0</v>
      </c>
      <c r="AI148" s="549">
        <v>0</v>
      </c>
      <c r="AJ148" s="549">
        <v>0</v>
      </c>
      <c r="AK148" s="549">
        <v>0</v>
      </c>
      <c r="AL148" s="549">
        <v>0</v>
      </c>
      <c r="AM148" s="549">
        <v>15</v>
      </c>
      <c r="AN148" s="549">
        <v>0</v>
      </c>
      <c r="AO148" s="549">
        <v>0</v>
      </c>
      <c r="AP148" s="549">
        <v>15</v>
      </c>
      <c r="AQ148" s="549">
        <v>1</v>
      </c>
      <c r="AS148" s="388">
        <v>10</v>
      </c>
      <c r="AT148" s="388">
        <v>1</v>
      </c>
      <c r="AU148" s="388">
        <v>2</v>
      </c>
      <c r="AV148" s="388">
        <v>0</v>
      </c>
      <c r="AW148" s="388">
        <v>0</v>
      </c>
      <c r="AX148" s="388">
        <v>0</v>
      </c>
      <c r="AY148" s="388">
        <v>1</v>
      </c>
      <c r="AZ148" s="388">
        <v>3</v>
      </c>
      <c r="BA148" s="388">
        <v>1</v>
      </c>
      <c r="BB148" s="548">
        <v>0.2</v>
      </c>
      <c r="BC148" s="548">
        <v>0.42899999999999999</v>
      </c>
      <c r="BD148" s="548">
        <v>0.2</v>
      </c>
      <c r="BE148" s="548">
        <v>0.629</v>
      </c>
      <c r="BG148" s="388">
        <v>50</v>
      </c>
      <c r="BH148" s="388">
        <v>6</v>
      </c>
      <c r="BI148" s="388">
        <v>14</v>
      </c>
      <c r="BJ148" s="388">
        <v>1</v>
      </c>
      <c r="BK148" s="388">
        <v>1</v>
      </c>
      <c r="BL148" s="388">
        <v>2</v>
      </c>
      <c r="BM148" s="388">
        <v>9</v>
      </c>
      <c r="BN148" s="388">
        <v>7</v>
      </c>
      <c r="BO148" s="388">
        <v>12</v>
      </c>
      <c r="BP148" s="548">
        <v>0.28000000000000003</v>
      </c>
      <c r="BQ148" s="548">
        <v>0.36199999999999999</v>
      </c>
      <c r="BR148" s="548">
        <v>0.46</v>
      </c>
      <c r="BS148" s="548">
        <v>0.82199999999999995</v>
      </c>
    </row>
    <row r="149" spans="1:71">
      <c r="A149" s="388" t="s">
        <v>7771</v>
      </c>
      <c r="B149" s="388" t="s">
        <v>7772</v>
      </c>
      <c r="C149" s="388">
        <v>25</v>
      </c>
      <c r="D149" s="388" t="s">
        <v>77</v>
      </c>
      <c r="E149" s="388" t="s">
        <v>43</v>
      </c>
      <c r="F149" s="388" t="s">
        <v>37</v>
      </c>
      <c r="G149" s="388">
        <v>26</v>
      </c>
      <c r="H149" s="388">
        <v>67</v>
      </c>
      <c r="I149" s="388">
        <v>59</v>
      </c>
      <c r="J149" s="388">
        <v>7</v>
      </c>
      <c r="K149" s="388">
        <v>11</v>
      </c>
      <c r="L149" s="388">
        <v>1</v>
      </c>
      <c r="M149" s="388">
        <v>0</v>
      </c>
      <c r="N149" s="388">
        <v>3</v>
      </c>
      <c r="O149" s="388">
        <v>9</v>
      </c>
      <c r="P149" s="388">
        <v>0</v>
      </c>
      <c r="Q149" s="388">
        <v>0</v>
      </c>
      <c r="R149" s="388">
        <v>7</v>
      </c>
      <c r="S149" s="388">
        <v>24</v>
      </c>
      <c r="T149" s="548">
        <v>0.186</v>
      </c>
      <c r="U149" s="548">
        <v>0.28399999999999997</v>
      </c>
      <c r="V149" s="548">
        <v>0.35599999999999998</v>
      </c>
      <c r="W149" s="548">
        <v>0.64</v>
      </c>
      <c r="X149" s="388">
        <v>75</v>
      </c>
      <c r="Y149" s="388">
        <v>21</v>
      </c>
      <c r="Z149" s="388">
        <v>0</v>
      </c>
      <c r="AA149" s="388">
        <v>1</v>
      </c>
      <c r="AB149" s="388">
        <v>0</v>
      </c>
      <c r="AC149" s="388">
        <v>0</v>
      </c>
      <c r="AD149" s="388">
        <v>1</v>
      </c>
      <c r="AE149" s="388" t="s">
        <v>10038</v>
      </c>
      <c r="AG149" s="549">
        <v>0</v>
      </c>
      <c r="AH149" s="549">
        <v>0</v>
      </c>
      <c r="AI149" s="549">
        <v>0</v>
      </c>
      <c r="AJ149" s="549">
        <v>17</v>
      </c>
      <c r="AK149" s="549">
        <v>0</v>
      </c>
      <c r="AL149" s="549">
        <v>6</v>
      </c>
      <c r="AM149" s="549">
        <v>0</v>
      </c>
      <c r="AN149" s="549">
        <v>0</v>
      </c>
      <c r="AO149" s="549">
        <v>0</v>
      </c>
      <c r="AP149" s="549">
        <v>0</v>
      </c>
      <c r="AQ149" s="549">
        <v>0</v>
      </c>
      <c r="AS149" s="388">
        <v>25</v>
      </c>
      <c r="AT149" s="388">
        <v>4</v>
      </c>
      <c r="AU149" s="388">
        <v>6</v>
      </c>
      <c r="AV149" s="388">
        <v>1</v>
      </c>
      <c r="AW149" s="388">
        <v>0</v>
      </c>
      <c r="AX149" s="388">
        <v>2</v>
      </c>
      <c r="AY149" s="388">
        <v>5</v>
      </c>
      <c r="AZ149" s="388">
        <v>1</v>
      </c>
      <c r="BA149" s="388">
        <v>11</v>
      </c>
      <c r="BB149" s="548">
        <v>0.24</v>
      </c>
      <c r="BC149" s="548">
        <v>0.29599999999999999</v>
      </c>
      <c r="BD149" s="548">
        <v>0.52</v>
      </c>
      <c r="BE149" s="548">
        <v>0.81599999999999995</v>
      </c>
      <c r="BG149" s="388">
        <v>34</v>
      </c>
      <c r="BH149" s="388">
        <v>3</v>
      </c>
      <c r="BI149" s="388">
        <v>5</v>
      </c>
      <c r="BJ149" s="388">
        <v>0</v>
      </c>
      <c r="BK149" s="388">
        <v>0</v>
      </c>
      <c r="BL149" s="388">
        <v>1</v>
      </c>
      <c r="BM149" s="388">
        <v>4</v>
      </c>
      <c r="BN149" s="388">
        <v>6</v>
      </c>
      <c r="BO149" s="388">
        <v>13</v>
      </c>
      <c r="BP149" s="548">
        <v>0.14699999999999999</v>
      </c>
      <c r="BQ149" s="548">
        <v>0.27500000000000002</v>
      </c>
      <c r="BR149" s="548">
        <v>0.23499999999999999</v>
      </c>
      <c r="BS149" s="548">
        <v>0.51</v>
      </c>
    </row>
    <row r="150" spans="1:71">
      <c r="A150" s="388" t="s">
        <v>7900</v>
      </c>
      <c r="B150" s="388" t="s">
        <v>7901</v>
      </c>
      <c r="C150" s="388">
        <v>21</v>
      </c>
      <c r="D150" s="388" t="s">
        <v>68</v>
      </c>
      <c r="E150" s="388" t="s">
        <v>43</v>
      </c>
      <c r="F150" s="388" t="s">
        <v>10</v>
      </c>
      <c r="G150" s="388">
        <v>21</v>
      </c>
      <c r="H150" s="388">
        <v>66</v>
      </c>
      <c r="I150" s="388">
        <v>59</v>
      </c>
      <c r="J150" s="388">
        <v>8</v>
      </c>
      <c r="K150" s="388">
        <v>17</v>
      </c>
      <c r="L150" s="388">
        <v>3</v>
      </c>
      <c r="M150" s="388">
        <v>1</v>
      </c>
      <c r="N150" s="388">
        <v>3</v>
      </c>
      <c r="O150" s="388">
        <v>10</v>
      </c>
      <c r="P150" s="388">
        <v>3</v>
      </c>
      <c r="Q150" s="388">
        <v>2</v>
      </c>
      <c r="R150" s="388">
        <v>4</v>
      </c>
      <c r="S150" s="388">
        <v>12</v>
      </c>
      <c r="T150" s="548">
        <v>0.28799999999999998</v>
      </c>
      <c r="U150" s="548">
        <v>0.34799999999999998</v>
      </c>
      <c r="V150" s="548">
        <v>0.52500000000000002</v>
      </c>
      <c r="W150" s="548">
        <v>0.874</v>
      </c>
      <c r="X150" s="388">
        <v>127</v>
      </c>
      <c r="Y150" s="388">
        <v>31</v>
      </c>
      <c r="Z150" s="388">
        <v>2</v>
      </c>
      <c r="AA150" s="388">
        <v>2</v>
      </c>
      <c r="AB150" s="388">
        <v>0</v>
      </c>
      <c r="AC150" s="388">
        <v>1</v>
      </c>
      <c r="AD150" s="388">
        <v>0</v>
      </c>
      <c r="AE150" s="388" t="s">
        <v>7073</v>
      </c>
      <c r="AG150" s="549">
        <v>0</v>
      </c>
      <c r="AH150" s="549">
        <v>0</v>
      </c>
      <c r="AI150" s="549">
        <v>0</v>
      </c>
      <c r="AJ150" s="549">
        <v>0</v>
      </c>
      <c r="AK150" s="549">
        <v>0</v>
      </c>
      <c r="AL150" s="549">
        <v>0</v>
      </c>
      <c r="AM150" s="549">
        <v>2</v>
      </c>
      <c r="AN150" s="549">
        <v>14</v>
      </c>
      <c r="AO150" s="549">
        <v>2</v>
      </c>
      <c r="AP150" s="549">
        <v>17</v>
      </c>
      <c r="AQ150" s="549">
        <v>0</v>
      </c>
      <c r="AS150" s="388">
        <v>24</v>
      </c>
      <c r="AT150" s="388">
        <v>1</v>
      </c>
      <c r="AU150" s="388">
        <v>8</v>
      </c>
      <c r="AV150" s="388">
        <v>2</v>
      </c>
      <c r="AW150" s="388">
        <v>0</v>
      </c>
      <c r="AX150" s="388">
        <v>1</v>
      </c>
      <c r="AY150" s="388">
        <v>3</v>
      </c>
      <c r="AZ150" s="388">
        <v>3</v>
      </c>
      <c r="BA150" s="388">
        <v>3</v>
      </c>
      <c r="BB150" s="548">
        <v>0.33300000000000002</v>
      </c>
      <c r="BC150" s="548">
        <v>0.42899999999999999</v>
      </c>
      <c r="BD150" s="548">
        <v>0.54200000000000004</v>
      </c>
      <c r="BE150" s="548">
        <v>0.97099999999999997</v>
      </c>
      <c r="BG150" s="388">
        <v>35</v>
      </c>
      <c r="BH150" s="388">
        <v>7</v>
      </c>
      <c r="BI150" s="388">
        <v>9</v>
      </c>
      <c r="BJ150" s="388">
        <v>1</v>
      </c>
      <c r="BK150" s="388">
        <v>1</v>
      </c>
      <c r="BL150" s="388">
        <v>2</v>
      </c>
      <c r="BM150" s="388">
        <v>7</v>
      </c>
      <c r="BN150" s="388">
        <v>1</v>
      </c>
      <c r="BO150" s="388">
        <v>9</v>
      </c>
      <c r="BP150" s="548">
        <v>0.25700000000000001</v>
      </c>
      <c r="BQ150" s="548">
        <v>0.28899999999999998</v>
      </c>
      <c r="BR150" s="548">
        <v>0.51400000000000001</v>
      </c>
      <c r="BS150" s="548">
        <v>0.80300000000000005</v>
      </c>
    </row>
    <row r="151" spans="1:71">
      <c r="A151" s="388" t="s">
        <v>10890</v>
      </c>
      <c r="B151" s="388" t="s">
        <v>10891</v>
      </c>
      <c r="C151" s="388">
        <v>24</v>
      </c>
      <c r="D151" s="388" t="s">
        <v>77</v>
      </c>
      <c r="E151" s="388" t="s">
        <v>43</v>
      </c>
      <c r="F151" s="388" t="s">
        <v>10</v>
      </c>
      <c r="G151" s="388">
        <v>18</v>
      </c>
      <c r="H151" s="388">
        <v>63</v>
      </c>
      <c r="I151" s="388">
        <v>58</v>
      </c>
      <c r="J151" s="388">
        <v>9</v>
      </c>
      <c r="K151" s="388">
        <v>17</v>
      </c>
      <c r="L151" s="388">
        <v>2</v>
      </c>
      <c r="M151" s="388">
        <v>0</v>
      </c>
      <c r="N151" s="388">
        <v>3</v>
      </c>
      <c r="O151" s="388">
        <v>7</v>
      </c>
      <c r="P151" s="388">
        <v>0</v>
      </c>
      <c r="Q151" s="388">
        <v>1</v>
      </c>
      <c r="R151" s="388">
        <v>5</v>
      </c>
      <c r="S151" s="388">
        <v>11</v>
      </c>
      <c r="T151" s="548">
        <v>0.29299999999999998</v>
      </c>
      <c r="U151" s="548">
        <v>0.34899999999999998</v>
      </c>
      <c r="V151" s="548">
        <v>0.48299999999999998</v>
      </c>
      <c r="W151" s="548">
        <v>0.83199999999999996</v>
      </c>
      <c r="X151" s="388">
        <v>127</v>
      </c>
      <c r="Y151" s="388">
        <v>28</v>
      </c>
      <c r="Z151" s="388">
        <v>2</v>
      </c>
      <c r="AA151" s="388">
        <v>0</v>
      </c>
      <c r="AB151" s="388">
        <v>0</v>
      </c>
      <c r="AC151" s="388">
        <v>0</v>
      </c>
      <c r="AD151" s="388">
        <v>0</v>
      </c>
      <c r="AE151" s="388" t="s">
        <v>10892</v>
      </c>
      <c r="AG151" s="549">
        <v>0</v>
      </c>
      <c r="AH151" s="549">
        <v>0</v>
      </c>
      <c r="AI151" s="549">
        <v>0</v>
      </c>
      <c r="AJ151" s="549">
        <v>1</v>
      </c>
      <c r="AK151" s="549">
        <v>3</v>
      </c>
      <c r="AL151" s="549">
        <v>0</v>
      </c>
      <c r="AM151" s="549">
        <v>6</v>
      </c>
      <c r="AN151" s="549">
        <v>0</v>
      </c>
      <c r="AO151" s="549">
        <v>8</v>
      </c>
      <c r="AP151" s="549">
        <v>12</v>
      </c>
      <c r="AQ151" s="549">
        <v>0</v>
      </c>
      <c r="AS151" s="388">
        <v>22</v>
      </c>
      <c r="AT151" s="388">
        <v>6</v>
      </c>
      <c r="AU151" s="388">
        <v>8</v>
      </c>
      <c r="AV151" s="388">
        <v>0</v>
      </c>
      <c r="AW151" s="388">
        <v>0</v>
      </c>
      <c r="AX151" s="388">
        <v>3</v>
      </c>
      <c r="AY151" s="388">
        <v>5</v>
      </c>
      <c r="AZ151" s="388">
        <v>3</v>
      </c>
      <c r="BA151" s="388">
        <v>4</v>
      </c>
      <c r="BB151" s="548">
        <v>0.36399999999999999</v>
      </c>
      <c r="BC151" s="548">
        <v>0.44</v>
      </c>
      <c r="BD151" s="548">
        <v>0.77300000000000002</v>
      </c>
      <c r="BE151" s="548">
        <v>1.2130000000000001</v>
      </c>
      <c r="BG151" s="388">
        <v>36</v>
      </c>
      <c r="BH151" s="388">
        <v>3</v>
      </c>
      <c r="BI151" s="388">
        <v>9</v>
      </c>
      <c r="BJ151" s="388">
        <v>2</v>
      </c>
      <c r="BK151" s="388">
        <v>0</v>
      </c>
      <c r="BL151" s="388">
        <v>0</v>
      </c>
      <c r="BM151" s="388">
        <v>2</v>
      </c>
      <c r="BN151" s="388">
        <v>2</v>
      </c>
      <c r="BO151" s="388">
        <v>7</v>
      </c>
      <c r="BP151" s="548">
        <v>0.25</v>
      </c>
      <c r="BQ151" s="548">
        <v>0.28899999999999998</v>
      </c>
      <c r="BR151" s="548">
        <v>0.30599999999999999</v>
      </c>
      <c r="BS151" s="548">
        <v>0.59499999999999997</v>
      </c>
    </row>
    <row r="152" spans="1:71">
      <c r="A152" s="388" t="s">
        <v>7824</v>
      </c>
      <c r="B152" s="388" t="s">
        <v>7825</v>
      </c>
      <c r="C152" s="388">
        <v>27</v>
      </c>
      <c r="D152" s="388" t="s">
        <v>68</v>
      </c>
      <c r="E152" s="388" t="s">
        <v>43</v>
      </c>
      <c r="F152" s="388" t="s">
        <v>10</v>
      </c>
      <c r="G152" s="388">
        <v>28</v>
      </c>
      <c r="H152" s="388">
        <v>59</v>
      </c>
      <c r="I152" s="388">
        <v>58</v>
      </c>
      <c r="J152" s="388">
        <v>8</v>
      </c>
      <c r="K152" s="388">
        <v>16</v>
      </c>
      <c r="L152" s="388">
        <v>2</v>
      </c>
      <c r="M152" s="388">
        <v>1</v>
      </c>
      <c r="N152" s="388">
        <v>0</v>
      </c>
      <c r="O152" s="388">
        <v>3</v>
      </c>
      <c r="P152" s="388">
        <v>0</v>
      </c>
      <c r="Q152" s="388">
        <v>0</v>
      </c>
      <c r="R152" s="388">
        <v>1</v>
      </c>
      <c r="S152" s="388">
        <v>8</v>
      </c>
      <c r="T152" s="548">
        <v>0.27600000000000002</v>
      </c>
      <c r="U152" s="548">
        <v>0.28799999999999998</v>
      </c>
      <c r="V152" s="548">
        <v>0.34499999999999997</v>
      </c>
      <c r="W152" s="548">
        <v>0.63300000000000001</v>
      </c>
      <c r="X152" s="388">
        <v>67</v>
      </c>
      <c r="Y152" s="388">
        <v>20</v>
      </c>
      <c r="Z152" s="388">
        <v>0</v>
      </c>
      <c r="AA152" s="388">
        <v>0</v>
      </c>
      <c r="AB152" s="388">
        <v>0</v>
      </c>
      <c r="AC152" s="388">
        <v>0</v>
      </c>
      <c r="AD152" s="388">
        <v>0</v>
      </c>
      <c r="AE152" s="388" t="s">
        <v>7270</v>
      </c>
      <c r="AG152" s="549">
        <v>0</v>
      </c>
      <c r="AH152" s="549">
        <v>0</v>
      </c>
      <c r="AI152" s="549">
        <v>0</v>
      </c>
      <c r="AJ152" s="549">
        <v>13</v>
      </c>
      <c r="AK152" s="549">
        <v>7</v>
      </c>
      <c r="AL152" s="549">
        <v>0</v>
      </c>
      <c r="AM152" s="549">
        <v>0</v>
      </c>
      <c r="AN152" s="549">
        <v>0</v>
      </c>
      <c r="AO152" s="549">
        <v>0</v>
      </c>
      <c r="AP152" s="549">
        <v>0</v>
      </c>
      <c r="AQ152" s="549">
        <v>0</v>
      </c>
      <c r="AS152" s="388">
        <v>35</v>
      </c>
      <c r="AT152" s="388">
        <v>3</v>
      </c>
      <c r="AU152" s="388">
        <v>12</v>
      </c>
      <c r="AV152" s="388">
        <v>2</v>
      </c>
      <c r="AW152" s="388">
        <v>1</v>
      </c>
      <c r="AX152" s="388">
        <v>0</v>
      </c>
      <c r="AY152" s="388">
        <v>3</v>
      </c>
      <c r="AZ152" s="388">
        <v>0</v>
      </c>
      <c r="BA152" s="388">
        <v>5</v>
      </c>
      <c r="BB152" s="548">
        <v>0.34300000000000003</v>
      </c>
      <c r="BC152" s="548">
        <v>0.34300000000000003</v>
      </c>
      <c r="BD152" s="548">
        <v>0.45700000000000002</v>
      </c>
      <c r="BE152" s="548">
        <v>0.8</v>
      </c>
      <c r="BG152" s="388">
        <v>23</v>
      </c>
      <c r="BH152" s="388">
        <v>5</v>
      </c>
      <c r="BI152" s="388">
        <v>4</v>
      </c>
      <c r="BJ152" s="388">
        <v>0</v>
      </c>
      <c r="BK152" s="388">
        <v>0</v>
      </c>
      <c r="BL152" s="388">
        <v>0</v>
      </c>
      <c r="BM152" s="388">
        <v>0</v>
      </c>
      <c r="BN152" s="388">
        <v>1</v>
      </c>
      <c r="BO152" s="388">
        <v>3</v>
      </c>
      <c r="BP152" s="548">
        <v>0.17399999999999999</v>
      </c>
      <c r="BQ152" s="548">
        <v>0.20799999999999999</v>
      </c>
      <c r="BR152" s="548">
        <v>0.17399999999999999</v>
      </c>
      <c r="BS152" s="548">
        <v>0.38200000000000001</v>
      </c>
    </row>
    <row r="153" spans="1:71">
      <c r="A153" s="388" t="s">
        <v>10893</v>
      </c>
      <c r="B153" s="388" t="s">
        <v>10894</v>
      </c>
      <c r="C153" s="388">
        <v>23</v>
      </c>
      <c r="D153" s="388" t="s">
        <v>38</v>
      </c>
      <c r="E153" s="388" t="s">
        <v>34</v>
      </c>
      <c r="F153" s="388" t="s">
        <v>10</v>
      </c>
      <c r="G153" s="388">
        <v>31</v>
      </c>
      <c r="H153" s="388">
        <v>62</v>
      </c>
      <c r="I153" s="388">
        <v>57</v>
      </c>
      <c r="J153" s="388">
        <v>7</v>
      </c>
      <c r="K153" s="388">
        <v>12</v>
      </c>
      <c r="L153" s="388">
        <v>4</v>
      </c>
      <c r="M153" s="388">
        <v>0</v>
      </c>
      <c r="N153" s="388">
        <v>1</v>
      </c>
      <c r="O153" s="388">
        <v>1</v>
      </c>
      <c r="P153" s="388">
        <v>0</v>
      </c>
      <c r="Q153" s="388">
        <v>1</v>
      </c>
      <c r="R153" s="388">
        <v>3</v>
      </c>
      <c r="S153" s="388">
        <v>17</v>
      </c>
      <c r="T153" s="548">
        <v>0.21099999999999999</v>
      </c>
      <c r="U153" s="548">
        <v>0.27400000000000002</v>
      </c>
      <c r="V153" s="548">
        <v>0.33300000000000002</v>
      </c>
      <c r="W153" s="548">
        <v>0.60799999999999998</v>
      </c>
      <c r="X153" s="388">
        <v>68</v>
      </c>
      <c r="Y153" s="388">
        <v>19</v>
      </c>
      <c r="Z153" s="388">
        <v>0</v>
      </c>
      <c r="AA153" s="388">
        <v>2</v>
      </c>
      <c r="AB153" s="388">
        <v>0</v>
      </c>
      <c r="AC153" s="388">
        <v>0</v>
      </c>
      <c r="AD153" s="388">
        <v>0</v>
      </c>
      <c r="AE153" s="388" t="s">
        <v>10064</v>
      </c>
      <c r="AG153" s="549">
        <v>0</v>
      </c>
      <c r="AH153" s="549">
        <v>0</v>
      </c>
      <c r="AI153" s="549">
        <v>0</v>
      </c>
      <c r="AJ153" s="549">
        <v>0</v>
      </c>
      <c r="AK153" s="549">
        <v>0</v>
      </c>
      <c r="AL153" s="549">
        <v>0</v>
      </c>
      <c r="AM153" s="549">
        <v>4</v>
      </c>
      <c r="AN153" s="549">
        <v>12</v>
      </c>
      <c r="AO153" s="549">
        <v>12</v>
      </c>
      <c r="AP153" s="549">
        <v>27</v>
      </c>
      <c r="AQ153" s="549">
        <v>0</v>
      </c>
      <c r="AS153" s="388">
        <v>23</v>
      </c>
      <c r="AT153" s="388">
        <v>2</v>
      </c>
      <c r="AU153" s="388">
        <v>6</v>
      </c>
      <c r="AV153" s="388">
        <v>4</v>
      </c>
      <c r="AW153" s="388">
        <v>0</v>
      </c>
      <c r="AX153" s="388">
        <v>0</v>
      </c>
      <c r="AY153" s="388">
        <v>0</v>
      </c>
      <c r="AZ153" s="388">
        <v>2</v>
      </c>
      <c r="BA153" s="388">
        <v>11</v>
      </c>
      <c r="BB153" s="548">
        <v>0.26100000000000001</v>
      </c>
      <c r="BC153" s="548">
        <v>0.37</v>
      </c>
      <c r="BD153" s="548">
        <v>0.435</v>
      </c>
      <c r="BE153" s="548">
        <v>0.80500000000000005</v>
      </c>
      <c r="BG153" s="388">
        <v>34</v>
      </c>
      <c r="BH153" s="388">
        <v>5</v>
      </c>
      <c r="BI153" s="388">
        <v>6</v>
      </c>
      <c r="BJ153" s="388">
        <v>0</v>
      </c>
      <c r="BK153" s="388">
        <v>0</v>
      </c>
      <c r="BL153" s="388">
        <v>1</v>
      </c>
      <c r="BM153" s="388">
        <v>1</v>
      </c>
      <c r="BN153" s="388">
        <v>1</v>
      </c>
      <c r="BO153" s="388">
        <v>6</v>
      </c>
      <c r="BP153" s="548">
        <v>0.17599999999999999</v>
      </c>
      <c r="BQ153" s="548">
        <v>0.2</v>
      </c>
      <c r="BR153" s="548">
        <v>0.26500000000000001</v>
      </c>
      <c r="BS153" s="548">
        <v>0.46500000000000002</v>
      </c>
    </row>
    <row r="154" spans="1:71">
      <c r="A154" s="388" t="s">
        <v>7938</v>
      </c>
      <c r="B154" s="388" t="s">
        <v>7939</v>
      </c>
      <c r="C154" s="388">
        <v>22</v>
      </c>
      <c r="D154" s="388" t="s">
        <v>51</v>
      </c>
      <c r="E154" s="388" t="s">
        <v>52</v>
      </c>
      <c r="F154" s="388" t="s">
        <v>37</v>
      </c>
      <c r="G154" s="388">
        <v>21</v>
      </c>
      <c r="H154" s="388">
        <v>62</v>
      </c>
      <c r="I154" s="388">
        <v>56</v>
      </c>
      <c r="J154" s="388">
        <v>6</v>
      </c>
      <c r="K154" s="388">
        <v>10</v>
      </c>
      <c r="L154" s="388">
        <v>2</v>
      </c>
      <c r="M154" s="388">
        <v>0</v>
      </c>
      <c r="N154" s="388">
        <v>3</v>
      </c>
      <c r="O154" s="388">
        <v>8</v>
      </c>
      <c r="P154" s="388">
        <v>0</v>
      </c>
      <c r="Q154" s="388">
        <v>0</v>
      </c>
      <c r="R154" s="388">
        <v>5</v>
      </c>
      <c r="S154" s="388">
        <v>19</v>
      </c>
      <c r="T154" s="548">
        <v>0.17899999999999999</v>
      </c>
      <c r="U154" s="548">
        <v>0.25800000000000001</v>
      </c>
      <c r="V154" s="548">
        <v>0.375</v>
      </c>
      <c r="W154" s="548">
        <v>0.63300000000000001</v>
      </c>
      <c r="X154" s="388">
        <v>73</v>
      </c>
      <c r="Y154" s="388">
        <v>21</v>
      </c>
      <c r="Z154" s="388">
        <v>2</v>
      </c>
      <c r="AA154" s="388">
        <v>1</v>
      </c>
      <c r="AB154" s="388">
        <v>0</v>
      </c>
      <c r="AC154" s="388">
        <v>0</v>
      </c>
      <c r="AD154" s="388">
        <v>0</v>
      </c>
      <c r="AE154" s="388" t="s">
        <v>10022</v>
      </c>
      <c r="AG154" s="549">
        <v>0</v>
      </c>
      <c r="AH154" s="549">
        <v>10</v>
      </c>
      <c r="AI154" s="549">
        <v>0</v>
      </c>
      <c r="AJ154" s="549">
        <v>0</v>
      </c>
      <c r="AK154" s="549">
        <v>0</v>
      </c>
      <c r="AL154" s="549">
        <v>0</v>
      </c>
      <c r="AM154" s="549">
        <v>0</v>
      </c>
      <c r="AN154" s="549">
        <v>0</v>
      </c>
      <c r="AO154" s="549">
        <v>0</v>
      </c>
      <c r="AP154" s="549">
        <v>0</v>
      </c>
      <c r="AQ154" s="549">
        <v>2</v>
      </c>
      <c r="AS154" s="388">
        <v>29</v>
      </c>
      <c r="AT154" s="388">
        <v>3</v>
      </c>
      <c r="AU154" s="388">
        <v>5</v>
      </c>
      <c r="AV154" s="388">
        <v>1</v>
      </c>
      <c r="AW154" s="388">
        <v>0</v>
      </c>
      <c r="AX154" s="388">
        <v>1</v>
      </c>
      <c r="AY154" s="388">
        <v>4</v>
      </c>
      <c r="AZ154" s="388">
        <v>1</v>
      </c>
      <c r="BA154" s="388">
        <v>8</v>
      </c>
      <c r="BB154" s="548">
        <v>0.17199999999999999</v>
      </c>
      <c r="BC154" s="548">
        <v>0.2</v>
      </c>
      <c r="BD154" s="548">
        <v>0.31</v>
      </c>
      <c r="BE154" s="548">
        <v>0.51</v>
      </c>
      <c r="BG154" s="388">
        <v>27</v>
      </c>
      <c r="BH154" s="388">
        <v>3</v>
      </c>
      <c r="BI154" s="388">
        <v>5</v>
      </c>
      <c r="BJ154" s="388">
        <v>1</v>
      </c>
      <c r="BK154" s="388">
        <v>0</v>
      </c>
      <c r="BL154" s="388">
        <v>2</v>
      </c>
      <c r="BM154" s="388">
        <v>4</v>
      </c>
      <c r="BN154" s="388">
        <v>4</v>
      </c>
      <c r="BO154" s="388">
        <v>11</v>
      </c>
      <c r="BP154" s="548">
        <v>0.185</v>
      </c>
      <c r="BQ154" s="548">
        <v>0.313</v>
      </c>
      <c r="BR154" s="548">
        <v>0.44400000000000001</v>
      </c>
      <c r="BS154" s="548">
        <v>0.75700000000000001</v>
      </c>
    </row>
    <row r="155" spans="1:71">
      <c r="A155" s="388" t="s">
        <v>10895</v>
      </c>
      <c r="B155" s="388" t="s">
        <v>10896</v>
      </c>
      <c r="C155" s="388">
        <v>24</v>
      </c>
      <c r="D155" s="388" t="s">
        <v>66</v>
      </c>
      <c r="E155" s="388" t="s">
        <v>43</v>
      </c>
      <c r="F155" s="388" t="s">
        <v>35</v>
      </c>
      <c r="G155" s="388">
        <v>22</v>
      </c>
      <c r="H155" s="388">
        <v>62</v>
      </c>
      <c r="I155" s="388">
        <v>54</v>
      </c>
      <c r="J155" s="388">
        <v>2</v>
      </c>
      <c r="K155" s="388">
        <v>10</v>
      </c>
      <c r="L155" s="388">
        <v>2</v>
      </c>
      <c r="M155" s="388">
        <v>0</v>
      </c>
      <c r="N155" s="388">
        <v>1</v>
      </c>
      <c r="O155" s="388">
        <v>7</v>
      </c>
      <c r="P155" s="388">
        <v>1</v>
      </c>
      <c r="Q155" s="388">
        <v>0</v>
      </c>
      <c r="R155" s="388">
        <v>7</v>
      </c>
      <c r="S155" s="388">
        <v>23</v>
      </c>
      <c r="T155" s="548">
        <v>0.185</v>
      </c>
      <c r="U155" s="548">
        <v>0.27400000000000002</v>
      </c>
      <c r="V155" s="548">
        <v>0.27800000000000002</v>
      </c>
      <c r="W155" s="548">
        <v>0.55200000000000005</v>
      </c>
      <c r="X155" s="388">
        <v>54</v>
      </c>
      <c r="Y155" s="388">
        <v>15</v>
      </c>
      <c r="Z155" s="388">
        <v>0</v>
      </c>
      <c r="AA155" s="388">
        <v>0</v>
      </c>
      <c r="AB155" s="388">
        <v>0</v>
      </c>
      <c r="AC155" s="388">
        <v>1</v>
      </c>
      <c r="AD155" s="388">
        <v>0</v>
      </c>
      <c r="AE155" s="388" t="s">
        <v>6528</v>
      </c>
      <c r="AG155" s="549">
        <v>0</v>
      </c>
      <c r="AH155" s="549">
        <v>0</v>
      </c>
      <c r="AI155" s="549">
        <v>0</v>
      </c>
      <c r="AJ155" s="549">
        <v>0</v>
      </c>
      <c r="AK155" s="549">
        <v>0</v>
      </c>
      <c r="AL155" s="549">
        <v>0</v>
      </c>
      <c r="AM155" s="549">
        <v>15</v>
      </c>
      <c r="AN155" s="549">
        <v>0</v>
      </c>
      <c r="AO155" s="549">
        <v>0</v>
      </c>
      <c r="AP155" s="549">
        <v>15</v>
      </c>
      <c r="AQ155" s="549">
        <v>0</v>
      </c>
      <c r="AS155" s="388">
        <v>7</v>
      </c>
      <c r="AT155" s="388">
        <v>0</v>
      </c>
      <c r="AU155" s="388">
        <v>1</v>
      </c>
      <c r="AV155" s="388">
        <v>1</v>
      </c>
      <c r="AW155" s="388">
        <v>0</v>
      </c>
      <c r="AX155" s="388">
        <v>0</v>
      </c>
      <c r="AY155" s="388">
        <v>0</v>
      </c>
      <c r="AZ155" s="388">
        <v>2</v>
      </c>
      <c r="BA155" s="388">
        <v>4</v>
      </c>
      <c r="BB155" s="548">
        <v>0.14299999999999999</v>
      </c>
      <c r="BC155" s="548">
        <v>0.33300000000000002</v>
      </c>
      <c r="BD155" s="548">
        <v>0.28599999999999998</v>
      </c>
      <c r="BE155" s="548">
        <v>0.61899999999999999</v>
      </c>
      <c r="BG155" s="388">
        <v>47</v>
      </c>
      <c r="BH155" s="388">
        <v>2</v>
      </c>
      <c r="BI155" s="388">
        <v>9</v>
      </c>
      <c r="BJ155" s="388">
        <v>1</v>
      </c>
      <c r="BK155" s="388">
        <v>0</v>
      </c>
      <c r="BL155" s="388">
        <v>1</v>
      </c>
      <c r="BM155" s="388">
        <v>7</v>
      </c>
      <c r="BN155" s="388">
        <v>5</v>
      </c>
      <c r="BO155" s="388">
        <v>19</v>
      </c>
      <c r="BP155" s="548">
        <v>0.191</v>
      </c>
      <c r="BQ155" s="548">
        <v>0.26400000000000001</v>
      </c>
      <c r="BR155" s="548">
        <v>0.27700000000000002</v>
      </c>
      <c r="BS155" s="548">
        <v>0.54100000000000004</v>
      </c>
    </row>
    <row r="156" spans="1:71">
      <c r="A156" s="388" t="s">
        <v>10897</v>
      </c>
      <c r="B156" s="388" t="s">
        <v>10898</v>
      </c>
      <c r="C156" s="388">
        <v>29</v>
      </c>
      <c r="D156" s="388" t="s">
        <v>68</v>
      </c>
      <c r="E156" s="388" t="s">
        <v>43</v>
      </c>
      <c r="F156" s="388" t="s">
        <v>10</v>
      </c>
      <c r="G156" s="388">
        <v>27</v>
      </c>
      <c r="H156" s="388">
        <v>60</v>
      </c>
      <c r="I156" s="388">
        <v>54</v>
      </c>
      <c r="J156" s="388">
        <v>4</v>
      </c>
      <c r="K156" s="388">
        <v>9</v>
      </c>
      <c r="L156" s="388">
        <v>2</v>
      </c>
      <c r="M156" s="388">
        <v>0</v>
      </c>
      <c r="N156" s="388">
        <v>0</v>
      </c>
      <c r="O156" s="388">
        <v>4</v>
      </c>
      <c r="P156" s="388">
        <v>1</v>
      </c>
      <c r="Q156" s="388">
        <v>1</v>
      </c>
      <c r="R156" s="388">
        <v>2</v>
      </c>
      <c r="S156" s="388">
        <v>20</v>
      </c>
      <c r="T156" s="548">
        <v>0.16700000000000001</v>
      </c>
      <c r="U156" s="548">
        <v>0.217</v>
      </c>
      <c r="V156" s="548">
        <v>0.20399999999999999</v>
      </c>
      <c r="W156" s="548">
        <v>0.42</v>
      </c>
      <c r="X156" s="388">
        <v>12</v>
      </c>
      <c r="Y156" s="388">
        <v>11</v>
      </c>
      <c r="Z156" s="388">
        <v>2</v>
      </c>
      <c r="AA156" s="388">
        <v>2</v>
      </c>
      <c r="AB156" s="388">
        <v>0</v>
      </c>
      <c r="AC156" s="388">
        <v>2</v>
      </c>
      <c r="AD156" s="388">
        <v>0</v>
      </c>
      <c r="AE156" s="388" t="s">
        <v>10094</v>
      </c>
      <c r="AG156" s="549">
        <v>0</v>
      </c>
      <c r="AH156" s="549">
        <v>0</v>
      </c>
      <c r="AI156" s="549">
        <v>0</v>
      </c>
      <c r="AJ156" s="549">
        <v>0</v>
      </c>
      <c r="AK156" s="549">
        <v>0</v>
      </c>
      <c r="AL156" s="549">
        <v>0</v>
      </c>
      <c r="AM156" s="549">
        <v>14</v>
      </c>
      <c r="AN156" s="549">
        <v>0</v>
      </c>
      <c r="AO156" s="549">
        <v>3</v>
      </c>
      <c r="AP156" s="549">
        <v>17</v>
      </c>
      <c r="AQ156" s="549">
        <v>0</v>
      </c>
      <c r="AS156" s="388">
        <v>26</v>
      </c>
      <c r="AT156" s="388">
        <v>2</v>
      </c>
      <c r="AU156" s="388">
        <v>2</v>
      </c>
      <c r="AV156" s="388">
        <v>0</v>
      </c>
      <c r="AW156" s="388">
        <v>0</v>
      </c>
      <c r="AX156" s="388">
        <v>0</v>
      </c>
      <c r="AY156" s="388">
        <v>1</v>
      </c>
      <c r="AZ156" s="388">
        <v>1</v>
      </c>
      <c r="BA156" s="388">
        <v>11</v>
      </c>
      <c r="BB156" s="548">
        <v>7.6999999999999999E-2</v>
      </c>
      <c r="BC156" s="548">
        <v>0.13800000000000001</v>
      </c>
      <c r="BD156" s="548">
        <v>7.6999999999999999E-2</v>
      </c>
      <c r="BE156" s="548">
        <v>0.215</v>
      </c>
      <c r="BG156" s="388">
        <v>28</v>
      </c>
      <c r="BH156" s="388">
        <v>2</v>
      </c>
      <c r="BI156" s="388">
        <v>7</v>
      </c>
      <c r="BJ156" s="388">
        <v>2</v>
      </c>
      <c r="BK156" s="388">
        <v>0</v>
      </c>
      <c r="BL156" s="388">
        <v>0</v>
      </c>
      <c r="BM156" s="388">
        <v>3</v>
      </c>
      <c r="BN156" s="388">
        <v>1</v>
      </c>
      <c r="BO156" s="388">
        <v>9</v>
      </c>
      <c r="BP156" s="548">
        <v>0.25</v>
      </c>
      <c r="BQ156" s="548">
        <v>0.28999999999999998</v>
      </c>
      <c r="BR156" s="548">
        <v>0.32100000000000001</v>
      </c>
      <c r="BS156" s="548">
        <v>0.61099999999999999</v>
      </c>
    </row>
    <row r="157" spans="1:71">
      <c r="A157" s="388" t="s">
        <v>10899</v>
      </c>
      <c r="B157" s="388" t="s">
        <v>10900</v>
      </c>
      <c r="C157" s="388">
        <v>26</v>
      </c>
      <c r="D157" s="388" t="s">
        <v>49</v>
      </c>
      <c r="E157" s="388" t="s">
        <v>43</v>
      </c>
      <c r="F157" s="388" t="s">
        <v>10</v>
      </c>
      <c r="G157" s="388">
        <v>32</v>
      </c>
      <c r="H157" s="388">
        <v>58</v>
      </c>
      <c r="I157" s="388">
        <v>50</v>
      </c>
      <c r="J157" s="388">
        <v>11</v>
      </c>
      <c r="K157" s="388">
        <v>13</v>
      </c>
      <c r="L157" s="388">
        <v>1</v>
      </c>
      <c r="M157" s="388">
        <v>0</v>
      </c>
      <c r="N157" s="388">
        <v>4</v>
      </c>
      <c r="O157" s="388">
        <v>10</v>
      </c>
      <c r="P157" s="388">
        <v>2</v>
      </c>
      <c r="Q157" s="388">
        <v>1</v>
      </c>
      <c r="R157" s="388">
        <v>6</v>
      </c>
      <c r="S157" s="388">
        <v>19</v>
      </c>
      <c r="T157" s="548">
        <v>0.26</v>
      </c>
      <c r="U157" s="548">
        <v>0.36199999999999999</v>
      </c>
      <c r="V157" s="548">
        <v>0.52</v>
      </c>
      <c r="W157" s="548">
        <v>0.88200000000000001</v>
      </c>
      <c r="X157" s="388">
        <v>139</v>
      </c>
      <c r="Y157" s="388">
        <v>26</v>
      </c>
      <c r="Z157" s="388">
        <v>1</v>
      </c>
      <c r="AA157" s="388">
        <v>2</v>
      </c>
      <c r="AB157" s="388">
        <v>0</v>
      </c>
      <c r="AC157" s="388">
        <v>0</v>
      </c>
      <c r="AD157" s="388">
        <v>0</v>
      </c>
      <c r="AE157" s="388" t="s">
        <v>10901</v>
      </c>
      <c r="AG157" s="549">
        <v>0</v>
      </c>
      <c r="AH157" s="549">
        <v>0</v>
      </c>
      <c r="AI157" s="549">
        <v>4</v>
      </c>
      <c r="AJ157" s="549">
        <v>0</v>
      </c>
      <c r="AK157" s="549">
        <v>13</v>
      </c>
      <c r="AL157" s="549">
        <v>0</v>
      </c>
      <c r="AM157" s="549">
        <v>0</v>
      </c>
      <c r="AN157" s="549">
        <v>0</v>
      </c>
      <c r="AO157" s="549">
        <v>0</v>
      </c>
      <c r="AP157" s="549">
        <v>0</v>
      </c>
      <c r="AQ157" s="549">
        <v>0</v>
      </c>
      <c r="AS157" s="388">
        <v>21</v>
      </c>
      <c r="AT157" s="388">
        <v>2</v>
      </c>
      <c r="AU157" s="388">
        <v>7</v>
      </c>
      <c r="AV157" s="388">
        <v>0</v>
      </c>
      <c r="AW157" s="388">
        <v>0</v>
      </c>
      <c r="AX157" s="388">
        <v>1</v>
      </c>
      <c r="AY157" s="388">
        <v>5</v>
      </c>
      <c r="AZ157" s="388">
        <v>0</v>
      </c>
      <c r="BA157" s="388">
        <v>7</v>
      </c>
      <c r="BB157" s="548">
        <v>0.33300000000000002</v>
      </c>
      <c r="BC157" s="548">
        <v>0.33300000000000002</v>
      </c>
      <c r="BD157" s="548">
        <v>0.47599999999999998</v>
      </c>
      <c r="BE157" s="548">
        <v>0.80900000000000005</v>
      </c>
      <c r="BG157" s="388">
        <v>29</v>
      </c>
      <c r="BH157" s="388">
        <v>9</v>
      </c>
      <c r="BI157" s="388">
        <v>6</v>
      </c>
      <c r="BJ157" s="388">
        <v>1</v>
      </c>
      <c r="BK157" s="388">
        <v>0</v>
      </c>
      <c r="BL157" s="388">
        <v>3</v>
      </c>
      <c r="BM157" s="388">
        <v>5</v>
      </c>
      <c r="BN157" s="388">
        <v>6</v>
      </c>
      <c r="BO157" s="388">
        <v>12</v>
      </c>
      <c r="BP157" s="548">
        <v>0.20699999999999999</v>
      </c>
      <c r="BQ157" s="548">
        <v>0.378</v>
      </c>
      <c r="BR157" s="548">
        <v>0.55200000000000005</v>
      </c>
      <c r="BS157" s="548">
        <v>0.93</v>
      </c>
    </row>
    <row r="158" spans="1:71">
      <c r="T158" s="548"/>
      <c r="U158" s="548"/>
      <c r="V158" s="548"/>
      <c r="W158" s="548"/>
      <c r="AG158" s="549"/>
      <c r="AH158" s="549"/>
      <c r="AI158" s="549"/>
      <c r="AJ158" s="549"/>
      <c r="AK158" s="549"/>
      <c r="AL158" s="549"/>
      <c r="AM158" s="549"/>
      <c r="AN158" s="549"/>
      <c r="AO158" s="549"/>
      <c r="AP158" s="549"/>
      <c r="AQ158" s="549"/>
      <c r="BB158" s="548"/>
      <c r="BC158" s="548"/>
      <c r="BD158" s="548"/>
      <c r="BE158" s="548"/>
      <c r="BP158" s="548"/>
      <c r="BQ158" s="548"/>
      <c r="BR158" s="548"/>
      <c r="BS158" s="548"/>
    </row>
    <row r="159" spans="1:71">
      <c r="A159" s="623"/>
      <c r="B159" s="623"/>
      <c r="C159" s="623"/>
      <c r="D159" s="623"/>
      <c r="E159" s="623"/>
      <c r="F159" s="623"/>
      <c r="G159" s="623"/>
      <c r="H159" s="623"/>
      <c r="I159" s="623"/>
      <c r="J159" s="623"/>
      <c r="K159" s="623"/>
      <c r="L159" s="623"/>
      <c r="M159" s="623"/>
      <c r="N159" s="623"/>
      <c r="O159" s="623"/>
      <c r="P159" s="623"/>
      <c r="Q159" s="623"/>
      <c r="R159" s="623"/>
      <c r="S159" s="623"/>
      <c r="T159" s="624"/>
      <c r="U159" s="624"/>
      <c r="V159" s="624"/>
      <c r="W159" s="624"/>
      <c r="X159" s="623"/>
      <c r="Y159" s="623"/>
      <c r="Z159" s="623"/>
      <c r="AA159" s="623"/>
      <c r="AB159" s="623"/>
      <c r="AC159" s="623"/>
      <c r="AD159" s="623"/>
      <c r="AE159" s="623"/>
      <c r="AF159" s="623"/>
      <c r="AG159" s="631"/>
      <c r="AH159" s="631"/>
      <c r="AI159" s="631"/>
      <c r="AJ159" s="631"/>
      <c r="AK159" s="631"/>
      <c r="AL159" s="631"/>
      <c r="AM159" s="631"/>
      <c r="AN159" s="631"/>
      <c r="AO159" s="631"/>
      <c r="AP159" s="631"/>
      <c r="AQ159" s="631"/>
      <c r="AR159" s="623"/>
      <c r="AS159" s="623"/>
      <c r="AT159" s="623"/>
      <c r="AU159" s="623"/>
      <c r="AV159" s="623"/>
      <c r="AW159" s="623"/>
      <c r="AX159" s="623"/>
      <c r="AY159" s="623"/>
      <c r="AZ159" s="623"/>
      <c r="BA159" s="623"/>
      <c r="BB159" s="624"/>
      <c r="BC159" s="624"/>
      <c r="BD159" s="624"/>
      <c r="BE159" s="624"/>
      <c r="BF159" s="623"/>
      <c r="BG159" s="623"/>
      <c r="BH159" s="623"/>
      <c r="BI159" s="623"/>
      <c r="BJ159" s="623"/>
      <c r="BK159" s="623"/>
      <c r="BL159" s="623"/>
      <c r="BM159" s="623"/>
      <c r="BN159" s="623"/>
      <c r="BO159" s="623"/>
      <c r="BP159" s="624"/>
      <c r="BQ159" s="624"/>
      <c r="BR159" s="624"/>
      <c r="BS159" s="624"/>
    </row>
    <row r="160" spans="1:71" ht="26.25">
      <c r="A160" s="623"/>
      <c r="B160" s="623"/>
      <c r="C160" s="623"/>
      <c r="D160" s="623"/>
      <c r="E160" s="623"/>
      <c r="F160" s="623"/>
      <c r="G160" s="623"/>
      <c r="H160" s="623"/>
      <c r="I160" s="623"/>
      <c r="J160" s="623"/>
      <c r="K160" s="623"/>
      <c r="L160" s="623"/>
      <c r="M160" s="623"/>
      <c r="N160" s="623"/>
      <c r="O160" s="623"/>
      <c r="P160" s="627" t="s">
        <v>10902</v>
      </c>
      <c r="Q160" s="632"/>
      <c r="R160" s="632"/>
      <c r="S160" s="632"/>
      <c r="T160" s="633"/>
      <c r="U160" s="633"/>
      <c r="V160" s="633"/>
      <c r="W160" s="633"/>
      <c r="X160" s="632"/>
      <c r="Y160" s="632"/>
      <c r="Z160" s="632"/>
      <c r="AA160" s="632"/>
      <c r="AB160" s="632"/>
      <c r="AC160" s="632"/>
      <c r="AD160" s="632"/>
      <c r="AE160" s="632"/>
      <c r="AF160" s="632"/>
      <c r="AG160" s="634"/>
      <c r="AH160" s="634"/>
      <c r="AI160" s="634"/>
      <c r="AJ160" s="634"/>
      <c r="AK160" s="634"/>
      <c r="AL160" s="634"/>
      <c r="AM160" s="634"/>
      <c r="AN160" s="634"/>
      <c r="AO160" s="634"/>
      <c r="AP160" s="634"/>
      <c r="AQ160" s="631"/>
      <c r="AR160" s="623"/>
      <c r="AS160" s="623"/>
      <c r="AT160" s="623"/>
      <c r="AU160" s="623"/>
      <c r="AV160" s="623"/>
      <c r="AW160" s="623"/>
      <c r="AX160" s="623"/>
      <c r="AY160" s="623"/>
      <c r="AZ160" s="623"/>
      <c r="BA160" s="623"/>
      <c r="BB160" s="624"/>
      <c r="BC160" s="624"/>
      <c r="BD160" s="624"/>
      <c r="BE160" s="624"/>
      <c r="BF160" s="623"/>
      <c r="BG160" s="623"/>
      <c r="BH160" s="623"/>
      <c r="BI160" s="623"/>
      <c r="BJ160" s="623"/>
      <c r="BK160" s="623"/>
      <c r="BL160" s="623"/>
      <c r="BM160" s="623"/>
      <c r="BN160" s="623"/>
      <c r="BO160" s="623"/>
      <c r="BP160" s="624"/>
      <c r="BQ160" s="624"/>
      <c r="BR160" s="624"/>
      <c r="BS160" s="624"/>
    </row>
    <row r="161" spans="1:71">
      <c r="A161" s="623"/>
      <c r="B161" s="623"/>
      <c r="C161" s="623"/>
      <c r="D161" s="623"/>
      <c r="E161" s="623"/>
      <c r="F161" s="623"/>
      <c r="G161" s="623"/>
      <c r="H161" s="623"/>
      <c r="I161" s="623"/>
      <c r="J161" s="623"/>
      <c r="K161" s="623"/>
      <c r="L161" s="623"/>
      <c r="M161" s="623"/>
      <c r="N161" s="623"/>
      <c r="O161" s="623"/>
      <c r="P161" s="623"/>
      <c r="Q161" s="623" t="s">
        <v>10903</v>
      </c>
      <c r="R161" s="623"/>
      <c r="S161" s="623"/>
      <c r="T161" s="624"/>
      <c r="U161" s="624"/>
      <c r="V161" s="624"/>
      <c r="W161" s="624"/>
      <c r="X161" s="623"/>
      <c r="Y161" s="623"/>
      <c r="Z161" s="623"/>
      <c r="AA161" s="623"/>
      <c r="AB161" s="623"/>
      <c r="AC161" s="623"/>
      <c r="AD161" s="623"/>
      <c r="AE161" s="623"/>
      <c r="AF161" s="623"/>
      <c r="AG161" s="631"/>
      <c r="AH161" s="631"/>
      <c r="AI161" s="631"/>
      <c r="AJ161" s="631"/>
      <c r="AK161" s="631"/>
      <c r="AL161" s="631"/>
      <c r="AM161" s="631"/>
      <c r="AN161" s="631"/>
      <c r="AO161" s="631"/>
      <c r="AP161" s="631"/>
      <c r="AQ161" s="631"/>
      <c r="AR161" s="623"/>
      <c r="AS161" s="623"/>
      <c r="AT161" s="623"/>
      <c r="AU161" s="623"/>
      <c r="AV161" s="623"/>
      <c r="AW161" s="623"/>
      <c r="AX161" s="623"/>
      <c r="AY161" s="623"/>
      <c r="AZ161" s="623"/>
      <c r="BA161" s="623"/>
      <c r="BB161" s="624"/>
      <c r="BC161" s="624"/>
      <c r="BD161" s="624"/>
      <c r="BE161" s="624"/>
      <c r="BF161" s="623"/>
      <c r="BG161" s="623"/>
      <c r="BH161" s="623"/>
      <c r="BI161" s="623"/>
      <c r="BJ161" s="623"/>
      <c r="BK161" s="623"/>
      <c r="BL161" s="623"/>
      <c r="BM161" s="623"/>
      <c r="BN161" s="623"/>
      <c r="BO161" s="623"/>
      <c r="BP161" s="624"/>
      <c r="BQ161" s="624"/>
      <c r="BR161" s="624"/>
      <c r="BS161" s="624"/>
    </row>
    <row r="162" spans="1:71">
      <c r="A162" s="623"/>
      <c r="B162" s="623"/>
      <c r="C162" s="623"/>
      <c r="D162" s="623"/>
      <c r="E162" s="623"/>
      <c r="F162" s="623"/>
      <c r="G162" s="623"/>
      <c r="H162" s="623"/>
      <c r="I162" s="623"/>
      <c r="J162" s="623"/>
      <c r="K162" s="623"/>
      <c r="L162" s="623"/>
      <c r="M162" s="623"/>
      <c r="N162" s="623"/>
      <c r="O162" s="623"/>
      <c r="P162" s="623"/>
      <c r="Q162" s="623"/>
      <c r="R162" s="623"/>
      <c r="S162" s="623"/>
      <c r="T162" s="624"/>
      <c r="U162" s="624"/>
      <c r="V162" s="624"/>
      <c r="W162" s="624"/>
      <c r="X162" s="623"/>
      <c r="Y162" s="623"/>
      <c r="Z162" s="623"/>
      <c r="AA162" s="623"/>
      <c r="AB162" s="623"/>
      <c r="AC162" s="623"/>
      <c r="AD162" s="623"/>
      <c r="AE162" s="623"/>
      <c r="AF162" s="623"/>
      <c r="AG162" s="631"/>
      <c r="AH162" s="631"/>
      <c r="AI162" s="631"/>
      <c r="AJ162" s="631"/>
      <c r="AK162" s="631"/>
      <c r="AL162" s="631"/>
      <c r="AM162" s="631"/>
      <c r="AN162" s="631"/>
      <c r="AO162" s="631"/>
      <c r="AP162" s="631"/>
      <c r="AQ162" s="631"/>
      <c r="AR162" s="623"/>
      <c r="AS162" s="623"/>
      <c r="AT162" s="623"/>
      <c r="AU162" s="623"/>
      <c r="AV162" s="623"/>
      <c r="AW162" s="623"/>
      <c r="AX162" s="623"/>
      <c r="AY162" s="623"/>
      <c r="AZ162" s="623"/>
      <c r="BA162" s="623"/>
      <c r="BB162" s="624"/>
      <c r="BC162" s="624"/>
      <c r="BD162" s="624"/>
      <c r="BE162" s="624"/>
      <c r="BF162" s="623"/>
      <c r="BG162" s="623"/>
      <c r="BH162" s="623"/>
      <c r="BI162" s="623"/>
      <c r="BJ162" s="623"/>
      <c r="BK162" s="623"/>
      <c r="BL162" s="623"/>
      <c r="BM162" s="623"/>
      <c r="BN162" s="623"/>
      <c r="BO162" s="623"/>
      <c r="BP162" s="624"/>
      <c r="BQ162" s="624"/>
      <c r="BR162" s="624"/>
      <c r="BS162" s="624"/>
    </row>
    <row r="163" spans="1:71">
      <c r="T163" s="548"/>
      <c r="U163" s="548"/>
      <c r="V163" s="548"/>
      <c r="W163" s="548"/>
      <c r="AG163" s="549"/>
      <c r="AH163" s="549"/>
      <c r="AI163" s="549"/>
      <c r="AJ163" s="549"/>
      <c r="AK163" s="549"/>
      <c r="AL163" s="549"/>
      <c r="AM163" s="549"/>
      <c r="AN163" s="549"/>
      <c r="AO163" s="549"/>
      <c r="AP163" s="549"/>
      <c r="AQ163" s="549"/>
      <c r="BB163" s="548"/>
      <c r="BC163" s="548"/>
      <c r="BD163" s="548"/>
      <c r="BE163" s="548"/>
      <c r="BP163" s="548"/>
      <c r="BQ163" s="548"/>
      <c r="BR163" s="548"/>
      <c r="BS163" s="548"/>
    </row>
    <row r="164" spans="1:71">
      <c r="A164" s="388" t="s">
        <v>7757</v>
      </c>
      <c r="B164" s="388" t="s">
        <v>7758</v>
      </c>
      <c r="C164" s="388">
        <v>33</v>
      </c>
      <c r="D164" s="388" t="s">
        <v>42</v>
      </c>
      <c r="E164" s="388" t="s">
        <v>43</v>
      </c>
      <c r="F164" s="388" t="s">
        <v>37</v>
      </c>
      <c r="G164" s="388">
        <v>22</v>
      </c>
      <c r="H164" s="388">
        <v>57</v>
      </c>
      <c r="I164" s="388">
        <v>49</v>
      </c>
      <c r="J164" s="388">
        <v>3</v>
      </c>
      <c r="K164" s="388">
        <v>7</v>
      </c>
      <c r="L164" s="388">
        <v>2</v>
      </c>
      <c r="M164" s="388">
        <v>1</v>
      </c>
      <c r="N164" s="388">
        <v>0</v>
      </c>
      <c r="O164" s="388">
        <v>4</v>
      </c>
      <c r="P164" s="388">
        <v>0</v>
      </c>
      <c r="Q164" s="388">
        <v>0</v>
      </c>
      <c r="R164" s="388">
        <v>7</v>
      </c>
      <c r="S164" s="388">
        <v>15</v>
      </c>
      <c r="T164" s="548">
        <v>0.14299999999999999</v>
      </c>
      <c r="U164" s="548">
        <v>0.246</v>
      </c>
      <c r="V164" s="548">
        <v>0.224</v>
      </c>
      <c r="W164" s="548">
        <v>0.47</v>
      </c>
      <c r="X164" s="388">
        <v>35</v>
      </c>
      <c r="Y164" s="388">
        <v>11</v>
      </c>
      <c r="Z164" s="388">
        <v>2</v>
      </c>
      <c r="AA164" s="388">
        <v>0</v>
      </c>
      <c r="AB164" s="388">
        <v>0</v>
      </c>
      <c r="AC164" s="388">
        <v>1</v>
      </c>
      <c r="AD164" s="388">
        <v>0</v>
      </c>
      <c r="AE164" s="388" t="s">
        <v>6524</v>
      </c>
      <c r="AG164" s="549">
        <v>0</v>
      </c>
      <c r="AH164" s="549">
        <v>18</v>
      </c>
      <c r="AI164" s="549">
        <v>0</v>
      </c>
      <c r="AJ164" s="549">
        <v>0</v>
      </c>
      <c r="AK164" s="549">
        <v>0</v>
      </c>
      <c r="AL164" s="549">
        <v>0</v>
      </c>
      <c r="AM164" s="549">
        <v>0</v>
      </c>
      <c r="AN164" s="549">
        <v>0</v>
      </c>
      <c r="AO164" s="549">
        <v>0</v>
      </c>
      <c r="AP164" s="549">
        <v>0</v>
      </c>
      <c r="AQ164" s="549">
        <v>0</v>
      </c>
      <c r="AS164" s="388">
        <v>17</v>
      </c>
      <c r="AT164" s="388">
        <v>1</v>
      </c>
      <c r="AU164" s="388">
        <v>2</v>
      </c>
      <c r="AV164" s="388">
        <v>0</v>
      </c>
      <c r="AW164" s="388">
        <v>0</v>
      </c>
      <c r="AX164" s="388">
        <v>0</v>
      </c>
      <c r="AY164" s="388">
        <v>0</v>
      </c>
      <c r="AZ164" s="388">
        <v>1</v>
      </c>
      <c r="BA164" s="388">
        <v>4</v>
      </c>
      <c r="BB164" s="548">
        <v>0.11799999999999999</v>
      </c>
      <c r="BC164" s="548">
        <v>0.16700000000000001</v>
      </c>
      <c r="BD164" s="548">
        <v>0.11799999999999999</v>
      </c>
      <c r="BE164" s="548">
        <v>0.28499999999999998</v>
      </c>
      <c r="BG164" s="388">
        <v>32</v>
      </c>
      <c r="BH164" s="388">
        <v>2</v>
      </c>
      <c r="BI164" s="388">
        <v>5</v>
      </c>
      <c r="BJ164" s="388">
        <v>2</v>
      </c>
      <c r="BK164" s="388">
        <v>1</v>
      </c>
      <c r="BL164" s="388">
        <v>0</v>
      </c>
      <c r="BM164" s="388">
        <v>4</v>
      </c>
      <c r="BN164" s="388">
        <v>6</v>
      </c>
      <c r="BO164" s="388">
        <v>11</v>
      </c>
      <c r="BP164" s="548">
        <v>0.156</v>
      </c>
      <c r="BQ164" s="548">
        <v>0.28199999999999997</v>
      </c>
      <c r="BR164" s="548">
        <v>0.28100000000000003</v>
      </c>
      <c r="BS164" s="548">
        <v>0.56299999999999994</v>
      </c>
    </row>
    <row r="165" spans="1:71">
      <c r="A165" s="388" t="s">
        <v>7878</v>
      </c>
      <c r="B165" s="388" t="s">
        <v>7879</v>
      </c>
      <c r="C165" s="388">
        <v>33</v>
      </c>
      <c r="D165" s="388" t="s">
        <v>134</v>
      </c>
      <c r="E165" s="388" t="s">
        <v>34</v>
      </c>
      <c r="F165" s="388" t="s">
        <v>10</v>
      </c>
      <c r="G165" s="388">
        <v>25</v>
      </c>
      <c r="H165" s="388">
        <v>54</v>
      </c>
      <c r="I165" s="388">
        <v>49</v>
      </c>
      <c r="J165" s="388">
        <v>8</v>
      </c>
      <c r="K165" s="388">
        <v>7</v>
      </c>
      <c r="L165" s="388">
        <v>1</v>
      </c>
      <c r="M165" s="388">
        <v>0</v>
      </c>
      <c r="N165" s="388">
        <v>1</v>
      </c>
      <c r="O165" s="388">
        <v>2</v>
      </c>
      <c r="P165" s="388">
        <v>1</v>
      </c>
      <c r="Q165" s="388">
        <v>0</v>
      </c>
      <c r="R165" s="388">
        <v>4</v>
      </c>
      <c r="S165" s="388">
        <v>6</v>
      </c>
      <c r="T165" s="548">
        <v>0.14299999999999999</v>
      </c>
      <c r="U165" s="548">
        <v>0.20799999999999999</v>
      </c>
      <c r="V165" s="548">
        <v>0.224</v>
      </c>
      <c r="W165" s="548">
        <v>0.432</v>
      </c>
      <c r="X165" s="388">
        <v>17</v>
      </c>
      <c r="Y165" s="388">
        <v>11</v>
      </c>
      <c r="Z165" s="388">
        <v>2</v>
      </c>
      <c r="AA165" s="388">
        <v>0</v>
      </c>
      <c r="AB165" s="388">
        <v>1</v>
      </c>
      <c r="AC165" s="388">
        <v>0</v>
      </c>
      <c r="AD165" s="388">
        <v>0</v>
      </c>
      <c r="AE165" s="388" t="s">
        <v>10166</v>
      </c>
      <c r="AG165" s="549">
        <v>0</v>
      </c>
      <c r="AH165" s="549">
        <v>0</v>
      </c>
      <c r="AI165" s="549">
        <v>0</v>
      </c>
      <c r="AJ165" s="549">
        <v>0</v>
      </c>
      <c r="AK165" s="549">
        <v>0</v>
      </c>
      <c r="AL165" s="549">
        <v>0</v>
      </c>
      <c r="AM165" s="549">
        <v>7</v>
      </c>
      <c r="AN165" s="549">
        <v>2</v>
      </c>
      <c r="AO165" s="549">
        <v>17</v>
      </c>
      <c r="AP165" s="549">
        <v>24</v>
      </c>
      <c r="AQ165" s="549">
        <v>1</v>
      </c>
      <c r="AS165" s="388">
        <v>18</v>
      </c>
      <c r="AT165" s="388">
        <v>1</v>
      </c>
      <c r="AU165" s="388">
        <v>0</v>
      </c>
      <c r="AV165" s="388">
        <v>0</v>
      </c>
      <c r="AW165" s="388">
        <v>0</v>
      </c>
      <c r="AX165" s="388">
        <v>0</v>
      </c>
      <c r="AY165" s="388">
        <v>0</v>
      </c>
      <c r="AZ165" s="388">
        <v>1</v>
      </c>
      <c r="BA165" s="388">
        <v>4</v>
      </c>
      <c r="BB165" s="548">
        <v>0</v>
      </c>
      <c r="BC165" s="548">
        <v>5.2999999999999999E-2</v>
      </c>
      <c r="BD165" s="548">
        <v>0</v>
      </c>
      <c r="BE165" s="548">
        <v>5.2999999999999999E-2</v>
      </c>
      <c r="BG165" s="388">
        <v>31</v>
      </c>
      <c r="BH165" s="388">
        <v>7</v>
      </c>
      <c r="BI165" s="388">
        <v>7</v>
      </c>
      <c r="BJ165" s="388">
        <v>1</v>
      </c>
      <c r="BK165" s="388">
        <v>0</v>
      </c>
      <c r="BL165" s="388">
        <v>1</v>
      </c>
      <c r="BM165" s="388">
        <v>2</v>
      </c>
      <c r="BN165" s="388">
        <v>3</v>
      </c>
      <c r="BO165" s="388">
        <v>2</v>
      </c>
      <c r="BP165" s="548">
        <v>0.22600000000000001</v>
      </c>
      <c r="BQ165" s="548">
        <v>0.29399999999999998</v>
      </c>
      <c r="BR165" s="548">
        <v>0.35499999999999998</v>
      </c>
      <c r="BS165" s="548">
        <v>0.64900000000000002</v>
      </c>
    </row>
    <row r="166" spans="1:71">
      <c r="A166" s="388" t="s">
        <v>7944</v>
      </c>
      <c r="B166" s="388" t="s">
        <v>7945</v>
      </c>
      <c r="C166" s="388">
        <v>27</v>
      </c>
      <c r="D166" s="388" t="s">
        <v>48</v>
      </c>
      <c r="E166" s="388" t="s">
        <v>43</v>
      </c>
      <c r="F166" s="388" t="s">
        <v>10</v>
      </c>
      <c r="G166" s="388">
        <v>37</v>
      </c>
      <c r="H166" s="388">
        <v>53</v>
      </c>
      <c r="I166" s="388">
        <v>49</v>
      </c>
      <c r="J166" s="388">
        <v>6</v>
      </c>
      <c r="K166" s="388">
        <v>8</v>
      </c>
      <c r="L166" s="388">
        <v>2</v>
      </c>
      <c r="M166" s="388">
        <v>0</v>
      </c>
      <c r="N166" s="388">
        <v>3</v>
      </c>
      <c r="O166" s="388">
        <v>6</v>
      </c>
      <c r="P166" s="388">
        <v>1</v>
      </c>
      <c r="Q166" s="388">
        <v>0</v>
      </c>
      <c r="R166" s="388">
        <v>3</v>
      </c>
      <c r="S166" s="388">
        <v>22</v>
      </c>
      <c r="T166" s="548">
        <v>0.16300000000000001</v>
      </c>
      <c r="U166" s="548">
        <v>0.22600000000000001</v>
      </c>
      <c r="V166" s="548">
        <v>0.38800000000000001</v>
      </c>
      <c r="W166" s="548">
        <v>0.61399999999999999</v>
      </c>
      <c r="X166" s="388">
        <v>57</v>
      </c>
      <c r="Y166" s="388">
        <v>19</v>
      </c>
      <c r="Z166" s="388">
        <v>1</v>
      </c>
      <c r="AA166" s="388">
        <v>1</v>
      </c>
      <c r="AB166" s="388">
        <v>0</v>
      </c>
      <c r="AC166" s="388">
        <v>0</v>
      </c>
      <c r="AD166" s="388">
        <v>0</v>
      </c>
      <c r="AE166" s="388" t="s">
        <v>10133</v>
      </c>
      <c r="AG166" s="549">
        <v>0</v>
      </c>
      <c r="AH166" s="549">
        <v>0</v>
      </c>
      <c r="AI166" s="549">
        <v>7</v>
      </c>
      <c r="AJ166" s="549">
        <v>0</v>
      </c>
      <c r="AK166" s="549">
        <v>0</v>
      </c>
      <c r="AL166" s="549">
        <v>0</v>
      </c>
      <c r="AM166" s="549">
        <v>1</v>
      </c>
      <c r="AN166" s="549">
        <v>0</v>
      </c>
      <c r="AO166" s="549">
        <v>0</v>
      </c>
      <c r="AP166" s="549">
        <v>1</v>
      </c>
      <c r="AQ166" s="549">
        <v>1</v>
      </c>
      <c r="AS166" s="388">
        <v>32</v>
      </c>
      <c r="AT166" s="388">
        <v>5</v>
      </c>
      <c r="AU166" s="388">
        <v>6</v>
      </c>
      <c r="AV166" s="388">
        <v>1</v>
      </c>
      <c r="AW166" s="388">
        <v>0</v>
      </c>
      <c r="AX166" s="388">
        <v>3</v>
      </c>
      <c r="AY166" s="388">
        <v>5</v>
      </c>
      <c r="AZ166" s="388">
        <v>0</v>
      </c>
      <c r="BA166" s="388">
        <v>13</v>
      </c>
      <c r="BB166" s="548">
        <v>0.188</v>
      </c>
      <c r="BC166" s="548">
        <v>0.188</v>
      </c>
      <c r="BD166" s="548">
        <v>0.5</v>
      </c>
      <c r="BE166" s="548">
        <v>0.68799999999999994</v>
      </c>
      <c r="BG166" s="388">
        <v>17</v>
      </c>
      <c r="BH166" s="388">
        <v>1</v>
      </c>
      <c r="BI166" s="388">
        <v>2</v>
      </c>
      <c r="BJ166" s="388">
        <v>1</v>
      </c>
      <c r="BK166" s="388">
        <v>0</v>
      </c>
      <c r="BL166" s="388">
        <v>0</v>
      </c>
      <c r="BM166" s="388">
        <v>1</v>
      </c>
      <c r="BN166" s="388">
        <v>3</v>
      </c>
      <c r="BO166" s="388">
        <v>9</v>
      </c>
      <c r="BP166" s="548">
        <v>0.11799999999999999</v>
      </c>
      <c r="BQ166" s="548">
        <v>0.28599999999999998</v>
      </c>
      <c r="BR166" s="548">
        <v>0.17599999999999999</v>
      </c>
      <c r="BS166" s="548">
        <v>0.46200000000000002</v>
      </c>
    </row>
    <row r="167" spans="1:71">
      <c r="A167" s="388" t="s">
        <v>10904</v>
      </c>
      <c r="B167" s="388" t="s">
        <v>10905</v>
      </c>
      <c r="C167" s="388">
        <v>21</v>
      </c>
      <c r="D167" s="388" t="s">
        <v>128</v>
      </c>
      <c r="E167" s="388" t="s">
        <v>43</v>
      </c>
      <c r="F167" s="388" t="s">
        <v>10</v>
      </c>
      <c r="G167" s="388">
        <v>12</v>
      </c>
      <c r="H167" s="388">
        <v>53</v>
      </c>
      <c r="I167" s="388">
        <v>48</v>
      </c>
      <c r="J167" s="388">
        <v>5</v>
      </c>
      <c r="K167" s="388">
        <v>10</v>
      </c>
      <c r="L167" s="388">
        <v>1</v>
      </c>
      <c r="M167" s="388">
        <v>0</v>
      </c>
      <c r="N167" s="388">
        <v>2</v>
      </c>
      <c r="O167" s="388">
        <v>5</v>
      </c>
      <c r="P167" s="388">
        <v>1</v>
      </c>
      <c r="Q167" s="388">
        <v>0</v>
      </c>
      <c r="R167" s="388">
        <v>3</v>
      </c>
      <c r="S167" s="388">
        <v>10</v>
      </c>
      <c r="T167" s="548">
        <v>0.20799999999999999</v>
      </c>
      <c r="U167" s="548">
        <v>0.26400000000000001</v>
      </c>
      <c r="V167" s="548">
        <v>0.35399999999999998</v>
      </c>
      <c r="W167" s="548">
        <v>0.61799999999999999</v>
      </c>
      <c r="X167" s="388">
        <v>70</v>
      </c>
      <c r="Y167" s="388">
        <v>17</v>
      </c>
      <c r="Z167" s="388">
        <v>0</v>
      </c>
      <c r="AA167" s="388">
        <v>1</v>
      </c>
      <c r="AB167" s="388">
        <v>0</v>
      </c>
      <c r="AC167" s="388">
        <v>1</v>
      </c>
      <c r="AD167" s="388">
        <v>0</v>
      </c>
      <c r="AE167" s="388" t="s">
        <v>6530</v>
      </c>
      <c r="AG167" s="549">
        <v>0</v>
      </c>
      <c r="AH167" s="549">
        <v>0</v>
      </c>
      <c r="AI167" s="549">
        <v>0</v>
      </c>
      <c r="AJ167" s="549">
        <v>12</v>
      </c>
      <c r="AK167" s="549">
        <v>0</v>
      </c>
      <c r="AL167" s="549">
        <v>0</v>
      </c>
      <c r="AM167" s="549">
        <v>0</v>
      </c>
      <c r="AN167" s="549">
        <v>0</v>
      </c>
      <c r="AO167" s="549">
        <v>0</v>
      </c>
      <c r="AP167" s="549">
        <v>0</v>
      </c>
      <c r="AQ167" s="549">
        <v>0</v>
      </c>
      <c r="AS167" s="388">
        <v>13</v>
      </c>
      <c r="AT167" s="388">
        <v>2</v>
      </c>
      <c r="AU167" s="388">
        <v>6</v>
      </c>
      <c r="AV167" s="388">
        <v>1</v>
      </c>
      <c r="AW167" s="388">
        <v>0</v>
      </c>
      <c r="AX167" s="388">
        <v>1</v>
      </c>
      <c r="AY167" s="388">
        <v>2</v>
      </c>
      <c r="AZ167" s="388">
        <v>0</v>
      </c>
      <c r="BA167" s="388">
        <v>2</v>
      </c>
      <c r="BB167" s="548">
        <v>0.46200000000000002</v>
      </c>
      <c r="BC167" s="548">
        <v>0.46200000000000002</v>
      </c>
      <c r="BD167" s="548">
        <v>0.76900000000000002</v>
      </c>
      <c r="BE167" s="548">
        <v>1.2310000000000001</v>
      </c>
      <c r="BG167" s="388">
        <v>35</v>
      </c>
      <c r="BH167" s="388">
        <v>3</v>
      </c>
      <c r="BI167" s="388">
        <v>4</v>
      </c>
      <c r="BJ167" s="388">
        <v>0</v>
      </c>
      <c r="BK167" s="388">
        <v>0</v>
      </c>
      <c r="BL167" s="388">
        <v>1</v>
      </c>
      <c r="BM167" s="388">
        <v>3</v>
      </c>
      <c r="BN167" s="388">
        <v>3</v>
      </c>
      <c r="BO167" s="388">
        <v>8</v>
      </c>
      <c r="BP167" s="548">
        <v>0.114</v>
      </c>
      <c r="BQ167" s="548">
        <v>0.2</v>
      </c>
      <c r="BR167" s="548">
        <v>0.2</v>
      </c>
      <c r="BS167" s="548">
        <v>0.4</v>
      </c>
    </row>
    <row r="168" spans="1:71">
      <c r="A168" s="388" t="s">
        <v>10906</v>
      </c>
      <c r="B168" s="388" t="s">
        <v>10907</v>
      </c>
      <c r="C168" s="388">
        <v>26</v>
      </c>
      <c r="D168" s="388" t="s">
        <v>60</v>
      </c>
      <c r="E168" s="388" t="s">
        <v>34</v>
      </c>
      <c r="F168" s="388" t="s">
        <v>37</v>
      </c>
      <c r="G168" s="388">
        <v>16</v>
      </c>
      <c r="H168" s="388">
        <v>49</v>
      </c>
      <c r="I168" s="388">
        <v>46</v>
      </c>
      <c r="J168" s="388">
        <v>2</v>
      </c>
      <c r="K168" s="388">
        <v>8</v>
      </c>
      <c r="L168" s="388">
        <v>3</v>
      </c>
      <c r="M168" s="388">
        <v>0</v>
      </c>
      <c r="N168" s="388">
        <v>0</v>
      </c>
      <c r="O168" s="388">
        <v>3</v>
      </c>
      <c r="P168" s="388">
        <v>1</v>
      </c>
      <c r="Q168" s="388">
        <v>0</v>
      </c>
      <c r="R168" s="388">
        <v>3</v>
      </c>
      <c r="S168" s="388">
        <v>16</v>
      </c>
      <c r="T168" s="548">
        <v>0.17399999999999999</v>
      </c>
      <c r="U168" s="548">
        <v>0.224</v>
      </c>
      <c r="V168" s="548">
        <v>0.23899999999999999</v>
      </c>
      <c r="W168" s="548">
        <v>0.46400000000000002</v>
      </c>
      <c r="X168" s="388">
        <v>30</v>
      </c>
      <c r="Y168" s="388">
        <v>11</v>
      </c>
      <c r="Z168" s="388">
        <v>0</v>
      </c>
      <c r="AA168" s="388">
        <v>0</v>
      </c>
      <c r="AB168" s="388">
        <v>0</v>
      </c>
      <c r="AC168" s="388">
        <v>0</v>
      </c>
      <c r="AD168" s="388">
        <v>0</v>
      </c>
      <c r="AE168" s="388" t="s">
        <v>10148</v>
      </c>
      <c r="AG168" s="549">
        <v>0</v>
      </c>
      <c r="AH168" s="549">
        <v>0</v>
      </c>
      <c r="AI168" s="549">
        <v>0</v>
      </c>
      <c r="AJ168" s="549">
        <v>9</v>
      </c>
      <c r="AK168" s="549">
        <v>6</v>
      </c>
      <c r="AL168" s="549">
        <v>1</v>
      </c>
      <c r="AM168" s="549">
        <v>0</v>
      </c>
      <c r="AN168" s="549">
        <v>0</v>
      </c>
      <c r="AO168" s="549">
        <v>0</v>
      </c>
      <c r="AP168" s="549">
        <v>0</v>
      </c>
      <c r="AQ168" s="549">
        <v>0</v>
      </c>
      <c r="AS168" s="388">
        <v>16</v>
      </c>
      <c r="AT168" s="388">
        <v>1</v>
      </c>
      <c r="AU168" s="388">
        <v>2</v>
      </c>
      <c r="AV168" s="388">
        <v>0</v>
      </c>
      <c r="AW168" s="388">
        <v>0</v>
      </c>
      <c r="AX168" s="388">
        <v>0</v>
      </c>
      <c r="AY168" s="388">
        <v>2</v>
      </c>
      <c r="AZ168" s="388">
        <v>0</v>
      </c>
      <c r="BA168" s="388">
        <v>9</v>
      </c>
      <c r="BB168" s="548">
        <v>0.125</v>
      </c>
      <c r="BC168" s="548">
        <v>0.125</v>
      </c>
      <c r="BD168" s="548">
        <v>0.125</v>
      </c>
      <c r="BE168" s="548">
        <v>0.25</v>
      </c>
      <c r="BG168" s="388">
        <v>30</v>
      </c>
      <c r="BH168" s="388">
        <v>1</v>
      </c>
      <c r="BI168" s="388">
        <v>6</v>
      </c>
      <c r="BJ168" s="388">
        <v>3</v>
      </c>
      <c r="BK168" s="388">
        <v>0</v>
      </c>
      <c r="BL168" s="388">
        <v>0</v>
      </c>
      <c r="BM168" s="388">
        <v>1</v>
      </c>
      <c r="BN168" s="388">
        <v>3</v>
      </c>
      <c r="BO168" s="388">
        <v>7</v>
      </c>
      <c r="BP168" s="548">
        <v>0.2</v>
      </c>
      <c r="BQ168" s="548">
        <v>0.27300000000000002</v>
      </c>
      <c r="BR168" s="548">
        <v>0.3</v>
      </c>
      <c r="BS168" s="548">
        <v>0.57299999999999995</v>
      </c>
    </row>
    <row r="169" spans="1:71">
      <c r="A169" s="388" t="s">
        <v>10908</v>
      </c>
      <c r="B169" s="388" t="s">
        <v>10909</v>
      </c>
      <c r="C169" s="388">
        <v>25</v>
      </c>
      <c r="D169" s="388" t="s">
        <v>113</v>
      </c>
      <c r="E169" s="388" t="s">
        <v>43</v>
      </c>
      <c r="F169" s="388" t="s">
        <v>10</v>
      </c>
      <c r="G169" s="388">
        <v>18</v>
      </c>
      <c r="H169" s="388">
        <v>47</v>
      </c>
      <c r="I169" s="388">
        <v>46</v>
      </c>
      <c r="J169" s="388">
        <v>2</v>
      </c>
      <c r="K169" s="388">
        <v>8</v>
      </c>
      <c r="L169" s="388">
        <v>1</v>
      </c>
      <c r="M169" s="388">
        <v>0</v>
      </c>
      <c r="N169" s="388">
        <v>1</v>
      </c>
      <c r="O169" s="388">
        <v>6</v>
      </c>
      <c r="P169" s="388">
        <v>0</v>
      </c>
      <c r="Q169" s="388">
        <v>0</v>
      </c>
      <c r="R169" s="388">
        <v>1</v>
      </c>
      <c r="S169" s="388">
        <v>7</v>
      </c>
      <c r="T169" s="548">
        <v>0.17399999999999999</v>
      </c>
      <c r="U169" s="548">
        <v>0.191</v>
      </c>
      <c r="V169" s="548">
        <v>0.26100000000000001</v>
      </c>
      <c r="W169" s="548">
        <v>0.45200000000000001</v>
      </c>
      <c r="X169" s="388">
        <v>13</v>
      </c>
      <c r="Y169" s="388">
        <v>12</v>
      </c>
      <c r="Z169" s="388">
        <v>2</v>
      </c>
      <c r="AA169" s="388">
        <v>0</v>
      </c>
      <c r="AB169" s="388">
        <v>0</v>
      </c>
      <c r="AC169" s="388">
        <v>0</v>
      </c>
      <c r="AD169" s="388">
        <v>1</v>
      </c>
      <c r="AE169" s="388" t="s">
        <v>10038</v>
      </c>
      <c r="AG169" s="549">
        <v>0</v>
      </c>
      <c r="AH169" s="549">
        <v>0</v>
      </c>
      <c r="AI169" s="549">
        <v>0</v>
      </c>
      <c r="AJ169" s="549">
        <v>16</v>
      </c>
      <c r="AK169" s="549">
        <v>0</v>
      </c>
      <c r="AL169" s="549">
        <v>1</v>
      </c>
      <c r="AM169" s="549">
        <v>0</v>
      </c>
      <c r="AN169" s="549">
        <v>0</v>
      </c>
      <c r="AO169" s="549">
        <v>0</v>
      </c>
      <c r="AP169" s="549">
        <v>0</v>
      </c>
      <c r="AQ169" s="549">
        <v>0</v>
      </c>
      <c r="AS169" s="388">
        <v>10</v>
      </c>
      <c r="AT169" s="388">
        <v>1</v>
      </c>
      <c r="AU169" s="388">
        <v>5</v>
      </c>
      <c r="AV169" s="388">
        <v>0</v>
      </c>
      <c r="AW169" s="388">
        <v>0</v>
      </c>
      <c r="AX169" s="388">
        <v>1</v>
      </c>
      <c r="AY169" s="388">
        <v>1</v>
      </c>
      <c r="AZ169" s="388">
        <v>0</v>
      </c>
      <c r="BA169" s="388">
        <v>1</v>
      </c>
      <c r="BB169" s="548">
        <v>0.5</v>
      </c>
      <c r="BC169" s="548">
        <v>0.5</v>
      </c>
      <c r="BD169" s="548">
        <v>0.8</v>
      </c>
      <c r="BE169" s="548">
        <v>1.3</v>
      </c>
      <c r="BG169" s="388">
        <v>36</v>
      </c>
      <c r="BH169" s="388">
        <v>1</v>
      </c>
      <c r="BI169" s="388">
        <v>3</v>
      </c>
      <c r="BJ169" s="388">
        <v>1</v>
      </c>
      <c r="BK169" s="388">
        <v>0</v>
      </c>
      <c r="BL169" s="388">
        <v>0</v>
      </c>
      <c r="BM169" s="388">
        <v>5</v>
      </c>
      <c r="BN169" s="388">
        <v>1</v>
      </c>
      <c r="BO169" s="388">
        <v>6</v>
      </c>
      <c r="BP169" s="548">
        <v>8.3000000000000004E-2</v>
      </c>
      <c r="BQ169" s="548">
        <v>0.108</v>
      </c>
      <c r="BR169" s="548">
        <v>0.111</v>
      </c>
      <c r="BS169" s="548">
        <v>0.219</v>
      </c>
    </row>
    <row r="170" spans="1:71">
      <c r="A170" s="388" t="s">
        <v>7950</v>
      </c>
      <c r="B170" s="388" t="s">
        <v>7951</v>
      </c>
      <c r="C170" s="388">
        <v>26</v>
      </c>
      <c r="D170" s="388" t="s">
        <v>124</v>
      </c>
      <c r="E170" s="388" t="s">
        <v>43</v>
      </c>
      <c r="F170" s="388" t="s">
        <v>10</v>
      </c>
      <c r="G170" s="388">
        <v>15</v>
      </c>
      <c r="H170" s="388">
        <v>52</v>
      </c>
      <c r="I170" s="388">
        <v>45</v>
      </c>
      <c r="J170" s="388">
        <v>4</v>
      </c>
      <c r="K170" s="388">
        <v>8</v>
      </c>
      <c r="L170" s="388">
        <v>1</v>
      </c>
      <c r="M170" s="388">
        <v>0</v>
      </c>
      <c r="N170" s="388">
        <v>1</v>
      </c>
      <c r="O170" s="388">
        <v>5</v>
      </c>
      <c r="P170" s="388">
        <v>0</v>
      </c>
      <c r="Q170" s="388">
        <v>0</v>
      </c>
      <c r="R170" s="388">
        <v>4</v>
      </c>
      <c r="S170" s="388">
        <v>23</v>
      </c>
      <c r="T170" s="548">
        <v>0.17799999999999999</v>
      </c>
      <c r="U170" s="548">
        <v>0.27500000000000002</v>
      </c>
      <c r="V170" s="548">
        <v>0.26700000000000002</v>
      </c>
      <c r="W170" s="548">
        <v>0.54100000000000004</v>
      </c>
      <c r="X170" s="388">
        <v>55</v>
      </c>
      <c r="Y170" s="388">
        <v>12</v>
      </c>
      <c r="Z170" s="388">
        <v>0</v>
      </c>
      <c r="AA170" s="388">
        <v>2</v>
      </c>
      <c r="AB170" s="388">
        <v>1</v>
      </c>
      <c r="AC170" s="388">
        <v>0</v>
      </c>
      <c r="AD170" s="388">
        <v>0</v>
      </c>
      <c r="AE170" s="388" t="s">
        <v>6524</v>
      </c>
      <c r="AG170" s="549">
        <v>0</v>
      </c>
      <c r="AH170" s="549">
        <v>14</v>
      </c>
      <c r="AI170" s="549">
        <v>0</v>
      </c>
      <c r="AJ170" s="549">
        <v>0</v>
      </c>
      <c r="AK170" s="549">
        <v>0</v>
      </c>
      <c r="AL170" s="549">
        <v>0</v>
      </c>
      <c r="AM170" s="549">
        <v>0</v>
      </c>
      <c r="AN170" s="549">
        <v>0</v>
      </c>
      <c r="AO170" s="549">
        <v>0</v>
      </c>
      <c r="AP170" s="549">
        <v>0</v>
      </c>
      <c r="AQ170" s="549">
        <v>0</v>
      </c>
      <c r="AS170" s="388">
        <v>11</v>
      </c>
      <c r="AT170" s="388">
        <v>1</v>
      </c>
      <c r="AU170" s="388">
        <v>2</v>
      </c>
      <c r="AV170" s="388">
        <v>1</v>
      </c>
      <c r="AW170" s="388">
        <v>0</v>
      </c>
      <c r="AX170" s="388">
        <v>0</v>
      </c>
      <c r="AY170" s="388">
        <v>1</v>
      </c>
      <c r="AZ170" s="388">
        <v>2</v>
      </c>
      <c r="BA170" s="388">
        <v>4</v>
      </c>
      <c r="BB170" s="548">
        <v>0.182</v>
      </c>
      <c r="BC170" s="548">
        <v>0.35699999999999998</v>
      </c>
      <c r="BD170" s="548">
        <v>0.27300000000000002</v>
      </c>
      <c r="BE170" s="548">
        <v>0.63</v>
      </c>
      <c r="BG170" s="388">
        <v>34</v>
      </c>
      <c r="BH170" s="388">
        <v>3</v>
      </c>
      <c r="BI170" s="388">
        <v>6</v>
      </c>
      <c r="BJ170" s="388">
        <v>0</v>
      </c>
      <c r="BK170" s="388">
        <v>0</v>
      </c>
      <c r="BL170" s="388">
        <v>1</v>
      </c>
      <c r="BM170" s="388">
        <v>4</v>
      </c>
      <c r="BN170" s="388">
        <v>2</v>
      </c>
      <c r="BO170" s="388">
        <v>19</v>
      </c>
      <c r="BP170" s="548">
        <v>0.17599999999999999</v>
      </c>
      <c r="BQ170" s="548">
        <v>0.24299999999999999</v>
      </c>
      <c r="BR170" s="548">
        <v>0.26500000000000001</v>
      </c>
      <c r="BS170" s="548">
        <v>0.50800000000000001</v>
      </c>
    </row>
    <row r="171" spans="1:71">
      <c r="A171" s="388" t="s">
        <v>7916</v>
      </c>
      <c r="B171" s="388" t="s">
        <v>7917</v>
      </c>
      <c r="C171" s="388">
        <v>31</v>
      </c>
      <c r="D171" s="388" t="s">
        <v>55</v>
      </c>
      <c r="E171" s="388" t="s">
        <v>34</v>
      </c>
      <c r="F171" s="388" t="s">
        <v>10</v>
      </c>
      <c r="G171" s="388">
        <v>22</v>
      </c>
      <c r="H171" s="388">
        <v>50</v>
      </c>
      <c r="I171" s="388">
        <v>44</v>
      </c>
      <c r="J171" s="388">
        <v>3</v>
      </c>
      <c r="K171" s="388">
        <v>8</v>
      </c>
      <c r="L171" s="388">
        <v>1</v>
      </c>
      <c r="M171" s="388">
        <v>0</v>
      </c>
      <c r="N171" s="388">
        <v>0</v>
      </c>
      <c r="O171" s="388">
        <v>1</v>
      </c>
      <c r="P171" s="388">
        <v>1</v>
      </c>
      <c r="Q171" s="388">
        <v>0</v>
      </c>
      <c r="R171" s="388">
        <v>4</v>
      </c>
      <c r="S171" s="388">
        <v>11</v>
      </c>
      <c r="T171" s="548">
        <v>0.182</v>
      </c>
      <c r="U171" s="548">
        <v>0.25</v>
      </c>
      <c r="V171" s="548">
        <v>0.20499999999999999</v>
      </c>
      <c r="W171" s="548">
        <v>0.45500000000000002</v>
      </c>
      <c r="X171" s="388">
        <v>31</v>
      </c>
      <c r="Y171" s="388">
        <v>9</v>
      </c>
      <c r="Z171" s="388">
        <v>1</v>
      </c>
      <c r="AA171" s="388">
        <v>0</v>
      </c>
      <c r="AB171" s="388">
        <v>2</v>
      </c>
      <c r="AC171" s="388">
        <v>0</v>
      </c>
      <c r="AD171" s="388">
        <v>0</v>
      </c>
      <c r="AE171" s="388" t="s">
        <v>10910</v>
      </c>
      <c r="AG171" s="549">
        <v>0</v>
      </c>
      <c r="AH171" s="549">
        <v>0</v>
      </c>
      <c r="AI171" s="549">
        <v>0</v>
      </c>
      <c r="AJ171" s="549">
        <v>13</v>
      </c>
      <c r="AK171" s="549">
        <v>6</v>
      </c>
      <c r="AL171" s="549">
        <v>2</v>
      </c>
      <c r="AM171" s="549">
        <v>0</v>
      </c>
      <c r="AN171" s="549">
        <v>0</v>
      </c>
      <c r="AO171" s="549">
        <v>0</v>
      </c>
      <c r="AP171" s="549">
        <v>0</v>
      </c>
      <c r="AQ171" s="549">
        <v>1</v>
      </c>
      <c r="AS171" s="388">
        <v>13</v>
      </c>
      <c r="AT171" s="388">
        <v>1</v>
      </c>
      <c r="AU171" s="388">
        <v>3</v>
      </c>
      <c r="AV171" s="388">
        <v>1</v>
      </c>
      <c r="AW171" s="388">
        <v>0</v>
      </c>
      <c r="AX171" s="388">
        <v>0</v>
      </c>
      <c r="AY171" s="388">
        <v>0</v>
      </c>
      <c r="AZ171" s="388">
        <v>3</v>
      </c>
      <c r="BA171" s="388">
        <v>3</v>
      </c>
      <c r="BB171" s="548">
        <v>0.23100000000000001</v>
      </c>
      <c r="BC171" s="548">
        <v>0.375</v>
      </c>
      <c r="BD171" s="548">
        <v>0.308</v>
      </c>
      <c r="BE171" s="548">
        <v>0.68300000000000005</v>
      </c>
      <c r="BG171" s="388">
        <v>31</v>
      </c>
      <c r="BH171" s="388">
        <v>2</v>
      </c>
      <c r="BI171" s="388">
        <v>5</v>
      </c>
      <c r="BJ171" s="388">
        <v>0</v>
      </c>
      <c r="BK171" s="388">
        <v>0</v>
      </c>
      <c r="BL171" s="388">
        <v>0</v>
      </c>
      <c r="BM171" s="388">
        <v>1</v>
      </c>
      <c r="BN171" s="388">
        <v>1</v>
      </c>
      <c r="BO171" s="388">
        <v>8</v>
      </c>
      <c r="BP171" s="548">
        <v>0.161</v>
      </c>
      <c r="BQ171" s="548">
        <v>0.188</v>
      </c>
      <c r="BR171" s="548">
        <v>0.161</v>
      </c>
      <c r="BS171" s="548">
        <v>0.34899999999999998</v>
      </c>
    </row>
    <row r="172" spans="1:71">
      <c r="A172" s="388" t="s">
        <v>10911</v>
      </c>
      <c r="B172" s="388" t="s">
        <v>7746</v>
      </c>
      <c r="C172" s="388">
        <v>26</v>
      </c>
      <c r="D172" s="388" t="s">
        <v>44</v>
      </c>
      <c r="E172" s="388" t="s">
        <v>34</v>
      </c>
      <c r="F172" s="388" t="s">
        <v>10</v>
      </c>
      <c r="G172" s="388">
        <v>19</v>
      </c>
      <c r="H172" s="388">
        <v>46</v>
      </c>
      <c r="I172" s="388">
        <v>43</v>
      </c>
      <c r="J172" s="388">
        <v>7</v>
      </c>
      <c r="K172" s="388">
        <v>10</v>
      </c>
      <c r="L172" s="388">
        <v>1</v>
      </c>
      <c r="M172" s="388">
        <v>0</v>
      </c>
      <c r="N172" s="388">
        <v>1</v>
      </c>
      <c r="O172" s="388">
        <v>3</v>
      </c>
      <c r="P172" s="388">
        <v>0</v>
      </c>
      <c r="Q172" s="388">
        <v>0</v>
      </c>
      <c r="R172" s="388">
        <v>2</v>
      </c>
      <c r="S172" s="388">
        <v>10</v>
      </c>
      <c r="T172" s="548">
        <v>0.23300000000000001</v>
      </c>
      <c r="U172" s="548">
        <v>0.28299999999999997</v>
      </c>
      <c r="V172" s="548">
        <v>0.32600000000000001</v>
      </c>
      <c r="W172" s="548">
        <v>0.60799999999999998</v>
      </c>
      <c r="X172" s="388">
        <v>69</v>
      </c>
      <c r="Y172" s="388">
        <v>14</v>
      </c>
      <c r="Z172" s="388">
        <v>1</v>
      </c>
      <c r="AA172" s="388">
        <v>1</v>
      </c>
      <c r="AB172" s="388">
        <v>0</v>
      </c>
      <c r="AC172" s="388">
        <v>0</v>
      </c>
      <c r="AD172" s="388">
        <v>0</v>
      </c>
      <c r="AE172" s="388" t="s">
        <v>10912</v>
      </c>
      <c r="AG172" s="549">
        <v>0</v>
      </c>
      <c r="AH172" s="549">
        <v>0</v>
      </c>
      <c r="AI172" s="549">
        <v>0</v>
      </c>
      <c r="AJ172" s="549">
        <v>0</v>
      </c>
      <c r="AK172" s="549">
        <v>10</v>
      </c>
      <c r="AL172" s="549">
        <v>8</v>
      </c>
      <c r="AM172" s="549">
        <v>0</v>
      </c>
      <c r="AN172" s="549">
        <v>0</v>
      </c>
      <c r="AO172" s="549">
        <v>0</v>
      </c>
      <c r="AP172" s="549">
        <v>0</v>
      </c>
      <c r="AQ172" s="549">
        <v>1</v>
      </c>
      <c r="AS172" s="388">
        <v>8</v>
      </c>
      <c r="AT172" s="388">
        <v>3</v>
      </c>
      <c r="AU172" s="388">
        <v>2</v>
      </c>
      <c r="AV172" s="388">
        <v>0</v>
      </c>
      <c r="AW172" s="388">
        <v>0</v>
      </c>
      <c r="AX172" s="388">
        <v>1</v>
      </c>
      <c r="AY172" s="388">
        <v>2</v>
      </c>
      <c r="AZ172" s="388">
        <v>1</v>
      </c>
      <c r="BA172" s="388">
        <v>2</v>
      </c>
      <c r="BB172" s="548">
        <v>0.25</v>
      </c>
      <c r="BC172" s="548">
        <v>0.4</v>
      </c>
      <c r="BD172" s="548">
        <v>0.625</v>
      </c>
      <c r="BE172" s="548">
        <v>1.0249999999999999</v>
      </c>
      <c r="BG172" s="388">
        <v>35</v>
      </c>
      <c r="BH172" s="388">
        <v>4</v>
      </c>
      <c r="BI172" s="388">
        <v>8</v>
      </c>
      <c r="BJ172" s="388">
        <v>1</v>
      </c>
      <c r="BK172" s="388">
        <v>0</v>
      </c>
      <c r="BL172" s="388">
        <v>0</v>
      </c>
      <c r="BM172" s="388">
        <v>1</v>
      </c>
      <c r="BN172" s="388">
        <v>1</v>
      </c>
      <c r="BO172" s="388">
        <v>8</v>
      </c>
      <c r="BP172" s="548">
        <v>0.22900000000000001</v>
      </c>
      <c r="BQ172" s="548">
        <v>0.25</v>
      </c>
      <c r="BR172" s="548">
        <v>0.25700000000000001</v>
      </c>
      <c r="BS172" s="548">
        <v>0.50700000000000001</v>
      </c>
    </row>
    <row r="173" spans="1:71">
      <c r="A173" s="388" t="s">
        <v>10913</v>
      </c>
      <c r="B173" s="388" t="s">
        <v>10914</v>
      </c>
      <c r="C173" s="388">
        <v>25</v>
      </c>
      <c r="D173" s="388" t="s">
        <v>88</v>
      </c>
      <c r="E173" s="388" t="s">
        <v>34</v>
      </c>
      <c r="F173" s="388" t="s">
        <v>35</v>
      </c>
      <c r="G173" s="388">
        <v>18</v>
      </c>
      <c r="H173" s="388">
        <v>47</v>
      </c>
      <c r="I173" s="388">
        <v>42</v>
      </c>
      <c r="J173" s="388">
        <v>2</v>
      </c>
      <c r="K173" s="388">
        <v>4</v>
      </c>
      <c r="L173" s="388">
        <v>1</v>
      </c>
      <c r="M173" s="388">
        <v>0</v>
      </c>
      <c r="N173" s="388">
        <v>0</v>
      </c>
      <c r="O173" s="388">
        <v>2</v>
      </c>
      <c r="P173" s="388">
        <v>0</v>
      </c>
      <c r="Q173" s="388">
        <v>0</v>
      </c>
      <c r="R173" s="388">
        <v>4</v>
      </c>
      <c r="S173" s="388">
        <v>21</v>
      </c>
      <c r="T173" s="548">
        <v>9.5000000000000001E-2</v>
      </c>
      <c r="U173" s="548">
        <v>0.17</v>
      </c>
      <c r="V173" s="548">
        <v>0.11899999999999999</v>
      </c>
      <c r="W173" s="548">
        <v>0.28899999999999998</v>
      </c>
      <c r="X173" s="388">
        <v>-18</v>
      </c>
      <c r="Y173" s="388">
        <v>5</v>
      </c>
      <c r="Z173" s="388">
        <v>1</v>
      </c>
      <c r="AA173" s="388">
        <v>0</v>
      </c>
      <c r="AB173" s="388">
        <v>0</v>
      </c>
      <c r="AC173" s="388">
        <v>1</v>
      </c>
      <c r="AD173" s="388">
        <v>0</v>
      </c>
      <c r="AE173" s="388" t="s">
        <v>10106</v>
      </c>
      <c r="AG173" s="549">
        <v>0</v>
      </c>
      <c r="AH173" s="549">
        <v>0</v>
      </c>
      <c r="AI173" s="549">
        <v>0</v>
      </c>
      <c r="AJ173" s="549">
        <v>0</v>
      </c>
      <c r="AK173" s="549">
        <v>0</v>
      </c>
      <c r="AL173" s="549">
        <v>0</v>
      </c>
      <c r="AM173" s="549">
        <v>7</v>
      </c>
      <c r="AN173" s="549">
        <v>4</v>
      </c>
      <c r="AO173" s="549">
        <v>1</v>
      </c>
      <c r="AP173" s="549">
        <v>12</v>
      </c>
      <c r="AQ173" s="549">
        <v>2</v>
      </c>
      <c r="AS173" s="388">
        <v>5</v>
      </c>
      <c r="AT173" s="388">
        <v>0</v>
      </c>
      <c r="AU173" s="388">
        <v>0</v>
      </c>
      <c r="AV173" s="388">
        <v>0</v>
      </c>
      <c r="AW173" s="388">
        <v>0</v>
      </c>
      <c r="AX173" s="388">
        <v>0</v>
      </c>
      <c r="AY173" s="388">
        <v>0</v>
      </c>
      <c r="AZ173" s="388">
        <v>1</v>
      </c>
      <c r="BA173" s="388">
        <v>3</v>
      </c>
      <c r="BB173" s="548">
        <v>0</v>
      </c>
      <c r="BC173" s="548">
        <v>0.16700000000000001</v>
      </c>
      <c r="BD173" s="548">
        <v>0</v>
      </c>
      <c r="BE173" s="548">
        <v>0.16700000000000001</v>
      </c>
      <c r="BG173" s="388">
        <v>37</v>
      </c>
      <c r="BH173" s="388">
        <v>2</v>
      </c>
      <c r="BI173" s="388">
        <v>4</v>
      </c>
      <c r="BJ173" s="388">
        <v>1</v>
      </c>
      <c r="BK173" s="388">
        <v>0</v>
      </c>
      <c r="BL173" s="388">
        <v>0</v>
      </c>
      <c r="BM173" s="388">
        <v>2</v>
      </c>
      <c r="BN173" s="388">
        <v>3</v>
      </c>
      <c r="BO173" s="388">
        <v>18</v>
      </c>
      <c r="BP173" s="548">
        <v>0.108</v>
      </c>
      <c r="BQ173" s="548">
        <v>0.17100000000000001</v>
      </c>
      <c r="BR173" s="548">
        <v>0.13500000000000001</v>
      </c>
      <c r="BS173" s="548">
        <v>0.30599999999999999</v>
      </c>
    </row>
    <row r="174" spans="1:71">
      <c r="A174" s="388" t="s">
        <v>10915</v>
      </c>
      <c r="B174" s="388" t="s">
        <v>10916</v>
      </c>
      <c r="C174" s="388">
        <v>23</v>
      </c>
      <c r="D174" s="388" t="s">
        <v>113</v>
      </c>
      <c r="E174" s="388" t="s">
        <v>43</v>
      </c>
      <c r="F174" s="388" t="s">
        <v>10</v>
      </c>
      <c r="G174" s="388">
        <v>24</v>
      </c>
      <c r="H174" s="388">
        <v>48</v>
      </c>
      <c r="I174" s="388">
        <v>40</v>
      </c>
      <c r="J174" s="388">
        <v>3</v>
      </c>
      <c r="K174" s="388">
        <v>11</v>
      </c>
      <c r="L174" s="388">
        <v>3</v>
      </c>
      <c r="M174" s="388">
        <v>1</v>
      </c>
      <c r="N174" s="388">
        <v>0</v>
      </c>
      <c r="O174" s="388">
        <v>4</v>
      </c>
      <c r="P174" s="388">
        <v>2</v>
      </c>
      <c r="Q174" s="388">
        <v>0</v>
      </c>
      <c r="R174" s="388">
        <v>7</v>
      </c>
      <c r="S174" s="388">
        <v>12</v>
      </c>
      <c r="T174" s="548">
        <v>0.27500000000000002</v>
      </c>
      <c r="U174" s="548">
        <v>0.39600000000000002</v>
      </c>
      <c r="V174" s="548">
        <v>0.4</v>
      </c>
      <c r="W174" s="548">
        <v>0.79600000000000004</v>
      </c>
      <c r="X174" s="388">
        <v>103</v>
      </c>
      <c r="Y174" s="388">
        <v>16</v>
      </c>
      <c r="Z174" s="388">
        <v>0</v>
      </c>
      <c r="AA174" s="388">
        <v>1</v>
      </c>
      <c r="AB174" s="388">
        <v>0</v>
      </c>
      <c r="AC174" s="388">
        <v>0</v>
      </c>
      <c r="AD174" s="388">
        <v>0</v>
      </c>
      <c r="AE174" s="388" t="s">
        <v>10917</v>
      </c>
      <c r="AG174" s="549">
        <v>0</v>
      </c>
      <c r="AH174" s="549">
        <v>0</v>
      </c>
      <c r="AI174" s="549">
        <v>0</v>
      </c>
      <c r="AJ174" s="549">
        <v>7</v>
      </c>
      <c r="AK174" s="549">
        <v>0</v>
      </c>
      <c r="AL174" s="549">
        <v>8</v>
      </c>
      <c r="AM174" s="549">
        <v>0</v>
      </c>
      <c r="AN174" s="549">
        <v>1</v>
      </c>
      <c r="AO174" s="549">
        <v>0</v>
      </c>
      <c r="AP174" s="549">
        <v>1</v>
      </c>
      <c r="AQ174" s="549">
        <v>0</v>
      </c>
      <c r="AS174" s="388">
        <v>7</v>
      </c>
      <c r="AT174" s="388">
        <v>1</v>
      </c>
      <c r="AU174" s="388">
        <v>3</v>
      </c>
      <c r="AV174" s="388">
        <v>0</v>
      </c>
      <c r="AW174" s="388">
        <v>0</v>
      </c>
      <c r="AX174" s="388">
        <v>0</v>
      </c>
      <c r="AY174" s="388">
        <v>2</v>
      </c>
      <c r="AZ174" s="388">
        <v>2</v>
      </c>
      <c r="BA174" s="388">
        <v>1</v>
      </c>
      <c r="BB174" s="548">
        <v>0.42899999999999999</v>
      </c>
      <c r="BC174" s="548">
        <v>0.6</v>
      </c>
      <c r="BD174" s="548">
        <v>0.42899999999999999</v>
      </c>
      <c r="BE174" s="548">
        <v>1.0289999999999999</v>
      </c>
      <c r="BG174" s="388">
        <v>33</v>
      </c>
      <c r="BH174" s="388">
        <v>2</v>
      </c>
      <c r="BI174" s="388">
        <v>8</v>
      </c>
      <c r="BJ174" s="388">
        <v>3</v>
      </c>
      <c r="BK174" s="388">
        <v>1</v>
      </c>
      <c r="BL174" s="388">
        <v>0</v>
      </c>
      <c r="BM174" s="388">
        <v>2</v>
      </c>
      <c r="BN174" s="388">
        <v>5</v>
      </c>
      <c r="BO174" s="388">
        <v>11</v>
      </c>
      <c r="BP174" s="548">
        <v>0.24199999999999999</v>
      </c>
      <c r="BQ174" s="548">
        <v>0.34200000000000003</v>
      </c>
      <c r="BR174" s="548">
        <v>0.39400000000000002</v>
      </c>
      <c r="BS174" s="548">
        <v>0.73599999999999999</v>
      </c>
    </row>
    <row r="175" spans="1:71">
      <c r="A175" s="388" t="s">
        <v>10918</v>
      </c>
      <c r="B175" s="388" t="s">
        <v>10919</v>
      </c>
      <c r="C175" s="388">
        <v>24</v>
      </c>
      <c r="D175" s="388" t="s">
        <v>60</v>
      </c>
      <c r="E175" s="388" t="s">
        <v>34</v>
      </c>
      <c r="F175" s="388" t="s">
        <v>35</v>
      </c>
      <c r="G175" s="388">
        <v>17</v>
      </c>
      <c r="H175" s="388">
        <v>47</v>
      </c>
      <c r="I175" s="388">
        <v>40</v>
      </c>
      <c r="J175" s="388">
        <v>8</v>
      </c>
      <c r="K175" s="388">
        <v>10</v>
      </c>
      <c r="L175" s="388">
        <v>3</v>
      </c>
      <c r="M175" s="388">
        <v>0</v>
      </c>
      <c r="N175" s="388">
        <v>3</v>
      </c>
      <c r="O175" s="388">
        <v>10</v>
      </c>
      <c r="P175" s="388">
        <v>2</v>
      </c>
      <c r="Q175" s="388">
        <v>1</v>
      </c>
      <c r="R175" s="388">
        <v>4</v>
      </c>
      <c r="S175" s="388">
        <v>12</v>
      </c>
      <c r="T175" s="548">
        <v>0.25</v>
      </c>
      <c r="U175" s="548">
        <v>0.34</v>
      </c>
      <c r="V175" s="548">
        <v>0.55000000000000004</v>
      </c>
      <c r="W175" s="548">
        <v>0.89</v>
      </c>
      <c r="X175" s="388">
        <v>143</v>
      </c>
      <c r="Y175" s="388">
        <v>22</v>
      </c>
      <c r="Z175" s="388">
        <v>0</v>
      </c>
      <c r="AA175" s="388">
        <v>2</v>
      </c>
      <c r="AB175" s="388">
        <v>0</v>
      </c>
      <c r="AC175" s="388">
        <v>1</v>
      </c>
      <c r="AD175" s="388">
        <v>0</v>
      </c>
      <c r="AE175" s="388" t="s">
        <v>10063</v>
      </c>
      <c r="AG175" s="549">
        <v>0</v>
      </c>
      <c r="AH175" s="549">
        <v>0</v>
      </c>
      <c r="AI175" s="549">
        <v>0</v>
      </c>
      <c r="AJ175" s="549">
        <v>0</v>
      </c>
      <c r="AK175" s="549">
        <v>0</v>
      </c>
      <c r="AL175" s="549">
        <v>0</v>
      </c>
      <c r="AM175" s="549">
        <v>9</v>
      </c>
      <c r="AN175" s="549">
        <v>0</v>
      </c>
      <c r="AO175" s="549">
        <v>6</v>
      </c>
      <c r="AP175" s="549">
        <v>13</v>
      </c>
      <c r="AQ175" s="549">
        <v>2</v>
      </c>
      <c r="AS175" s="388">
        <v>2</v>
      </c>
      <c r="AT175" s="388">
        <v>2</v>
      </c>
      <c r="AU175" s="388">
        <v>0</v>
      </c>
      <c r="AV175" s="388">
        <v>0</v>
      </c>
      <c r="AW175" s="388">
        <v>0</v>
      </c>
      <c r="AX175" s="388">
        <v>0</v>
      </c>
      <c r="AY175" s="388">
        <v>0</v>
      </c>
      <c r="AZ175" s="388">
        <v>1</v>
      </c>
      <c r="BA175" s="388">
        <v>0</v>
      </c>
      <c r="BB175" s="548">
        <v>0</v>
      </c>
      <c r="BC175" s="548">
        <v>0.33300000000000002</v>
      </c>
      <c r="BD175" s="548">
        <v>0</v>
      </c>
      <c r="BE175" s="548">
        <v>0.33300000000000002</v>
      </c>
      <c r="BG175" s="388">
        <v>38</v>
      </c>
      <c r="BH175" s="388">
        <v>6</v>
      </c>
      <c r="BI175" s="388">
        <v>10</v>
      </c>
      <c r="BJ175" s="388">
        <v>3</v>
      </c>
      <c r="BK175" s="388">
        <v>0</v>
      </c>
      <c r="BL175" s="388">
        <v>3</v>
      </c>
      <c r="BM175" s="388">
        <v>10</v>
      </c>
      <c r="BN175" s="388">
        <v>3</v>
      </c>
      <c r="BO175" s="388">
        <v>12</v>
      </c>
      <c r="BP175" s="548">
        <v>0.26300000000000001</v>
      </c>
      <c r="BQ175" s="548">
        <v>0.34100000000000003</v>
      </c>
      <c r="BR175" s="548">
        <v>0.57899999999999996</v>
      </c>
      <c r="BS175" s="548">
        <v>0.92</v>
      </c>
    </row>
    <row r="176" spans="1:71">
      <c r="A176" s="388" t="s">
        <v>7936</v>
      </c>
      <c r="B176" s="388" t="s">
        <v>7937</v>
      </c>
      <c r="C176" s="388">
        <v>30</v>
      </c>
      <c r="D176" s="388" t="s">
        <v>51</v>
      </c>
      <c r="E176" s="388" t="s">
        <v>52</v>
      </c>
      <c r="F176" s="388" t="s">
        <v>10</v>
      </c>
      <c r="G176" s="388">
        <v>15</v>
      </c>
      <c r="H176" s="388">
        <v>42</v>
      </c>
      <c r="I176" s="388">
        <v>40</v>
      </c>
      <c r="J176" s="388">
        <v>5</v>
      </c>
      <c r="K176" s="388">
        <v>9</v>
      </c>
      <c r="L176" s="388">
        <v>4</v>
      </c>
      <c r="M176" s="388">
        <v>0</v>
      </c>
      <c r="N176" s="388">
        <v>1</v>
      </c>
      <c r="O176" s="388">
        <v>4</v>
      </c>
      <c r="P176" s="388">
        <v>0</v>
      </c>
      <c r="Q176" s="388">
        <v>0</v>
      </c>
      <c r="R176" s="388">
        <v>2</v>
      </c>
      <c r="S176" s="388">
        <v>16</v>
      </c>
      <c r="T176" s="548">
        <v>0.22500000000000001</v>
      </c>
      <c r="U176" s="548">
        <v>0.26200000000000001</v>
      </c>
      <c r="V176" s="548">
        <v>0.4</v>
      </c>
      <c r="W176" s="548">
        <v>0.66200000000000003</v>
      </c>
      <c r="X176" s="388">
        <v>80</v>
      </c>
      <c r="Y176" s="388">
        <v>16</v>
      </c>
      <c r="Z176" s="388">
        <v>1</v>
      </c>
      <c r="AA176" s="388">
        <v>0</v>
      </c>
      <c r="AB176" s="388">
        <v>0</v>
      </c>
      <c r="AC176" s="388">
        <v>0</v>
      </c>
      <c r="AD176" s="388">
        <v>0</v>
      </c>
      <c r="AE176" s="388" t="s">
        <v>6524</v>
      </c>
      <c r="AG176" s="549">
        <v>0</v>
      </c>
      <c r="AH176" s="549">
        <v>14</v>
      </c>
      <c r="AI176" s="549">
        <v>0</v>
      </c>
      <c r="AJ176" s="549">
        <v>0</v>
      </c>
      <c r="AK176" s="549">
        <v>0</v>
      </c>
      <c r="AL176" s="549">
        <v>0</v>
      </c>
      <c r="AM176" s="549">
        <v>0</v>
      </c>
      <c r="AN176" s="549">
        <v>0</v>
      </c>
      <c r="AO176" s="549">
        <v>0</v>
      </c>
      <c r="AP176" s="549">
        <v>0</v>
      </c>
      <c r="AQ176" s="549">
        <v>0</v>
      </c>
      <c r="AS176" s="388">
        <v>13</v>
      </c>
      <c r="AT176" s="388">
        <v>2</v>
      </c>
      <c r="AU176" s="388">
        <v>3</v>
      </c>
      <c r="AV176" s="388">
        <v>2</v>
      </c>
      <c r="AW176" s="388">
        <v>0</v>
      </c>
      <c r="AX176" s="388">
        <v>0</v>
      </c>
      <c r="AY176" s="388">
        <v>0</v>
      </c>
      <c r="AZ176" s="388">
        <v>1</v>
      </c>
      <c r="BA176" s="388">
        <v>4</v>
      </c>
      <c r="BB176" s="548">
        <v>0.23100000000000001</v>
      </c>
      <c r="BC176" s="548">
        <v>0.28599999999999998</v>
      </c>
      <c r="BD176" s="548">
        <v>0.38500000000000001</v>
      </c>
      <c r="BE176" s="548">
        <v>0.67100000000000004</v>
      </c>
      <c r="BG176" s="388">
        <v>27</v>
      </c>
      <c r="BH176" s="388">
        <v>3</v>
      </c>
      <c r="BI176" s="388">
        <v>6</v>
      </c>
      <c r="BJ176" s="388">
        <v>2</v>
      </c>
      <c r="BK176" s="388">
        <v>0</v>
      </c>
      <c r="BL176" s="388">
        <v>1</v>
      </c>
      <c r="BM176" s="388">
        <v>4</v>
      </c>
      <c r="BN176" s="388">
        <v>1</v>
      </c>
      <c r="BO176" s="388">
        <v>12</v>
      </c>
      <c r="BP176" s="548">
        <v>0.222</v>
      </c>
      <c r="BQ176" s="548">
        <v>0.25</v>
      </c>
      <c r="BR176" s="548">
        <v>0.40699999999999997</v>
      </c>
      <c r="BS176" s="548">
        <v>0.65700000000000003</v>
      </c>
    </row>
    <row r="177" spans="1:71">
      <c r="A177" s="388" t="s">
        <v>7737</v>
      </c>
      <c r="B177" s="388" t="s">
        <v>7738</v>
      </c>
      <c r="C177" s="388">
        <v>28</v>
      </c>
      <c r="D177" s="388" t="s">
        <v>38</v>
      </c>
      <c r="E177" s="388" t="s">
        <v>34</v>
      </c>
      <c r="F177" s="388" t="s">
        <v>10</v>
      </c>
      <c r="G177" s="388">
        <v>24</v>
      </c>
      <c r="H177" s="388">
        <v>45</v>
      </c>
      <c r="I177" s="388">
        <v>39</v>
      </c>
      <c r="J177" s="388">
        <v>4</v>
      </c>
      <c r="K177" s="388">
        <v>4</v>
      </c>
      <c r="L177" s="388">
        <v>1</v>
      </c>
      <c r="M177" s="388">
        <v>0</v>
      </c>
      <c r="N177" s="388">
        <v>0</v>
      </c>
      <c r="O177" s="388">
        <v>1</v>
      </c>
      <c r="P177" s="388">
        <v>2</v>
      </c>
      <c r="Q177" s="388">
        <v>1</v>
      </c>
      <c r="R177" s="388">
        <v>5</v>
      </c>
      <c r="S177" s="388">
        <v>24</v>
      </c>
      <c r="T177" s="548">
        <v>0.10299999999999999</v>
      </c>
      <c r="U177" s="548">
        <v>0.2</v>
      </c>
      <c r="V177" s="548">
        <v>0.128</v>
      </c>
      <c r="W177" s="548">
        <v>0.32800000000000001</v>
      </c>
      <c r="X177" s="388">
        <v>-5</v>
      </c>
      <c r="Y177" s="388">
        <v>5</v>
      </c>
      <c r="Z177" s="388">
        <v>0</v>
      </c>
      <c r="AA177" s="388">
        <v>0</v>
      </c>
      <c r="AB177" s="388">
        <v>0</v>
      </c>
      <c r="AC177" s="388">
        <v>1</v>
      </c>
      <c r="AD177" s="388">
        <v>0</v>
      </c>
      <c r="AE177" s="388" t="s">
        <v>10066</v>
      </c>
      <c r="AG177" s="549">
        <v>0</v>
      </c>
      <c r="AH177" s="549">
        <v>0</v>
      </c>
      <c r="AI177" s="549">
        <v>0</v>
      </c>
      <c r="AJ177" s="549">
        <v>0</v>
      </c>
      <c r="AK177" s="549">
        <v>0</v>
      </c>
      <c r="AL177" s="549">
        <v>0</v>
      </c>
      <c r="AM177" s="549">
        <v>6</v>
      </c>
      <c r="AN177" s="549">
        <v>0</v>
      </c>
      <c r="AO177" s="549">
        <v>14</v>
      </c>
      <c r="AP177" s="549">
        <v>20</v>
      </c>
      <c r="AQ177" s="549">
        <v>1</v>
      </c>
      <c r="AS177" s="388">
        <v>17</v>
      </c>
      <c r="AT177" s="388">
        <v>1</v>
      </c>
      <c r="AU177" s="388">
        <v>1</v>
      </c>
      <c r="AV177" s="388">
        <v>0</v>
      </c>
      <c r="AW177" s="388">
        <v>0</v>
      </c>
      <c r="AX177" s="388">
        <v>0</v>
      </c>
      <c r="AY177" s="388">
        <v>1</v>
      </c>
      <c r="AZ177" s="388">
        <v>3</v>
      </c>
      <c r="BA177" s="388">
        <v>13</v>
      </c>
      <c r="BB177" s="548">
        <v>5.8999999999999997E-2</v>
      </c>
      <c r="BC177" s="548">
        <v>0.19</v>
      </c>
      <c r="BD177" s="548">
        <v>5.8999999999999997E-2</v>
      </c>
      <c r="BE177" s="548">
        <v>0.249</v>
      </c>
      <c r="BG177" s="388">
        <v>22</v>
      </c>
      <c r="BH177" s="388">
        <v>3</v>
      </c>
      <c r="BI177" s="388">
        <v>3</v>
      </c>
      <c r="BJ177" s="388">
        <v>1</v>
      </c>
      <c r="BK177" s="388">
        <v>0</v>
      </c>
      <c r="BL177" s="388">
        <v>0</v>
      </c>
      <c r="BM177" s="388">
        <v>0</v>
      </c>
      <c r="BN177" s="388">
        <v>2</v>
      </c>
      <c r="BO177" s="388">
        <v>11</v>
      </c>
      <c r="BP177" s="548">
        <v>0.13600000000000001</v>
      </c>
      <c r="BQ177" s="548">
        <v>0.20799999999999999</v>
      </c>
      <c r="BR177" s="548">
        <v>0.182</v>
      </c>
      <c r="BS177" s="548">
        <v>0.39</v>
      </c>
    </row>
    <row r="178" spans="1:71">
      <c r="A178" s="388" t="s">
        <v>10920</v>
      </c>
      <c r="B178" s="388" t="s">
        <v>10921</v>
      </c>
      <c r="C178" s="388">
        <v>29</v>
      </c>
      <c r="D178" s="388" t="s">
        <v>36</v>
      </c>
      <c r="E178" s="388" t="s">
        <v>34</v>
      </c>
      <c r="F178" s="388" t="s">
        <v>10</v>
      </c>
      <c r="G178" s="388">
        <v>19</v>
      </c>
      <c r="H178" s="388">
        <v>41</v>
      </c>
      <c r="I178" s="388">
        <v>39</v>
      </c>
      <c r="J178" s="388">
        <v>2</v>
      </c>
      <c r="K178" s="388">
        <v>5</v>
      </c>
      <c r="L178" s="388">
        <v>1</v>
      </c>
      <c r="M178" s="388">
        <v>1</v>
      </c>
      <c r="N178" s="388">
        <v>0</v>
      </c>
      <c r="O178" s="388">
        <v>2</v>
      </c>
      <c r="P178" s="388">
        <v>1</v>
      </c>
      <c r="Q178" s="388">
        <v>0</v>
      </c>
      <c r="R178" s="388">
        <v>1</v>
      </c>
      <c r="S178" s="388">
        <v>10</v>
      </c>
      <c r="T178" s="548">
        <v>0.128</v>
      </c>
      <c r="U178" s="548">
        <v>0.17100000000000001</v>
      </c>
      <c r="V178" s="548">
        <v>0.20499999999999999</v>
      </c>
      <c r="W178" s="548">
        <v>0.376</v>
      </c>
      <c r="X178" s="388">
        <v>4</v>
      </c>
      <c r="Y178" s="388">
        <v>8</v>
      </c>
      <c r="Z178" s="388">
        <v>4</v>
      </c>
      <c r="AA178" s="388">
        <v>1</v>
      </c>
      <c r="AB178" s="388">
        <v>0</v>
      </c>
      <c r="AC178" s="388">
        <v>0</v>
      </c>
      <c r="AD178" s="388">
        <v>0</v>
      </c>
      <c r="AE178" s="388" t="s">
        <v>10922</v>
      </c>
      <c r="AG178" s="549">
        <v>1</v>
      </c>
      <c r="AH178" s="549">
        <v>0</v>
      </c>
      <c r="AI178" s="549">
        <v>0</v>
      </c>
      <c r="AJ178" s="549">
        <v>0</v>
      </c>
      <c r="AK178" s="549">
        <v>0</v>
      </c>
      <c r="AL178" s="549">
        <v>0</v>
      </c>
      <c r="AM178" s="549">
        <v>1</v>
      </c>
      <c r="AN178" s="549">
        <v>15</v>
      </c>
      <c r="AO178" s="549">
        <v>0</v>
      </c>
      <c r="AP178" s="549">
        <v>16</v>
      </c>
      <c r="AQ178" s="549">
        <v>0</v>
      </c>
      <c r="AS178" s="388">
        <v>24</v>
      </c>
      <c r="AT178" s="388">
        <v>0</v>
      </c>
      <c r="AU178" s="388">
        <v>3</v>
      </c>
      <c r="AV178" s="388">
        <v>1</v>
      </c>
      <c r="AW178" s="388">
        <v>0</v>
      </c>
      <c r="AX178" s="388">
        <v>0</v>
      </c>
      <c r="AY178" s="388">
        <v>0</v>
      </c>
      <c r="AZ178" s="388">
        <v>0</v>
      </c>
      <c r="BA178" s="388">
        <v>6</v>
      </c>
      <c r="BB178" s="548">
        <v>0.125</v>
      </c>
      <c r="BC178" s="548">
        <v>0.16</v>
      </c>
      <c r="BD178" s="548">
        <v>0.16700000000000001</v>
      </c>
      <c r="BE178" s="548">
        <v>0.32700000000000001</v>
      </c>
      <c r="BG178" s="388">
        <v>15</v>
      </c>
      <c r="BH178" s="388">
        <v>2</v>
      </c>
      <c r="BI178" s="388">
        <v>2</v>
      </c>
      <c r="BJ178" s="388">
        <v>0</v>
      </c>
      <c r="BK178" s="388">
        <v>1</v>
      </c>
      <c r="BL178" s="388">
        <v>0</v>
      </c>
      <c r="BM178" s="388">
        <v>2</v>
      </c>
      <c r="BN178" s="388">
        <v>1</v>
      </c>
      <c r="BO178" s="388">
        <v>4</v>
      </c>
      <c r="BP178" s="548">
        <v>0.13300000000000001</v>
      </c>
      <c r="BQ178" s="548">
        <v>0.188</v>
      </c>
      <c r="BR178" s="548">
        <v>0.26700000000000002</v>
      </c>
      <c r="BS178" s="548">
        <v>0.45500000000000002</v>
      </c>
    </row>
    <row r="179" spans="1:71">
      <c r="A179" s="388" t="s">
        <v>10923</v>
      </c>
      <c r="B179" s="388" t="s">
        <v>10924</v>
      </c>
      <c r="C179" s="388">
        <v>24</v>
      </c>
      <c r="D179" s="388" t="s">
        <v>46</v>
      </c>
      <c r="E179" s="388" t="s">
        <v>43</v>
      </c>
      <c r="F179" s="388" t="s">
        <v>35</v>
      </c>
      <c r="G179" s="388">
        <v>26</v>
      </c>
      <c r="H179" s="388">
        <v>44</v>
      </c>
      <c r="I179" s="388">
        <v>38</v>
      </c>
      <c r="J179" s="388">
        <v>2</v>
      </c>
      <c r="K179" s="388">
        <v>6</v>
      </c>
      <c r="L179" s="388">
        <v>2</v>
      </c>
      <c r="M179" s="388">
        <v>0</v>
      </c>
      <c r="N179" s="388">
        <v>1</v>
      </c>
      <c r="O179" s="388">
        <v>2</v>
      </c>
      <c r="P179" s="388">
        <v>1</v>
      </c>
      <c r="Q179" s="388">
        <v>0</v>
      </c>
      <c r="R179" s="388">
        <v>6</v>
      </c>
      <c r="S179" s="388">
        <v>24</v>
      </c>
      <c r="T179" s="548">
        <v>0.158</v>
      </c>
      <c r="U179" s="548">
        <v>0.27300000000000002</v>
      </c>
      <c r="V179" s="548">
        <v>0.28899999999999998</v>
      </c>
      <c r="W179" s="548">
        <v>0.56200000000000006</v>
      </c>
      <c r="X179" s="388">
        <v>52</v>
      </c>
      <c r="Y179" s="388">
        <v>11</v>
      </c>
      <c r="Z179" s="388">
        <v>0</v>
      </c>
      <c r="AA179" s="388">
        <v>0</v>
      </c>
      <c r="AB179" s="388">
        <v>0</v>
      </c>
      <c r="AC179" s="388">
        <v>0</v>
      </c>
      <c r="AD179" s="388">
        <v>0</v>
      </c>
      <c r="AE179" s="388" t="s">
        <v>10094</v>
      </c>
      <c r="AG179" s="549">
        <v>0</v>
      </c>
      <c r="AH179" s="549">
        <v>0</v>
      </c>
      <c r="AI179" s="549">
        <v>0</v>
      </c>
      <c r="AJ179" s="549">
        <v>0</v>
      </c>
      <c r="AK179" s="549">
        <v>0</v>
      </c>
      <c r="AL179" s="549">
        <v>0</v>
      </c>
      <c r="AM179" s="549">
        <v>9</v>
      </c>
      <c r="AN179" s="549">
        <v>0</v>
      </c>
      <c r="AO179" s="549">
        <v>5</v>
      </c>
      <c r="AP179" s="549">
        <v>14</v>
      </c>
      <c r="AQ179" s="549">
        <v>0</v>
      </c>
      <c r="AS179" s="388">
        <v>6</v>
      </c>
      <c r="AT179" s="388">
        <v>1</v>
      </c>
      <c r="AU179" s="388">
        <v>1</v>
      </c>
      <c r="AV179" s="388">
        <v>0</v>
      </c>
      <c r="AW179" s="388">
        <v>0</v>
      </c>
      <c r="AX179" s="388">
        <v>0</v>
      </c>
      <c r="AY179" s="388">
        <v>0</v>
      </c>
      <c r="AZ179" s="388">
        <v>0</v>
      </c>
      <c r="BA179" s="388">
        <v>5</v>
      </c>
      <c r="BB179" s="548">
        <v>0.16700000000000001</v>
      </c>
      <c r="BC179" s="548">
        <v>0.16700000000000001</v>
      </c>
      <c r="BD179" s="548">
        <v>0.16700000000000001</v>
      </c>
      <c r="BE179" s="548">
        <v>0.33400000000000002</v>
      </c>
      <c r="BG179" s="388">
        <v>32</v>
      </c>
      <c r="BH179" s="388">
        <v>1</v>
      </c>
      <c r="BI179" s="388">
        <v>5</v>
      </c>
      <c r="BJ179" s="388">
        <v>2</v>
      </c>
      <c r="BK179" s="388">
        <v>0</v>
      </c>
      <c r="BL179" s="388">
        <v>1</v>
      </c>
      <c r="BM179" s="388">
        <v>2</v>
      </c>
      <c r="BN179" s="388">
        <v>6</v>
      </c>
      <c r="BO179" s="388">
        <v>19</v>
      </c>
      <c r="BP179" s="548">
        <v>0.156</v>
      </c>
      <c r="BQ179" s="548">
        <v>0.28899999999999998</v>
      </c>
      <c r="BR179" s="548">
        <v>0.313</v>
      </c>
      <c r="BS179" s="548">
        <v>0.60199999999999998</v>
      </c>
    </row>
    <row r="180" spans="1:71">
      <c r="A180" s="388" t="s">
        <v>10925</v>
      </c>
      <c r="B180" s="388" t="s">
        <v>10926</v>
      </c>
      <c r="C180" s="388">
        <v>23</v>
      </c>
      <c r="D180" s="388" t="s">
        <v>64</v>
      </c>
      <c r="E180" s="388" t="s">
        <v>34</v>
      </c>
      <c r="F180" s="388" t="s">
        <v>35</v>
      </c>
      <c r="G180" s="388">
        <v>16</v>
      </c>
      <c r="H180" s="388">
        <v>44</v>
      </c>
      <c r="I180" s="388">
        <v>37</v>
      </c>
      <c r="J180" s="388">
        <v>3</v>
      </c>
      <c r="K180" s="388">
        <v>7</v>
      </c>
      <c r="L180" s="388">
        <v>1</v>
      </c>
      <c r="M180" s="388">
        <v>0</v>
      </c>
      <c r="N180" s="388">
        <v>1</v>
      </c>
      <c r="O180" s="388">
        <v>5</v>
      </c>
      <c r="P180" s="388">
        <v>0</v>
      </c>
      <c r="Q180" s="388">
        <v>0</v>
      </c>
      <c r="R180" s="388">
        <v>3</v>
      </c>
      <c r="S180" s="388">
        <v>12</v>
      </c>
      <c r="T180" s="548">
        <v>0.189</v>
      </c>
      <c r="U180" s="548">
        <v>0.26200000000000001</v>
      </c>
      <c r="V180" s="548">
        <v>0.29699999999999999</v>
      </c>
      <c r="W180" s="548">
        <v>0.55900000000000005</v>
      </c>
      <c r="X180" s="388">
        <v>56</v>
      </c>
      <c r="Y180" s="388">
        <v>11</v>
      </c>
      <c r="Z180" s="388">
        <v>1</v>
      </c>
      <c r="AA180" s="388">
        <v>1</v>
      </c>
      <c r="AB180" s="388">
        <v>2</v>
      </c>
      <c r="AC180" s="388">
        <v>1</v>
      </c>
      <c r="AD180" s="388">
        <v>0</v>
      </c>
      <c r="AE180" s="388" t="s">
        <v>6524</v>
      </c>
      <c r="AG180" s="549">
        <v>0</v>
      </c>
      <c r="AH180" s="549">
        <v>16</v>
      </c>
      <c r="AI180" s="549">
        <v>0</v>
      </c>
      <c r="AJ180" s="549">
        <v>0</v>
      </c>
      <c r="AK180" s="549">
        <v>0</v>
      </c>
      <c r="AL180" s="549">
        <v>0</v>
      </c>
      <c r="AM180" s="549">
        <v>0</v>
      </c>
      <c r="AN180" s="549">
        <v>0</v>
      </c>
      <c r="AO180" s="549">
        <v>0</v>
      </c>
      <c r="AP180" s="549">
        <v>0</v>
      </c>
      <c r="AQ180" s="549">
        <v>0</v>
      </c>
      <c r="AS180" s="388">
        <v>8</v>
      </c>
      <c r="AT180" s="388">
        <v>0</v>
      </c>
      <c r="AU180" s="388">
        <v>2</v>
      </c>
      <c r="AV180" s="388">
        <v>0</v>
      </c>
      <c r="AW180" s="388">
        <v>0</v>
      </c>
      <c r="AX180" s="388">
        <v>0</v>
      </c>
      <c r="AY180" s="388">
        <v>0</v>
      </c>
      <c r="AZ180" s="388">
        <v>0</v>
      </c>
      <c r="BA180" s="388">
        <v>2</v>
      </c>
      <c r="BB180" s="548">
        <v>0.25</v>
      </c>
      <c r="BC180" s="548">
        <v>0.25</v>
      </c>
      <c r="BD180" s="548">
        <v>0.25</v>
      </c>
      <c r="BE180" s="548">
        <v>0.5</v>
      </c>
      <c r="BG180" s="388">
        <v>29</v>
      </c>
      <c r="BH180" s="388">
        <v>3</v>
      </c>
      <c r="BI180" s="388">
        <v>5</v>
      </c>
      <c r="BJ180" s="388">
        <v>1</v>
      </c>
      <c r="BK180" s="388">
        <v>0</v>
      </c>
      <c r="BL180" s="388">
        <v>1</v>
      </c>
      <c r="BM180" s="388">
        <v>5</v>
      </c>
      <c r="BN180" s="388">
        <v>3</v>
      </c>
      <c r="BO180" s="388">
        <v>10</v>
      </c>
      <c r="BP180" s="548">
        <v>0.17199999999999999</v>
      </c>
      <c r="BQ180" s="548">
        <v>0.26500000000000001</v>
      </c>
      <c r="BR180" s="548">
        <v>0.31</v>
      </c>
      <c r="BS180" s="548">
        <v>0.57499999999999996</v>
      </c>
    </row>
    <row r="181" spans="1:71">
      <c r="A181" s="388" t="s">
        <v>7928</v>
      </c>
      <c r="B181" s="388" t="s">
        <v>7929</v>
      </c>
      <c r="C181" s="388">
        <v>28</v>
      </c>
      <c r="D181" s="388" t="s">
        <v>77</v>
      </c>
      <c r="E181" s="388" t="s">
        <v>43</v>
      </c>
      <c r="F181" s="388" t="s">
        <v>10</v>
      </c>
      <c r="G181" s="388">
        <v>14</v>
      </c>
      <c r="H181" s="388">
        <v>41</v>
      </c>
      <c r="I181" s="388">
        <v>37</v>
      </c>
      <c r="J181" s="388">
        <v>2</v>
      </c>
      <c r="K181" s="388">
        <v>8</v>
      </c>
      <c r="L181" s="388">
        <v>0</v>
      </c>
      <c r="M181" s="388">
        <v>0</v>
      </c>
      <c r="N181" s="388">
        <v>0</v>
      </c>
      <c r="O181" s="388">
        <v>5</v>
      </c>
      <c r="P181" s="388">
        <v>0</v>
      </c>
      <c r="Q181" s="388">
        <v>0</v>
      </c>
      <c r="R181" s="388">
        <v>3</v>
      </c>
      <c r="S181" s="388">
        <v>9</v>
      </c>
      <c r="T181" s="548">
        <v>0.216</v>
      </c>
      <c r="U181" s="548">
        <v>0.26800000000000002</v>
      </c>
      <c r="V181" s="548">
        <v>0.216</v>
      </c>
      <c r="W181" s="548">
        <v>0.48499999999999999</v>
      </c>
      <c r="X181" s="388">
        <v>36</v>
      </c>
      <c r="Y181" s="388">
        <v>8</v>
      </c>
      <c r="Z181" s="388">
        <v>2</v>
      </c>
      <c r="AA181" s="388">
        <v>0</v>
      </c>
      <c r="AB181" s="388">
        <v>0</v>
      </c>
      <c r="AC181" s="388">
        <v>1</v>
      </c>
      <c r="AD181" s="388">
        <v>0</v>
      </c>
      <c r="AE181" s="388" t="s">
        <v>6524</v>
      </c>
      <c r="AG181" s="549">
        <v>0</v>
      </c>
      <c r="AH181" s="549">
        <v>13</v>
      </c>
      <c r="AI181" s="549">
        <v>0</v>
      </c>
      <c r="AJ181" s="549">
        <v>0</v>
      </c>
      <c r="AK181" s="549">
        <v>0</v>
      </c>
      <c r="AL181" s="549">
        <v>0</v>
      </c>
      <c r="AM181" s="549">
        <v>0</v>
      </c>
      <c r="AN181" s="549">
        <v>0</v>
      </c>
      <c r="AO181" s="549">
        <v>0</v>
      </c>
      <c r="AP181" s="549">
        <v>0</v>
      </c>
      <c r="AQ181" s="549">
        <v>0</v>
      </c>
      <c r="AS181" s="388">
        <v>10</v>
      </c>
      <c r="AT181" s="388">
        <v>0</v>
      </c>
      <c r="AU181" s="388">
        <v>1</v>
      </c>
      <c r="AV181" s="388">
        <v>0</v>
      </c>
      <c r="AW181" s="388">
        <v>0</v>
      </c>
      <c r="AX181" s="388">
        <v>0</v>
      </c>
      <c r="AY181" s="388">
        <v>1</v>
      </c>
      <c r="AZ181" s="388">
        <v>1</v>
      </c>
      <c r="BA181" s="388">
        <v>1</v>
      </c>
      <c r="BB181" s="548">
        <v>0.1</v>
      </c>
      <c r="BC181" s="548">
        <v>0.182</v>
      </c>
      <c r="BD181" s="548">
        <v>0.1</v>
      </c>
      <c r="BE181" s="548">
        <v>0.28199999999999997</v>
      </c>
      <c r="BG181" s="388">
        <v>27</v>
      </c>
      <c r="BH181" s="388">
        <v>2</v>
      </c>
      <c r="BI181" s="388">
        <v>7</v>
      </c>
      <c r="BJ181" s="388">
        <v>0</v>
      </c>
      <c r="BK181" s="388">
        <v>0</v>
      </c>
      <c r="BL181" s="388">
        <v>0</v>
      </c>
      <c r="BM181" s="388">
        <v>4</v>
      </c>
      <c r="BN181" s="388">
        <v>2</v>
      </c>
      <c r="BO181" s="388">
        <v>8</v>
      </c>
      <c r="BP181" s="548">
        <v>0.25900000000000001</v>
      </c>
      <c r="BQ181" s="548">
        <v>0.3</v>
      </c>
      <c r="BR181" s="548">
        <v>0.25900000000000001</v>
      </c>
      <c r="BS181" s="548">
        <v>0.55900000000000005</v>
      </c>
    </row>
    <row r="182" spans="1:71">
      <c r="A182" s="388" t="s">
        <v>10927</v>
      </c>
      <c r="B182" s="388" t="s">
        <v>10928</v>
      </c>
      <c r="C182" s="388">
        <v>26</v>
      </c>
      <c r="D182" s="388" t="s">
        <v>58</v>
      </c>
      <c r="E182" s="388" t="s">
        <v>34</v>
      </c>
      <c r="F182" s="388" t="s">
        <v>10</v>
      </c>
      <c r="G182" s="388">
        <v>19</v>
      </c>
      <c r="H182" s="388">
        <v>40</v>
      </c>
      <c r="I182" s="388">
        <v>37</v>
      </c>
      <c r="J182" s="388">
        <v>3</v>
      </c>
      <c r="K182" s="388">
        <v>4</v>
      </c>
      <c r="L182" s="388">
        <v>1</v>
      </c>
      <c r="M182" s="388">
        <v>0</v>
      </c>
      <c r="N182" s="388">
        <v>1</v>
      </c>
      <c r="O182" s="388">
        <v>4</v>
      </c>
      <c r="P182" s="388">
        <v>0</v>
      </c>
      <c r="Q182" s="388">
        <v>0</v>
      </c>
      <c r="R182" s="388">
        <v>0</v>
      </c>
      <c r="S182" s="388">
        <v>15</v>
      </c>
      <c r="T182" s="548">
        <v>0.108</v>
      </c>
      <c r="U182" s="548">
        <v>0.125</v>
      </c>
      <c r="V182" s="548">
        <v>0.216</v>
      </c>
      <c r="W182" s="548">
        <v>0.34100000000000003</v>
      </c>
      <c r="X182" s="388">
        <v>-8</v>
      </c>
      <c r="Y182" s="388">
        <v>8</v>
      </c>
      <c r="Z182" s="388">
        <v>0</v>
      </c>
      <c r="AA182" s="388">
        <v>1</v>
      </c>
      <c r="AB182" s="388">
        <v>0</v>
      </c>
      <c r="AC182" s="388">
        <v>2</v>
      </c>
      <c r="AD182" s="388">
        <v>0</v>
      </c>
      <c r="AE182" s="388" t="s">
        <v>10047</v>
      </c>
      <c r="AG182" s="549">
        <v>0</v>
      </c>
      <c r="AH182" s="549">
        <v>0</v>
      </c>
      <c r="AI182" s="549">
        <v>0</v>
      </c>
      <c r="AJ182" s="549">
        <v>0</v>
      </c>
      <c r="AK182" s="549">
        <v>0</v>
      </c>
      <c r="AL182" s="549">
        <v>0</v>
      </c>
      <c r="AM182" s="549">
        <v>0</v>
      </c>
      <c r="AN182" s="549">
        <v>7</v>
      </c>
      <c r="AO182" s="549">
        <v>9</v>
      </c>
      <c r="AP182" s="549">
        <v>15</v>
      </c>
      <c r="AQ182" s="549">
        <v>0</v>
      </c>
      <c r="AS182" s="388">
        <v>12</v>
      </c>
      <c r="AT182" s="388">
        <v>2</v>
      </c>
      <c r="AU182" s="388">
        <v>2</v>
      </c>
      <c r="AV182" s="388">
        <v>0</v>
      </c>
      <c r="AW182" s="388">
        <v>0</v>
      </c>
      <c r="AX182" s="388">
        <v>1</v>
      </c>
      <c r="AY182" s="388">
        <v>2</v>
      </c>
      <c r="AZ182" s="388">
        <v>0</v>
      </c>
      <c r="BA182" s="388">
        <v>5</v>
      </c>
      <c r="BB182" s="548">
        <v>0.16700000000000001</v>
      </c>
      <c r="BC182" s="548">
        <v>0.214</v>
      </c>
      <c r="BD182" s="548">
        <v>0.41699999999999998</v>
      </c>
      <c r="BE182" s="548">
        <v>0.63100000000000001</v>
      </c>
      <c r="BG182" s="388">
        <v>25</v>
      </c>
      <c r="BH182" s="388">
        <v>1</v>
      </c>
      <c r="BI182" s="388">
        <v>2</v>
      </c>
      <c r="BJ182" s="388">
        <v>1</v>
      </c>
      <c r="BK182" s="388">
        <v>0</v>
      </c>
      <c r="BL182" s="388">
        <v>0</v>
      </c>
      <c r="BM182" s="388">
        <v>2</v>
      </c>
      <c r="BN182" s="388">
        <v>0</v>
      </c>
      <c r="BO182" s="388">
        <v>10</v>
      </c>
      <c r="BP182" s="548">
        <v>0.08</v>
      </c>
      <c r="BQ182" s="548">
        <v>7.6999999999999999E-2</v>
      </c>
      <c r="BR182" s="548">
        <v>0.12</v>
      </c>
      <c r="BS182" s="548">
        <v>0.19700000000000001</v>
      </c>
    </row>
    <row r="183" spans="1:71">
      <c r="A183" s="388" t="s">
        <v>10929</v>
      </c>
      <c r="B183" s="388" t="s">
        <v>10930</v>
      </c>
      <c r="C183" s="388">
        <v>24</v>
      </c>
      <c r="D183" s="388" t="s">
        <v>77</v>
      </c>
      <c r="E183" s="388" t="s">
        <v>43</v>
      </c>
      <c r="F183" s="388" t="s">
        <v>35</v>
      </c>
      <c r="G183" s="388">
        <v>21</v>
      </c>
      <c r="H183" s="388">
        <v>40</v>
      </c>
      <c r="I183" s="388">
        <v>37</v>
      </c>
      <c r="J183" s="388">
        <v>5</v>
      </c>
      <c r="K183" s="388">
        <v>5</v>
      </c>
      <c r="L183" s="388">
        <v>0</v>
      </c>
      <c r="M183" s="388">
        <v>0</v>
      </c>
      <c r="N183" s="388">
        <v>0</v>
      </c>
      <c r="O183" s="388">
        <v>4</v>
      </c>
      <c r="P183" s="388">
        <v>0</v>
      </c>
      <c r="Q183" s="388">
        <v>0</v>
      </c>
      <c r="R183" s="388">
        <v>2</v>
      </c>
      <c r="S183" s="388">
        <v>20</v>
      </c>
      <c r="T183" s="548">
        <v>0.13500000000000001</v>
      </c>
      <c r="U183" s="548">
        <v>0.17499999999999999</v>
      </c>
      <c r="V183" s="548">
        <v>0.13500000000000001</v>
      </c>
      <c r="W183" s="548">
        <v>0.31</v>
      </c>
      <c r="X183" s="388">
        <v>-13</v>
      </c>
      <c r="Y183" s="388">
        <v>5</v>
      </c>
      <c r="Z183" s="388">
        <v>0</v>
      </c>
      <c r="AA183" s="388">
        <v>0</v>
      </c>
      <c r="AB183" s="388">
        <v>0</v>
      </c>
      <c r="AC183" s="388">
        <v>1</v>
      </c>
      <c r="AD183" s="388">
        <v>0</v>
      </c>
      <c r="AE183" s="388" t="s">
        <v>10861</v>
      </c>
      <c r="AG183" s="549">
        <v>0</v>
      </c>
      <c r="AH183" s="549">
        <v>0</v>
      </c>
      <c r="AI183" s="549">
        <v>0</v>
      </c>
      <c r="AJ183" s="549">
        <v>4</v>
      </c>
      <c r="AK183" s="549">
        <v>7</v>
      </c>
      <c r="AL183" s="549">
        <v>0</v>
      </c>
      <c r="AM183" s="549">
        <v>0</v>
      </c>
      <c r="AN183" s="549">
        <v>0</v>
      </c>
      <c r="AO183" s="549">
        <v>0</v>
      </c>
      <c r="AP183" s="549">
        <v>0</v>
      </c>
      <c r="AQ183" s="549">
        <v>0</v>
      </c>
      <c r="AS183" s="388">
        <v>1</v>
      </c>
      <c r="AT183" s="388">
        <v>1</v>
      </c>
      <c r="AU183" s="388">
        <v>0</v>
      </c>
      <c r="AV183" s="388">
        <v>0</v>
      </c>
      <c r="AW183" s="388">
        <v>0</v>
      </c>
      <c r="AX183" s="388">
        <v>0</v>
      </c>
      <c r="AY183" s="388">
        <v>0</v>
      </c>
      <c r="AZ183" s="388">
        <v>0</v>
      </c>
      <c r="BA183" s="388">
        <v>0</v>
      </c>
      <c r="BB183" s="548">
        <v>0</v>
      </c>
      <c r="BC183" s="548">
        <v>0</v>
      </c>
      <c r="BD183" s="548">
        <v>0</v>
      </c>
      <c r="BE183" s="548">
        <v>0</v>
      </c>
      <c r="BG183" s="388">
        <v>36</v>
      </c>
      <c r="BH183" s="388">
        <v>4</v>
      </c>
      <c r="BI183" s="388">
        <v>5</v>
      </c>
      <c r="BJ183" s="388">
        <v>0</v>
      </c>
      <c r="BK183" s="388">
        <v>0</v>
      </c>
      <c r="BL183" s="388">
        <v>0</v>
      </c>
      <c r="BM183" s="388">
        <v>4</v>
      </c>
      <c r="BN183" s="388">
        <v>2</v>
      </c>
      <c r="BO183" s="388">
        <v>20</v>
      </c>
      <c r="BP183" s="548">
        <v>0.13900000000000001</v>
      </c>
      <c r="BQ183" s="548">
        <v>0.17899999999999999</v>
      </c>
      <c r="BR183" s="548">
        <v>0.13900000000000001</v>
      </c>
      <c r="BS183" s="548">
        <v>0.318</v>
      </c>
    </row>
    <row r="184" spans="1:71">
      <c r="A184" s="388" t="s">
        <v>10931</v>
      </c>
      <c r="B184" s="388" t="s">
        <v>10932</v>
      </c>
      <c r="C184" s="388">
        <v>28</v>
      </c>
      <c r="D184" s="388" t="s">
        <v>73</v>
      </c>
      <c r="E184" s="388" t="s">
        <v>34</v>
      </c>
      <c r="F184" s="388" t="s">
        <v>35</v>
      </c>
      <c r="G184" s="388">
        <v>10</v>
      </c>
      <c r="H184" s="388">
        <v>38</v>
      </c>
      <c r="I184" s="388">
        <v>37</v>
      </c>
      <c r="J184" s="388">
        <v>3</v>
      </c>
      <c r="K184" s="388">
        <v>6</v>
      </c>
      <c r="L184" s="388">
        <v>1</v>
      </c>
      <c r="M184" s="388">
        <v>0</v>
      </c>
      <c r="N184" s="388">
        <v>1</v>
      </c>
      <c r="O184" s="388">
        <v>3</v>
      </c>
      <c r="P184" s="388">
        <v>0</v>
      </c>
      <c r="Q184" s="388">
        <v>0</v>
      </c>
      <c r="R184" s="388">
        <v>1</v>
      </c>
      <c r="S184" s="388">
        <v>7</v>
      </c>
      <c r="T184" s="548">
        <v>0.16200000000000001</v>
      </c>
      <c r="U184" s="548">
        <v>0.184</v>
      </c>
      <c r="V184" s="548">
        <v>0.27</v>
      </c>
      <c r="W184" s="548">
        <v>0.45400000000000001</v>
      </c>
      <c r="X184" s="388">
        <v>17</v>
      </c>
      <c r="Y184" s="388">
        <v>10</v>
      </c>
      <c r="Z184" s="388">
        <v>2</v>
      </c>
      <c r="AA184" s="388">
        <v>0</v>
      </c>
      <c r="AB184" s="388">
        <v>0</v>
      </c>
      <c r="AC184" s="388">
        <v>0</v>
      </c>
      <c r="AD184" s="388">
        <v>0</v>
      </c>
      <c r="AE184" s="388" t="s">
        <v>6524</v>
      </c>
      <c r="AG184" s="549">
        <v>0</v>
      </c>
      <c r="AH184" s="549">
        <v>10</v>
      </c>
      <c r="AI184" s="549">
        <v>0</v>
      </c>
      <c r="AJ184" s="549">
        <v>0</v>
      </c>
      <c r="AK184" s="549">
        <v>0</v>
      </c>
      <c r="AL184" s="549">
        <v>0</v>
      </c>
      <c r="AM184" s="549">
        <v>0</v>
      </c>
      <c r="AN184" s="549">
        <v>0</v>
      </c>
      <c r="AO184" s="549">
        <v>0</v>
      </c>
      <c r="AP184" s="549">
        <v>0</v>
      </c>
      <c r="AQ184" s="549">
        <v>0</v>
      </c>
      <c r="AS184" s="388">
        <v>3</v>
      </c>
      <c r="AT184" s="388">
        <v>0</v>
      </c>
      <c r="AU184" s="388">
        <v>1</v>
      </c>
      <c r="AV184" s="388">
        <v>0</v>
      </c>
      <c r="AW184" s="388">
        <v>0</v>
      </c>
      <c r="AX184" s="388">
        <v>0</v>
      </c>
      <c r="AY184" s="388">
        <v>0</v>
      </c>
      <c r="AZ184" s="388">
        <v>0</v>
      </c>
      <c r="BA184" s="388">
        <v>1</v>
      </c>
      <c r="BB184" s="548">
        <v>0.33300000000000002</v>
      </c>
      <c r="BC184" s="548">
        <v>0.33300000000000002</v>
      </c>
      <c r="BD184" s="548">
        <v>0.33300000000000002</v>
      </c>
      <c r="BE184" s="548">
        <v>0.66600000000000004</v>
      </c>
      <c r="BG184" s="388">
        <v>34</v>
      </c>
      <c r="BH184" s="388">
        <v>3</v>
      </c>
      <c r="BI184" s="388">
        <v>5</v>
      </c>
      <c r="BJ184" s="388">
        <v>1</v>
      </c>
      <c r="BK184" s="388">
        <v>0</v>
      </c>
      <c r="BL184" s="388">
        <v>1</v>
      </c>
      <c r="BM184" s="388">
        <v>3</v>
      </c>
      <c r="BN184" s="388">
        <v>1</v>
      </c>
      <c r="BO184" s="388">
        <v>6</v>
      </c>
      <c r="BP184" s="548">
        <v>0.14699999999999999</v>
      </c>
      <c r="BQ184" s="548">
        <v>0.17100000000000001</v>
      </c>
      <c r="BR184" s="548">
        <v>0.26500000000000001</v>
      </c>
      <c r="BS184" s="548">
        <v>0.436</v>
      </c>
    </row>
    <row r="185" spans="1:71">
      <c r="A185" s="388" t="s">
        <v>7678</v>
      </c>
      <c r="B185" s="388" t="s">
        <v>7679</v>
      </c>
      <c r="C185" s="388">
        <v>28</v>
      </c>
      <c r="D185" s="388" t="s">
        <v>51</v>
      </c>
      <c r="E185" s="388" t="s">
        <v>34</v>
      </c>
      <c r="F185" s="388" t="s">
        <v>10</v>
      </c>
      <c r="G185" s="388">
        <v>16</v>
      </c>
      <c r="H185" s="388">
        <v>38</v>
      </c>
      <c r="I185" s="388">
        <v>34</v>
      </c>
      <c r="J185" s="388">
        <v>2</v>
      </c>
      <c r="K185" s="388">
        <v>5</v>
      </c>
      <c r="L185" s="388">
        <v>0</v>
      </c>
      <c r="M185" s="388">
        <v>0</v>
      </c>
      <c r="N185" s="388">
        <v>1</v>
      </c>
      <c r="O185" s="388">
        <v>2</v>
      </c>
      <c r="P185" s="388">
        <v>1</v>
      </c>
      <c r="Q185" s="388">
        <v>0</v>
      </c>
      <c r="R185" s="388">
        <v>4</v>
      </c>
      <c r="S185" s="388">
        <v>8</v>
      </c>
      <c r="T185" s="548">
        <v>0.14699999999999999</v>
      </c>
      <c r="U185" s="548">
        <v>0.23699999999999999</v>
      </c>
      <c r="V185" s="548">
        <v>0.23499999999999999</v>
      </c>
      <c r="W185" s="548">
        <v>0.47199999999999998</v>
      </c>
      <c r="X185" s="388">
        <v>32</v>
      </c>
      <c r="Y185" s="388">
        <v>8</v>
      </c>
      <c r="Z185" s="388">
        <v>0</v>
      </c>
      <c r="AA185" s="388">
        <v>0</v>
      </c>
      <c r="AB185" s="388">
        <v>0</v>
      </c>
      <c r="AC185" s="388">
        <v>0</v>
      </c>
      <c r="AD185" s="388">
        <v>0</v>
      </c>
      <c r="AE185" s="388" t="s">
        <v>10933</v>
      </c>
      <c r="AG185" s="549">
        <v>1</v>
      </c>
      <c r="AH185" s="549">
        <v>0</v>
      </c>
      <c r="AI185" s="549">
        <v>5</v>
      </c>
      <c r="AJ185" s="549">
        <v>2</v>
      </c>
      <c r="AK185" s="549">
        <v>2</v>
      </c>
      <c r="AL185" s="549">
        <v>1</v>
      </c>
      <c r="AM185" s="549">
        <v>1</v>
      </c>
      <c r="AN185" s="549">
        <v>0</v>
      </c>
      <c r="AO185" s="549">
        <v>5</v>
      </c>
      <c r="AP185" s="549">
        <v>6</v>
      </c>
      <c r="AQ185" s="549">
        <v>1</v>
      </c>
      <c r="AS185" s="388">
        <v>21</v>
      </c>
      <c r="AT185" s="388">
        <v>1</v>
      </c>
      <c r="AU185" s="388">
        <v>4</v>
      </c>
      <c r="AV185" s="388">
        <v>0</v>
      </c>
      <c r="AW185" s="388">
        <v>0</v>
      </c>
      <c r="AX185" s="388">
        <v>1</v>
      </c>
      <c r="AY185" s="388">
        <v>1</v>
      </c>
      <c r="AZ185" s="388">
        <v>2</v>
      </c>
      <c r="BA185" s="388">
        <v>6</v>
      </c>
      <c r="BB185" s="548">
        <v>0.19</v>
      </c>
      <c r="BC185" s="548">
        <v>0.26100000000000001</v>
      </c>
      <c r="BD185" s="548">
        <v>0.33300000000000002</v>
      </c>
      <c r="BE185" s="548">
        <v>0.59399999999999997</v>
      </c>
      <c r="BG185" s="388">
        <v>13</v>
      </c>
      <c r="BH185" s="388">
        <v>1</v>
      </c>
      <c r="BI185" s="388">
        <v>1</v>
      </c>
      <c r="BJ185" s="388">
        <v>0</v>
      </c>
      <c r="BK185" s="388">
        <v>0</v>
      </c>
      <c r="BL185" s="388">
        <v>0</v>
      </c>
      <c r="BM185" s="388">
        <v>1</v>
      </c>
      <c r="BN185" s="388">
        <v>2</v>
      </c>
      <c r="BO185" s="388">
        <v>2</v>
      </c>
      <c r="BP185" s="548">
        <v>7.6999999999999999E-2</v>
      </c>
      <c r="BQ185" s="548">
        <v>0.2</v>
      </c>
      <c r="BR185" s="548">
        <v>7.6999999999999999E-2</v>
      </c>
      <c r="BS185" s="548">
        <v>0.27700000000000002</v>
      </c>
    </row>
    <row r="186" spans="1:71">
      <c r="A186" s="388" t="s">
        <v>7864</v>
      </c>
      <c r="B186" s="388" t="s">
        <v>7865</v>
      </c>
      <c r="C186" s="388">
        <v>27</v>
      </c>
      <c r="D186" s="388" t="s">
        <v>124</v>
      </c>
      <c r="E186" s="388" t="s">
        <v>43</v>
      </c>
      <c r="F186" s="388" t="s">
        <v>10</v>
      </c>
      <c r="G186" s="388">
        <v>14</v>
      </c>
      <c r="H186" s="388">
        <v>38</v>
      </c>
      <c r="I186" s="388">
        <v>33</v>
      </c>
      <c r="J186" s="388">
        <v>2</v>
      </c>
      <c r="K186" s="388">
        <v>7</v>
      </c>
      <c r="L186" s="388">
        <v>1</v>
      </c>
      <c r="M186" s="388">
        <v>0</v>
      </c>
      <c r="N186" s="388">
        <v>0</v>
      </c>
      <c r="O186" s="388">
        <v>2</v>
      </c>
      <c r="P186" s="388">
        <v>0</v>
      </c>
      <c r="Q186" s="388">
        <v>0</v>
      </c>
      <c r="R186" s="388">
        <v>4</v>
      </c>
      <c r="S186" s="388">
        <v>12</v>
      </c>
      <c r="T186" s="548">
        <v>0.21199999999999999</v>
      </c>
      <c r="U186" s="548">
        <v>0.316</v>
      </c>
      <c r="V186" s="548">
        <v>0.24199999999999999</v>
      </c>
      <c r="W186" s="548">
        <v>0.55800000000000005</v>
      </c>
      <c r="X186" s="388">
        <v>63</v>
      </c>
      <c r="Y186" s="388">
        <v>8</v>
      </c>
      <c r="Z186" s="388">
        <v>1</v>
      </c>
      <c r="AA186" s="388">
        <v>1</v>
      </c>
      <c r="AB186" s="388">
        <v>0</v>
      </c>
      <c r="AC186" s="388">
        <v>0</v>
      </c>
      <c r="AD186" s="388">
        <v>0</v>
      </c>
      <c r="AE186" s="388" t="s">
        <v>10734</v>
      </c>
      <c r="AG186" s="549">
        <v>0</v>
      </c>
      <c r="AH186" s="549">
        <v>0</v>
      </c>
      <c r="AI186" s="549">
        <v>4</v>
      </c>
      <c r="AJ186" s="549">
        <v>0</v>
      </c>
      <c r="AK186" s="549">
        <v>0</v>
      </c>
      <c r="AL186" s="549">
        <v>0</v>
      </c>
      <c r="AM186" s="549">
        <v>6</v>
      </c>
      <c r="AN186" s="549">
        <v>0</v>
      </c>
      <c r="AO186" s="549">
        <v>3</v>
      </c>
      <c r="AP186" s="549">
        <v>9</v>
      </c>
      <c r="AQ186" s="549">
        <v>0</v>
      </c>
      <c r="AS186" s="388">
        <v>7</v>
      </c>
      <c r="AT186" s="388">
        <v>1</v>
      </c>
      <c r="AU186" s="388">
        <v>3</v>
      </c>
      <c r="AV186" s="388">
        <v>0</v>
      </c>
      <c r="AW186" s="388">
        <v>0</v>
      </c>
      <c r="AX186" s="388">
        <v>0</v>
      </c>
      <c r="AY186" s="388">
        <v>1</v>
      </c>
      <c r="AZ186" s="388">
        <v>0</v>
      </c>
      <c r="BA186" s="388">
        <v>2</v>
      </c>
      <c r="BB186" s="548">
        <v>0.42899999999999999</v>
      </c>
      <c r="BC186" s="548">
        <v>0.42899999999999999</v>
      </c>
      <c r="BD186" s="548">
        <v>0.42899999999999999</v>
      </c>
      <c r="BE186" s="548">
        <v>0.85799999999999998</v>
      </c>
      <c r="BG186" s="388">
        <v>26</v>
      </c>
      <c r="BH186" s="388">
        <v>1</v>
      </c>
      <c r="BI186" s="388">
        <v>4</v>
      </c>
      <c r="BJ186" s="388">
        <v>1</v>
      </c>
      <c r="BK186" s="388">
        <v>0</v>
      </c>
      <c r="BL186" s="388">
        <v>0</v>
      </c>
      <c r="BM186" s="388">
        <v>1</v>
      </c>
      <c r="BN186" s="388">
        <v>4</v>
      </c>
      <c r="BO186" s="388">
        <v>10</v>
      </c>
      <c r="BP186" s="548">
        <v>0.154</v>
      </c>
      <c r="BQ186" s="548">
        <v>0.28999999999999998</v>
      </c>
      <c r="BR186" s="548">
        <v>0.192</v>
      </c>
      <c r="BS186" s="548">
        <v>0.48199999999999998</v>
      </c>
    </row>
    <row r="187" spans="1:71">
      <c r="A187" s="388" t="s">
        <v>7890</v>
      </c>
      <c r="B187" s="388" t="s">
        <v>7891</v>
      </c>
      <c r="C187" s="388">
        <v>27</v>
      </c>
      <c r="D187" s="388" t="s">
        <v>113</v>
      </c>
      <c r="E187" s="388" t="s">
        <v>43</v>
      </c>
      <c r="F187" s="388" t="s">
        <v>35</v>
      </c>
      <c r="G187" s="388">
        <v>21</v>
      </c>
      <c r="H187" s="388">
        <v>37</v>
      </c>
      <c r="I187" s="388">
        <v>32</v>
      </c>
      <c r="J187" s="388">
        <v>5</v>
      </c>
      <c r="K187" s="388">
        <v>3</v>
      </c>
      <c r="L187" s="388">
        <v>1</v>
      </c>
      <c r="M187" s="388">
        <v>0</v>
      </c>
      <c r="N187" s="388">
        <v>0</v>
      </c>
      <c r="O187" s="388">
        <v>0</v>
      </c>
      <c r="P187" s="388">
        <v>1</v>
      </c>
      <c r="Q187" s="388">
        <v>0</v>
      </c>
      <c r="R187" s="388">
        <v>4</v>
      </c>
      <c r="S187" s="388">
        <v>15</v>
      </c>
      <c r="T187" s="548">
        <v>9.4E-2</v>
      </c>
      <c r="U187" s="548">
        <v>0.19400000000000001</v>
      </c>
      <c r="V187" s="548">
        <v>0.125</v>
      </c>
      <c r="W187" s="548">
        <v>0.31900000000000001</v>
      </c>
      <c r="X187" s="388">
        <v>-16</v>
      </c>
      <c r="Y187" s="388">
        <v>4</v>
      </c>
      <c r="Z187" s="388">
        <v>0</v>
      </c>
      <c r="AA187" s="388">
        <v>0</v>
      </c>
      <c r="AB187" s="388">
        <v>1</v>
      </c>
      <c r="AC187" s="388">
        <v>0</v>
      </c>
      <c r="AD187" s="388">
        <v>0</v>
      </c>
      <c r="AE187" s="388" t="s">
        <v>7073</v>
      </c>
      <c r="AG187" s="549">
        <v>0</v>
      </c>
      <c r="AH187" s="549">
        <v>0</v>
      </c>
      <c r="AI187" s="549">
        <v>0</v>
      </c>
      <c r="AJ187" s="549">
        <v>0</v>
      </c>
      <c r="AK187" s="549">
        <v>0</v>
      </c>
      <c r="AL187" s="549">
        <v>0</v>
      </c>
      <c r="AM187" s="549">
        <v>3</v>
      </c>
      <c r="AN187" s="549">
        <v>5</v>
      </c>
      <c r="AO187" s="549">
        <v>1</v>
      </c>
      <c r="AP187" s="549">
        <v>9</v>
      </c>
      <c r="AQ187" s="549">
        <v>0</v>
      </c>
      <c r="AS187" s="388">
        <v>12</v>
      </c>
      <c r="AT187" s="388">
        <v>2</v>
      </c>
      <c r="AU187" s="388">
        <v>1</v>
      </c>
      <c r="AV187" s="388">
        <v>0</v>
      </c>
      <c r="AW187" s="388">
        <v>0</v>
      </c>
      <c r="AX187" s="388">
        <v>0</v>
      </c>
      <c r="AY187" s="388">
        <v>0</v>
      </c>
      <c r="AZ187" s="388">
        <v>1</v>
      </c>
      <c r="BA187" s="388">
        <v>9</v>
      </c>
      <c r="BB187" s="548">
        <v>8.3000000000000004E-2</v>
      </c>
      <c r="BC187" s="548">
        <v>0.154</v>
      </c>
      <c r="BD187" s="548">
        <v>8.3000000000000004E-2</v>
      </c>
      <c r="BE187" s="548">
        <v>0.23699999999999999</v>
      </c>
      <c r="BG187" s="388">
        <v>20</v>
      </c>
      <c r="BH187" s="388">
        <v>3</v>
      </c>
      <c r="BI187" s="388">
        <v>2</v>
      </c>
      <c r="BJ187" s="388">
        <v>1</v>
      </c>
      <c r="BK187" s="388">
        <v>0</v>
      </c>
      <c r="BL187" s="388">
        <v>0</v>
      </c>
      <c r="BM187" s="388">
        <v>0</v>
      </c>
      <c r="BN187" s="388">
        <v>3</v>
      </c>
      <c r="BO187" s="388">
        <v>6</v>
      </c>
      <c r="BP187" s="548">
        <v>0.1</v>
      </c>
      <c r="BQ187" s="548">
        <v>0.217</v>
      </c>
      <c r="BR187" s="548">
        <v>0.15</v>
      </c>
      <c r="BS187" s="548">
        <v>0.36699999999999999</v>
      </c>
    </row>
    <row r="188" spans="1:71">
      <c r="A188" s="388" t="s">
        <v>7894</v>
      </c>
      <c r="B188" s="388" t="s">
        <v>7895</v>
      </c>
      <c r="C188" s="388">
        <v>32</v>
      </c>
      <c r="D188" s="388" t="s">
        <v>51</v>
      </c>
      <c r="E188" s="388" t="s">
        <v>52</v>
      </c>
      <c r="F188" s="388" t="s">
        <v>10</v>
      </c>
      <c r="G188" s="388">
        <v>20</v>
      </c>
      <c r="H188" s="388">
        <v>33</v>
      </c>
      <c r="I188" s="388">
        <v>32</v>
      </c>
      <c r="J188" s="388">
        <v>6</v>
      </c>
      <c r="K188" s="388">
        <v>7</v>
      </c>
      <c r="L188" s="388">
        <v>0</v>
      </c>
      <c r="M188" s="388">
        <v>0</v>
      </c>
      <c r="N188" s="388">
        <v>1</v>
      </c>
      <c r="O188" s="388">
        <v>4</v>
      </c>
      <c r="P188" s="388">
        <v>2</v>
      </c>
      <c r="Q188" s="388">
        <v>0</v>
      </c>
      <c r="R188" s="388">
        <v>1</v>
      </c>
      <c r="S188" s="388">
        <v>9</v>
      </c>
      <c r="T188" s="548">
        <v>0.219</v>
      </c>
      <c r="U188" s="548">
        <v>0.24199999999999999</v>
      </c>
      <c r="V188" s="548">
        <v>0.313</v>
      </c>
      <c r="W188" s="548">
        <v>0.55500000000000005</v>
      </c>
      <c r="X188" s="388">
        <v>54</v>
      </c>
      <c r="Y188" s="388">
        <v>10</v>
      </c>
      <c r="Z188" s="388">
        <v>1</v>
      </c>
      <c r="AA188" s="388">
        <v>0</v>
      </c>
      <c r="AB188" s="388">
        <v>0</v>
      </c>
      <c r="AC188" s="388">
        <v>0</v>
      </c>
      <c r="AD188" s="388">
        <v>0</v>
      </c>
      <c r="AE188" s="388" t="s">
        <v>10934</v>
      </c>
      <c r="AG188" s="549">
        <v>0</v>
      </c>
      <c r="AH188" s="549">
        <v>0</v>
      </c>
      <c r="AI188" s="549">
        <v>0</v>
      </c>
      <c r="AJ188" s="549">
        <v>2</v>
      </c>
      <c r="AK188" s="549">
        <v>4</v>
      </c>
      <c r="AL188" s="549">
        <v>2</v>
      </c>
      <c r="AM188" s="549">
        <v>4</v>
      </c>
      <c r="AN188" s="549">
        <v>0</v>
      </c>
      <c r="AO188" s="549">
        <v>2</v>
      </c>
      <c r="AP188" s="549">
        <v>6</v>
      </c>
      <c r="AQ188" s="549">
        <v>3</v>
      </c>
      <c r="AS188" s="388">
        <v>17</v>
      </c>
      <c r="AT188" s="388">
        <v>3</v>
      </c>
      <c r="AU188" s="388">
        <v>5</v>
      </c>
      <c r="AV188" s="388">
        <v>0</v>
      </c>
      <c r="AW188" s="388">
        <v>0</v>
      </c>
      <c r="AX188" s="388">
        <v>1</v>
      </c>
      <c r="AY188" s="388">
        <v>2</v>
      </c>
      <c r="AZ188" s="388">
        <v>0</v>
      </c>
      <c r="BA188" s="388">
        <v>5</v>
      </c>
      <c r="BB188" s="548">
        <v>0.29399999999999998</v>
      </c>
      <c r="BC188" s="548">
        <v>0.29399999999999998</v>
      </c>
      <c r="BD188" s="548">
        <v>0.47099999999999997</v>
      </c>
      <c r="BE188" s="548">
        <v>0.76500000000000001</v>
      </c>
      <c r="BG188" s="388">
        <v>15</v>
      </c>
      <c r="BH188" s="388">
        <v>3</v>
      </c>
      <c r="BI188" s="388">
        <v>2</v>
      </c>
      <c r="BJ188" s="388">
        <v>0</v>
      </c>
      <c r="BK188" s="388">
        <v>0</v>
      </c>
      <c r="BL188" s="388">
        <v>0</v>
      </c>
      <c r="BM188" s="388">
        <v>2</v>
      </c>
      <c r="BN188" s="388">
        <v>1</v>
      </c>
      <c r="BO188" s="388">
        <v>4</v>
      </c>
      <c r="BP188" s="548">
        <v>0.13300000000000001</v>
      </c>
      <c r="BQ188" s="548">
        <v>0.188</v>
      </c>
      <c r="BR188" s="548">
        <v>0.13300000000000001</v>
      </c>
      <c r="BS188" s="548">
        <v>0.32100000000000001</v>
      </c>
    </row>
    <row r="189" spans="1:71">
      <c r="A189" s="388" t="s">
        <v>10935</v>
      </c>
      <c r="B189" s="388" t="s">
        <v>10936</v>
      </c>
      <c r="C189" s="388">
        <v>23</v>
      </c>
      <c r="D189" s="388" t="s">
        <v>44</v>
      </c>
      <c r="E189" s="388" t="s">
        <v>34</v>
      </c>
      <c r="F189" s="388" t="s">
        <v>35</v>
      </c>
      <c r="G189" s="388">
        <v>14</v>
      </c>
      <c r="H189" s="388">
        <v>33</v>
      </c>
      <c r="I189" s="388">
        <v>31</v>
      </c>
      <c r="J189" s="388">
        <v>5</v>
      </c>
      <c r="K189" s="388">
        <v>9</v>
      </c>
      <c r="L189" s="388">
        <v>3</v>
      </c>
      <c r="M189" s="388">
        <v>0</v>
      </c>
      <c r="N189" s="388">
        <v>2</v>
      </c>
      <c r="O189" s="388">
        <v>4</v>
      </c>
      <c r="P189" s="388">
        <v>1</v>
      </c>
      <c r="Q189" s="388">
        <v>0</v>
      </c>
      <c r="R189" s="388">
        <v>2</v>
      </c>
      <c r="S189" s="388">
        <v>9</v>
      </c>
      <c r="T189" s="548">
        <v>0.28999999999999998</v>
      </c>
      <c r="U189" s="548">
        <v>0.33300000000000002</v>
      </c>
      <c r="V189" s="548">
        <v>0.58099999999999996</v>
      </c>
      <c r="W189" s="548">
        <v>0.91400000000000003</v>
      </c>
      <c r="X189" s="388">
        <v>147</v>
      </c>
      <c r="Y189" s="388">
        <v>18</v>
      </c>
      <c r="Z189" s="388">
        <v>0</v>
      </c>
      <c r="AA189" s="388">
        <v>0</v>
      </c>
      <c r="AB189" s="388">
        <v>0</v>
      </c>
      <c r="AC189" s="388">
        <v>0</v>
      </c>
      <c r="AD189" s="388">
        <v>0</v>
      </c>
      <c r="AE189" s="388" t="s">
        <v>6524</v>
      </c>
      <c r="AG189" s="549">
        <v>0</v>
      </c>
      <c r="AH189" s="549">
        <v>11</v>
      </c>
      <c r="AI189" s="549">
        <v>0</v>
      </c>
      <c r="AJ189" s="549">
        <v>0</v>
      </c>
      <c r="AK189" s="549">
        <v>0</v>
      </c>
      <c r="AL189" s="549">
        <v>0</v>
      </c>
      <c r="AM189" s="549">
        <v>0</v>
      </c>
      <c r="AN189" s="549">
        <v>0</v>
      </c>
      <c r="AO189" s="549">
        <v>0</v>
      </c>
      <c r="AP189" s="549">
        <v>0</v>
      </c>
      <c r="AQ189" s="549">
        <v>0</v>
      </c>
      <c r="AS189" s="388">
        <v>8</v>
      </c>
      <c r="AT189" s="388">
        <v>2</v>
      </c>
      <c r="AU189" s="388">
        <v>1</v>
      </c>
      <c r="AV189" s="388">
        <v>0</v>
      </c>
      <c r="AW189" s="388">
        <v>0</v>
      </c>
      <c r="AX189" s="388">
        <v>1</v>
      </c>
      <c r="AY189" s="388">
        <v>1</v>
      </c>
      <c r="AZ189" s="388">
        <v>0</v>
      </c>
      <c r="BA189" s="388">
        <v>5</v>
      </c>
      <c r="BB189" s="548">
        <v>0.125</v>
      </c>
      <c r="BC189" s="548">
        <v>0.125</v>
      </c>
      <c r="BD189" s="548">
        <v>0.5</v>
      </c>
      <c r="BE189" s="548">
        <v>0.625</v>
      </c>
      <c r="BG189" s="388">
        <v>23</v>
      </c>
      <c r="BH189" s="388">
        <v>3</v>
      </c>
      <c r="BI189" s="388">
        <v>8</v>
      </c>
      <c r="BJ189" s="388">
        <v>3</v>
      </c>
      <c r="BK189" s="388">
        <v>0</v>
      </c>
      <c r="BL189" s="388">
        <v>1</v>
      </c>
      <c r="BM189" s="388">
        <v>3</v>
      </c>
      <c r="BN189" s="388">
        <v>2</v>
      </c>
      <c r="BO189" s="388">
        <v>4</v>
      </c>
      <c r="BP189" s="548">
        <v>0.34799999999999998</v>
      </c>
      <c r="BQ189" s="548">
        <v>0.4</v>
      </c>
      <c r="BR189" s="548">
        <v>0.60899999999999999</v>
      </c>
      <c r="BS189" s="548">
        <v>1.0089999999999999</v>
      </c>
    </row>
    <row r="190" spans="1:71">
      <c r="A190" s="388" t="s">
        <v>7970</v>
      </c>
      <c r="B190" s="388" t="s">
        <v>7971</v>
      </c>
      <c r="C190" s="388">
        <v>25</v>
      </c>
      <c r="D190" s="388" t="s">
        <v>42</v>
      </c>
      <c r="E190" s="388" t="s">
        <v>43</v>
      </c>
      <c r="F190" s="388" t="s">
        <v>10</v>
      </c>
      <c r="G190" s="388">
        <v>21</v>
      </c>
      <c r="H190" s="388">
        <v>35</v>
      </c>
      <c r="I190" s="388">
        <v>30</v>
      </c>
      <c r="J190" s="388">
        <v>4</v>
      </c>
      <c r="K190" s="388">
        <v>5</v>
      </c>
      <c r="L190" s="388">
        <v>0</v>
      </c>
      <c r="M190" s="388">
        <v>0</v>
      </c>
      <c r="N190" s="388">
        <v>0</v>
      </c>
      <c r="O190" s="388">
        <v>0</v>
      </c>
      <c r="P190" s="388">
        <v>1</v>
      </c>
      <c r="Q190" s="388">
        <v>1</v>
      </c>
      <c r="R190" s="388">
        <v>5</v>
      </c>
      <c r="S190" s="388">
        <v>9</v>
      </c>
      <c r="T190" s="548">
        <v>0.16700000000000001</v>
      </c>
      <c r="U190" s="548">
        <v>0.28599999999999998</v>
      </c>
      <c r="V190" s="548">
        <v>0.16700000000000001</v>
      </c>
      <c r="W190" s="548">
        <v>0.45200000000000001</v>
      </c>
      <c r="X190" s="388">
        <v>33</v>
      </c>
      <c r="Y190" s="388">
        <v>5</v>
      </c>
      <c r="Z190" s="388">
        <v>1</v>
      </c>
      <c r="AA190" s="388">
        <v>0</v>
      </c>
      <c r="AB190" s="388">
        <v>0</v>
      </c>
      <c r="AC190" s="388">
        <v>0</v>
      </c>
      <c r="AD190" s="388">
        <v>0</v>
      </c>
      <c r="AE190" s="388" t="s">
        <v>10937</v>
      </c>
      <c r="AG190" s="549">
        <v>0</v>
      </c>
      <c r="AH190" s="549">
        <v>0</v>
      </c>
      <c r="AI190" s="549">
        <v>0</v>
      </c>
      <c r="AJ190" s="549">
        <v>1</v>
      </c>
      <c r="AK190" s="549">
        <v>4</v>
      </c>
      <c r="AL190" s="549">
        <v>3</v>
      </c>
      <c r="AM190" s="549">
        <v>6</v>
      </c>
      <c r="AN190" s="549">
        <v>0</v>
      </c>
      <c r="AO190" s="549">
        <v>0</v>
      </c>
      <c r="AP190" s="549">
        <v>6</v>
      </c>
      <c r="AQ190" s="549">
        <v>0</v>
      </c>
      <c r="AS190" s="388">
        <v>4</v>
      </c>
      <c r="AT190" s="388">
        <v>0</v>
      </c>
      <c r="AU190" s="388">
        <v>1</v>
      </c>
      <c r="AV190" s="388">
        <v>0</v>
      </c>
      <c r="AW190" s="388">
        <v>0</v>
      </c>
      <c r="AX190" s="388">
        <v>0</v>
      </c>
      <c r="AY190" s="388">
        <v>0</v>
      </c>
      <c r="AZ190" s="388">
        <v>1</v>
      </c>
      <c r="BA190" s="388">
        <v>0</v>
      </c>
      <c r="BB190" s="548">
        <v>0.25</v>
      </c>
      <c r="BC190" s="548">
        <v>0.4</v>
      </c>
      <c r="BD190" s="548">
        <v>0.25</v>
      </c>
      <c r="BE190" s="548">
        <v>0.65</v>
      </c>
      <c r="BG190" s="388">
        <v>26</v>
      </c>
      <c r="BH190" s="388">
        <v>4</v>
      </c>
      <c r="BI190" s="388">
        <v>4</v>
      </c>
      <c r="BJ190" s="388">
        <v>0</v>
      </c>
      <c r="BK190" s="388">
        <v>0</v>
      </c>
      <c r="BL190" s="388">
        <v>0</v>
      </c>
      <c r="BM190" s="388">
        <v>0</v>
      </c>
      <c r="BN190" s="388">
        <v>4</v>
      </c>
      <c r="BO190" s="388">
        <v>9</v>
      </c>
      <c r="BP190" s="548">
        <v>0.154</v>
      </c>
      <c r="BQ190" s="548">
        <v>0.26700000000000002</v>
      </c>
      <c r="BR190" s="548">
        <v>0.154</v>
      </c>
      <c r="BS190" s="548">
        <v>0.42099999999999999</v>
      </c>
    </row>
    <row r="191" spans="1:71">
      <c r="A191" s="388" t="s">
        <v>7792</v>
      </c>
      <c r="B191" s="388" t="s">
        <v>7793</v>
      </c>
      <c r="C191" s="388">
        <v>27</v>
      </c>
      <c r="D191" s="388" t="s">
        <v>124</v>
      </c>
      <c r="E191" s="388" t="s">
        <v>43</v>
      </c>
      <c r="F191" s="388" t="s">
        <v>37</v>
      </c>
      <c r="G191" s="388">
        <v>23</v>
      </c>
      <c r="H191" s="388">
        <v>31</v>
      </c>
      <c r="I191" s="388">
        <v>29</v>
      </c>
      <c r="J191" s="388">
        <v>2</v>
      </c>
      <c r="K191" s="388">
        <v>6</v>
      </c>
      <c r="L191" s="388">
        <v>1</v>
      </c>
      <c r="M191" s="388">
        <v>0</v>
      </c>
      <c r="N191" s="388">
        <v>0</v>
      </c>
      <c r="O191" s="388">
        <v>1</v>
      </c>
      <c r="P191" s="388">
        <v>0</v>
      </c>
      <c r="Q191" s="388">
        <v>0</v>
      </c>
      <c r="R191" s="388">
        <v>2</v>
      </c>
      <c r="S191" s="388">
        <v>8</v>
      </c>
      <c r="T191" s="548">
        <v>0.20699999999999999</v>
      </c>
      <c r="U191" s="548">
        <v>0.25800000000000001</v>
      </c>
      <c r="V191" s="548">
        <v>0.24099999999999999</v>
      </c>
      <c r="W191" s="548">
        <v>0.499</v>
      </c>
      <c r="X191" s="388">
        <v>44</v>
      </c>
      <c r="Y191" s="388">
        <v>7</v>
      </c>
      <c r="Z191" s="388">
        <v>1</v>
      </c>
      <c r="AA191" s="388">
        <v>0</v>
      </c>
      <c r="AB191" s="388">
        <v>0</v>
      </c>
      <c r="AC191" s="388">
        <v>0</v>
      </c>
      <c r="AD191" s="388">
        <v>0</v>
      </c>
      <c r="AE191" s="388" t="s">
        <v>10090</v>
      </c>
      <c r="AG191" s="549">
        <v>0</v>
      </c>
      <c r="AH191" s="549">
        <v>4</v>
      </c>
      <c r="AI191" s="549">
        <v>2</v>
      </c>
      <c r="AJ191" s="549">
        <v>0</v>
      </c>
      <c r="AK191" s="549">
        <v>0</v>
      </c>
      <c r="AL191" s="549">
        <v>0</v>
      </c>
      <c r="AM191" s="549">
        <v>0</v>
      </c>
      <c r="AN191" s="549">
        <v>0</v>
      </c>
      <c r="AO191" s="549">
        <v>0</v>
      </c>
      <c r="AP191" s="549">
        <v>0</v>
      </c>
      <c r="AQ191" s="549">
        <v>1</v>
      </c>
      <c r="AS191" s="388">
        <v>6</v>
      </c>
      <c r="AT191" s="388">
        <v>0</v>
      </c>
      <c r="AU191" s="388">
        <v>0</v>
      </c>
      <c r="AV191" s="388">
        <v>0</v>
      </c>
      <c r="AW191" s="388">
        <v>0</v>
      </c>
      <c r="AX191" s="388">
        <v>0</v>
      </c>
      <c r="AY191" s="388">
        <v>0</v>
      </c>
      <c r="AZ191" s="388">
        <v>0</v>
      </c>
      <c r="BA191" s="388">
        <v>2</v>
      </c>
      <c r="BB191" s="548">
        <v>0</v>
      </c>
      <c r="BC191" s="548">
        <v>0</v>
      </c>
      <c r="BD191" s="548">
        <v>0</v>
      </c>
      <c r="BE191" s="548">
        <v>0</v>
      </c>
      <c r="BG191" s="388">
        <v>23</v>
      </c>
      <c r="BH191" s="388">
        <v>2</v>
      </c>
      <c r="BI191" s="388">
        <v>6</v>
      </c>
      <c r="BJ191" s="388">
        <v>1</v>
      </c>
      <c r="BK191" s="388">
        <v>0</v>
      </c>
      <c r="BL191" s="388">
        <v>0</v>
      </c>
      <c r="BM191" s="388">
        <v>1</v>
      </c>
      <c r="BN191" s="388">
        <v>2</v>
      </c>
      <c r="BO191" s="388">
        <v>6</v>
      </c>
      <c r="BP191" s="548">
        <v>0.26100000000000001</v>
      </c>
      <c r="BQ191" s="548">
        <v>0.32</v>
      </c>
      <c r="BR191" s="548">
        <v>0.30399999999999999</v>
      </c>
      <c r="BS191" s="548">
        <v>0.624</v>
      </c>
    </row>
    <row r="192" spans="1:71">
      <c r="A192" s="388" t="s">
        <v>10938</v>
      </c>
      <c r="B192" s="388" t="s">
        <v>10939</v>
      </c>
      <c r="C192" s="388">
        <v>27</v>
      </c>
      <c r="D192" s="388" t="s">
        <v>56</v>
      </c>
      <c r="E192" s="388" t="s">
        <v>43</v>
      </c>
      <c r="F192" s="388" t="s">
        <v>37</v>
      </c>
      <c r="G192" s="388">
        <v>15</v>
      </c>
      <c r="H192" s="388">
        <v>32</v>
      </c>
      <c r="I192" s="388">
        <v>28</v>
      </c>
      <c r="J192" s="388">
        <v>4</v>
      </c>
      <c r="K192" s="388">
        <v>5</v>
      </c>
      <c r="L192" s="388">
        <v>3</v>
      </c>
      <c r="M192" s="388">
        <v>0</v>
      </c>
      <c r="N192" s="388">
        <v>0</v>
      </c>
      <c r="O192" s="388">
        <v>2</v>
      </c>
      <c r="P192" s="388">
        <v>1</v>
      </c>
      <c r="Q192" s="388">
        <v>1</v>
      </c>
      <c r="R192" s="388">
        <v>3</v>
      </c>
      <c r="S192" s="388">
        <v>11</v>
      </c>
      <c r="T192" s="548">
        <v>0.17899999999999999</v>
      </c>
      <c r="U192" s="548">
        <v>0.28100000000000003</v>
      </c>
      <c r="V192" s="548">
        <v>0.28599999999999998</v>
      </c>
      <c r="W192" s="548">
        <v>0.56699999999999995</v>
      </c>
      <c r="X192" s="388">
        <v>55</v>
      </c>
      <c r="Y192" s="388">
        <v>8</v>
      </c>
      <c r="Z192" s="388">
        <v>0</v>
      </c>
      <c r="AA192" s="388">
        <v>1</v>
      </c>
      <c r="AB192" s="388">
        <v>0</v>
      </c>
      <c r="AC192" s="388">
        <v>0</v>
      </c>
      <c r="AD192" s="388">
        <v>0</v>
      </c>
      <c r="AE192" s="388" t="s">
        <v>6656</v>
      </c>
      <c r="AG192" s="549">
        <v>0</v>
      </c>
      <c r="AH192" s="549">
        <v>0</v>
      </c>
      <c r="AI192" s="549">
        <v>0</v>
      </c>
      <c r="AJ192" s="549">
        <v>0</v>
      </c>
      <c r="AK192" s="549">
        <v>0</v>
      </c>
      <c r="AL192" s="549">
        <v>0</v>
      </c>
      <c r="AM192" s="549">
        <v>6</v>
      </c>
      <c r="AN192" s="549">
        <v>3</v>
      </c>
      <c r="AO192" s="549">
        <v>1</v>
      </c>
      <c r="AP192" s="549">
        <v>9</v>
      </c>
      <c r="AQ192" s="549">
        <v>0</v>
      </c>
      <c r="AS192" s="388">
        <v>8</v>
      </c>
      <c r="AT192" s="388">
        <v>2</v>
      </c>
      <c r="AU192" s="388">
        <v>2</v>
      </c>
      <c r="AV192" s="388">
        <v>2</v>
      </c>
      <c r="AW192" s="388">
        <v>0</v>
      </c>
      <c r="AX192" s="388">
        <v>0</v>
      </c>
      <c r="AY192" s="388">
        <v>1</v>
      </c>
      <c r="AZ192" s="388">
        <v>0</v>
      </c>
      <c r="BA192" s="388">
        <v>4</v>
      </c>
      <c r="BB192" s="548">
        <v>0.25</v>
      </c>
      <c r="BC192" s="548">
        <v>0.25</v>
      </c>
      <c r="BD192" s="548">
        <v>0.5</v>
      </c>
      <c r="BE192" s="548">
        <v>0.75</v>
      </c>
      <c r="BG192" s="388">
        <v>20</v>
      </c>
      <c r="BH192" s="388">
        <v>2</v>
      </c>
      <c r="BI192" s="388">
        <v>3</v>
      </c>
      <c r="BJ192" s="388">
        <v>1</v>
      </c>
      <c r="BK192" s="388">
        <v>0</v>
      </c>
      <c r="BL192" s="388">
        <v>0</v>
      </c>
      <c r="BM192" s="388">
        <v>1</v>
      </c>
      <c r="BN192" s="388">
        <v>3</v>
      </c>
      <c r="BO192" s="388">
        <v>7</v>
      </c>
      <c r="BP192" s="548">
        <v>0.15</v>
      </c>
      <c r="BQ192" s="548">
        <v>0.29199999999999998</v>
      </c>
      <c r="BR192" s="548">
        <v>0.2</v>
      </c>
      <c r="BS192" s="548">
        <v>0.49199999999999999</v>
      </c>
    </row>
    <row r="193" spans="1:71">
      <c r="A193" s="388" t="s">
        <v>7820</v>
      </c>
      <c r="B193" s="388" t="s">
        <v>7821</v>
      </c>
      <c r="C193" s="388">
        <v>25</v>
      </c>
      <c r="D193" s="388" t="s">
        <v>40</v>
      </c>
      <c r="E193" s="388" t="s">
        <v>34</v>
      </c>
      <c r="F193" s="388" t="s">
        <v>37</v>
      </c>
      <c r="G193" s="388">
        <v>9</v>
      </c>
      <c r="H193" s="388">
        <v>29</v>
      </c>
      <c r="I193" s="388">
        <v>28</v>
      </c>
      <c r="J193" s="388">
        <v>4</v>
      </c>
      <c r="K193" s="388">
        <v>5</v>
      </c>
      <c r="L193" s="388">
        <v>1</v>
      </c>
      <c r="M193" s="388">
        <v>0</v>
      </c>
      <c r="N193" s="388">
        <v>0</v>
      </c>
      <c r="O193" s="388">
        <v>1</v>
      </c>
      <c r="P193" s="388">
        <v>0</v>
      </c>
      <c r="Q193" s="388">
        <v>0</v>
      </c>
      <c r="R193" s="388">
        <v>1</v>
      </c>
      <c r="S193" s="388">
        <v>3</v>
      </c>
      <c r="T193" s="548">
        <v>0.17899999999999999</v>
      </c>
      <c r="U193" s="548">
        <v>0.20699999999999999</v>
      </c>
      <c r="V193" s="548">
        <v>0.214</v>
      </c>
      <c r="W193" s="548">
        <v>0.42099999999999999</v>
      </c>
      <c r="X193" s="388">
        <v>17</v>
      </c>
      <c r="Y193" s="388">
        <v>6</v>
      </c>
      <c r="Z193" s="388">
        <v>1</v>
      </c>
      <c r="AA193" s="388">
        <v>0</v>
      </c>
      <c r="AB193" s="388">
        <v>0</v>
      </c>
      <c r="AC193" s="388">
        <v>0</v>
      </c>
      <c r="AD193" s="388">
        <v>0</v>
      </c>
      <c r="AE193" s="388" t="s">
        <v>10861</v>
      </c>
      <c r="AG193" s="549">
        <v>0</v>
      </c>
      <c r="AH193" s="549">
        <v>0</v>
      </c>
      <c r="AI193" s="549">
        <v>0</v>
      </c>
      <c r="AJ193" s="549">
        <v>3</v>
      </c>
      <c r="AK193" s="549">
        <v>6</v>
      </c>
      <c r="AL193" s="549">
        <v>0</v>
      </c>
      <c r="AM193" s="549">
        <v>0</v>
      </c>
      <c r="AN193" s="549">
        <v>0</v>
      </c>
      <c r="AO193" s="549">
        <v>0</v>
      </c>
      <c r="AP193" s="549">
        <v>0</v>
      </c>
      <c r="AQ193" s="549">
        <v>0</v>
      </c>
      <c r="AS193" s="388">
        <v>12</v>
      </c>
      <c r="AT193" s="388">
        <v>0</v>
      </c>
      <c r="AU193" s="388">
        <v>3</v>
      </c>
      <c r="AV193" s="388">
        <v>1</v>
      </c>
      <c r="AW193" s="388">
        <v>0</v>
      </c>
      <c r="AX193" s="388">
        <v>0</v>
      </c>
      <c r="AY193" s="388">
        <v>1</v>
      </c>
      <c r="AZ193" s="388">
        <v>0</v>
      </c>
      <c r="BA193" s="388">
        <v>1</v>
      </c>
      <c r="BB193" s="548">
        <v>0.25</v>
      </c>
      <c r="BC193" s="548">
        <v>0.25</v>
      </c>
      <c r="BD193" s="548">
        <v>0.33300000000000002</v>
      </c>
      <c r="BE193" s="548">
        <v>0.58299999999999996</v>
      </c>
      <c r="BG193" s="388">
        <v>16</v>
      </c>
      <c r="BH193" s="388">
        <v>4</v>
      </c>
      <c r="BI193" s="388">
        <v>2</v>
      </c>
      <c r="BJ193" s="388">
        <v>0</v>
      </c>
      <c r="BK193" s="388">
        <v>0</v>
      </c>
      <c r="BL193" s="388">
        <v>0</v>
      </c>
      <c r="BM193" s="388">
        <v>0</v>
      </c>
      <c r="BN193" s="388">
        <v>1</v>
      </c>
      <c r="BO193" s="388">
        <v>2</v>
      </c>
      <c r="BP193" s="548">
        <v>0.125</v>
      </c>
      <c r="BQ193" s="548">
        <v>0.17599999999999999</v>
      </c>
      <c r="BR193" s="548">
        <v>0.125</v>
      </c>
      <c r="BS193" s="548">
        <v>0.30099999999999999</v>
      </c>
    </row>
    <row r="194" spans="1:71">
      <c r="A194" s="388" t="s">
        <v>6149</v>
      </c>
      <c r="B194" s="388" t="s">
        <v>10940</v>
      </c>
      <c r="C194" s="388">
        <v>25</v>
      </c>
      <c r="D194" s="388" t="s">
        <v>73</v>
      </c>
      <c r="E194" s="388" t="s">
        <v>34</v>
      </c>
      <c r="F194" s="388" t="s">
        <v>10</v>
      </c>
      <c r="G194" s="388">
        <v>13</v>
      </c>
      <c r="H194" s="388">
        <v>30</v>
      </c>
      <c r="I194" s="388">
        <v>27</v>
      </c>
      <c r="J194" s="388">
        <v>0</v>
      </c>
      <c r="K194" s="388">
        <v>5</v>
      </c>
      <c r="L194" s="388">
        <v>2</v>
      </c>
      <c r="M194" s="388">
        <v>0</v>
      </c>
      <c r="N194" s="388">
        <v>0</v>
      </c>
      <c r="O194" s="388">
        <v>0</v>
      </c>
      <c r="P194" s="388">
        <v>0</v>
      </c>
      <c r="Q194" s="388">
        <v>1</v>
      </c>
      <c r="R194" s="388">
        <v>2</v>
      </c>
      <c r="S194" s="388">
        <v>4</v>
      </c>
      <c r="T194" s="548">
        <v>0.185</v>
      </c>
      <c r="U194" s="548">
        <v>0.24099999999999999</v>
      </c>
      <c r="V194" s="548">
        <v>0.25900000000000001</v>
      </c>
      <c r="W194" s="548">
        <v>0.501</v>
      </c>
      <c r="X194" s="388">
        <v>32</v>
      </c>
      <c r="Y194" s="388">
        <v>7</v>
      </c>
      <c r="Z194" s="388">
        <v>0</v>
      </c>
      <c r="AA194" s="388">
        <v>0</v>
      </c>
      <c r="AB194" s="388">
        <v>1</v>
      </c>
      <c r="AC194" s="388">
        <v>0</v>
      </c>
      <c r="AD194" s="388">
        <v>0</v>
      </c>
      <c r="AE194" s="388" t="s">
        <v>10169</v>
      </c>
      <c r="AG194" s="549">
        <v>0</v>
      </c>
      <c r="AH194" s="549">
        <v>0</v>
      </c>
      <c r="AI194" s="549">
        <v>0</v>
      </c>
      <c r="AJ194" s="549">
        <v>4</v>
      </c>
      <c r="AK194" s="549">
        <v>3</v>
      </c>
      <c r="AL194" s="549">
        <v>5</v>
      </c>
      <c r="AM194" s="549">
        <v>0</v>
      </c>
      <c r="AN194" s="549">
        <v>0</v>
      </c>
      <c r="AO194" s="549">
        <v>0</v>
      </c>
      <c r="AP194" s="549">
        <v>0</v>
      </c>
      <c r="AQ194" s="549">
        <v>0</v>
      </c>
      <c r="AS194" s="388">
        <v>10</v>
      </c>
      <c r="AT194" s="388">
        <v>0</v>
      </c>
      <c r="AU194" s="388">
        <v>3</v>
      </c>
      <c r="AV194" s="388">
        <v>1</v>
      </c>
      <c r="AW194" s="388">
        <v>0</v>
      </c>
      <c r="AX194" s="388">
        <v>0</v>
      </c>
      <c r="AY194" s="388">
        <v>0</v>
      </c>
      <c r="AZ194" s="388">
        <v>1</v>
      </c>
      <c r="BA194" s="388">
        <v>1</v>
      </c>
      <c r="BB194" s="548">
        <v>0.3</v>
      </c>
      <c r="BC194" s="548">
        <v>0.36399999999999999</v>
      </c>
      <c r="BD194" s="548">
        <v>0.4</v>
      </c>
      <c r="BE194" s="548">
        <v>0.76400000000000001</v>
      </c>
      <c r="BG194" s="388">
        <v>17</v>
      </c>
      <c r="BH194" s="388">
        <v>0</v>
      </c>
      <c r="BI194" s="388">
        <v>2</v>
      </c>
      <c r="BJ194" s="388">
        <v>1</v>
      </c>
      <c r="BK194" s="388">
        <v>0</v>
      </c>
      <c r="BL194" s="388">
        <v>0</v>
      </c>
      <c r="BM194" s="388">
        <v>0</v>
      </c>
      <c r="BN194" s="388">
        <v>1</v>
      </c>
      <c r="BO194" s="388">
        <v>3</v>
      </c>
      <c r="BP194" s="548">
        <v>0.11799999999999999</v>
      </c>
      <c r="BQ194" s="548">
        <v>0.16700000000000001</v>
      </c>
      <c r="BR194" s="548">
        <v>0.17599999999999999</v>
      </c>
      <c r="BS194" s="548">
        <v>0.34300000000000003</v>
      </c>
    </row>
    <row r="195" spans="1:71">
      <c r="A195" s="388" t="s">
        <v>7960</v>
      </c>
      <c r="B195" s="388" t="s">
        <v>7961</v>
      </c>
      <c r="C195" s="388">
        <v>28</v>
      </c>
      <c r="D195" s="388" t="s">
        <v>55</v>
      </c>
      <c r="E195" s="388" t="s">
        <v>34</v>
      </c>
      <c r="F195" s="388" t="s">
        <v>10</v>
      </c>
      <c r="G195" s="388">
        <v>10</v>
      </c>
      <c r="H195" s="388">
        <v>29</v>
      </c>
      <c r="I195" s="388">
        <v>27</v>
      </c>
      <c r="J195" s="388">
        <v>1</v>
      </c>
      <c r="K195" s="388">
        <v>3</v>
      </c>
      <c r="L195" s="388">
        <v>3</v>
      </c>
      <c r="M195" s="388">
        <v>0</v>
      </c>
      <c r="N195" s="388">
        <v>0</v>
      </c>
      <c r="O195" s="388">
        <v>0</v>
      </c>
      <c r="P195" s="388">
        <v>0</v>
      </c>
      <c r="Q195" s="388">
        <v>1</v>
      </c>
      <c r="R195" s="388">
        <v>2</v>
      </c>
      <c r="S195" s="388">
        <v>6</v>
      </c>
      <c r="T195" s="548">
        <v>0.111</v>
      </c>
      <c r="U195" s="548">
        <v>0.17199999999999999</v>
      </c>
      <c r="V195" s="548">
        <v>0.222</v>
      </c>
      <c r="W195" s="548">
        <v>0.39500000000000002</v>
      </c>
      <c r="X195" s="388">
        <v>10</v>
      </c>
      <c r="Y195" s="388">
        <v>6</v>
      </c>
      <c r="Z195" s="388">
        <v>2</v>
      </c>
      <c r="AA195" s="388">
        <v>0</v>
      </c>
      <c r="AB195" s="388">
        <v>0</v>
      </c>
      <c r="AC195" s="388">
        <v>0</v>
      </c>
      <c r="AD195" s="388">
        <v>0</v>
      </c>
      <c r="AE195" s="388" t="s">
        <v>6524</v>
      </c>
      <c r="AG195" s="549">
        <v>0</v>
      </c>
      <c r="AH195" s="549">
        <v>10</v>
      </c>
      <c r="AI195" s="549">
        <v>0</v>
      </c>
      <c r="AJ195" s="549">
        <v>0</v>
      </c>
      <c r="AK195" s="549">
        <v>0</v>
      </c>
      <c r="AL195" s="549">
        <v>0</v>
      </c>
      <c r="AM195" s="549">
        <v>0</v>
      </c>
      <c r="AN195" s="549">
        <v>0</v>
      </c>
      <c r="AO195" s="549">
        <v>0</v>
      </c>
      <c r="AP195" s="549">
        <v>0</v>
      </c>
      <c r="AQ195" s="549">
        <v>0</v>
      </c>
      <c r="AS195" s="388">
        <v>6</v>
      </c>
      <c r="AT195" s="388">
        <v>0</v>
      </c>
      <c r="AU195" s="388">
        <v>1</v>
      </c>
      <c r="AV195" s="388">
        <v>1</v>
      </c>
      <c r="AW195" s="388">
        <v>0</v>
      </c>
      <c r="AX195" s="388">
        <v>0</v>
      </c>
      <c r="AY195" s="388">
        <v>0</v>
      </c>
      <c r="AZ195" s="388">
        <v>2</v>
      </c>
      <c r="BA195" s="388">
        <v>0</v>
      </c>
      <c r="BB195" s="548">
        <v>0.16700000000000001</v>
      </c>
      <c r="BC195" s="548">
        <v>0.375</v>
      </c>
      <c r="BD195" s="548">
        <v>0.33300000000000002</v>
      </c>
      <c r="BE195" s="548">
        <v>0.70799999999999996</v>
      </c>
      <c r="BG195" s="388">
        <v>21</v>
      </c>
      <c r="BH195" s="388">
        <v>1</v>
      </c>
      <c r="BI195" s="388">
        <v>2</v>
      </c>
      <c r="BJ195" s="388">
        <v>2</v>
      </c>
      <c r="BK195" s="388">
        <v>0</v>
      </c>
      <c r="BL195" s="388">
        <v>0</v>
      </c>
      <c r="BM195" s="388">
        <v>0</v>
      </c>
      <c r="BN195" s="388">
        <v>0</v>
      </c>
      <c r="BO195" s="388">
        <v>6</v>
      </c>
      <c r="BP195" s="548">
        <v>9.5000000000000001E-2</v>
      </c>
      <c r="BQ195" s="548">
        <v>9.5000000000000001E-2</v>
      </c>
      <c r="BR195" s="548">
        <v>0.19</v>
      </c>
      <c r="BS195" s="548">
        <v>0.28499999999999998</v>
      </c>
    </row>
    <row r="196" spans="1:71">
      <c r="A196" s="388" t="s">
        <v>10941</v>
      </c>
      <c r="B196" s="388" t="s">
        <v>10942</v>
      </c>
      <c r="C196" s="388">
        <v>21</v>
      </c>
      <c r="D196" s="388" t="s">
        <v>40</v>
      </c>
      <c r="E196" s="388" t="s">
        <v>34</v>
      </c>
      <c r="F196" s="388" t="s">
        <v>35</v>
      </c>
      <c r="G196" s="388">
        <v>10</v>
      </c>
      <c r="H196" s="388">
        <v>29</v>
      </c>
      <c r="I196" s="388">
        <v>27</v>
      </c>
      <c r="J196" s="388">
        <v>4</v>
      </c>
      <c r="K196" s="388">
        <v>7</v>
      </c>
      <c r="L196" s="388">
        <v>2</v>
      </c>
      <c r="M196" s="388">
        <v>0</v>
      </c>
      <c r="N196" s="388">
        <v>0</v>
      </c>
      <c r="O196" s="388">
        <v>4</v>
      </c>
      <c r="P196" s="388">
        <v>0</v>
      </c>
      <c r="Q196" s="388">
        <v>0</v>
      </c>
      <c r="R196" s="388">
        <v>1</v>
      </c>
      <c r="S196" s="388">
        <v>9</v>
      </c>
      <c r="T196" s="548">
        <v>0.25900000000000001</v>
      </c>
      <c r="U196" s="548">
        <v>0.28599999999999998</v>
      </c>
      <c r="V196" s="548">
        <v>0.33300000000000002</v>
      </c>
      <c r="W196" s="548">
        <v>0.61899999999999999</v>
      </c>
      <c r="X196" s="388">
        <v>70</v>
      </c>
      <c r="Y196" s="388">
        <v>9</v>
      </c>
      <c r="Z196" s="388">
        <v>1</v>
      </c>
      <c r="AA196" s="388">
        <v>0</v>
      </c>
      <c r="AB196" s="388">
        <v>1</v>
      </c>
      <c r="AC196" s="388">
        <v>0</v>
      </c>
      <c r="AD196" s="388">
        <v>0</v>
      </c>
      <c r="AE196" s="388" t="s">
        <v>6524</v>
      </c>
      <c r="AG196" s="549">
        <v>0</v>
      </c>
      <c r="AH196" s="549">
        <v>10</v>
      </c>
      <c r="AI196" s="549">
        <v>0</v>
      </c>
      <c r="AJ196" s="549">
        <v>0</v>
      </c>
      <c r="AK196" s="549">
        <v>0</v>
      </c>
      <c r="AL196" s="549">
        <v>0</v>
      </c>
      <c r="AM196" s="549">
        <v>0</v>
      </c>
      <c r="AN196" s="549">
        <v>0</v>
      </c>
      <c r="AO196" s="549">
        <v>0</v>
      </c>
      <c r="AP196" s="549">
        <v>0</v>
      </c>
      <c r="AQ196" s="549">
        <v>0</v>
      </c>
      <c r="AS196" s="388">
        <v>3</v>
      </c>
      <c r="AT196" s="388">
        <v>0</v>
      </c>
      <c r="AU196" s="388">
        <v>0</v>
      </c>
      <c r="AV196" s="388">
        <v>0</v>
      </c>
      <c r="AW196" s="388">
        <v>0</v>
      </c>
      <c r="AX196" s="388">
        <v>0</v>
      </c>
      <c r="AY196" s="388">
        <v>0</v>
      </c>
      <c r="AZ196" s="388">
        <v>1</v>
      </c>
      <c r="BA196" s="388">
        <v>2</v>
      </c>
      <c r="BB196" s="548">
        <v>0</v>
      </c>
      <c r="BC196" s="548">
        <v>0.25</v>
      </c>
      <c r="BD196" s="548">
        <v>0</v>
      </c>
      <c r="BE196" s="548">
        <v>0.25</v>
      </c>
      <c r="BG196" s="388">
        <v>24</v>
      </c>
      <c r="BH196" s="388">
        <v>4</v>
      </c>
      <c r="BI196" s="388">
        <v>7</v>
      </c>
      <c r="BJ196" s="388">
        <v>2</v>
      </c>
      <c r="BK196" s="388">
        <v>0</v>
      </c>
      <c r="BL196" s="388">
        <v>0</v>
      </c>
      <c r="BM196" s="388">
        <v>4</v>
      </c>
      <c r="BN196" s="388">
        <v>0</v>
      </c>
      <c r="BO196" s="388">
        <v>7</v>
      </c>
      <c r="BP196" s="548">
        <v>0.29199999999999998</v>
      </c>
      <c r="BQ196" s="548">
        <v>0.29199999999999998</v>
      </c>
      <c r="BR196" s="548">
        <v>0.375</v>
      </c>
      <c r="BS196" s="548">
        <v>0.66700000000000004</v>
      </c>
    </row>
    <row r="197" spans="1:71">
      <c r="A197" s="388" t="s">
        <v>6140</v>
      </c>
      <c r="B197" s="388" t="s">
        <v>10943</v>
      </c>
      <c r="C197" s="388">
        <v>31</v>
      </c>
      <c r="D197" s="388" t="s">
        <v>100</v>
      </c>
      <c r="E197" s="388" t="s">
        <v>43</v>
      </c>
      <c r="F197" s="388" t="s">
        <v>10</v>
      </c>
      <c r="G197" s="388">
        <v>9</v>
      </c>
      <c r="H197" s="388">
        <v>26</v>
      </c>
      <c r="I197" s="388">
        <v>26</v>
      </c>
      <c r="J197" s="388">
        <v>2</v>
      </c>
      <c r="K197" s="388">
        <v>4</v>
      </c>
      <c r="L197" s="388">
        <v>1</v>
      </c>
      <c r="M197" s="388">
        <v>0</v>
      </c>
      <c r="N197" s="388">
        <v>1</v>
      </c>
      <c r="O197" s="388">
        <v>2</v>
      </c>
      <c r="P197" s="388">
        <v>0</v>
      </c>
      <c r="Q197" s="388">
        <v>0</v>
      </c>
      <c r="R197" s="388">
        <v>0</v>
      </c>
      <c r="S197" s="388">
        <v>11</v>
      </c>
      <c r="T197" s="548">
        <v>0.154</v>
      </c>
      <c r="U197" s="548">
        <v>0.154</v>
      </c>
      <c r="V197" s="548">
        <v>0.308</v>
      </c>
      <c r="W197" s="548">
        <v>0.46200000000000002</v>
      </c>
      <c r="X197" s="388">
        <v>19</v>
      </c>
      <c r="Y197" s="388">
        <v>8</v>
      </c>
      <c r="Z197" s="388">
        <v>4</v>
      </c>
      <c r="AA197" s="388">
        <v>0</v>
      </c>
      <c r="AB197" s="388">
        <v>0</v>
      </c>
      <c r="AC197" s="388">
        <v>0</v>
      </c>
      <c r="AD197" s="388">
        <v>0</v>
      </c>
      <c r="AE197" s="388" t="s">
        <v>6524</v>
      </c>
      <c r="AG197" s="549">
        <v>0</v>
      </c>
      <c r="AH197" s="549">
        <v>6</v>
      </c>
      <c r="AI197" s="549">
        <v>0</v>
      </c>
      <c r="AJ197" s="549">
        <v>0</v>
      </c>
      <c r="AK197" s="549">
        <v>0</v>
      </c>
      <c r="AL197" s="549">
        <v>0</v>
      </c>
      <c r="AM197" s="549">
        <v>0</v>
      </c>
      <c r="AN197" s="549">
        <v>0</v>
      </c>
      <c r="AO197" s="549">
        <v>0</v>
      </c>
      <c r="AP197" s="549">
        <v>0</v>
      </c>
      <c r="AQ197" s="549">
        <v>0</v>
      </c>
      <c r="AS197" s="388">
        <v>14</v>
      </c>
      <c r="AT197" s="388">
        <v>2</v>
      </c>
      <c r="AU197" s="388">
        <v>3</v>
      </c>
      <c r="AV197" s="388">
        <v>0</v>
      </c>
      <c r="AW197" s="388">
        <v>0</v>
      </c>
      <c r="AX197" s="388">
        <v>1</v>
      </c>
      <c r="AY197" s="388">
        <v>2</v>
      </c>
      <c r="AZ197" s="388">
        <v>0</v>
      </c>
      <c r="BA197" s="388">
        <v>4</v>
      </c>
      <c r="BB197" s="548">
        <v>0.214</v>
      </c>
      <c r="BC197" s="548">
        <v>0.214</v>
      </c>
      <c r="BD197" s="548">
        <v>0.42899999999999999</v>
      </c>
      <c r="BE197" s="548">
        <v>0.64300000000000002</v>
      </c>
      <c r="BG197" s="388">
        <v>12</v>
      </c>
      <c r="BH197" s="388">
        <v>0</v>
      </c>
      <c r="BI197" s="388">
        <v>1</v>
      </c>
      <c r="BJ197" s="388">
        <v>1</v>
      </c>
      <c r="BK197" s="388">
        <v>0</v>
      </c>
      <c r="BL197" s="388">
        <v>0</v>
      </c>
      <c r="BM197" s="388">
        <v>0</v>
      </c>
      <c r="BN197" s="388">
        <v>0</v>
      </c>
      <c r="BO197" s="388">
        <v>7</v>
      </c>
      <c r="BP197" s="548">
        <v>8.3000000000000004E-2</v>
      </c>
      <c r="BQ197" s="548">
        <v>8.3000000000000004E-2</v>
      </c>
      <c r="BR197" s="548">
        <v>0.16700000000000001</v>
      </c>
      <c r="BS197" s="548">
        <v>0.25</v>
      </c>
    </row>
    <row r="198" spans="1:71">
      <c r="A198" s="388" t="s">
        <v>10944</v>
      </c>
      <c r="B198" s="388" t="s">
        <v>10945</v>
      </c>
      <c r="C198" s="388">
        <v>28</v>
      </c>
      <c r="D198" s="388" t="s">
        <v>60</v>
      </c>
      <c r="E198" s="388" t="s">
        <v>34</v>
      </c>
      <c r="F198" s="388" t="s">
        <v>10</v>
      </c>
      <c r="G198" s="388">
        <v>9</v>
      </c>
      <c r="H198" s="388">
        <v>26</v>
      </c>
      <c r="I198" s="388">
        <v>26</v>
      </c>
      <c r="J198" s="388">
        <v>1</v>
      </c>
      <c r="K198" s="388">
        <v>3</v>
      </c>
      <c r="L198" s="388">
        <v>1</v>
      </c>
      <c r="M198" s="388">
        <v>0</v>
      </c>
      <c r="N198" s="388">
        <v>0</v>
      </c>
      <c r="O198" s="388">
        <v>0</v>
      </c>
      <c r="P198" s="388">
        <v>0</v>
      </c>
      <c r="Q198" s="388">
        <v>0</v>
      </c>
      <c r="R198" s="388">
        <v>0</v>
      </c>
      <c r="S198" s="388">
        <v>12</v>
      </c>
      <c r="T198" s="548">
        <v>0.115</v>
      </c>
      <c r="U198" s="548">
        <v>0.115</v>
      </c>
      <c r="V198" s="548">
        <v>0.154</v>
      </c>
      <c r="W198" s="548">
        <v>0.26900000000000002</v>
      </c>
      <c r="X198" s="388">
        <v>-26</v>
      </c>
      <c r="Y198" s="388">
        <v>4</v>
      </c>
      <c r="Z198" s="388">
        <v>0</v>
      </c>
      <c r="AA198" s="388">
        <v>0</v>
      </c>
      <c r="AB198" s="388">
        <v>0</v>
      </c>
      <c r="AC198" s="388">
        <v>0</v>
      </c>
      <c r="AD198" s="388">
        <v>0</v>
      </c>
      <c r="AE198" s="388" t="s">
        <v>6524</v>
      </c>
      <c r="AG198" s="549">
        <v>0</v>
      </c>
      <c r="AH198" s="549">
        <v>7</v>
      </c>
      <c r="AI198" s="549">
        <v>0</v>
      </c>
      <c r="AJ198" s="549">
        <v>0</v>
      </c>
      <c r="AK198" s="549">
        <v>0</v>
      </c>
      <c r="AL198" s="549">
        <v>0</v>
      </c>
      <c r="AM198" s="549">
        <v>0</v>
      </c>
      <c r="AN198" s="549">
        <v>0</v>
      </c>
      <c r="AO198" s="549">
        <v>0</v>
      </c>
      <c r="AP198" s="549">
        <v>0</v>
      </c>
      <c r="AQ198" s="549">
        <v>0</v>
      </c>
      <c r="AS198" s="388">
        <v>24</v>
      </c>
      <c r="AT198" s="388">
        <v>1</v>
      </c>
      <c r="AU198" s="388">
        <v>3</v>
      </c>
      <c r="AV198" s="388">
        <v>1</v>
      </c>
      <c r="AW198" s="388">
        <v>0</v>
      </c>
      <c r="AX198" s="388">
        <v>0</v>
      </c>
      <c r="AY198" s="388">
        <v>0</v>
      </c>
      <c r="AZ198" s="388">
        <v>0</v>
      </c>
      <c r="BA198" s="388">
        <v>11</v>
      </c>
      <c r="BB198" s="548">
        <v>0.125</v>
      </c>
      <c r="BC198" s="548">
        <v>0.125</v>
      </c>
      <c r="BD198" s="548">
        <v>0.16700000000000001</v>
      </c>
      <c r="BE198" s="548">
        <v>0.29199999999999998</v>
      </c>
      <c r="BG198" s="388">
        <v>2</v>
      </c>
      <c r="BH198" s="388">
        <v>0</v>
      </c>
      <c r="BI198" s="388">
        <v>0</v>
      </c>
      <c r="BJ198" s="388">
        <v>0</v>
      </c>
      <c r="BK198" s="388">
        <v>0</v>
      </c>
      <c r="BL198" s="388">
        <v>0</v>
      </c>
      <c r="BM198" s="388">
        <v>0</v>
      </c>
      <c r="BN198" s="388">
        <v>0</v>
      </c>
      <c r="BO198" s="388">
        <v>1</v>
      </c>
      <c r="BP198" s="548">
        <v>0</v>
      </c>
      <c r="BQ198" s="548">
        <v>0</v>
      </c>
      <c r="BR198" s="548">
        <v>0</v>
      </c>
      <c r="BS198" s="548">
        <v>0</v>
      </c>
    </row>
    <row r="199" spans="1:71">
      <c r="A199" s="388" t="s">
        <v>10946</v>
      </c>
      <c r="B199" s="388" t="s">
        <v>10947</v>
      </c>
      <c r="C199" s="388">
        <v>26</v>
      </c>
      <c r="D199" s="388" t="s">
        <v>44</v>
      </c>
      <c r="E199" s="388" t="s">
        <v>34</v>
      </c>
      <c r="F199" s="388" t="s">
        <v>10</v>
      </c>
      <c r="G199" s="388">
        <v>20</v>
      </c>
      <c r="H199" s="388">
        <v>27</v>
      </c>
      <c r="I199" s="388">
        <v>25</v>
      </c>
      <c r="J199" s="388">
        <v>3</v>
      </c>
      <c r="K199" s="388">
        <v>5</v>
      </c>
      <c r="L199" s="388">
        <v>1</v>
      </c>
      <c r="M199" s="388">
        <v>0</v>
      </c>
      <c r="N199" s="388">
        <v>0</v>
      </c>
      <c r="O199" s="388">
        <v>0</v>
      </c>
      <c r="P199" s="388">
        <v>3</v>
      </c>
      <c r="Q199" s="388">
        <v>0</v>
      </c>
      <c r="R199" s="388">
        <v>1</v>
      </c>
      <c r="S199" s="388">
        <v>6</v>
      </c>
      <c r="T199" s="548">
        <v>0.2</v>
      </c>
      <c r="U199" s="548">
        <v>0.25900000000000001</v>
      </c>
      <c r="V199" s="548">
        <v>0.24</v>
      </c>
      <c r="W199" s="548">
        <v>0.499</v>
      </c>
      <c r="X199" s="388">
        <v>41</v>
      </c>
      <c r="Y199" s="388">
        <v>6</v>
      </c>
      <c r="Z199" s="388">
        <v>2</v>
      </c>
      <c r="AA199" s="388">
        <v>1</v>
      </c>
      <c r="AB199" s="388">
        <v>0</v>
      </c>
      <c r="AC199" s="388">
        <v>0</v>
      </c>
      <c r="AD199" s="388">
        <v>0</v>
      </c>
      <c r="AE199" s="388" t="s">
        <v>10181</v>
      </c>
      <c r="AG199" s="549">
        <v>0</v>
      </c>
      <c r="AH199" s="549">
        <v>0</v>
      </c>
      <c r="AI199" s="549">
        <v>0</v>
      </c>
      <c r="AJ199" s="549">
        <v>0</v>
      </c>
      <c r="AK199" s="549">
        <v>0</v>
      </c>
      <c r="AL199" s="549">
        <v>0</v>
      </c>
      <c r="AM199" s="549">
        <v>8</v>
      </c>
      <c r="AN199" s="549">
        <v>9</v>
      </c>
      <c r="AO199" s="549">
        <v>0</v>
      </c>
      <c r="AP199" s="549">
        <v>16</v>
      </c>
      <c r="AQ199" s="549">
        <v>2</v>
      </c>
      <c r="AS199" s="388">
        <v>12</v>
      </c>
      <c r="AT199" s="388">
        <v>0</v>
      </c>
      <c r="AU199" s="388">
        <v>3</v>
      </c>
      <c r="AV199" s="388">
        <v>0</v>
      </c>
      <c r="AW199" s="388">
        <v>0</v>
      </c>
      <c r="AX199" s="388">
        <v>0</v>
      </c>
      <c r="AY199" s="388">
        <v>0</v>
      </c>
      <c r="AZ199" s="388">
        <v>1</v>
      </c>
      <c r="BA199" s="388">
        <v>3</v>
      </c>
      <c r="BB199" s="548">
        <v>0.25</v>
      </c>
      <c r="BC199" s="548">
        <v>0.308</v>
      </c>
      <c r="BD199" s="548">
        <v>0.25</v>
      </c>
      <c r="BE199" s="548">
        <v>0.55800000000000005</v>
      </c>
      <c r="BG199" s="388">
        <v>13</v>
      </c>
      <c r="BH199" s="388">
        <v>3</v>
      </c>
      <c r="BI199" s="388">
        <v>2</v>
      </c>
      <c r="BJ199" s="388">
        <v>1</v>
      </c>
      <c r="BK199" s="388">
        <v>0</v>
      </c>
      <c r="BL199" s="388">
        <v>0</v>
      </c>
      <c r="BM199" s="388">
        <v>0</v>
      </c>
      <c r="BN199" s="388">
        <v>0</v>
      </c>
      <c r="BO199" s="388">
        <v>3</v>
      </c>
      <c r="BP199" s="548">
        <v>0.154</v>
      </c>
      <c r="BQ199" s="548">
        <v>0.214</v>
      </c>
      <c r="BR199" s="548">
        <v>0.23100000000000001</v>
      </c>
      <c r="BS199" s="548">
        <v>0.44500000000000001</v>
      </c>
    </row>
    <row r="200" spans="1:71">
      <c r="A200" s="388" t="s">
        <v>10948</v>
      </c>
      <c r="B200" s="388" t="s">
        <v>10949</v>
      </c>
      <c r="C200" s="388">
        <v>29</v>
      </c>
      <c r="D200" s="388" t="s">
        <v>100</v>
      </c>
      <c r="E200" s="388" t="s">
        <v>43</v>
      </c>
      <c r="F200" s="388" t="s">
        <v>10</v>
      </c>
      <c r="G200" s="388">
        <v>20</v>
      </c>
      <c r="H200" s="388">
        <v>28</v>
      </c>
      <c r="I200" s="388">
        <v>24</v>
      </c>
      <c r="J200" s="388">
        <v>5</v>
      </c>
      <c r="K200" s="388">
        <v>3</v>
      </c>
      <c r="L200" s="388">
        <v>0</v>
      </c>
      <c r="M200" s="388">
        <v>0</v>
      </c>
      <c r="N200" s="388">
        <v>1</v>
      </c>
      <c r="O200" s="388">
        <v>2</v>
      </c>
      <c r="P200" s="388">
        <v>0</v>
      </c>
      <c r="Q200" s="388">
        <v>0</v>
      </c>
      <c r="R200" s="388">
        <v>4</v>
      </c>
      <c r="S200" s="388">
        <v>8</v>
      </c>
      <c r="T200" s="548">
        <v>0.125</v>
      </c>
      <c r="U200" s="548">
        <v>0.25</v>
      </c>
      <c r="V200" s="548">
        <v>0.25</v>
      </c>
      <c r="W200" s="548">
        <v>0.5</v>
      </c>
      <c r="X200" s="388">
        <v>35</v>
      </c>
      <c r="Y200" s="388">
        <v>6</v>
      </c>
      <c r="Z200" s="388">
        <v>1</v>
      </c>
      <c r="AA200" s="388">
        <v>0</v>
      </c>
      <c r="AB200" s="388">
        <v>0</v>
      </c>
      <c r="AC200" s="388">
        <v>0</v>
      </c>
      <c r="AD200" s="388">
        <v>1</v>
      </c>
      <c r="AE200" s="388" t="s">
        <v>10950</v>
      </c>
      <c r="AG200" s="549">
        <v>0</v>
      </c>
      <c r="AH200" s="549">
        <v>0</v>
      </c>
      <c r="AI200" s="549">
        <v>1</v>
      </c>
      <c r="AJ200" s="549">
        <v>1</v>
      </c>
      <c r="AK200" s="549">
        <v>8</v>
      </c>
      <c r="AL200" s="549">
        <v>0</v>
      </c>
      <c r="AM200" s="549">
        <v>1</v>
      </c>
      <c r="AN200" s="549">
        <v>0</v>
      </c>
      <c r="AO200" s="549">
        <v>0</v>
      </c>
      <c r="AP200" s="549">
        <v>1</v>
      </c>
      <c r="AQ200" s="549">
        <v>0</v>
      </c>
      <c r="AS200" s="388">
        <v>5</v>
      </c>
      <c r="AT200" s="388">
        <v>4</v>
      </c>
      <c r="AU200" s="388">
        <v>3</v>
      </c>
      <c r="AV200" s="388">
        <v>0</v>
      </c>
      <c r="AW200" s="388">
        <v>0</v>
      </c>
      <c r="AX200" s="388">
        <v>1</v>
      </c>
      <c r="AY200" s="388">
        <v>2</v>
      </c>
      <c r="AZ200" s="388">
        <v>2</v>
      </c>
      <c r="BA200" s="388">
        <v>0</v>
      </c>
      <c r="BB200" s="548">
        <v>0.6</v>
      </c>
      <c r="BC200" s="548">
        <v>0.71399999999999997</v>
      </c>
      <c r="BD200" s="548">
        <v>1.2</v>
      </c>
      <c r="BE200" s="548">
        <v>1.9139999999999999</v>
      </c>
      <c r="BG200" s="388">
        <v>19</v>
      </c>
      <c r="BH200" s="388">
        <v>1</v>
      </c>
      <c r="BI200" s="388">
        <v>0</v>
      </c>
      <c r="BJ200" s="388">
        <v>0</v>
      </c>
      <c r="BK200" s="388">
        <v>0</v>
      </c>
      <c r="BL200" s="388">
        <v>0</v>
      </c>
      <c r="BM200" s="388">
        <v>0</v>
      </c>
      <c r="BN200" s="388">
        <v>2</v>
      </c>
      <c r="BO200" s="388">
        <v>8</v>
      </c>
      <c r="BP200" s="548">
        <v>0</v>
      </c>
      <c r="BQ200" s="548">
        <v>9.5000000000000001E-2</v>
      </c>
      <c r="BR200" s="548">
        <v>0</v>
      </c>
      <c r="BS200" s="548">
        <v>9.5000000000000001E-2</v>
      </c>
    </row>
    <row r="201" spans="1:71">
      <c r="A201" s="388" t="s">
        <v>10951</v>
      </c>
      <c r="B201" s="388" t="s">
        <v>10952</v>
      </c>
      <c r="C201" s="388">
        <v>28</v>
      </c>
      <c r="D201" s="388" t="s">
        <v>70</v>
      </c>
      <c r="E201" s="388" t="s">
        <v>43</v>
      </c>
      <c r="F201" s="388" t="s">
        <v>10</v>
      </c>
      <c r="G201" s="388">
        <v>15</v>
      </c>
      <c r="H201" s="388">
        <v>25</v>
      </c>
      <c r="I201" s="388">
        <v>21</v>
      </c>
      <c r="J201" s="388">
        <v>4</v>
      </c>
      <c r="K201" s="388">
        <v>2</v>
      </c>
      <c r="L201" s="388">
        <v>0</v>
      </c>
      <c r="M201" s="388">
        <v>0</v>
      </c>
      <c r="N201" s="388">
        <v>1</v>
      </c>
      <c r="O201" s="388">
        <v>1</v>
      </c>
      <c r="P201" s="388">
        <v>1</v>
      </c>
      <c r="Q201" s="388">
        <v>0</v>
      </c>
      <c r="R201" s="388">
        <v>3</v>
      </c>
      <c r="S201" s="388">
        <v>8</v>
      </c>
      <c r="T201" s="548">
        <v>9.5000000000000001E-2</v>
      </c>
      <c r="U201" s="548">
        <v>0.24</v>
      </c>
      <c r="V201" s="548">
        <v>0.23799999999999999</v>
      </c>
      <c r="W201" s="548">
        <v>0.47799999999999998</v>
      </c>
      <c r="X201" s="388">
        <v>29</v>
      </c>
      <c r="Y201" s="388">
        <v>5</v>
      </c>
      <c r="Z201" s="388">
        <v>1</v>
      </c>
      <c r="AA201" s="388">
        <v>1</v>
      </c>
      <c r="AB201" s="388">
        <v>0</v>
      </c>
      <c r="AC201" s="388">
        <v>0</v>
      </c>
      <c r="AD201" s="388">
        <v>0</v>
      </c>
      <c r="AE201" s="388" t="s">
        <v>10953</v>
      </c>
      <c r="AG201" s="549">
        <v>0</v>
      </c>
      <c r="AH201" s="549">
        <v>0</v>
      </c>
      <c r="AI201" s="549">
        <v>0</v>
      </c>
      <c r="AJ201" s="549">
        <v>3</v>
      </c>
      <c r="AK201" s="549">
        <v>1</v>
      </c>
      <c r="AL201" s="549">
        <v>2</v>
      </c>
      <c r="AM201" s="549">
        <v>0</v>
      </c>
      <c r="AN201" s="549">
        <v>0</v>
      </c>
      <c r="AO201" s="549">
        <v>1</v>
      </c>
      <c r="AP201" s="549">
        <v>1</v>
      </c>
      <c r="AQ201" s="549">
        <v>0</v>
      </c>
      <c r="AS201" s="388">
        <v>9</v>
      </c>
      <c r="AT201" s="388">
        <v>1</v>
      </c>
      <c r="AU201" s="388">
        <v>1</v>
      </c>
      <c r="AV201" s="388">
        <v>0</v>
      </c>
      <c r="AW201" s="388">
        <v>0</v>
      </c>
      <c r="AX201" s="388">
        <v>0</v>
      </c>
      <c r="AY201" s="388">
        <v>0</v>
      </c>
      <c r="AZ201" s="388">
        <v>0</v>
      </c>
      <c r="BA201" s="388">
        <v>5</v>
      </c>
      <c r="BB201" s="548">
        <v>0.111</v>
      </c>
      <c r="BC201" s="548">
        <v>0.111</v>
      </c>
      <c r="BD201" s="548">
        <v>0.111</v>
      </c>
      <c r="BE201" s="548">
        <v>0.222</v>
      </c>
      <c r="BG201" s="388">
        <v>12</v>
      </c>
      <c r="BH201" s="388">
        <v>3</v>
      </c>
      <c r="BI201" s="388">
        <v>1</v>
      </c>
      <c r="BJ201" s="388">
        <v>0</v>
      </c>
      <c r="BK201" s="388">
        <v>0</v>
      </c>
      <c r="BL201" s="388">
        <v>1</v>
      </c>
      <c r="BM201" s="388">
        <v>1</v>
      </c>
      <c r="BN201" s="388">
        <v>3</v>
      </c>
      <c r="BO201" s="388">
        <v>3</v>
      </c>
      <c r="BP201" s="548">
        <v>8.3000000000000004E-2</v>
      </c>
      <c r="BQ201" s="548">
        <v>0.313</v>
      </c>
      <c r="BR201" s="548">
        <v>0.33300000000000002</v>
      </c>
      <c r="BS201" s="548">
        <v>0.64600000000000002</v>
      </c>
    </row>
    <row r="202" spans="1:71">
      <c r="A202" s="388" t="s">
        <v>7872</v>
      </c>
      <c r="B202" s="388" t="s">
        <v>7873</v>
      </c>
      <c r="C202" s="388">
        <v>25</v>
      </c>
      <c r="D202" s="388" t="s">
        <v>42</v>
      </c>
      <c r="E202" s="388" t="s">
        <v>43</v>
      </c>
      <c r="F202" s="388" t="s">
        <v>10</v>
      </c>
      <c r="G202" s="388">
        <v>15</v>
      </c>
      <c r="H202" s="388">
        <v>23</v>
      </c>
      <c r="I202" s="388">
        <v>21</v>
      </c>
      <c r="J202" s="388">
        <v>1</v>
      </c>
      <c r="K202" s="388">
        <v>3</v>
      </c>
      <c r="L202" s="388">
        <v>0</v>
      </c>
      <c r="M202" s="388">
        <v>0</v>
      </c>
      <c r="N202" s="388">
        <v>0</v>
      </c>
      <c r="O202" s="388">
        <v>1</v>
      </c>
      <c r="P202" s="388">
        <v>1</v>
      </c>
      <c r="Q202" s="388">
        <v>0</v>
      </c>
      <c r="R202" s="388">
        <v>2</v>
      </c>
      <c r="S202" s="388">
        <v>8</v>
      </c>
      <c r="T202" s="548">
        <v>0.14299999999999999</v>
      </c>
      <c r="U202" s="548">
        <v>0.217</v>
      </c>
      <c r="V202" s="548">
        <v>0.14299999999999999</v>
      </c>
      <c r="W202" s="548">
        <v>0.36</v>
      </c>
      <c r="X202" s="388">
        <v>5</v>
      </c>
      <c r="Y202" s="388">
        <v>3</v>
      </c>
      <c r="Z202" s="388">
        <v>1</v>
      </c>
      <c r="AA202" s="388">
        <v>0</v>
      </c>
      <c r="AB202" s="388">
        <v>0</v>
      </c>
      <c r="AC202" s="388">
        <v>0</v>
      </c>
      <c r="AD202" s="388">
        <v>0</v>
      </c>
      <c r="AE202" s="388" t="s">
        <v>10954</v>
      </c>
      <c r="AG202" s="549">
        <v>0</v>
      </c>
      <c r="AH202" s="549">
        <v>0</v>
      </c>
      <c r="AI202" s="549">
        <v>1</v>
      </c>
      <c r="AJ202" s="549">
        <v>2</v>
      </c>
      <c r="AK202" s="549">
        <v>3</v>
      </c>
      <c r="AL202" s="549">
        <v>0</v>
      </c>
      <c r="AM202" s="549">
        <v>1</v>
      </c>
      <c r="AN202" s="549">
        <v>0</v>
      </c>
      <c r="AO202" s="549">
        <v>0</v>
      </c>
      <c r="AP202" s="549">
        <v>1</v>
      </c>
      <c r="AQ202" s="549">
        <v>0</v>
      </c>
      <c r="AS202" s="388">
        <v>7</v>
      </c>
      <c r="AT202" s="388">
        <v>1</v>
      </c>
      <c r="AU202" s="388">
        <v>1</v>
      </c>
      <c r="AV202" s="388">
        <v>0</v>
      </c>
      <c r="AW202" s="388">
        <v>0</v>
      </c>
      <c r="AX202" s="388">
        <v>0</v>
      </c>
      <c r="AY202" s="388">
        <v>1</v>
      </c>
      <c r="AZ202" s="388">
        <v>1</v>
      </c>
      <c r="BA202" s="388">
        <v>3</v>
      </c>
      <c r="BB202" s="548">
        <v>0.14299999999999999</v>
      </c>
      <c r="BC202" s="548">
        <v>0.25</v>
      </c>
      <c r="BD202" s="548">
        <v>0.14299999999999999</v>
      </c>
      <c r="BE202" s="548">
        <v>0.39300000000000002</v>
      </c>
      <c r="BG202" s="388">
        <v>14</v>
      </c>
      <c r="BH202" s="388">
        <v>0</v>
      </c>
      <c r="BI202" s="388">
        <v>2</v>
      </c>
      <c r="BJ202" s="388">
        <v>0</v>
      </c>
      <c r="BK202" s="388">
        <v>0</v>
      </c>
      <c r="BL202" s="388">
        <v>0</v>
      </c>
      <c r="BM202" s="388">
        <v>0</v>
      </c>
      <c r="BN202" s="388">
        <v>1</v>
      </c>
      <c r="BO202" s="388">
        <v>5</v>
      </c>
      <c r="BP202" s="548">
        <v>0.14299999999999999</v>
      </c>
      <c r="BQ202" s="548">
        <v>0.2</v>
      </c>
      <c r="BR202" s="548">
        <v>0.14299999999999999</v>
      </c>
      <c r="BS202" s="548">
        <v>0.34300000000000003</v>
      </c>
    </row>
    <row r="203" spans="1:71">
      <c r="A203" s="388" t="s">
        <v>10955</v>
      </c>
      <c r="B203" s="388" t="s">
        <v>10956</v>
      </c>
      <c r="C203" s="388">
        <v>23</v>
      </c>
      <c r="D203" s="388" t="s">
        <v>70</v>
      </c>
      <c r="E203" s="388" t="s">
        <v>43</v>
      </c>
      <c r="F203" s="388" t="s">
        <v>10</v>
      </c>
      <c r="G203" s="388">
        <v>9</v>
      </c>
      <c r="H203" s="388">
        <v>24</v>
      </c>
      <c r="I203" s="388">
        <v>20</v>
      </c>
      <c r="J203" s="388">
        <v>2</v>
      </c>
      <c r="K203" s="388">
        <v>4</v>
      </c>
      <c r="L203" s="388">
        <v>1</v>
      </c>
      <c r="M203" s="388">
        <v>0</v>
      </c>
      <c r="N203" s="388">
        <v>0</v>
      </c>
      <c r="O203" s="388">
        <v>0</v>
      </c>
      <c r="P203" s="388">
        <v>0</v>
      </c>
      <c r="Q203" s="388">
        <v>0</v>
      </c>
      <c r="R203" s="388">
        <v>4</v>
      </c>
      <c r="S203" s="388">
        <v>8</v>
      </c>
      <c r="T203" s="548">
        <v>0.2</v>
      </c>
      <c r="U203" s="548">
        <v>0.33300000000000002</v>
      </c>
      <c r="V203" s="548">
        <v>0.25</v>
      </c>
      <c r="W203" s="548">
        <v>0.58299999999999996</v>
      </c>
      <c r="X203" s="388">
        <v>61</v>
      </c>
      <c r="Y203" s="388">
        <v>5</v>
      </c>
      <c r="Z203" s="388">
        <v>0</v>
      </c>
      <c r="AA203" s="388">
        <v>0</v>
      </c>
      <c r="AB203" s="388">
        <v>0</v>
      </c>
      <c r="AC203" s="388">
        <v>0</v>
      </c>
      <c r="AD203" s="388">
        <v>0</v>
      </c>
      <c r="AE203" s="388" t="s">
        <v>6524</v>
      </c>
      <c r="AG203" s="549">
        <v>0</v>
      </c>
      <c r="AH203" s="549">
        <v>8</v>
      </c>
      <c r="AI203" s="549">
        <v>0</v>
      </c>
      <c r="AJ203" s="549">
        <v>0</v>
      </c>
      <c r="AK203" s="549">
        <v>0</v>
      </c>
      <c r="AL203" s="549">
        <v>0</v>
      </c>
      <c r="AM203" s="549">
        <v>0</v>
      </c>
      <c r="AN203" s="549">
        <v>0</v>
      </c>
      <c r="AO203" s="549">
        <v>0</v>
      </c>
      <c r="AP203" s="549">
        <v>0</v>
      </c>
      <c r="AQ203" s="549">
        <v>0</v>
      </c>
      <c r="AS203" s="388">
        <v>2</v>
      </c>
      <c r="AT203" s="388">
        <v>1</v>
      </c>
      <c r="AU203" s="388">
        <v>0</v>
      </c>
      <c r="AV203" s="388">
        <v>0</v>
      </c>
      <c r="AW203" s="388">
        <v>0</v>
      </c>
      <c r="AX203" s="388">
        <v>0</v>
      </c>
      <c r="AY203" s="388">
        <v>0</v>
      </c>
      <c r="AZ203" s="388">
        <v>0</v>
      </c>
      <c r="BA203" s="388">
        <v>1</v>
      </c>
      <c r="BB203" s="548">
        <v>0</v>
      </c>
      <c r="BC203" s="548">
        <v>0</v>
      </c>
      <c r="BD203" s="548">
        <v>0</v>
      </c>
      <c r="BE203" s="548">
        <v>0</v>
      </c>
      <c r="BG203" s="388">
        <v>18</v>
      </c>
      <c r="BH203" s="388">
        <v>1</v>
      </c>
      <c r="BI203" s="388">
        <v>4</v>
      </c>
      <c r="BJ203" s="388">
        <v>1</v>
      </c>
      <c r="BK203" s="388">
        <v>0</v>
      </c>
      <c r="BL203" s="388">
        <v>0</v>
      </c>
      <c r="BM203" s="388">
        <v>0</v>
      </c>
      <c r="BN203" s="388">
        <v>4</v>
      </c>
      <c r="BO203" s="388">
        <v>7</v>
      </c>
      <c r="BP203" s="548">
        <v>0.222</v>
      </c>
      <c r="BQ203" s="548">
        <v>0.36399999999999999</v>
      </c>
      <c r="BR203" s="548">
        <v>0.27800000000000002</v>
      </c>
      <c r="BS203" s="548">
        <v>0.64200000000000002</v>
      </c>
    </row>
    <row r="204" spans="1:71">
      <c r="A204" s="388" t="s">
        <v>7964</v>
      </c>
      <c r="B204" s="388" t="s">
        <v>7965</v>
      </c>
      <c r="C204" s="388">
        <v>23</v>
      </c>
      <c r="D204" s="388" t="s">
        <v>44</v>
      </c>
      <c r="E204" s="388" t="s">
        <v>34</v>
      </c>
      <c r="F204" s="388" t="s">
        <v>10</v>
      </c>
      <c r="G204" s="388">
        <v>13</v>
      </c>
      <c r="H204" s="388">
        <v>21</v>
      </c>
      <c r="I204" s="388">
        <v>19</v>
      </c>
      <c r="J204" s="388">
        <v>3</v>
      </c>
      <c r="K204" s="388">
        <v>2</v>
      </c>
      <c r="L204" s="388">
        <v>0</v>
      </c>
      <c r="M204" s="388">
        <v>0</v>
      </c>
      <c r="N204" s="388">
        <v>0</v>
      </c>
      <c r="O204" s="388">
        <v>1</v>
      </c>
      <c r="P204" s="388">
        <v>1</v>
      </c>
      <c r="Q204" s="388">
        <v>0</v>
      </c>
      <c r="R204" s="388">
        <v>2</v>
      </c>
      <c r="S204" s="388">
        <v>9</v>
      </c>
      <c r="T204" s="548">
        <v>0.105</v>
      </c>
      <c r="U204" s="548">
        <v>0.19</v>
      </c>
      <c r="V204" s="548">
        <v>0.105</v>
      </c>
      <c r="W204" s="548">
        <v>0.29599999999999999</v>
      </c>
      <c r="X204" s="388">
        <v>-14</v>
      </c>
      <c r="Y204" s="388">
        <v>2</v>
      </c>
      <c r="Z204" s="388">
        <v>0</v>
      </c>
      <c r="AA204" s="388">
        <v>0</v>
      </c>
      <c r="AB204" s="388">
        <v>0</v>
      </c>
      <c r="AC204" s="388">
        <v>0</v>
      </c>
      <c r="AD204" s="388">
        <v>0</v>
      </c>
      <c r="AE204" s="388" t="s">
        <v>10049</v>
      </c>
      <c r="AG204" s="549">
        <v>0</v>
      </c>
      <c r="AH204" s="549">
        <v>0</v>
      </c>
      <c r="AI204" s="549">
        <v>0</v>
      </c>
      <c r="AJ204" s="549">
        <v>0</v>
      </c>
      <c r="AK204" s="549">
        <v>0</v>
      </c>
      <c r="AL204" s="549">
        <v>0</v>
      </c>
      <c r="AM204" s="549">
        <v>7</v>
      </c>
      <c r="AN204" s="549">
        <v>1</v>
      </c>
      <c r="AO204" s="549">
        <v>3</v>
      </c>
      <c r="AP204" s="549">
        <v>11</v>
      </c>
      <c r="AQ204" s="549">
        <v>1</v>
      </c>
      <c r="AS204" s="388">
        <v>11</v>
      </c>
      <c r="AT204" s="388">
        <v>1</v>
      </c>
      <c r="AU204" s="388">
        <v>1</v>
      </c>
      <c r="AV204" s="388">
        <v>0</v>
      </c>
      <c r="AW204" s="388">
        <v>0</v>
      </c>
      <c r="AX204" s="388">
        <v>0</v>
      </c>
      <c r="AY204" s="388">
        <v>1</v>
      </c>
      <c r="AZ204" s="388">
        <v>2</v>
      </c>
      <c r="BA204" s="388">
        <v>6</v>
      </c>
      <c r="BB204" s="548">
        <v>9.0999999999999998E-2</v>
      </c>
      <c r="BC204" s="548">
        <v>0.23100000000000001</v>
      </c>
      <c r="BD204" s="548">
        <v>9.0999999999999998E-2</v>
      </c>
      <c r="BE204" s="548">
        <v>0.32200000000000001</v>
      </c>
      <c r="BG204" s="388">
        <v>8</v>
      </c>
      <c r="BH204" s="388">
        <v>2</v>
      </c>
      <c r="BI204" s="388">
        <v>1</v>
      </c>
      <c r="BJ204" s="388">
        <v>0</v>
      </c>
      <c r="BK204" s="388">
        <v>0</v>
      </c>
      <c r="BL204" s="388">
        <v>0</v>
      </c>
      <c r="BM204" s="388">
        <v>0</v>
      </c>
      <c r="BN204" s="388">
        <v>0</v>
      </c>
      <c r="BO204" s="388">
        <v>3</v>
      </c>
      <c r="BP204" s="548">
        <v>0.125</v>
      </c>
      <c r="BQ204" s="548">
        <v>0.125</v>
      </c>
      <c r="BR204" s="548">
        <v>0.125</v>
      </c>
      <c r="BS204" s="548">
        <v>0.25</v>
      </c>
    </row>
    <row r="205" spans="1:71">
      <c r="A205" s="388" t="s">
        <v>10957</v>
      </c>
      <c r="B205" s="388" t="s">
        <v>10958</v>
      </c>
      <c r="C205" s="388">
        <v>32</v>
      </c>
      <c r="D205" s="388" t="s">
        <v>82</v>
      </c>
      <c r="E205" s="388" t="s">
        <v>34</v>
      </c>
      <c r="F205" s="388" t="s">
        <v>10</v>
      </c>
      <c r="G205" s="388">
        <v>19</v>
      </c>
      <c r="H205" s="388">
        <v>21</v>
      </c>
      <c r="I205" s="388">
        <v>19</v>
      </c>
      <c r="J205" s="388">
        <v>2</v>
      </c>
      <c r="K205" s="388">
        <v>5</v>
      </c>
      <c r="L205" s="388">
        <v>0</v>
      </c>
      <c r="M205" s="388">
        <v>0</v>
      </c>
      <c r="N205" s="388">
        <v>1</v>
      </c>
      <c r="O205" s="388">
        <v>2</v>
      </c>
      <c r="P205" s="388">
        <v>0</v>
      </c>
      <c r="Q205" s="388">
        <v>0</v>
      </c>
      <c r="R205" s="388">
        <v>2</v>
      </c>
      <c r="S205" s="388">
        <v>5</v>
      </c>
      <c r="T205" s="548">
        <v>0.26300000000000001</v>
      </c>
      <c r="U205" s="548">
        <v>0.33300000000000002</v>
      </c>
      <c r="V205" s="548">
        <v>0.42099999999999999</v>
      </c>
      <c r="W205" s="548">
        <v>0.754</v>
      </c>
      <c r="X205" s="388">
        <v>102</v>
      </c>
      <c r="Y205" s="388">
        <v>8</v>
      </c>
      <c r="Z205" s="388">
        <v>1</v>
      </c>
      <c r="AA205" s="388">
        <v>0</v>
      </c>
      <c r="AB205" s="388">
        <v>0</v>
      </c>
      <c r="AC205" s="388">
        <v>0</v>
      </c>
      <c r="AD205" s="388">
        <v>0</v>
      </c>
      <c r="AE205" s="388" t="s">
        <v>10959</v>
      </c>
      <c r="AG205" s="549">
        <v>0</v>
      </c>
      <c r="AH205" s="549">
        <v>0</v>
      </c>
      <c r="AI205" s="549">
        <v>0</v>
      </c>
      <c r="AJ205" s="549">
        <v>1</v>
      </c>
      <c r="AK205" s="549">
        <v>0</v>
      </c>
      <c r="AL205" s="549">
        <v>0</v>
      </c>
      <c r="AM205" s="549">
        <v>2</v>
      </c>
      <c r="AN205" s="549">
        <v>2</v>
      </c>
      <c r="AO205" s="549">
        <v>16</v>
      </c>
      <c r="AP205" s="549">
        <v>19</v>
      </c>
      <c r="AQ205" s="549">
        <v>0</v>
      </c>
      <c r="AS205" s="388">
        <v>7</v>
      </c>
      <c r="AT205" s="388">
        <v>2</v>
      </c>
      <c r="AU205" s="388">
        <v>1</v>
      </c>
      <c r="AV205" s="388">
        <v>0</v>
      </c>
      <c r="AW205" s="388">
        <v>0</v>
      </c>
      <c r="AX205" s="388">
        <v>1</v>
      </c>
      <c r="AY205" s="388">
        <v>1</v>
      </c>
      <c r="AZ205" s="388">
        <v>1</v>
      </c>
      <c r="BA205" s="388">
        <v>3</v>
      </c>
      <c r="BB205" s="548">
        <v>0.14299999999999999</v>
      </c>
      <c r="BC205" s="548">
        <v>0.25</v>
      </c>
      <c r="BD205" s="548">
        <v>0.57099999999999995</v>
      </c>
      <c r="BE205" s="548">
        <v>0.82099999999999995</v>
      </c>
      <c r="BG205" s="388">
        <v>12</v>
      </c>
      <c r="BH205" s="388">
        <v>0</v>
      </c>
      <c r="BI205" s="388">
        <v>4</v>
      </c>
      <c r="BJ205" s="388">
        <v>0</v>
      </c>
      <c r="BK205" s="388">
        <v>0</v>
      </c>
      <c r="BL205" s="388">
        <v>0</v>
      </c>
      <c r="BM205" s="388">
        <v>1</v>
      </c>
      <c r="BN205" s="388">
        <v>1</v>
      </c>
      <c r="BO205" s="388">
        <v>2</v>
      </c>
      <c r="BP205" s="548">
        <v>0.33300000000000002</v>
      </c>
      <c r="BQ205" s="548">
        <v>0.38500000000000001</v>
      </c>
      <c r="BR205" s="548">
        <v>0.33300000000000002</v>
      </c>
      <c r="BS205" s="548">
        <v>0.71799999999999997</v>
      </c>
    </row>
    <row r="206" spans="1:71">
      <c r="A206" s="388" t="s">
        <v>7940</v>
      </c>
      <c r="B206" s="388" t="s">
        <v>7941</v>
      </c>
      <c r="C206" s="388">
        <v>26</v>
      </c>
      <c r="D206" s="388" t="s">
        <v>48</v>
      </c>
      <c r="E206" s="388" t="s">
        <v>43</v>
      </c>
      <c r="F206" s="388" t="s">
        <v>37</v>
      </c>
      <c r="G206" s="388">
        <v>14</v>
      </c>
      <c r="H206" s="388">
        <v>20</v>
      </c>
      <c r="I206" s="388">
        <v>19</v>
      </c>
      <c r="J206" s="388">
        <v>2</v>
      </c>
      <c r="K206" s="388">
        <v>4</v>
      </c>
      <c r="L206" s="388">
        <v>0</v>
      </c>
      <c r="M206" s="388">
        <v>0</v>
      </c>
      <c r="N206" s="388">
        <v>1</v>
      </c>
      <c r="O206" s="388">
        <v>4</v>
      </c>
      <c r="P206" s="388">
        <v>1</v>
      </c>
      <c r="Q206" s="388">
        <v>0</v>
      </c>
      <c r="R206" s="388">
        <v>1</v>
      </c>
      <c r="S206" s="388">
        <v>4</v>
      </c>
      <c r="T206" s="548">
        <v>0.21099999999999999</v>
      </c>
      <c r="U206" s="548">
        <v>0.25</v>
      </c>
      <c r="V206" s="548">
        <v>0.36799999999999999</v>
      </c>
      <c r="W206" s="548">
        <v>0.61799999999999999</v>
      </c>
      <c r="X206" s="388">
        <v>60</v>
      </c>
      <c r="Y206" s="388">
        <v>7</v>
      </c>
      <c r="Z206" s="388">
        <v>1</v>
      </c>
      <c r="AA206" s="388">
        <v>0</v>
      </c>
      <c r="AB206" s="388">
        <v>0</v>
      </c>
      <c r="AC206" s="388">
        <v>0</v>
      </c>
      <c r="AD206" s="388">
        <v>0</v>
      </c>
      <c r="AE206" s="388" t="s">
        <v>10156</v>
      </c>
      <c r="AG206" s="549">
        <v>0</v>
      </c>
      <c r="AH206" s="549">
        <v>0</v>
      </c>
      <c r="AI206" s="549">
        <v>0</v>
      </c>
      <c r="AJ206" s="549">
        <v>2</v>
      </c>
      <c r="AK206" s="549">
        <v>3</v>
      </c>
      <c r="AL206" s="549">
        <v>1</v>
      </c>
      <c r="AM206" s="549">
        <v>0</v>
      </c>
      <c r="AN206" s="549">
        <v>0</v>
      </c>
      <c r="AO206" s="549">
        <v>0</v>
      </c>
      <c r="AP206" s="549">
        <v>0</v>
      </c>
      <c r="AQ206" s="549">
        <v>0</v>
      </c>
      <c r="AS206" s="388">
        <v>7</v>
      </c>
      <c r="AT206" s="388">
        <v>1</v>
      </c>
      <c r="AU206" s="388">
        <v>1</v>
      </c>
      <c r="AV206" s="388">
        <v>0</v>
      </c>
      <c r="AW206" s="388">
        <v>0</v>
      </c>
      <c r="AX206" s="388">
        <v>0</v>
      </c>
      <c r="AY206" s="388">
        <v>0</v>
      </c>
      <c r="AZ206" s="388">
        <v>1</v>
      </c>
      <c r="BA206" s="388">
        <v>1</v>
      </c>
      <c r="BB206" s="548">
        <v>0.14299999999999999</v>
      </c>
      <c r="BC206" s="548">
        <v>0.25</v>
      </c>
      <c r="BD206" s="548">
        <v>0.14299999999999999</v>
      </c>
      <c r="BE206" s="548">
        <v>0.39300000000000002</v>
      </c>
      <c r="BG206" s="388">
        <v>12</v>
      </c>
      <c r="BH206" s="388">
        <v>1</v>
      </c>
      <c r="BI206" s="388">
        <v>3</v>
      </c>
      <c r="BJ206" s="388">
        <v>0</v>
      </c>
      <c r="BK206" s="388">
        <v>0</v>
      </c>
      <c r="BL206" s="388">
        <v>1</v>
      </c>
      <c r="BM206" s="388">
        <v>4</v>
      </c>
      <c r="BN206" s="388">
        <v>0</v>
      </c>
      <c r="BO206" s="388">
        <v>3</v>
      </c>
      <c r="BP206" s="548">
        <v>0.25</v>
      </c>
      <c r="BQ206" s="548">
        <v>0.25</v>
      </c>
      <c r="BR206" s="548">
        <v>0.5</v>
      </c>
      <c r="BS206" s="548">
        <v>0.75</v>
      </c>
    </row>
    <row r="207" spans="1:71">
      <c r="A207" s="388" t="s">
        <v>10960</v>
      </c>
      <c r="B207" s="388" t="s">
        <v>10961</v>
      </c>
      <c r="C207" s="388">
        <v>30</v>
      </c>
      <c r="D207" s="388" t="s">
        <v>42</v>
      </c>
      <c r="E207" s="388" t="s">
        <v>43</v>
      </c>
      <c r="F207" s="388" t="s">
        <v>35</v>
      </c>
      <c r="G207" s="388">
        <v>8</v>
      </c>
      <c r="H207" s="388">
        <v>21</v>
      </c>
      <c r="I207" s="388">
        <v>18</v>
      </c>
      <c r="J207" s="388">
        <v>0</v>
      </c>
      <c r="K207" s="388">
        <v>0</v>
      </c>
      <c r="L207" s="388">
        <v>0</v>
      </c>
      <c r="M207" s="388">
        <v>0</v>
      </c>
      <c r="N207" s="388">
        <v>0</v>
      </c>
      <c r="O207" s="388">
        <v>1</v>
      </c>
      <c r="P207" s="388">
        <v>0</v>
      </c>
      <c r="Q207" s="388">
        <v>0</v>
      </c>
      <c r="R207" s="388">
        <v>2</v>
      </c>
      <c r="S207" s="388">
        <v>9</v>
      </c>
      <c r="T207" s="548">
        <v>0</v>
      </c>
      <c r="U207" s="548">
        <v>9.5000000000000001E-2</v>
      </c>
      <c r="V207" s="548">
        <v>0</v>
      </c>
      <c r="W207" s="548">
        <v>9.5000000000000001E-2</v>
      </c>
      <c r="X207" s="388">
        <v>-70</v>
      </c>
      <c r="Y207" s="388">
        <v>0</v>
      </c>
      <c r="Z207" s="388">
        <v>0</v>
      </c>
      <c r="AA207" s="388">
        <v>0</v>
      </c>
      <c r="AB207" s="388">
        <v>0</v>
      </c>
      <c r="AC207" s="388">
        <v>1</v>
      </c>
      <c r="AD207" s="388">
        <v>0</v>
      </c>
      <c r="AE207" s="388" t="s">
        <v>6525</v>
      </c>
      <c r="AG207" s="549">
        <v>0</v>
      </c>
      <c r="AH207" s="549">
        <v>0</v>
      </c>
      <c r="AI207" s="549">
        <v>0</v>
      </c>
      <c r="AJ207" s="549">
        <v>0</v>
      </c>
      <c r="AK207" s="549">
        <v>0</v>
      </c>
      <c r="AL207" s="549">
        <v>0</v>
      </c>
      <c r="AM207" s="549">
        <v>0</v>
      </c>
      <c r="AN207" s="549">
        <v>7</v>
      </c>
      <c r="AO207" s="549">
        <v>0</v>
      </c>
      <c r="AP207" s="549">
        <v>7</v>
      </c>
      <c r="AQ207" s="549">
        <v>0</v>
      </c>
      <c r="AS207" s="388">
        <v>1</v>
      </c>
      <c r="AT207" s="388">
        <v>0</v>
      </c>
      <c r="AU207" s="388">
        <v>0</v>
      </c>
      <c r="AV207" s="388">
        <v>0</v>
      </c>
      <c r="AW207" s="388">
        <v>0</v>
      </c>
      <c r="AX207" s="388">
        <v>0</v>
      </c>
      <c r="AY207" s="388">
        <v>0</v>
      </c>
      <c r="AZ207" s="388">
        <v>0</v>
      </c>
      <c r="BA207" s="388">
        <v>1</v>
      </c>
      <c r="BB207" s="548">
        <v>0</v>
      </c>
      <c r="BC207" s="548">
        <v>0</v>
      </c>
      <c r="BD207" s="548">
        <v>0</v>
      </c>
      <c r="BE207" s="548">
        <v>0</v>
      </c>
      <c r="BG207" s="388">
        <v>17</v>
      </c>
      <c r="BH207" s="388">
        <v>0</v>
      </c>
      <c r="BI207" s="388">
        <v>0</v>
      </c>
      <c r="BJ207" s="388">
        <v>0</v>
      </c>
      <c r="BK207" s="388">
        <v>0</v>
      </c>
      <c r="BL207" s="388">
        <v>0</v>
      </c>
      <c r="BM207" s="388">
        <v>1</v>
      </c>
      <c r="BN207" s="388">
        <v>2</v>
      </c>
      <c r="BO207" s="388">
        <v>8</v>
      </c>
      <c r="BP207" s="548">
        <v>0</v>
      </c>
      <c r="BQ207" s="548">
        <v>0.1</v>
      </c>
      <c r="BR207" s="548">
        <v>0</v>
      </c>
      <c r="BS207" s="548">
        <v>0.1</v>
      </c>
    </row>
    <row r="208" spans="1:71">
      <c r="A208" s="388" t="s">
        <v>10962</v>
      </c>
      <c r="B208" s="388" t="s">
        <v>10963</v>
      </c>
      <c r="C208" s="388">
        <v>34</v>
      </c>
      <c r="D208" s="388" t="s">
        <v>64</v>
      </c>
      <c r="E208" s="388" t="s">
        <v>34</v>
      </c>
      <c r="F208" s="388" t="s">
        <v>10</v>
      </c>
      <c r="G208" s="388">
        <v>8</v>
      </c>
      <c r="H208" s="388">
        <v>20</v>
      </c>
      <c r="I208" s="388">
        <v>18</v>
      </c>
      <c r="J208" s="388">
        <v>2</v>
      </c>
      <c r="K208" s="388">
        <v>4</v>
      </c>
      <c r="L208" s="388">
        <v>1</v>
      </c>
      <c r="M208" s="388">
        <v>0</v>
      </c>
      <c r="N208" s="388">
        <v>1</v>
      </c>
      <c r="O208" s="388">
        <v>2</v>
      </c>
      <c r="P208" s="388">
        <v>0</v>
      </c>
      <c r="Q208" s="388">
        <v>0</v>
      </c>
      <c r="R208" s="388">
        <v>1</v>
      </c>
      <c r="S208" s="388">
        <v>7</v>
      </c>
      <c r="T208" s="548">
        <v>0.222</v>
      </c>
      <c r="U208" s="548">
        <v>0.26300000000000001</v>
      </c>
      <c r="V208" s="548">
        <v>0.44400000000000001</v>
      </c>
      <c r="W208" s="548">
        <v>0.70799999999999996</v>
      </c>
      <c r="X208" s="388">
        <v>92</v>
      </c>
      <c r="Y208" s="388">
        <v>8</v>
      </c>
      <c r="Z208" s="388">
        <v>0</v>
      </c>
      <c r="AA208" s="388">
        <v>0</v>
      </c>
      <c r="AB208" s="388">
        <v>1</v>
      </c>
      <c r="AC208" s="388">
        <v>0</v>
      </c>
      <c r="AD208" s="388">
        <v>0</v>
      </c>
      <c r="AE208" s="388" t="s">
        <v>6524</v>
      </c>
      <c r="AG208" s="549">
        <v>0</v>
      </c>
      <c r="AH208" s="549">
        <v>8</v>
      </c>
      <c r="AI208" s="549">
        <v>0</v>
      </c>
      <c r="AJ208" s="549">
        <v>0</v>
      </c>
      <c r="AK208" s="549">
        <v>0</v>
      </c>
      <c r="AL208" s="549">
        <v>0</v>
      </c>
      <c r="AM208" s="549">
        <v>0</v>
      </c>
      <c r="AN208" s="549">
        <v>0</v>
      </c>
      <c r="AO208" s="549">
        <v>0</v>
      </c>
      <c r="AP208" s="549">
        <v>0</v>
      </c>
      <c r="AQ208" s="549">
        <v>0</v>
      </c>
      <c r="AS208" s="388">
        <v>3</v>
      </c>
      <c r="AT208" s="388">
        <v>1</v>
      </c>
      <c r="AU208" s="388">
        <v>1</v>
      </c>
      <c r="AV208" s="388">
        <v>0</v>
      </c>
      <c r="AW208" s="388">
        <v>0</v>
      </c>
      <c r="AX208" s="388">
        <v>1</v>
      </c>
      <c r="AY208" s="388">
        <v>1</v>
      </c>
      <c r="AZ208" s="388">
        <v>1</v>
      </c>
      <c r="BA208" s="388">
        <v>0</v>
      </c>
      <c r="BB208" s="548">
        <v>0.33300000000000002</v>
      </c>
      <c r="BC208" s="548">
        <v>0.5</v>
      </c>
      <c r="BD208" s="548">
        <v>1.333</v>
      </c>
      <c r="BE208" s="548">
        <v>1.833</v>
      </c>
      <c r="BG208" s="388">
        <v>15</v>
      </c>
      <c r="BH208" s="388">
        <v>1</v>
      </c>
      <c r="BI208" s="388">
        <v>3</v>
      </c>
      <c r="BJ208" s="388">
        <v>1</v>
      </c>
      <c r="BK208" s="388">
        <v>0</v>
      </c>
      <c r="BL208" s="388">
        <v>0</v>
      </c>
      <c r="BM208" s="388">
        <v>1</v>
      </c>
      <c r="BN208" s="388">
        <v>0</v>
      </c>
      <c r="BO208" s="388">
        <v>7</v>
      </c>
      <c r="BP208" s="548">
        <v>0.2</v>
      </c>
      <c r="BQ208" s="548">
        <v>0.2</v>
      </c>
      <c r="BR208" s="548">
        <v>0.26700000000000002</v>
      </c>
      <c r="BS208" s="548">
        <v>0.46700000000000003</v>
      </c>
    </row>
    <row r="209" spans="1:71">
      <c r="A209" s="388" t="s">
        <v>6657</v>
      </c>
      <c r="B209" s="388" t="s">
        <v>7134</v>
      </c>
      <c r="C209" s="388">
        <v>25</v>
      </c>
      <c r="D209" s="388" t="s">
        <v>60</v>
      </c>
      <c r="E209" s="388" t="s">
        <v>34</v>
      </c>
      <c r="F209" s="388" t="s">
        <v>37</v>
      </c>
      <c r="G209" s="388">
        <v>8</v>
      </c>
      <c r="H209" s="388">
        <v>20</v>
      </c>
      <c r="I209" s="388">
        <v>18</v>
      </c>
      <c r="J209" s="388">
        <v>2</v>
      </c>
      <c r="K209" s="388">
        <v>2</v>
      </c>
      <c r="L209" s="388">
        <v>0</v>
      </c>
      <c r="M209" s="388">
        <v>0</v>
      </c>
      <c r="N209" s="388">
        <v>1</v>
      </c>
      <c r="O209" s="388">
        <v>1</v>
      </c>
      <c r="P209" s="388">
        <v>0</v>
      </c>
      <c r="Q209" s="388">
        <v>0</v>
      </c>
      <c r="R209" s="388">
        <v>2</v>
      </c>
      <c r="S209" s="388">
        <v>5</v>
      </c>
      <c r="T209" s="548">
        <v>0.111</v>
      </c>
      <c r="U209" s="548">
        <v>0.2</v>
      </c>
      <c r="V209" s="548">
        <v>0.27800000000000002</v>
      </c>
      <c r="W209" s="548">
        <v>0.47799999999999998</v>
      </c>
      <c r="X209" s="388">
        <v>32</v>
      </c>
      <c r="Y209" s="388">
        <v>5</v>
      </c>
      <c r="Z209" s="388">
        <v>1</v>
      </c>
      <c r="AA209" s="388">
        <v>0</v>
      </c>
      <c r="AB209" s="388">
        <v>0</v>
      </c>
      <c r="AC209" s="388">
        <v>0</v>
      </c>
      <c r="AD209" s="388">
        <v>0</v>
      </c>
      <c r="AE209" s="388" t="s">
        <v>6530</v>
      </c>
      <c r="AG209" s="549">
        <v>0</v>
      </c>
      <c r="AH209" s="549">
        <v>0</v>
      </c>
      <c r="AI209" s="549">
        <v>0</v>
      </c>
      <c r="AJ209" s="549">
        <v>8</v>
      </c>
      <c r="AK209" s="549">
        <v>0</v>
      </c>
      <c r="AL209" s="549">
        <v>0</v>
      </c>
      <c r="AM209" s="549">
        <v>0</v>
      </c>
      <c r="AN209" s="549">
        <v>0</v>
      </c>
      <c r="AO209" s="549">
        <v>0</v>
      </c>
      <c r="AP209" s="549">
        <v>0</v>
      </c>
      <c r="AQ209" s="549">
        <v>0</v>
      </c>
      <c r="AS209" s="388">
        <v>3</v>
      </c>
      <c r="AT209" s="388">
        <v>0</v>
      </c>
      <c r="AU209" s="388">
        <v>0</v>
      </c>
      <c r="AV209" s="388">
        <v>0</v>
      </c>
      <c r="AW209" s="388">
        <v>0</v>
      </c>
      <c r="AX209" s="388">
        <v>0</v>
      </c>
      <c r="AY209" s="388">
        <v>0</v>
      </c>
      <c r="AZ209" s="388">
        <v>1</v>
      </c>
      <c r="BA209" s="388">
        <v>1</v>
      </c>
      <c r="BB209" s="548">
        <v>0</v>
      </c>
      <c r="BC209" s="548">
        <v>0.25</v>
      </c>
      <c r="BD209" s="548">
        <v>0</v>
      </c>
      <c r="BE209" s="548">
        <v>0.25</v>
      </c>
      <c r="BG209" s="388">
        <v>15</v>
      </c>
      <c r="BH209" s="388">
        <v>2</v>
      </c>
      <c r="BI209" s="388">
        <v>2</v>
      </c>
      <c r="BJ209" s="388">
        <v>0</v>
      </c>
      <c r="BK209" s="388">
        <v>0</v>
      </c>
      <c r="BL209" s="388">
        <v>1</v>
      </c>
      <c r="BM209" s="388">
        <v>1</v>
      </c>
      <c r="BN209" s="388">
        <v>1</v>
      </c>
      <c r="BO209" s="388">
        <v>4</v>
      </c>
      <c r="BP209" s="548">
        <v>0.13300000000000001</v>
      </c>
      <c r="BQ209" s="548">
        <v>0.188</v>
      </c>
      <c r="BR209" s="548">
        <v>0.33300000000000002</v>
      </c>
      <c r="BS209" s="548">
        <v>0.52100000000000002</v>
      </c>
    </row>
    <row r="210" spans="1:71">
      <c r="A210" s="388" t="s">
        <v>10964</v>
      </c>
      <c r="B210" s="388" t="s">
        <v>10965</v>
      </c>
      <c r="C210" s="388">
        <v>29</v>
      </c>
      <c r="D210" s="388" t="s">
        <v>60</v>
      </c>
      <c r="E210" s="388" t="s">
        <v>34</v>
      </c>
      <c r="F210" s="388" t="s">
        <v>35</v>
      </c>
      <c r="G210" s="388">
        <v>14</v>
      </c>
      <c r="H210" s="388">
        <v>19</v>
      </c>
      <c r="I210" s="388">
        <v>18</v>
      </c>
      <c r="J210" s="388">
        <v>1</v>
      </c>
      <c r="K210" s="388">
        <v>4</v>
      </c>
      <c r="L210" s="388">
        <v>1</v>
      </c>
      <c r="M210" s="388">
        <v>0</v>
      </c>
      <c r="N210" s="388">
        <v>0</v>
      </c>
      <c r="O210" s="388">
        <v>3</v>
      </c>
      <c r="P210" s="388">
        <v>0</v>
      </c>
      <c r="Q210" s="388">
        <v>0</v>
      </c>
      <c r="R210" s="388">
        <v>1</v>
      </c>
      <c r="S210" s="388">
        <v>5</v>
      </c>
      <c r="T210" s="548">
        <v>0.222</v>
      </c>
      <c r="U210" s="548">
        <v>0.26300000000000001</v>
      </c>
      <c r="V210" s="548">
        <v>0.27800000000000002</v>
      </c>
      <c r="W210" s="548">
        <v>0.54100000000000004</v>
      </c>
      <c r="X210" s="388">
        <v>52</v>
      </c>
      <c r="Y210" s="388">
        <v>5</v>
      </c>
      <c r="Z210" s="388">
        <v>0</v>
      </c>
      <c r="AA210" s="388">
        <v>0</v>
      </c>
      <c r="AB210" s="388">
        <v>0</v>
      </c>
      <c r="AC210" s="388">
        <v>0</v>
      </c>
      <c r="AD210" s="388">
        <v>0</v>
      </c>
      <c r="AE210" s="388" t="s">
        <v>10966</v>
      </c>
      <c r="AG210" s="549">
        <v>0</v>
      </c>
      <c r="AH210" s="549">
        <v>0</v>
      </c>
      <c r="AI210" s="549">
        <v>5</v>
      </c>
      <c r="AJ210" s="549">
        <v>2</v>
      </c>
      <c r="AK210" s="549">
        <v>0</v>
      </c>
      <c r="AL210" s="549">
        <v>0</v>
      </c>
      <c r="AM210" s="549">
        <v>0</v>
      </c>
      <c r="AN210" s="549">
        <v>0</v>
      </c>
      <c r="AO210" s="549">
        <v>0</v>
      </c>
      <c r="AP210" s="549">
        <v>0</v>
      </c>
      <c r="AQ210" s="549">
        <v>1</v>
      </c>
      <c r="AS210" s="388">
        <v>0</v>
      </c>
      <c r="AT210" s="388">
        <v>0</v>
      </c>
      <c r="AU210" s="388">
        <v>0</v>
      </c>
      <c r="AV210" s="388">
        <v>0</v>
      </c>
      <c r="AW210" s="388">
        <v>0</v>
      </c>
      <c r="AX210" s="388">
        <v>0</v>
      </c>
      <c r="AY210" s="388">
        <v>0</v>
      </c>
      <c r="AZ210" s="388">
        <v>0</v>
      </c>
      <c r="BA210" s="388">
        <v>0</v>
      </c>
      <c r="BB210" s="548">
        <v>0</v>
      </c>
      <c r="BC210" s="548">
        <v>0</v>
      </c>
      <c r="BD210" s="548">
        <v>0</v>
      </c>
      <c r="BE210" s="548">
        <v>0</v>
      </c>
      <c r="BG210" s="388">
        <v>18</v>
      </c>
      <c r="BH210" s="388">
        <v>1</v>
      </c>
      <c r="BI210" s="388">
        <v>4</v>
      </c>
      <c r="BJ210" s="388">
        <v>1</v>
      </c>
      <c r="BK210" s="388">
        <v>0</v>
      </c>
      <c r="BL210" s="388">
        <v>0</v>
      </c>
      <c r="BM210" s="388">
        <v>3</v>
      </c>
      <c r="BN210" s="388">
        <v>1</v>
      </c>
      <c r="BO210" s="388">
        <v>5</v>
      </c>
      <c r="BP210" s="548">
        <v>0.222</v>
      </c>
      <c r="BQ210" s="548">
        <v>0.26300000000000001</v>
      </c>
      <c r="BR210" s="548">
        <v>0.27800000000000002</v>
      </c>
      <c r="BS210" s="548">
        <v>0.54100000000000004</v>
      </c>
    </row>
    <row r="211" spans="1:71">
      <c r="A211" s="388" t="s">
        <v>7855</v>
      </c>
      <c r="B211" s="388" t="s">
        <v>7856</v>
      </c>
      <c r="C211" s="388">
        <v>28</v>
      </c>
      <c r="D211" s="388" t="s">
        <v>44</v>
      </c>
      <c r="E211" s="388" t="s">
        <v>34</v>
      </c>
      <c r="F211" s="388" t="s">
        <v>10</v>
      </c>
      <c r="G211" s="388">
        <v>13</v>
      </c>
      <c r="H211" s="388">
        <v>19</v>
      </c>
      <c r="I211" s="388">
        <v>18</v>
      </c>
      <c r="J211" s="388">
        <v>2</v>
      </c>
      <c r="K211" s="388">
        <v>1</v>
      </c>
      <c r="L211" s="388">
        <v>0</v>
      </c>
      <c r="M211" s="388">
        <v>0</v>
      </c>
      <c r="N211" s="388">
        <v>0</v>
      </c>
      <c r="O211" s="388">
        <v>0</v>
      </c>
      <c r="P211" s="388">
        <v>0</v>
      </c>
      <c r="Q211" s="388">
        <v>0</v>
      </c>
      <c r="R211" s="388">
        <v>1</v>
      </c>
      <c r="S211" s="388">
        <v>12</v>
      </c>
      <c r="T211" s="548">
        <v>5.6000000000000001E-2</v>
      </c>
      <c r="U211" s="548">
        <v>0.105</v>
      </c>
      <c r="V211" s="548">
        <v>5.6000000000000001E-2</v>
      </c>
      <c r="W211" s="548">
        <v>0.161</v>
      </c>
      <c r="X211" s="388">
        <v>-53</v>
      </c>
      <c r="Y211" s="388">
        <v>1</v>
      </c>
      <c r="Z211" s="388">
        <v>0</v>
      </c>
      <c r="AA211" s="388">
        <v>0</v>
      </c>
      <c r="AB211" s="388">
        <v>0</v>
      </c>
      <c r="AC211" s="388">
        <v>0</v>
      </c>
      <c r="AD211" s="388">
        <v>0</v>
      </c>
      <c r="AE211" s="388" t="s">
        <v>10136</v>
      </c>
      <c r="AG211" s="549">
        <v>0</v>
      </c>
      <c r="AH211" s="549">
        <v>0</v>
      </c>
      <c r="AI211" s="549">
        <v>0</v>
      </c>
      <c r="AJ211" s="549">
        <v>5</v>
      </c>
      <c r="AK211" s="549">
        <v>1</v>
      </c>
      <c r="AL211" s="549">
        <v>6</v>
      </c>
      <c r="AM211" s="549">
        <v>0</v>
      </c>
      <c r="AN211" s="549">
        <v>0</v>
      </c>
      <c r="AO211" s="549">
        <v>0</v>
      </c>
      <c r="AP211" s="549">
        <v>0</v>
      </c>
      <c r="AQ211" s="549">
        <v>1</v>
      </c>
      <c r="AS211" s="388">
        <v>4</v>
      </c>
      <c r="AT211" s="388">
        <v>1</v>
      </c>
      <c r="AU211" s="388">
        <v>0</v>
      </c>
      <c r="AV211" s="388">
        <v>0</v>
      </c>
      <c r="AW211" s="388">
        <v>0</v>
      </c>
      <c r="AX211" s="388">
        <v>0</v>
      </c>
      <c r="AY211" s="388">
        <v>0</v>
      </c>
      <c r="AZ211" s="388">
        <v>1</v>
      </c>
      <c r="BA211" s="388">
        <v>3</v>
      </c>
      <c r="BB211" s="548">
        <v>0</v>
      </c>
      <c r="BC211" s="548">
        <v>0.2</v>
      </c>
      <c r="BD211" s="548">
        <v>0</v>
      </c>
      <c r="BE211" s="548">
        <v>0.2</v>
      </c>
      <c r="BG211" s="388">
        <v>14</v>
      </c>
      <c r="BH211" s="388">
        <v>1</v>
      </c>
      <c r="BI211" s="388">
        <v>1</v>
      </c>
      <c r="BJ211" s="388">
        <v>0</v>
      </c>
      <c r="BK211" s="388">
        <v>0</v>
      </c>
      <c r="BL211" s="388">
        <v>0</v>
      </c>
      <c r="BM211" s="388">
        <v>0</v>
      </c>
      <c r="BN211" s="388">
        <v>0</v>
      </c>
      <c r="BO211" s="388">
        <v>9</v>
      </c>
      <c r="BP211" s="548">
        <v>7.0999999999999994E-2</v>
      </c>
      <c r="BQ211" s="548">
        <v>7.0999999999999994E-2</v>
      </c>
      <c r="BR211" s="548">
        <v>7.0999999999999994E-2</v>
      </c>
      <c r="BS211" s="548">
        <v>0.14199999999999999</v>
      </c>
    </row>
    <row r="212" spans="1:71">
      <c r="A212" s="388" t="s">
        <v>10967</v>
      </c>
      <c r="B212" s="388" t="s">
        <v>10968</v>
      </c>
      <c r="C212" s="388">
        <v>24</v>
      </c>
      <c r="D212" s="388" t="s">
        <v>100</v>
      </c>
      <c r="E212" s="388" t="s">
        <v>43</v>
      </c>
      <c r="F212" s="388" t="s">
        <v>10</v>
      </c>
      <c r="G212" s="388">
        <v>14</v>
      </c>
      <c r="H212" s="388">
        <v>18</v>
      </c>
      <c r="I212" s="388">
        <v>18</v>
      </c>
      <c r="J212" s="388">
        <v>1</v>
      </c>
      <c r="K212" s="388">
        <v>3</v>
      </c>
      <c r="L212" s="388">
        <v>0</v>
      </c>
      <c r="M212" s="388">
        <v>0</v>
      </c>
      <c r="N212" s="388">
        <v>1</v>
      </c>
      <c r="O212" s="388">
        <v>1</v>
      </c>
      <c r="P212" s="388">
        <v>0</v>
      </c>
      <c r="Q212" s="388">
        <v>0</v>
      </c>
      <c r="R212" s="388">
        <v>0</v>
      </c>
      <c r="S212" s="388">
        <v>8</v>
      </c>
      <c r="T212" s="548">
        <v>0.16700000000000001</v>
      </c>
      <c r="U212" s="548">
        <v>0.16700000000000001</v>
      </c>
      <c r="V212" s="548">
        <v>0.33300000000000002</v>
      </c>
      <c r="W212" s="548">
        <v>0.5</v>
      </c>
      <c r="X212" s="388">
        <v>29</v>
      </c>
      <c r="Y212" s="388">
        <v>6</v>
      </c>
      <c r="Z212" s="388">
        <v>0</v>
      </c>
      <c r="AA212" s="388">
        <v>0</v>
      </c>
      <c r="AB212" s="388">
        <v>0</v>
      </c>
      <c r="AC212" s="388">
        <v>0</v>
      </c>
      <c r="AD212" s="388">
        <v>0</v>
      </c>
      <c r="AE212" s="388" t="s">
        <v>10037</v>
      </c>
      <c r="AG212" s="549">
        <v>0</v>
      </c>
      <c r="AH212" s="549">
        <v>0</v>
      </c>
      <c r="AI212" s="549">
        <v>0</v>
      </c>
      <c r="AJ212" s="549">
        <v>0</v>
      </c>
      <c r="AK212" s="549">
        <v>0</v>
      </c>
      <c r="AL212" s="549">
        <v>0</v>
      </c>
      <c r="AM212" s="549">
        <v>0</v>
      </c>
      <c r="AN212" s="549">
        <v>4</v>
      </c>
      <c r="AO212" s="549">
        <v>1</v>
      </c>
      <c r="AP212" s="549">
        <v>5</v>
      </c>
      <c r="AQ212" s="549">
        <v>0</v>
      </c>
      <c r="AS212" s="388">
        <v>5</v>
      </c>
      <c r="AT212" s="388">
        <v>0</v>
      </c>
      <c r="AU212" s="388">
        <v>1</v>
      </c>
      <c r="AV212" s="388">
        <v>0</v>
      </c>
      <c r="AW212" s="388">
        <v>0</v>
      </c>
      <c r="AX212" s="388">
        <v>0</v>
      </c>
      <c r="AY212" s="388">
        <v>0</v>
      </c>
      <c r="AZ212" s="388">
        <v>0</v>
      </c>
      <c r="BA212" s="388">
        <v>2</v>
      </c>
      <c r="BB212" s="548">
        <v>0.2</v>
      </c>
      <c r="BC212" s="548">
        <v>0.2</v>
      </c>
      <c r="BD212" s="548">
        <v>0.2</v>
      </c>
      <c r="BE212" s="548">
        <v>0.4</v>
      </c>
      <c r="BG212" s="388">
        <v>13</v>
      </c>
      <c r="BH212" s="388">
        <v>1</v>
      </c>
      <c r="BI212" s="388">
        <v>2</v>
      </c>
      <c r="BJ212" s="388">
        <v>0</v>
      </c>
      <c r="BK212" s="388">
        <v>0</v>
      </c>
      <c r="BL212" s="388">
        <v>1</v>
      </c>
      <c r="BM212" s="388">
        <v>1</v>
      </c>
      <c r="BN212" s="388">
        <v>0</v>
      </c>
      <c r="BO212" s="388">
        <v>6</v>
      </c>
      <c r="BP212" s="548">
        <v>0.154</v>
      </c>
      <c r="BQ212" s="548">
        <v>0.154</v>
      </c>
      <c r="BR212" s="548">
        <v>0.38500000000000001</v>
      </c>
      <c r="BS212" s="548">
        <v>0.53900000000000003</v>
      </c>
    </row>
    <row r="213" spans="1:71">
      <c r="A213" s="388" t="s">
        <v>10969</v>
      </c>
      <c r="B213" s="388" t="s">
        <v>10970</v>
      </c>
      <c r="C213" s="388">
        <v>25</v>
      </c>
      <c r="D213" s="388" t="s">
        <v>46</v>
      </c>
      <c r="E213" s="388" t="s">
        <v>43</v>
      </c>
      <c r="F213" s="388" t="s">
        <v>35</v>
      </c>
      <c r="G213" s="388">
        <v>13</v>
      </c>
      <c r="H213" s="388">
        <v>19</v>
      </c>
      <c r="I213" s="388">
        <v>17</v>
      </c>
      <c r="J213" s="388">
        <v>1</v>
      </c>
      <c r="K213" s="388">
        <v>1</v>
      </c>
      <c r="L213" s="388">
        <v>0</v>
      </c>
      <c r="M213" s="388">
        <v>0</v>
      </c>
      <c r="N213" s="388">
        <v>1</v>
      </c>
      <c r="O213" s="388">
        <v>2</v>
      </c>
      <c r="P213" s="388">
        <v>0</v>
      </c>
      <c r="Q213" s="388">
        <v>0</v>
      </c>
      <c r="R213" s="388">
        <v>2</v>
      </c>
      <c r="S213" s="388">
        <v>12</v>
      </c>
      <c r="T213" s="548">
        <v>5.8999999999999997E-2</v>
      </c>
      <c r="U213" s="548">
        <v>0.158</v>
      </c>
      <c r="V213" s="548">
        <v>0.23499999999999999</v>
      </c>
      <c r="W213" s="548">
        <v>0.39300000000000002</v>
      </c>
      <c r="X213" s="388">
        <v>4</v>
      </c>
      <c r="Y213" s="388">
        <v>4</v>
      </c>
      <c r="Z213" s="388">
        <v>1</v>
      </c>
      <c r="AA213" s="388">
        <v>0</v>
      </c>
      <c r="AB213" s="388">
        <v>0</v>
      </c>
      <c r="AC213" s="388">
        <v>0</v>
      </c>
      <c r="AD213" s="388">
        <v>0</v>
      </c>
      <c r="AE213" s="388" t="s">
        <v>6533</v>
      </c>
      <c r="AG213" s="549">
        <v>0</v>
      </c>
      <c r="AH213" s="549">
        <v>0</v>
      </c>
      <c r="AI213" s="549">
        <v>0</v>
      </c>
      <c r="AJ213" s="549">
        <v>0</v>
      </c>
      <c r="AK213" s="549">
        <v>7</v>
      </c>
      <c r="AL213" s="549">
        <v>0</v>
      </c>
      <c r="AM213" s="549">
        <v>0</v>
      </c>
      <c r="AN213" s="549">
        <v>0</v>
      </c>
      <c r="AO213" s="549">
        <v>0</v>
      </c>
      <c r="AP213" s="549">
        <v>0</v>
      </c>
      <c r="AQ213" s="549">
        <v>0</v>
      </c>
      <c r="AS213" s="388">
        <v>2</v>
      </c>
      <c r="AT213" s="388">
        <v>0</v>
      </c>
      <c r="AU213" s="388">
        <v>0</v>
      </c>
      <c r="AV213" s="388">
        <v>0</v>
      </c>
      <c r="AW213" s="388">
        <v>0</v>
      </c>
      <c r="AX213" s="388">
        <v>0</v>
      </c>
      <c r="AY213" s="388">
        <v>0</v>
      </c>
      <c r="AZ213" s="388">
        <v>0</v>
      </c>
      <c r="BA213" s="388">
        <v>2</v>
      </c>
      <c r="BB213" s="548">
        <v>0</v>
      </c>
      <c r="BC213" s="548">
        <v>0</v>
      </c>
      <c r="BD213" s="548">
        <v>0</v>
      </c>
      <c r="BE213" s="548">
        <v>0</v>
      </c>
      <c r="BG213" s="388">
        <v>15</v>
      </c>
      <c r="BH213" s="388">
        <v>1</v>
      </c>
      <c r="BI213" s="388">
        <v>1</v>
      </c>
      <c r="BJ213" s="388">
        <v>0</v>
      </c>
      <c r="BK213" s="388">
        <v>0</v>
      </c>
      <c r="BL213" s="388">
        <v>1</v>
      </c>
      <c r="BM213" s="388">
        <v>2</v>
      </c>
      <c r="BN213" s="388">
        <v>2</v>
      </c>
      <c r="BO213" s="388">
        <v>10</v>
      </c>
      <c r="BP213" s="548">
        <v>6.7000000000000004E-2</v>
      </c>
      <c r="BQ213" s="548">
        <v>0.17599999999999999</v>
      </c>
      <c r="BR213" s="548">
        <v>0.26700000000000002</v>
      </c>
      <c r="BS213" s="548">
        <v>0.443</v>
      </c>
    </row>
    <row r="214" spans="1:71">
      <c r="A214" s="388" t="s">
        <v>10971</v>
      </c>
      <c r="B214" s="388" t="s">
        <v>10972</v>
      </c>
      <c r="C214" s="388">
        <v>24</v>
      </c>
      <c r="D214" s="388" t="s">
        <v>124</v>
      </c>
      <c r="E214" s="388" t="s">
        <v>43</v>
      </c>
      <c r="F214" s="388" t="s">
        <v>35</v>
      </c>
      <c r="G214" s="388">
        <v>8</v>
      </c>
      <c r="H214" s="388">
        <v>18</v>
      </c>
      <c r="I214" s="388">
        <v>17</v>
      </c>
      <c r="J214" s="388">
        <v>0</v>
      </c>
      <c r="K214" s="388">
        <v>3</v>
      </c>
      <c r="L214" s="388">
        <v>0</v>
      </c>
      <c r="M214" s="388">
        <v>0</v>
      </c>
      <c r="N214" s="388">
        <v>0</v>
      </c>
      <c r="O214" s="388">
        <v>2</v>
      </c>
      <c r="P214" s="388">
        <v>0</v>
      </c>
      <c r="Q214" s="388">
        <v>0</v>
      </c>
      <c r="R214" s="388">
        <v>1</v>
      </c>
      <c r="S214" s="388">
        <v>8</v>
      </c>
      <c r="T214" s="548">
        <v>0.17599999999999999</v>
      </c>
      <c r="U214" s="548">
        <v>0.222</v>
      </c>
      <c r="V214" s="548">
        <v>0.17599999999999999</v>
      </c>
      <c r="W214" s="548">
        <v>0.39900000000000002</v>
      </c>
      <c r="X214" s="388">
        <v>16</v>
      </c>
      <c r="Y214" s="388">
        <v>3</v>
      </c>
      <c r="Z214" s="388">
        <v>0</v>
      </c>
      <c r="AA214" s="388">
        <v>0</v>
      </c>
      <c r="AB214" s="388">
        <v>0</v>
      </c>
      <c r="AC214" s="388">
        <v>0</v>
      </c>
      <c r="AD214" s="388">
        <v>0</v>
      </c>
      <c r="AE214" s="388" t="s">
        <v>7739</v>
      </c>
      <c r="AG214" s="549">
        <v>0</v>
      </c>
      <c r="AH214" s="549">
        <v>0</v>
      </c>
      <c r="AI214" s="549">
        <v>0</v>
      </c>
      <c r="AJ214" s="549">
        <v>0</v>
      </c>
      <c r="AK214" s="549">
        <v>0</v>
      </c>
      <c r="AL214" s="549">
        <v>0</v>
      </c>
      <c r="AM214" s="549">
        <v>1</v>
      </c>
      <c r="AN214" s="549">
        <v>0</v>
      </c>
      <c r="AO214" s="549">
        <v>5</v>
      </c>
      <c r="AP214" s="549">
        <v>6</v>
      </c>
      <c r="AQ214" s="549">
        <v>0</v>
      </c>
      <c r="AS214" s="388">
        <v>1</v>
      </c>
      <c r="AT214" s="388">
        <v>0</v>
      </c>
      <c r="AU214" s="388">
        <v>0</v>
      </c>
      <c r="AV214" s="388">
        <v>0</v>
      </c>
      <c r="AW214" s="388">
        <v>0</v>
      </c>
      <c r="AX214" s="388">
        <v>0</v>
      </c>
      <c r="AY214" s="388">
        <v>0</v>
      </c>
      <c r="AZ214" s="388">
        <v>0</v>
      </c>
      <c r="BA214" s="388">
        <v>1</v>
      </c>
      <c r="BB214" s="548">
        <v>0</v>
      </c>
      <c r="BC214" s="548">
        <v>0</v>
      </c>
      <c r="BD214" s="548">
        <v>0</v>
      </c>
      <c r="BE214" s="548">
        <v>0</v>
      </c>
      <c r="BG214" s="388">
        <v>16</v>
      </c>
      <c r="BH214" s="388">
        <v>0</v>
      </c>
      <c r="BI214" s="388">
        <v>3</v>
      </c>
      <c r="BJ214" s="388">
        <v>0</v>
      </c>
      <c r="BK214" s="388">
        <v>0</v>
      </c>
      <c r="BL214" s="388">
        <v>0</v>
      </c>
      <c r="BM214" s="388">
        <v>2</v>
      </c>
      <c r="BN214" s="388">
        <v>1</v>
      </c>
      <c r="BO214" s="388">
        <v>7</v>
      </c>
      <c r="BP214" s="548">
        <v>0.188</v>
      </c>
      <c r="BQ214" s="548">
        <v>0.23499999999999999</v>
      </c>
      <c r="BR214" s="548">
        <v>0.188</v>
      </c>
      <c r="BS214" s="548">
        <v>0.42299999999999999</v>
      </c>
    </row>
    <row r="215" spans="1:71">
      <c r="A215" s="388" t="s">
        <v>10973</v>
      </c>
      <c r="B215" s="388" t="s">
        <v>10974</v>
      </c>
      <c r="C215" s="388">
        <v>25</v>
      </c>
      <c r="D215" s="388" t="s">
        <v>49</v>
      </c>
      <c r="E215" s="388" t="s">
        <v>43</v>
      </c>
      <c r="F215" s="388" t="s">
        <v>10</v>
      </c>
      <c r="G215" s="388">
        <v>21</v>
      </c>
      <c r="H215" s="388">
        <v>17</v>
      </c>
      <c r="I215" s="388">
        <v>17</v>
      </c>
      <c r="J215" s="388">
        <v>3</v>
      </c>
      <c r="K215" s="388">
        <v>2</v>
      </c>
      <c r="L215" s="388">
        <v>1</v>
      </c>
      <c r="M215" s="388">
        <v>0</v>
      </c>
      <c r="N215" s="388">
        <v>0</v>
      </c>
      <c r="O215" s="388">
        <v>1</v>
      </c>
      <c r="P215" s="388">
        <v>0</v>
      </c>
      <c r="Q215" s="388">
        <v>0</v>
      </c>
      <c r="R215" s="388">
        <v>0</v>
      </c>
      <c r="S215" s="388">
        <v>7</v>
      </c>
      <c r="T215" s="548">
        <v>0.11799999999999999</v>
      </c>
      <c r="U215" s="548">
        <v>0.11799999999999999</v>
      </c>
      <c r="V215" s="548">
        <v>0.17599999999999999</v>
      </c>
      <c r="W215" s="548">
        <v>0.29399999999999998</v>
      </c>
      <c r="X215" s="388">
        <v>-21</v>
      </c>
      <c r="Y215" s="388">
        <v>3</v>
      </c>
      <c r="Z215" s="388">
        <v>0</v>
      </c>
      <c r="AA215" s="388">
        <v>0</v>
      </c>
      <c r="AB215" s="388">
        <v>0</v>
      </c>
      <c r="AC215" s="388">
        <v>0</v>
      </c>
      <c r="AD215" s="388">
        <v>0</v>
      </c>
      <c r="AE215" s="388" t="s">
        <v>10056</v>
      </c>
      <c r="AG215" s="549">
        <v>0</v>
      </c>
      <c r="AH215" s="549">
        <v>0</v>
      </c>
      <c r="AI215" s="549">
        <v>0</v>
      </c>
      <c r="AJ215" s="549">
        <v>0</v>
      </c>
      <c r="AK215" s="549">
        <v>0</v>
      </c>
      <c r="AL215" s="549">
        <v>0</v>
      </c>
      <c r="AM215" s="549">
        <v>4</v>
      </c>
      <c r="AN215" s="549">
        <v>1</v>
      </c>
      <c r="AO215" s="549">
        <v>7</v>
      </c>
      <c r="AP215" s="549">
        <v>11</v>
      </c>
      <c r="AQ215" s="549">
        <v>0</v>
      </c>
      <c r="AS215" s="388">
        <v>6</v>
      </c>
      <c r="AT215" s="388">
        <v>0</v>
      </c>
      <c r="AU215" s="388">
        <v>0</v>
      </c>
      <c r="AV215" s="388">
        <v>0</v>
      </c>
      <c r="AW215" s="388">
        <v>0</v>
      </c>
      <c r="AX215" s="388">
        <v>0</v>
      </c>
      <c r="AY215" s="388">
        <v>0</v>
      </c>
      <c r="AZ215" s="388">
        <v>0</v>
      </c>
      <c r="BA215" s="388">
        <v>1</v>
      </c>
      <c r="BB215" s="548">
        <v>0</v>
      </c>
      <c r="BC215" s="548">
        <v>0</v>
      </c>
      <c r="BD215" s="548">
        <v>0</v>
      </c>
      <c r="BE215" s="548">
        <v>0</v>
      </c>
      <c r="BG215" s="388">
        <v>11</v>
      </c>
      <c r="BH215" s="388">
        <v>3</v>
      </c>
      <c r="BI215" s="388">
        <v>2</v>
      </c>
      <c r="BJ215" s="388">
        <v>1</v>
      </c>
      <c r="BK215" s="388">
        <v>0</v>
      </c>
      <c r="BL215" s="388">
        <v>0</v>
      </c>
      <c r="BM215" s="388">
        <v>1</v>
      </c>
      <c r="BN215" s="388">
        <v>0</v>
      </c>
      <c r="BO215" s="388">
        <v>6</v>
      </c>
      <c r="BP215" s="548">
        <v>0.182</v>
      </c>
      <c r="BQ215" s="548">
        <v>0.182</v>
      </c>
      <c r="BR215" s="548">
        <v>0.27300000000000002</v>
      </c>
      <c r="BS215" s="548">
        <v>0.45500000000000002</v>
      </c>
    </row>
    <row r="216" spans="1:71">
      <c r="A216" s="388" t="s">
        <v>8295</v>
      </c>
      <c r="B216" s="388" t="s">
        <v>10975</v>
      </c>
      <c r="C216" s="388">
        <v>22</v>
      </c>
      <c r="D216" s="388" t="s">
        <v>128</v>
      </c>
      <c r="E216" s="388" t="s">
        <v>43</v>
      </c>
      <c r="F216" s="388" t="s">
        <v>35</v>
      </c>
      <c r="G216" s="388">
        <v>13</v>
      </c>
      <c r="H216" s="388">
        <v>19</v>
      </c>
      <c r="I216" s="388">
        <v>16</v>
      </c>
      <c r="J216" s="388">
        <v>2</v>
      </c>
      <c r="K216" s="388">
        <v>2</v>
      </c>
      <c r="L216" s="388">
        <v>0</v>
      </c>
      <c r="M216" s="388">
        <v>0</v>
      </c>
      <c r="N216" s="388">
        <v>0</v>
      </c>
      <c r="O216" s="388">
        <v>1</v>
      </c>
      <c r="P216" s="388">
        <v>0</v>
      </c>
      <c r="Q216" s="388">
        <v>0</v>
      </c>
      <c r="R216" s="388">
        <v>3</v>
      </c>
      <c r="S216" s="388">
        <v>9</v>
      </c>
      <c r="T216" s="548">
        <v>0.125</v>
      </c>
      <c r="U216" s="548">
        <v>0.26300000000000001</v>
      </c>
      <c r="V216" s="548">
        <v>0.125</v>
      </c>
      <c r="W216" s="548">
        <v>0.38800000000000001</v>
      </c>
      <c r="X216" s="388">
        <v>13</v>
      </c>
      <c r="Y216" s="388">
        <v>2</v>
      </c>
      <c r="Z216" s="388">
        <v>0</v>
      </c>
      <c r="AA216" s="388">
        <v>0</v>
      </c>
      <c r="AB216" s="388">
        <v>0</v>
      </c>
      <c r="AC216" s="388">
        <v>0</v>
      </c>
      <c r="AD216" s="388">
        <v>0</v>
      </c>
      <c r="AE216" s="388" t="s">
        <v>10029</v>
      </c>
      <c r="AG216" s="549">
        <v>0</v>
      </c>
      <c r="AH216" s="549">
        <v>0</v>
      </c>
      <c r="AI216" s="549">
        <v>0</v>
      </c>
      <c r="AJ216" s="549">
        <v>0</v>
      </c>
      <c r="AK216" s="549">
        <v>1</v>
      </c>
      <c r="AL216" s="549">
        <v>7</v>
      </c>
      <c r="AM216" s="549">
        <v>0</v>
      </c>
      <c r="AN216" s="549">
        <v>0</v>
      </c>
      <c r="AO216" s="549">
        <v>0</v>
      </c>
      <c r="AP216" s="549">
        <v>0</v>
      </c>
      <c r="AQ216" s="549">
        <v>0</v>
      </c>
      <c r="AS216" s="388">
        <v>5</v>
      </c>
      <c r="AT216" s="388">
        <v>0</v>
      </c>
      <c r="AU216" s="388">
        <v>0</v>
      </c>
      <c r="AV216" s="388">
        <v>0</v>
      </c>
      <c r="AW216" s="388">
        <v>0</v>
      </c>
      <c r="AX216" s="388">
        <v>0</v>
      </c>
      <c r="AY216" s="388">
        <v>0</v>
      </c>
      <c r="AZ216" s="388">
        <v>0</v>
      </c>
      <c r="BA216" s="388">
        <v>3</v>
      </c>
      <c r="BB216" s="548">
        <v>0</v>
      </c>
      <c r="BC216" s="548">
        <v>0</v>
      </c>
      <c r="BD216" s="548">
        <v>0</v>
      </c>
      <c r="BE216" s="548">
        <v>0</v>
      </c>
      <c r="BG216" s="388">
        <v>11</v>
      </c>
      <c r="BH216" s="388">
        <v>2</v>
      </c>
      <c r="BI216" s="388">
        <v>2</v>
      </c>
      <c r="BJ216" s="388">
        <v>0</v>
      </c>
      <c r="BK216" s="388">
        <v>0</v>
      </c>
      <c r="BL216" s="388">
        <v>0</v>
      </c>
      <c r="BM216" s="388">
        <v>1</v>
      </c>
      <c r="BN216" s="388">
        <v>3</v>
      </c>
      <c r="BO216" s="388">
        <v>6</v>
      </c>
      <c r="BP216" s="548">
        <v>0.182</v>
      </c>
      <c r="BQ216" s="548">
        <v>0.35699999999999998</v>
      </c>
      <c r="BR216" s="548">
        <v>0.182</v>
      </c>
      <c r="BS216" s="548">
        <v>0.53900000000000003</v>
      </c>
    </row>
    <row r="217" spans="1:71">
      <c r="A217" s="388" t="s">
        <v>7887</v>
      </c>
      <c r="B217" s="388" t="s">
        <v>7888</v>
      </c>
      <c r="C217" s="388">
        <v>25</v>
      </c>
      <c r="D217" s="388" t="s">
        <v>51</v>
      </c>
      <c r="E217" s="388" t="s">
        <v>43</v>
      </c>
      <c r="F217" s="388" t="s">
        <v>10</v>
      </c>
      <c r="G217" s="388">
        <v>15</v>
      </c>
      <c r="H217" s="388">
        <v>18</v>
      </c>
      <c r="I217" s="388">
        <v>16</v>
      </c>
      <c r="J217" s="388">
        <v>0</v>
      </c>
      <c r="K217" s="388">
        <v>3</v>
      </c>
      <c r="L217" s="388">
        <v>1</v>
      </c>
      <c r="M217" s="388">
        <v>0</v>
      </c>
      <c r="N217" s="388">
        <v>0</v>
      </c>
      <c r="O217" s="388">
        <v>2</v>
      </c>
      <c r="P217" s="388">
        <v>0</v>
      </c>
      <c r="Q217" s="388">
        <v>0</v>
      </c>
      <c r="R217" s="388">
        <v>2</v>
      </c>
      <c r="S217" s="388">
        <v>7</v>
      </c>
      <c r="T217" s="548">
        <v>0.188</v>
      </c>
      <c r="U217" s="548">
        <v>0.27800000000000002</v>
      </c>
      <c r="V217" s="548">
        <v>0.25</v>
      </c>
      <c r="W217" s="548">
        <v>0.52800000000000002</v>
      </c>
      <c r="X217" s="388">
        <v>52</v>
      </c>
      <c r="Y217" s="388">
        <v>4</v>
      </c>
      <c r="Z217" s="388">
        <v>0</v>
      </c>
      <c r="AA217" s="388">
        <v>0</v>
      </c>
      <c r="AB217" s="388">
        <v>0</v>
      </c>
      <c r="AC217" s="388">
        <v>0</v>
      </c>
      <c r="AD217" s="388">
        <v>0</v>
      </c>
      <c r="AE217" s="388" t="s">
        <v>10976</v>
      </c>
      <c r="AG217" s="549">
        <v>0</v>
      </c>
      <c r="AH217" s="549">
        <v>0</v>
      </c>
      <c r="AI217" s="549">
        <v>0</v>
      </c>
      <c r="AJ217" s="549">
        <v>2</v>
      </c>
      <c r="AK217" s="549">
        <v>0</v>
      </c>
      <c r="AL217" s="549">
        <v>0</v>
      </c>
      <c r="AM217" s="549">
        <v>2</v>
      </c>
      <c r="AN217" s="549">
        <v>0</v>
      </c>
      <c r="AO217" s="549">
        <v>0</v>
      </c>
      <c r="AP217" s="549">
        <v>2</v>
      </c>
      <c r="AQ217" s="549">
        <v>0</v>
      </c>
      <c r="AS217" s="388">
        <v>7</v>
      </c>
      <c r="AT217" s="388">
        <v>0</v>
      </c>
      <c r="AU217" s="388">
        <v>1</v>
      </c>
      <c r="AV217" s="388">
        <v>1</v>
      </c>
      <c r="AW217" s="388">
        <v>0</v>
      </c>
      <c r="AX217" s="388">
        <v>0</v>
      </c>
      <c r="AY217" s="388">
        <v>1</v>
      </c>
      <c r="AZ217" s="388">
        <v>0</v>
      </c>
      <c r="BA217" s="388">
        <v>4</v>
      </c>
      <c r="BB217" s="548">
        <v>0.14299999999999999</v>
      </c>
      <c r="BC217" s="548">
        <v>0.14299999999999999</v>
      </c>
      <c r="BD217" s="548">
        <v>0.28599999999999998</v>
      </c>
      <c r="BE217" s="548">
        <v>0.42899999999999999</v>
      </c>
      <c r="BG217" s="388">
        <v>9</v>
      </c>
      <c r="BH217" s="388">
        <v>0</v>
      </c>
      <c r="BI217" s="388">
        <v>2</v>
      </c>
      <c r="BJ217" s="388">
        <v>0</v>
      </c>
      <c r="BK217" s="388">
        <v>0</v>
      </c>
      <c r="BL217" s="388">
        <v>0</v>
      </c>
      <c r="BM217" s="388">
        <v>1</v>
      </c>
      <c r="BN217" s="388">
        <v>2</v>
      </c>
      <c r="BO217" s="388">
        <v>3</v>
      </c>
      <c r="BP217" s="548">
        <v>0.222</v>
      </c>
      <c r="BQ217" s="548">
        <v>0.36399999999999999</v>
      </c>
      <c r="BR217" s="548">
        <v>0.222</v>
      </c>
      <c r="BS217" s="548">
        <v>0.58599999999999997</v>
      </c>
    </row>
    <row r="218" spans="1:71">
      <c r="A218" s="388" t="s">
        <v>10977</v>
      </c>
      <c r="B218" s="388" t="s">
        <v>10978</v>
      </c>
      <c r="C218" s="388">
        <v>25</v>
      </c>
      <c r="D218" s="388" t="s">
        <v>82</v>
      </c>
      <c r="E218" s="388" t="s">
        <v>34</v>
      </c>
      <c r="F218" s="388" t="s">
        <v>10</v>
      </c>
      <c r="G218" s="388">
        <v>9</v>
      </c>
      <c r="H218" s="388">
        <v>17</v>
      </c>
      <c r="I218" s="388">
        <v>16</v>
      </c>
      <c r="J218" s="388">
        <v>0</v>
      </c>
      <c r="K218" s="388">
        <v>2</v>
      </c>
      <c r="L218" s="388">
        <v>0</v>
      </c>
      <c r="M218" s="388">
        <v>0</v>
      </c>
      <c r="N218" s="388">
        <v>0</v>
      </c>
      <c r="O218" s="388">
        <v>1</v>
      </c>
      <c r="P218" s="388">
        <v>0</v>
      </c>
      <c r="Q218" s="388">
        <v>0</v>
      </c>
      <c r="R218" s="388">
        <v>0</v>
      </c>
      <c r="S218" s="388">
        <v>6</v>
      </c>
      <c r="T218" s="548">
        <v>0.125</v>
      </c>
      <c r="U218" s="548">
        <v>0.17599999999999999</v>
      </c>
      <c r="V218" s="548">
        <v>0.125</v>
      </c>
      <c r="W218" s="548">
        <v>0.30099999999999999</v>
      </c>
      <c r="X218" s="388">
        <v>-16</v>
      </c>
      <c r="Y218" s="388">
        <v>2</v>
      </c>
      <c r="Z218" s="388">
        <v>1</v>
      </c>
      <c r="AA218" s="388">
        <v>1</v>
      </c>
      <c r="AB218" s="388">
        <v>0</v>
      </c>
      <c r="AC218" s="388">
        <v>0</v>
      </c>
      <c r="AD218" s="388">
        <v>0</v>
      </c>
      <c r="AE218" s="388" t="s">
        <v>10022</v>
      </c>
      <c r="AG218" s="549">
        <v>0</v>
      </c>
      <c r="AH218" s="549">
        <v>7</v>
      </c>
      <c r="AI218" s="549">
        <v>0</v>
      </c>
      <c r="AJ218" s="549">
        <v>0</v>
      </c>
      <c r="AK218" s="549">
        <v>0</v>
      </c>
      <c r="AL218" s="549">
        <v>0</v>
      </c>
      <c r="AM218" s="549">
        <v>0</v>
      </c>
      <c r="AN218" s="549">
        <v>0</v>
      </c>
      <c r="AO218" s="549">
        <v>0</v>
      </c>
      <c r="AP218" s="549">
        <v>0</v>
      </c>
      <c r="AQ218" s="549">
        <v>2</v>
      </c>
      <c r="AS218" s="388">
        <v>7</v>
      </c>
      <c r="AT218" s="388">
        <v>0</v>
      </c>
      <c r="AU218" s="388">
        <v>1</v>
      </c>
      <c r="AV218" s="388">
        <v>0</v>
      </c>
      <c r="AW218" s="388">
        <v>0</v>
      </c>
      <c r="AX218" s="388">
        <v>0</v>
      </c>
      <c r="AY218" s="388">
        <v>1</v>
      </c>
      <c r="AZ218" s="388">
        <v>0</v>
      </c>
      <c r="BA218" s="388">
        <v>3</v>
      </c>
      <c r="BB218" s="548">
        <v>0.14299999999999999</v>
      </c>
      <c r="BC218" s="548">
        <v>0.25</v>
      </c>
      <c r="BD218" s="548">
        <v>0.14299999999999999</v>
      </c>
      <c r="BE218" s="548">
        <v>0.39300000000000002</v>
      </c>
      <c r="BG218" s="388">
        <v>9</v>
      </c>
      <c r="BH218" s="388">
        <v>0</v>
      </c>
      <c r="BI218" s="388">
        <v>1</v>
      </c>
      <c r="BJ218" s="388">
        <v>0</v>
      </c>
      <c r="BK218" s="388">
        <v>0</v>
      </c>
      <c r="BL218" s="388">
        <v>0</v>
      </c>
      <c r="BM218" s="388">
        <v>0</v>
      </c>
      <c r="BN218" s="388">
        <v>0</v>
      </c>
      <c r="BO218" s="388">
        <v>3</v>
      </c>
      <c r="BP218" s="548">
        <v>0.111</v>
      </c>
      <c r="BQ218" s="548">
        <v>0.111</v>
      </c>
      <c r="BR218" s="548">
        <v>0.111</v>
      </c>
      <c r="BS218" s="548">
        <v>0.222</v>
      </c>
    </row>
    <row r="219" spans="1:71">
      <c r="A219" s="388" t="s">
        <v>249</v>
      </c>
      <c r="B219" s="388" t="s">
        <v>7296</v>
      </c>
      <c r="C219" s="388">
        <v>36</v>
      </c>
      <c r="D219" s="388" t="s">
        <v>51</v>
      </c>
      <c r="E219" s="388" t="s">
        <v>43</v>
      </c>
      <c r="F219" s="388" t="s">
        <v>10</v>
      </c>
      <c r="G219" s="388">
        <v>8</v>
      </c>
      <c r="H219" s="388">
        <v>17</v>
      </c>
      <c r="I219" s="388">
        <v>15</v>
      </c>
      <c r="J219" s="388">
        <v>3</v>
      </c>
      <c r="K219" s="388">
        <v>3</v>
      </c>
      <c r="L219" s="388">
        <v>0</v>
      </c>
      <c r="M219" s="388">
        <v>0</v>
      </c>
      <c r="N219" s="388">
        <v>0</v>
      </c>
      <c r="O219" s="388">
        <v>3</v>
      </c>
      <c r="P219" s="388">
        <v>0</v>
      </c>
      <c r="Q219" s="388">
        <v>0</v>
      </c>
      <c r="R219" s="388">
        <v>1</v>
      </c>
      <c r="S219" s="388">
        <v>1</v>
      </c>
      <c r="T219" s="548">
        <v>0.2</v>
      </c>
      <c r="U219" s="548">
        <v>0.23499999999999999</v>
      </c>
      <c r="V219" s="548">
        <v>0.2</v>
      </c>
      <c r="W219" s="548">
        <v>0.435</v>
      </c>
      <c r="X219" s="388">
        <v>20</v>
      </c>
      <c r="Y219" s="388">
        <v>3</v>
      </c>
      <c r="Z219" s="388">
        <v>2</v>
      </c>
      <c r="AA219" s="388">
        <v>0</v>
      </c>
      <c r="AB219" s="388">
        <v>0</v>
      </c>
      <c r="AC219" s="388">
        <v>1</v>
      </c>
      <c r="AD219" s="388">
        <v>0</v>
      </c>
      <c r="AE219" s="388" t="s">
        <v>6524</v>
      </c>
      <c r="AG219" s="549">
        <v>0</v>
      </c>
      <c r="AH219" s="549">
        <v>8</v>
      </c>
      <c r="AI219" s="549">
        <v>0</v>
      </c>
      <c r="AJ219" s="549">
        <v>0</v>
      </c>
      <c r="AK219" s="549">
        <v>0</v>
      </c>
      <c r="AL219" s="549">
        <v>0</v>
      </c>
      <c r="AM219" s="549">
        <v>0</v>
      </c>
      <c r="AN219" s="549">
        <v>0</v>
      </c>
      <c r="AO219" s="549">
        <v>0</v>
      </c>
      <c r="AP219" s="549">
        <v>0</v>
      </c>
      <c r="AQ219" s="549">
        <v>0</v>
      </c>
      <c r="AS219" s="388">
        <v>2</v>
      </c>
      <c r="AT219" s="388">
        <v>0</v>
      </c>
      <c r="AU219" s="388">
        <v>0</v>
      </c>
      <c r="AV219" s="388">
        <v>0</v>
      </c>
      <c r="AW219" s="388">
        <v>0</v>
      </c>
      <c r="AX219" s="388">
        <v>0</v>
      </c>
      <c r="AY219" s="388">
        <v>0</v>
      </c>
      <c r="AZ219" s="388">
        <v>0</v>
      </c>
      <c r="BA219" s="388">
        <v>0</v>
      </c>
      <c r="BB219" s="548">
        <v>0</v>
      </c>
      <c r="BC219" s="548">
        <v>0</v>
      </c>
      <c r="BD219" s="548">
        <v>0</v>
      </c>
      <c r="BE219" s="548">
        <v>0</v>
      </c>
      <c r="BG219" s="388">
        <v>13</v>
      </c>
      <c r="BH219" s="388">
        <v>3</v>
      </c>
      <c r="BI219" s="388">
        <v>3</v>
      </c>
      <c r="BJ219" s="388">
        <v>0</v>
      </c>
      <c r="BK219" s="388">
        <v>0</v>
      </c>
      <c r="BL219" s="388">
        <v>0</v>
      </c>
      <c r="BM219" s="388">
        <v>3</v>
      </c>
      <c r="BN219" s="388">
        <v>1</v>
      </c>
      <c r="BO219" s="388">
        <v>1</v>
      </c>
      <c r="BP219" s="548">
        <v>0.23100000000000001</v>
      </c>
      <c r="BQ219" s="548">
        <v>0.26700000000000002</v>
      </c>
      <c r="BR219" s="548">
        <v>0.23100000000000001</v>
      </c>
      <c r="BS219" s="548">
        <v>0.498</v>
      </c>
    </row>
    <row r="220" spans="1:71">
      <c r="A220" s="388" t="s">
        <v>10979</v>
      </c>
      <c r="B220" s="388" t="s">
        <v>10980</v>
      </c>
      <c r="C220" s="388">
        <v>28</v>
      </c>
      <c r="D220" s="388" t="s">
        <v>44</v>
      </c>
      <c r="E220" s="388" t="s">
        <v>34</v>
      </c>
      <c r="F220" s="388" t="s">
        <v>10</v>
      </c>
      <c r="G220" s="388">
        <v>4</v>
      </c>
      <c r="H220" s="388">
        <v>15</v>
      </c>
      <c r="I220" s="388">
        <v>15</v>
      </c>
      <c r="J220" s="388">
        <v>2</v>
      </c>
      <c r="K220" s="388">
        <v>4</v>
      </c>
      <c r="L220" s="388">
        <v>1</v>
      </c>
      <c r="M220" s="388">
        <v>1</v>
      </c>
      <c r="N220" s="388">
        <v>0</v>
      </c>
      <c r="O220" s="388">
        <v>2</v>
      </c>
      <c r="P220" s="388">
        <v>1</v>
      </c>
      <c r="Q220" s="388">
        <v>0</v>
      </c>
      <c r="R220" s="388">
        <v>0</v>
      </c>
      <c r="S220" s="388">
        <v>4</v>
      </c>
      <c r="T220" s="548">
        <v>0.26700000000000002</v>
      </c>
      <c r="U220" s="548">
        <v>0.26700000000000002</v>
      </c>
      <c r="V220" s="548">
        <v>0.46700000000000003</v>
      </c>
      <c r="W220" s="548">
        <v>0.73299999999999998</v>
      </c>
      <c r="X220" s="388">
        <v>98</v>
      </c>
      <c r="Y220" s="388">
        <v>7</v>
      </c>
      <c r="Z220" s="388">
        <v>0</v>
      </c>
      <c r="AA220" s="388">
        <v>0</v>
      </c>
      <c r="AB220" s="388">
        <v>0</v>
      </c>
      <c r="AC220" s="388">
        <v>0</v>
      </c>
      <c r="AD220" s="388">
        <v>0</v>
      </c>
      <c r="AE220" s="388" t="s">
        <v>6530</v>
      </c>
      <c r="AG220" s="549">
        <v>0</v>
      </c>
      <c r="AH220" s="549">
        <v>0</v>
      </c>
      <c r="AI220" s="549">
        <v>0</v>
      </c>
      <c r="AJ220" s="549">
        <v>4</v>
      </c>
      <c r="AK220" s="549">
        <v>0</v>
      </c>
      <c r="AL220" s="549">
        <v>0</v>
      </c>
      <c r="AM220" s="549">
        <v>0</v>
      </c>
      <c r="AN220" s="549">
        <v>0</v>
      </c>
      <c r="AO220" s="549">
        <v>0</v>
      </c>
      <c r="AP220" s="549">
        <v>0</v>
      </c>
      <c r="AQ220" s="549">
        <v>0</v>
      </c>
      <c r="AS220" s="388">
        <v>8</v>
      </c>
      <c r="AT220" s="388">
        <v>1</v>
      </c>
      <c r="AU220" s="388">
        <v>2</v>
      </c>
      <c r="AV220" s="388">
        <v>1</v>
      </c>
      <c r="AW220" s="388">
        <v>0</v>
      </c>
      <c r="AX220" s="388">
        <v>0</v>
      </c>
      <c r="AY220" s="388">
        <v>2</v>
      </c>
      <c r="AZ220" s="388">
        <v>0</v>
      </c>
      <c r="BA220" s="388">
        <v>2</v>
      </c>
      <c r="BB220" s="548">
        <v>0.25</v>
      </c>
      <c r="BC220" s="548">
        <v>0.25</v>
      </c>
      <c r="BD220" s="548">
        <v>0.375</v>
      </c>
      <c r="BE220" s="548">
        <v>0.625</v>
      </c>
      <c r="BG220" s="388">
        <v>7</v>
      </c>
      <c r="BH220" s="388">
        <v>1</v>
      </c>
      <c r="BI220" s="388">
        <v>2</v>
      </c>
      <c r="BJ220" s="388">
        <v>0</v>
      </c>
      <c r="BK220" s="388">
        <v>1</v>
      </c>
      <c r="BL220" s="388">
        <v>0</v>
      </c>
      <c r="BM220" s="388">
        <v>0</v>
      </c>
      <c r="BN220" s="388">
        <v>0</v>
      </c>
      <c r="BO220" s="388">
        <v>2</v>
      </c>
      <c r="BP220" s="548">
        <v>0.28599999999999998</v>
      </c>
      <c r="BQ220" s="548">
        <v>0.28599999999999998</v>
      </c>
      <c r="BR220" s="548">
        <v>0.57099999999999995</v>
      </c>
      <c r="BS220" s="548">
        <v>0.85699999999999998</v>
      </c>
    </row>
    <row r="221" spans="1:71">
      <c r="A221" s="388" t="s">
        <v>7874</v>
      </c>
      <c r="B221" s="388" t="s">
        <v>7875</v>
      </c>
      <c r="C221" s="388">
        <v>25</v>
      </c>
      <c r="D221" s="388" t="s">
        <v>66</v>
      </c>
      <c r="E221" s="388" t="s">
        <v>43</v>
      </c>
      <c r="F221" s="388" t="s">
        <v>37</v>
      </c>
      <c r="G221" s="388">
        <v>9</v>
      </c>
      <c r="H221" s="388">
        <v>15</v>
      </c>
      <c r="I221" s="388">
        <v>15</v>
      </c>
      <c r="J221" s="388">
        <v>3</v>
      </c>
      <c r="K221" s="388">
        <v>4</v>
      </c>
      <c r="L221" s="388">
        <v>0</v>
      </c>
      <c r="M221" s="388">
        <v>0</v>
      </c>
      <c r="N221" s="388">
        <v>0</v>
      </c>
      <c r="O221" s="388">
        <v>1</v>
      </c>
      <c r="P221" s="388">
        <v>0</v>
      </c>
      <c r="Q221" s="388">
        <v>0</v>
      </c>
      <c r="R221" s="388">
        <v>0</v>
      </c>
      <c r="S221" s="388">
        <v>5</v>
      </c>
      <c r="T221" s="548">
        <v>0.26700000000000002</v>
      </c>
      <c r="U221" s="548">
        <v>0.26700000000000002</v>
      </c>
      <c r="V221" s="548">
        <v>0.26700000000000002</v>
      </c>
      <c r="W221" s="548">
        <v>0.53300000000000003</v>
      </c>
      <c r="X221" s="388">
        <v>49</v>
      </c>
      <c r="Y221" s="388">
        <v>4</v>
      </c>
      <c r="Z221" s="388">
        <v>0</v>
      </c>
      <c r="AA221" s="388">
        <v>0</v>
      </c>
      <c r="AB221" s="388">
        <v>0</v>
      </c>
      <c r="AC221" s="388">
        <v>0</v>
      </c>
      <c r="AD221" s="388">
        <v>0</v>
      </c>
      <c r="AE221" s="388" t="s">
        <v>6530</v>
      </c>
      <c r="AG221" s="549">
        <v>0</v>
      </c>
      <c r="AH221" s="549">
        <v>0</v>
      </c>
      <c r="AI221" s="549">
        <v>0</v>
      </c>
      <c r="AJ221" s="549">
        <v>3</v>
      </c>
      <c r="AK221" s="549">
        <v>0</v>
      </c>
      <c r="AL221" s="549">
        <v>0</v>
      </c>
      <c r="AM221" s="549">
        <v>0</v>
      </c>
      <c r="AN221" s="549">
        <v>0</v>
      </c>
      <c r="AO221" s="549">
        <v>0</v>
      </c>
      <c r="AP221" s="549">
        <v>0</v>
      </c>
      <c r="AQ221" s="549">
        <v>0</v>
      </c>
      <c r="AS221" s="388">
        <v>5</v>
      </c>
      <c r="AT221" s="388">
        <v>2</v>
      </c>
      <c r="AU221" s="388">
        <v>2</v>
      </c>
      <c r="AV221" s="388">
        <v>0</v>
      </c>
      <c r="AW221" s="388">
        <v>0</v>
      </c>
      <c r="AX221" s="388">
        <v>0</v>
      </c>
      <c r="AY221" s="388">
        <v>0</v>
      </c>
      <c r="AZ221" s="388">
        <v>0</v>
      </c>
      <c r="BA221" s="388">
        <v>2</v>
      </c>
      <c r="BB221" s="548">
        <v>0.4</v>
      </c>
      <c r="BC221" s="548">
        <v>0.4</v>
      </c>
      <c r="BD221" s="548">
        <v>0.4</v>
      </c>
      <c r="BE221" s="548">
        <v>0.8</v>
      </c>
      <c r="BG221" s="388">
        <v>10</v>
      </c>
      <c r="BH221" s="388">
        <v>1</v>
      </c>
      <c r="BI221" s="388">
        <v>2</v>
      </c>
      <c r="BJ221" s="388">
        <v>0</v>
      </c>
      <c r="BK221" s="388">
        <v>0</v>
      </c>
      <c r="BL221" s="388">
        <v>0</v>
      </c>
      <c r="BM221" s="388">
        <v>1</v>
      </c>
      <c r="BN221" s="388">
        <v>0</v>
      </c>
      <c r="BO221" s="388">
        <v>3</v>
      </c>
      <c r="BP221" s="548">
        <v>0.2</v>
      </c>
      <c r="BQ221" s="548">
        <v>0.2</v>
      </c>
      <c r="BR221" s="548">
        <v>0.2</v>
      </c>
      <c r="BS221" s="548">
        <v>0.4</v>
      </c>
    </row>
    <row r="222" spans="1:71">
      <c r="A222" s="388" t="s">
        <v>10981</v>
      </c>
      <c r="B222" s="388" t="s">
        <v>10982</v>
      </c>
      <c r="C222" s="388">
        <v>24</v>
      </c>
      <c r="D222" s="388" t="s">
        <v>100</v>
      </c>
      <c r="E222" s="388" t="s">
        <v>43</v>
      </c>
      <c r="F222" s="388" t="s">
        <v>10</v>
      </c>
      <c r="G222" s="388">
        <v>11</v>
      </c>
      <c r="H222" s="388">
        <v>14</v>
      </c>
      <c r="I222" s="388">
        <v>14</v>
      </c>
      <c r="J222" s="388">
        <v>2</v>
      </c>
      <c r="K222" s="388">
        <v>3</v>
      </c>
      <c r="L222" s="388">
        <v>0</v>
      </c>
      <c r="M222" s="388">
        <v>0</v>
      </c>
      <c r="N222" s="388">
        <v>0</v>
      </c>
      <c r="O222" s="388">
        <v>0</v>
      </c>
      <c r="P222" s="388">
        <v>0</v>
      </c>
      <c r="Q222" s="388">
        <v>0</v>
      </c>
      <c r="R222" s="388">
        <v>0</v>
      </c>
      <c r="S222" s="388">
        <v>4</v>
      </c>
      <c r="T222" s="548">
        <v>0.214</v>
      </c>
      <c r="U222" s="548">
        <v>0.214</v>
      </c>
      <c r="V222" s="548">
        <v>0.214</v>
      </c>
      <c r="W222" s="548">
        <v>0.42899999999999999</v>
      </c>
      <c r="X222" s="388">
        <v>16</v>
      </c>
      <c r="Y222" s="388">
        <v>3</v>
      </c>
      <c r="Z222" s="388">
        <v>0</v>
      </c>
      <c r="AA222" s="388">
        <v>0</v>
      </c>
      <c r="AB222" s="388">
        <v>0</v>
      </c>
      <c r="AC222" s="388">
        <v>0</v>
      </c>
      <c r="AD222" s="388">
        <v>0</v>
      </c>
      <c r="AE222" s="388" t="s">
        <v>10169</v>
      </c>
      <c r="AG222" s="549">
        <v>0</v>
      </c>
      <c r="AH222" s="549">
        <v>0</v>
      </c>
      <c r="AI222" s="549">
        <v>0</v>
      </c>
      <c r="AJ222" s="549">
        <v>3</v>
      </c>
      <c r="AK222" s="549">
        <v>2</v>
      </c>
      <c r="AL222" s="549">
        <v>5</v>
      </c>
      <c r="AM222" s="549">
        <v>0</v>
      </c>
      <c r="AN222" s="549">
        <v>0</v>
      </c>
      <c r="AO222" s="549">
        <v>0</v>
      </c>
      <c r="AP222" s="549">
        <v>0</v>
      </c>
      <c r="AQ222" s="549">
        <v>0</v>
      </c>
      <c r="AS222" s="388">
        <v>3</v>
      </c>
      <c r="AT222" s="388">
        <v>1</v>
      </c>
      <c r="AU222" s="388">
        <v>0</v>
      </c>
      <c r="AV222" s="388">
        <v>0</v>
      </c>
      <c r="AW222" s="388">
        <v>0</v>
      </c>
      <c r="AX222" s="388">
        <v>0</v>
      </c>
      <c r="AY222" s="388">
        <v>0</v>
      </c>
      <c r="AZ222" s="388">
        <v>0</v>
      </c>
      <c r="BA222" s="388">
        <v>2</v>
      </c>
      <c r="BB222" s="548">
        <v>0</v>
      </c>
      <c r="BC222" s="548">
        <v>0</v>
      </c>
      <c r="BD222" s="548">
        <v>0</v>
      </c>
      <c r="BE222" s="548">
        <v>0</v>
      </c>
      <c r="BG222" s="388">
        <v>11</v>
      </c>
      <c r="BH222" s="388">
        <v>1</v>
      </c>
      <c r="BI222" s="388">
        <v>3</v>
      </c>
      <c r="BJ222" s="388">
        <v>0</v>
      </c>
      <c r="BK222" s="388">
        <v>0</v>
      </c>
      <c r="BL222" s="388">
        <v>0</v>
      </c>
      <c r="BM222" s="388">
        <v>0</v>
      </c>
      <c r="BN222" s="388">
        <v>0</v>
      </c>
      <c r="BO222" s="388">
        <v>2</v>
      </c>
      <c r="BP222" s="548">
        <v>0.27300000000000002</v>
      </c>
      <c r="BQ222" s="548">
        <v>0.27300000000000002</v>
      </c>
      <c r="BR222" s="548">
        <v>0.27300000000000002</v>
      </c>
      <c r="BS222" s="548">
        <v>0.54600000000000004</v>
      </c>
    </row>
    <row r="223" spans="1:71">
      <c r="A223" s="388" t="s">
        <v>7718</v>
      </c>
      <c r="B223" s="388" t="s">
        <v>7719</v>
      </c>
      <c r="C223" s="388">
        <v>28</v>
      </c>
      <c r="D223" s="388" t="s">
        <v>48</v>
      </c>
      <c r="E223" s="388" t="s">
        <v>43</v>
      </c>
      <c r="F223" s="388" t="s">
        <v>10</v>
      </c>
      <c r="G223" s="388">
        <v>9</v>
      </c>
      <c r="H223" s="388">
        <v>14</v>
      </c>
      <c r="I223" s="388">
        <v>13</v>
      </c>
      <c r="J223" s="388">
        <v>3</v>
      </c>
      <c r="K223" s="388">
        <v>3</v>
      </c>
      <c r="L223" s="388">
        <v>0</v>
      </c>
      <c r="M223" s="388">
        <v>2</v>
      </c>
      <c r="N223" s="388">
        <v>0</v>
      </c>
      <c r="O223" s="388">
        <v>0</v>
      </c>
      <c r="P223" s="388">
        <v>0</v>
      </c>
      <c r="Q223" s="388">
        <v>0</v>
      </c>
      <c r="R223" s="388">
        <v>0</v>
      </c>
      <c r="S223" s="388">
        <v>6</v>
      </c>
      <c r="T223" s="548">
        <v>0.23100000000000001</v>
      </c>
      <c r="U223" s="548">
        <v>0.28599999999999998</v>
      </c>
      <c r="V223" s="548">
        <v>0.53800000000000003</v>
      </c>
      <c r="W223" s="548">
        <v>0.82399999999999995</v>
      </c>
      <c r="X223" s="388">
        <v>110</v>
      </c>
      <c r="Y223" s="388">
        <v>7</v>
      </c>
      <c r="Z223" s="388">
        <v>0</v>
      </c>
      <c r="AA223" s="388">
        <v>1</v>
      </c>
      <c r="AB223" s="388">
        <v>0</v>
      </c>
      <c r="AC223" s="388">
        <v>0</v>
      </c>
      <c r="AD223" s="388">
        <v>0</v>
      </c>
      <c r="AE223" s="388" t="s">
        <v>6528</v>
      </c>
      <c r="AG223" s="549">
        <v>0</v>
      </c>
      <c r="AH223" s="549">
        <v>0</v>
      </c>
      <c r="AI223" s="549">
        <v>0</v>
      </c>
      <c r="AJ223" s="549">
        <v>0</v>
      </c>
      <c r="AK223" s="549">
        <v>0</v>
      </c>
      <c r="AL223" s="549">
        <v>0</v>
      </c>
      <c r="AM223" s="549">
        <v>4</v>
      </c>
      <c r="AN223" s="549">
        <v>0</v>
      </c>
      <c r="AO223" s="549">
        <v>0</v>
      </c>
      <c r="AP223" s="549">
        <v>4</v>
      </c>
      <c r="AQ223" s="549">
        <v>0</v>
      </c>
      <c r="AS223" s="388">
        <v>9</v>
      </c>
      <c r="AT223" s="388">
        <v>2</v>
      </c>
      <c r="AU223" s="388">
        <v>3</v>
      </c>
      <c r="AV223" s="388">
        <v>0</v>
      </c>
      <c r="AW223" s="388">
        <v>2</v>
      </c>
      <c r="AX223" s="388">
        <v>0</v>
      </c>
      <c r="AY223" s="388">
        <v>0</v>
      </c>
      <c r="AZ223" s="388">
        <v>0</v>
      </c>
      <c r="BA223" s="388">
        <v>3</v>
      </c>
      <c r="BB223" s="548">
        <v>0.33300000000000002</v>
      </c>
      <c r="BC223" s="548">
        <v>0.4</v>
      </c>
      <c r="BD223" s="548">
        <v>0.77800000000000002</v>
      </c>
      <c r="BE223" s="548">
        <v>1.1779999999999999</v>
      </c>
      <c r="BG223" s="388">
        <v>4</v>
      </c>
      <c r="BH223" s="388">
        <v>1</v>
      </c>
      <c r="BI223" s="388">
        <v>0</v>
      </c>
      <c r="BJ223" s="388">
        <v>0</v>
      </c>
      <c r="BK223" s="388">
        <v>0</v>
      </c>
      <c r="BL223" s="388">
        <v>0</v>
      </c>
      <c r="BM223" s="388">
        <v>0</v>
      </c>
      <c r="BN223" s="388">
        <v>0</v>
      </c>
      <c r="BO223" s="388">
        <v>3</v>
      </c>
      <c r="BP223" s="548">
        <v>0</v>
      </c>
      <c r="BQ223" s="548">
        <v>0</v>
      </c>
      <c r="BR223" s="548">
        <v>0</v>
      </c>
      <c r="BS223" s="548">
        <v>0</v>
      </c>
    </row>
    <row r="224" spans="1:71">
      <c r="A224" s="388" t="s">
        <v>7779</v>
      </c>
      <c r="B224" s="388" t="s">
        <v>7780</v>
      </c>
      <c r="C224" s="388">
        <v>27</v>
      </c>
      <c r="D224" s="388" t="s">
        <v>68</v>
      </c>
      <c r="E224" s="388" t="s">
        <v>43</v>
      </c>
      <c r="F224" s="388" t="s">
        <v>10</v>
      </c>
      <c r="G224" s="388">
        <v>12</v>
      </c>
      <c r="H224" s="388">
        <v>14</v>
      </c>
      <c r="I224" s="388">
        <v>13</v>
      </c>
      <c r="J224" s="388">
        <v>1</v>
      </c>
      <c r="K224" s="388">
        <v>2</v>
      </c>
      <c r="L224" s="388">
        <v>0</v>
      </c>
      <c r="M224" s="388">
        <v>0</v>
      </c>
      <c r="N224" s="388">
        <v>0</v>
      </c>
      <c r="O224" s="388">
        <v>1</v>
      </c>
      <c r="P224" s="388">
        <v>0</v>
      </c>
      <c r="Q224" s="388">
        <v>0</v>
      </c>
      <c r="R224" s="388">
        <v>1</v>
      </c>
      <c r="S224" s="388">
        <v>4</v>
      </c>
      <c r="T224" s="548">
        <v>0.154</v>
      </c>
      <c r="U224" s="548">
        <v>0.214</v>
      </c>
      <c r="V224" s="548">
        <v>0.154</v>
      </c>
      <c r="W224" s="548">
        <v>0.36799999999999999</v>
      </c>
      <c r="X224" s="388">
        <v>0</v>
      </c>
      <c r="Y224" s="388">
        <v>2</v>
      </c>
      <c r="Z224" s="388">
        <v>0</v>
      </c>
      <c r="AA224" s="388">
        <v>0</v>
      </c>
      <c r="AB224" s="388">
        <v>0</v>
      </c>
      <c r="AC224" s="388">
        <v>0</v>
      </c>
      <c r="AD224" s="388">
        <v>0</v>
      </c>
      <c r="AE224" s="388" t="s">
        <v>6533</v>
      </c>
      <c r="AG224" s="549">
        <v>0</v>
      </c>
      <c r="AH224" s="549">
        <v>0</v>
      </c>
      <c r="AI224" s="549">
        <v>0</v>
      </c>
      <c r="AJ224" s="549">
        <v>0</v>
      </c>
      <c r="AK224" s="549">
        <v>4</v>
      </c>
      <c r="AL224" s="549">
        <v>0</v>
      </c>
      <c r="AM224" s="549">
        <v>0</v>
      </c>
      <c r="AN224" s="549">
        <v>0</v>
      </c>
      <c r="AO224" s="549">
        <v>0</v>
      </c>
      <c r="AP224" s="549">
        <v>0</v>
      </c>
      <c r="AQ224" s="549">
        <v>0</v>
      </c>
      <c r="AS224" s="388">
        <v>4</v>
      </c>
      <c r="AT224" s="388">
        <v>0</v>
      </c>
      <c r="AU224" s="388">
        <v>1</v>
      </c>
      <c r="AV224" s="388">
        <v>0</v>
      </c>
      <c r="AW224" s="388">
        <v>0</v>
      </c>
      <c r="AX224" s="388">
        <v>0</v>
      </c>
      <c r="AY224" s="388">
        <v>0</v>
      </c>
      <c r="AZ224" s="388">
        <v>0</v>
      </c>
      <c r="BA224" s="388">
        <v>2</v>
      </c>
      <c r="BB224" s="548">
        <v>0.25</v>
      </c>
      <c r="BC224" s="548">
        <v>0.25</v>
      </c>
      <c r="BD224" s="548">
        <v>0.25</v>
      </c>
      <c r="BE224" s="548">
        <v>0.5</v>
      </c>
      <c r="BG224" s="388">
        <v>9</v>
      </c>
      <c r="BH224" s="388">
        <v>1</v>
      </c>
      <c r="BI224" s="388">
        <v>1</v>
      </c>
      <c r="BJ224" s="388">
        <v>0</v>
      </c>
      <c r="BK224" s="388">
        <v>0</v>
      </c>
      <c r="BL224" s="388">
        <v>0</v>
      </c>
      <c r="BM224" s="388">
        <v>1</v>
      </c>
      <c r="BN224" s="388">
        <v>1</v>
      </c>
      <c r="BO224" s="388">
        <v>2</v>
      </c>
      <c r="BP224" s="548">
        <v>0.111</v>
      </c>
      <c r="BQ224" s="548">
        <v>0.2</v>
      </c>
      <c r="BR224" s="548">
        <v>0.111</v>
      </c>
      <c r="BS224" s="548">
        <v>0.311</v>
      </c>
    </row>
    <row r="225" spans="1:71">
      <c r="A225" s="388" t="s">
        <v>10983</v>
      </c>
      <c r="B225" s="388" t="s">
        <v>10984</v>
      </c>
      <c r="C225" s="388">
        <v>27</v>
      </c>
      <c r="D225" s="388" t="s">
        <v>38</v>
      </c>
      <c r="E225" s="388" t="s">
        <v>34</v>
      </c>
      <c r="F225" s="388" t="s">
        <v>10</v>
      </c>
      <c r="G225" s="388">
        <v>8</v>
      </c>
      <c r="H225" s="388">
        <v>12</v>
      </c>
      <c r="I225" s="388">
        <v>12</v>
      </c>
      <c r="J225" s="388">
        <v>0</v>
      </c>
      <c r="K225" s="388">
        <v>2</v>
      </c>
      <c r="L225" s="388">
        <v>1</v>
      </c>
      <c r="M225" s="388">
        <v>0</v>
      </c>
      <c r="N225" s="388">
        <v>0</v>
      </c>
      <c r="O225" s="388">
        <v>1</v>
      </c>
      <c r="P225" s="388">
        <v>0</v>
      </c>
      <c r="Q225" s="388">
        <v>0</v>
      </c>
      <c r="R225" s="388">
        <v>0</v>
      </c>
      <c r="S225" s="388">
        <v>0</v>
      </c>
      <c r="T225" s="548">
        <v>0.16700000000000001</v>
      </c>
      <c r="U225" s="548">
        <v>0.16700000000000001</v>
      </c>
      <c r="V225" s="548">
        <v>0.25</v>
      </c>
      <c r="W225" s="548">
        <v>0.41699999999999998</v>
      </c>
      <c r="X225" s="388">
        <v>14</v>
      </c>
      <c r="Y225" s="388">
        <v>3</v>
      </c>
      <c r="Z225" s="388">
        <v>0</v>
      </c>
      <c r="AA225" s="388">
        <v>0</v>
      </c>
      <c r="AB225" s="388">
        <v>0</v>
      </c>
      <c r="AC225" s="388">
        <v>0</v>
      </c>
      <c r="AD225" s="388">
        <v>0</v>
      </c>
      <c r="AE225" s="388" t="s">
        <v>6524</v>
      </c>
      <c r="AG225" s="549">
        <v>0</v>
      </c>
      <c r="AH225" s="549">
        <v>8</v>
      </c>
      <c r="AI225" s="549">
        <v>0</v>
      </c>
      <c r="AJ225" s="549">
        <v>0</v>
      </c>
      <c r="AK225" s="549">
        <v>0</v>
      </c>
      <c r="AL225" s="549">
        <v>0</v>
      </c>
      <c r="AM225" s="549">
        <v>0</v>
      </c>
      <c r="AN225" s="549">
        <v>0</v>
      </c>
      <c r="AO225" s="549">
        <v>0</v>
      </c>
      <c r="AP225" s="549">
        <v>0</v>
      </c>
      <c r="AQ225" s="549">
        <v>0</v>
      </c>
      <c r="AS225" s="388">
        <v>4</v>
      </c>
      <c r="AT225" s="388">
        <v>0</v>
      </c>
      <c r="AU225" s="388">
        <v>2</v>
      </c>
      <c r="AV225" s="388">
        <v>1</v>
      </c>
      <c r="AW225" s="388">
        <v>0</v>
      </c>
      <c r="AX225" s="388">
        <v>0</v>
      </c>
      <c r="AY225" s="388">
        <v>0</v>
      </c>
      <c r="AZ225" s="388">
        <v>0</v>
      </c>
      <c r="BA225" s="388">
        <v>0</v>
      </c>
      <c r="BB225" s="548">
        <v>0.5</v>
      </c>
      <c r="BC225" s="548">
        <v>0.5</v>
      </c>
      <c r="BD225" s="548">
        <v>0.75</v>
      </c>
      <c r="BE225" s="548">
        <v>1.25</v>
      </c>
      <c r="BG225" s="388">
        <v>8</v>
      </c>
      <c r="BH225" s="388">
        <v>0</v>
      </c>
      <c r="BI225" s="388">
        <v>0</v>
      </c>
      <c r="BJ225" s="388">
        <v>0</v>
      </c>
      <c r="BK225" s="388">
        <v>0</v>
      </c>
      <c r="BL225" s="388">
        <v>0</v>
      </c>
      <c r="BM225" s="388">
        <v>1</v>
      </c>
      <c r="BN225" s="388">
        <v>0</v>
      </c>
      <c r="BO225" s="388">
        <v>0</v>
      </c>
      <c r="BP225" s="548">
        <v>0</v>
      </c>
      <c r="BQ225" s="548">
        <v>0</v>
      </c>
      <c r="BR225" s="548">
        <v>0</v>
      </c>
      <c r="BS225" s="548">
        <v>0</v>
      </c>
    </row>
    <row r="226" spans="1:71">
      <c r="A226" s="388" t="s">
        <v>7978</v>
      </c>
      <c r="B226" s="388" t="s">
        <v>7979</v>
      </c>
      <c r="C226" s="388">
        <v>25</v>
      </c>
      <c r="D226" s="388" t="s">
        <v>69</v>
      </c>
      <c r="E226" s="388" t="s">
        <v>43</v>
      </c>
      <c r="F226" s="388" t="s">
        <v>10</v>
      </c>
      <c r="G226" s="388">
        <v>18</v>
      </c>
      <c r="H226" s="388">
        <v>14</v>
      </c>
      <c r="I226" s="388">
        <v>11</v>
      </c>
      <c r="J226" s="388">
        <v>6</v>
      </c>
      <c r="K226" s="388">
        <v>2</v>
      </c>
      <c r="L226" s="388">
        <v>1</v>
      </c>
      <c r="M226" s="388">
        <v>0</v>
      </c>
      <c r="N226" s="388">
        <v>0</v>
      </c>
      <c r="O226" s="388">
        <v>0</v>
      </c>
      <c r="P226" s="388">
        <v>4</v>
      </c>
      <c r="Q226" s="388">
        <v>0</v>
      </c>
      <c r="R226" s="388">
        <v>2</v>
      </c>
      <c r="S226" s="388">
        <v>5</v>
      </c>
      <c r="T226" s="548">
        <v>0.182</v>
      </c>
      <c r="U226" s="548">
        <v>0.35699999999999998</v>
      </c>
      <c r="V226" s="548">
        <v>0.27300000000000002</v>
      </c>
      <c r="W226" s="548">
        <v>0.63</v>
      </c>
      <c r="X226" s="388">
        <v>76</v>
      </c>
      <c r="Y226" s="388">
        <v>3</v>
      </c>
      <c r="Z226" s="388">
        <v>0</v>
      </c>
      <c r="AA226" s="388">
        <v>1</v>
      </c>
      <c r="AB226" s="388">
        <v>0</v>
      </c>
      <c r="AC226" s="388">
        <v>0</v>
      </c>
      <c r="AD226" s="388">
        <v>0</v>
      </c>
      <c r="AE226" s="388" t="s">
        <v>10035</v>
      </c>
      <c r="AG226" s="549">
        <v>0</v>
      </c>
      <c r="AH226" s="549">
        <v>0</v>
      </c>
      <c r="AI226" s="549">
        <v>0</v>
      </c>
      <c r="AJ226" s="549">
        <v>0</v>
      </c>
      <c r="AK226" s="549">
        <v>0</v>
      </c>
      <c r="AL226" s="549">
        <v>0</v>
      </c>
      <c r="AM226" s="549">
        <v>1</v>
      </c>
      <c r="AN226" s="549">
        <v>4</v>
      </c>
      <c r="AO226" s="549">
        <v>0</v>
      </c>
      <c r="AP226" s="549">
        <v>5</v>
      </c>
      <c r="AQ226" s="549">
        <v>0</v>
      </c>
      <c r="AS226" s="388">
        <v>9</v>
      </c>
      <c r="AT226" s="388">
        <v>0</v>
      </c>
      <c r="AU226" s="388">
        <v>2</v>
      </c>
      <c r="AV226" s="388">
        <v>1</v>
      </c>
      <c r="AW226" s="388">
        <v>0</v>
      </c>
      <c r="AX226" s="388">
        <v>0</v>
      </c>
      <c r="AY226" s="388">
        <v>0</v>
      </c>
      <c r="AZ226" s="388">
        <v>1</v>
      </c>
      <c r="BA226" s="388">
        <v>5</v>
      </c>
      <c r="BB226" s="548">
        <v>0.222</v>
      </c>
      <c r="BC226" s="548">
        <v>0.3</v>
      </c>
      <c r="BD226" s="548">
        <v>0.33300000000000002</v>
      </c>
      <c r="BE226" s="548">
        <v>0.63300000000000001</v>
      </c>
      <c r="BG226" s="388">
        <v>2</v>
      </c>
      <c r="BH226" s="388">
        <v>6</v>
      </c>
      <c r="BI226" s="388">
        <v>0</v>
      </c>
      <c r="BJ226" s="388">
        <v>0</v>
      </c>
      <c r="BK226" s="388">
        <v>0</v>
      </c>
      <c r="BL226" s="388">
        <v>0</v>
      </c>
      <c r="BM226" s="388">
        <v>0</v>
      </c>
      <c r="BN226" s="388">
        <v>1</v>
      </c>
      <c r="BO226" s="388">
        <v>0</v>
      </c>
      <c r="BP226" s="548">
        <v>0</v>
      </c>
      <c r="BQ226" s="548">
        <v>0.5</v>
      </c>
      <c r="BR226" s="548">
        <v>0</v>
      </c>
      <c r="BS226" s="548">
        <v>0.5</v>
      </c>
    </row>
    <row r="227" spans="1:71">
      <c r="A227" s="388" t="s">
        <v>10985</v>
      </c>
      <c r="B227" s="388" t="s">
        <v>10986</v>
      </c>
      <c r="C227" s="388">
        <v>34</v>
      </c>
      <c r="D227" s="388" t="s">
        <v>68</v>
      </c>
      <c r="E227" s="388" t="s">
        <v>43</v>
      </c>
      <c r="F227" s="388" t="s">
        <v>35</v>
      </c>
      <c r="G227" s="388">
        <v>4</v>
      </c>
      <c r="H227" s="388">
        <v>13</v>
      </c>
      <c r="I227" s="388">
        <v>11</v>
      </c>
      <c r="J227" s="388">
        <v>0</v>
      </c>
      <c r="K227" s="388">
        <v>0</v>
      </c>
      <c r="L227" s="388">
        <v>0</v>
      </c>
      <c r="M227" s="388">
        <v>0</v>
      </c>
      <c r="N227" s="388">
        <v>0</v>
      </c>
      <c r="O227" s="388">
        <v>0</v>
      </c>
      <c r="P227" s="388">
        <v>0</v>
      </c>
      <c r="Q227" s="388">
        <v>0</v>
      </c>
      <c r="R227" s="388">
        <v>2</v>
      </c>
      <c r="S227" s="388">
        <v>3</v>
      </c>
      <c r="T227" s="548">
        <v>0</v>
      </c>
      <c r="U227" s="548">
        <v>0.154</v>
      </c>
      <c r="V227" s="548">
        <v>0</v>
      </c>
      <c r="W227" s="548">
        <v>0.154</v>
      </c>
      <c r="X227" s="388">
        <v>-54</v>
      </c>
      <c r="Y227" s="388">
        <v>0</v>
      </c>
      <c r="Z227" s="388">
        <v>0</v>
      </c>
      <c r="AA227" s="388">
        <v>0</v>
      </c>
      <c r="AB227" s="388">
        <v>0</v>
      </c>
      <c r="AC227" s="388">
        <v>0</v>
      </c>
      <c r="AD227" s="388">
        <v>1</v>
      </c>
      <c r="AE227" s="388" t="s">
        <v>6524</v>
      </c>
      <c r="AG227" s="549">
        <v>0</v>
      </c>
      <c r="AH227" s="549">
        <v>4</v>
      </c>
      <c r="AI227" s="549">
        <v>0</v>
      </c>
      <c r="AJ227" s="549">
        <v>0</v>
      </c>
      <c r="AK227" s="549">
        <v>0</v>
      </c>
      <c r="AL227" s="549">
        <v>0</v>
      </c>
      <c r="AM227" s="549">
        <v>0</v>
      </c>
      <c r="AN227" s="549">
        <v>0</v>
      </c>
      <c r="AO227" s="549">
        <v>0</v>
      </c>
      <c r="AP227" s="549">
        <v>0</v>
      </c>
      <c r="AQ227" s="549">
        <v>0</v>
      </c>
      <c r="AS227" s="388">
        <v>3</v>
      </c>
      <c r="AT227" s="388">
        <v>0</v>
      </c>
      <c r="AU227" s="388">
        <v>0</v>
      </c>
      <c r="AV227" s="388">
        <v>0</v>
      </c>
      <c r="AW227" s="388">
        <v>0</v>
      </c>
      <c r="AX227" s="388">
        <v>0</v>
      </c>
      <c r="AY227" s="388">
        <v>0</v>
      </c>
      <c r="AZ227" s="388">
        <v>1</v>
      </c>
      <c r="BA227" s="388">
        <v>1</v>
      </c>
      <c r="BB227" s="548">
        <v>0</v>
      </c>
      <c r="BC227" s="548">
        <v>0.25</v>
      </c>
      <c r="BD227" s="548">
        <v>0</v>
      </c>
      <c r="BE227" s="548">
        <v>0.25</v>
      </c>
      <c r="BG227" s="388">
        <v>8</v>
      </c>
      <c r="BH227" s="388">
        <v>0</v>
      </c>
      <c r="BI227" s="388">
        <v>0</v>
      </c>
      <c r="BJ227" s="388">
        <v>0</v>
      </c>
      <c r="BK227" s="388">
        <v>0</v>
      </c>
      <c r="BL227" s="388">
        <v>0</v>
      </c>
      <c r="BM227" s="388">
        <v>0</v>
      </c>
      <c r="BN227" s="388">
        <v>1</v>
      </c>
      <c r="BO227" s="388">
        <v>2</v>
      </c>
      <c r="BP227" s="548">
        <v>0</v>
      </c>
      <c r="BQ227" s="548">
        <v>0.111</v>
      </c>
      <c r="BR227" s="548">
        <v>0</v>
      </c>
      <c r="BS227" s="548">
        <v>0.111</v>
      </c>
    </row>
    <row r="228" spans="1:71">
      <c r="A228" s="388" t="s">
        <v>10987</v>
      </c>
      <c r="B228" s="388" t="s">
        <v>10988</v>
      </c>
      <c r="C228" s="388">
        <v>28</v>
      </c>
      <c r="D228" s="388" t="s">
        <v>58</v>
      </c>
      <c r="E228" s="388" t="s">
        <v>34</v>
      </c>
      <c r="F228" s="388" t="s">
        <v>35</v>
      </c>
      <c r="G228" s="388">
        <v>4</v>
      </c>
      <c r="H228" s="388">
        <v>13</v>
      </c>
      <c r="I228" s="388">
        <v>11</v>
      </c>
      <c r="J228" s="388">
        <v>2</v>
      </c>
      <c r="K228" s="388">
        <v>3</v>
      </c>
      <c r="L228" s="388">
        <v>0</v>
      </c>
      <c r="M228" s="388">
        <v>0</v>
      </c>
      <c r="N228" s="388">
        <v>1</v>
      </c>
      <c r="O228" s="388">
        <v>1</v>
      </c>
      <c r="P228" s="388">
        <v>0</v>
      </c>
      <c r="Q228" s="388">
        <v>0</v>
      </c>
      <c r="R228" s="388">
        <v>2</v>
      </c>
      <c r="S228" s="388">
        <v>3</v>
      </c>
      <c r="T228" s="548">
        <v>0.27300000000000002</v>
      </c>
      <c r="U228" s="548">
        <v>0.38500000000000001</v>
      </c>
      <c r="V228" s="548">
        <v>0.54500000000000004</v>
      </c>
      <c r="W228" s="548">
        <v>0.93</v>
      </c>
      <c r="X228" s="388">
        <v>155</v>
      </c>
      <c r="Y228" s="388">
        <v>6</v>
      </c>
      <c r="Z228" s="388">
        <v>0</v>
      </c>
      <c r="AA228" s="388">
        <v>0</v>
      </c>
      <c r="AB228" s="388">
        <v>0</v>
      </c>
      <c r="AC228" s="388">
        <v>0</v>
      </c>
      <c r="AD228" s="388">
        <v>0</v>
      </c>
      <c r="AE228" s="388" t="s">
        <v>6529</v>
      </c>
      <c r="AG228" s="549">
        <v>0</v>
      </c>
      <c r="AH228" s="549">
        <v>0</v>
      </c>
      <c r="AI228" s="549">
        <v>1</v>
      </c>
      <c r="AJ228" s="549">
        <v>0</v>
      </c>
      <c r="AK228" s="549">
        <v>0</v>
      </c>
      <c r="AL228" s="549">
        <v>0</v>
      </c>
      <c r="AM228" s="549">
        <v>0</v>
      </c>
      <c r="AN228" s="549">
        <v>0</v>
      </c>
      <c r="AO228" s="549">
        <v>0</v>
      </c>
      <c r="AP228" s="549">
        <v>0</v>
      </c>
      <c r="AQ228" s="549">
        <v>3</v>
      </c>
      <c r="AS228" s="388">
        <v>2</v>
      </c>
      <c r="AT228" s="388">
        <v>0</v>
      </c>
      <c r="AU228" s="388">
        <v>0</v>
      </c>
      <c r="AV228" s="388">
        <v>0</v>
      </c>
      <c r="AW228" s="388">
        <v>0</v>
      </c>
      <c r="AX228" s="388">
        <v>0</v>
      </c>
      <c r="AY228" s="388">
        <v>0</v>
      </c>
      <c r="AZ228" s="388">
        <v>0</v>
      </c>
      <c r="BA228" s="388">
        <v>1</v>
      </c>
      <c r="BB228" s="548">
        <v>0</v>
      </c>
      <c r="BC228" s="548">
        <v>0</v>
      </c>
      <c r="BD228" s="548">
        <v>0</v>
      </c>
      <c r="BE228" s="548">
        <v>0</v>
      </c>
      <c r="BG228" s="388">
        <v>9</v>
      </c>
      <c r="BH228" s="388">
        <v>2</v>
      </c>
      <c r="BI228" s="388">
        <v>3</v>
      </c>
      <c r="BJ228" s="388">
        <v>0</v>
      </c>
      <c r="BK228" s="388">
        <v>0</v>
      </c>
      <c r="BL228" s="388">
        <v>1</v>
      </c>
      <c r="BM228" s="388">
        <v>1</v>
      </c>
      <c r="BN228" s="388">
        <v>2</v>
      </c>
      <c r="BO228" s="388">
        <v>2</v>
      </c>
      <c r="BP228" s="548">
        <v>0.33300000000000002</v>
      </c>
      <c r="BQ228" s="548">
        <v>0.45500000000000002</v>
      </c>
      <c r="BR228" s="548">
        <v>0.66700000000000004</v>
      </c>
      <c r="BS228" s="548">
        <v>1.1220000000000001</v>
      </c>
    </row>
    <row r="229" spans="1:71">
      <c r="A229" s="388" t="s">
        <v>7908</v>
      </c>
      <c r="B229" s="388" t="s">
        <v>7909</v>
      </c>
      <c r="C229" s="388">
        <v>27</v>
      </c>
      <c r="D229" s="388" t="s">
        <v>38</v>
      </c>
      <c r="E229" s="388" t="s">
        <v>34</v>
      </c>
      <c r="F229" s="388" t="s">
        <v>35</v>
      </c>
      <c r="G229" s="388">
        <v>8</v>
      </c>
      <c r="H229" s="388">
        <v>12</v>
      </c>
      <c r="I229" s="388">
        <v>11</v>
      </c>
      <c r="J229" s="388">
        <v>1</v>
      </c>
      <c r="K229" s="388">
        <v>1</v>
      </c>
      <c r="L229" s="388">
        <v>0</v>
      </c>
      <c r="M229" s="388">
        <v>0</v>
      </c>
      <c r="N229" s="388">
        <v>1</v>
      </c>
      <c r="O229" s="388">
        <v>1</v>
      </c>
      <c r="P229" s="388">
        <v>0</v>
      </c>
      <c r="Q229" s="388">
        <v>0</v>
      </c>
      <c r="R229" s="388">
        <v>1</v>
      </c>
      <c r="S229" s="388">
        <v>6</v>
      </c>
      <c r="T229" s="548">
        <v>9.0999999999999998E-2</v>
      </c>
      <c r="U229" s="548">
        <v>0.16700000000000001</v>
      </c>
      <c r="V229" s="548">
        <v>0.36399999999999999</v>
      </c>
      <c r="W229" s="548">
        <v>0.53</v>
      </c>
      <c r="X229" s="388">
        <v>41</v>
      </c>
      <c r="Y229" s="388">
        <v>4</v>
      </c>
      <c r="Z229" s="388">
        <v>0</v>
      </c>
      <c r="AA229" s="388">
        <v>0</v>
      </c>
      <c r="AB229" s="388">
        <v>0</v>
      </c>
      <c r="AC229" s="388">
        <v>0</v>
      </c>
      <c r="AD229" s="388">
        <v>0</v>
      </c>
      <c r="AE229" s="388" t="s">
        <v>10148</v>
      </c>
      <c r="AG229" s="549">
        <v>0</v>
      </c>
      <c r="AH229" s="549">
        <v>0</v>
      </c>
      <c r="AI229" s="549">
        <v>0</v>
      </c>
      <c r="AJ229" s="549">
        <v>3</v>
      </c>
      <c r="AK229" s="549">
        <v>2</v>
      </c>
      <c r="AL229" s="549">
        <v>2</v>
      </c>
      <c r="AM229" s="549">
        <v>0</v>
      </c>
      <c r="AN229" s="549">
        <v>0</v>
      </c>
      <c r="AO229" s="549">
        <v>0</v>
      </c>
      <c r="AP229" s="549">
        <v>0</v>
      </c>
      <c r="AQ229" s="549">
        <v>0</v>
      </c>
      <c r="AS229" s="388">
        <v>4</v>
      </c>
      <c r="AT229" s="388">
        <v>0</v>
      </c>
      <c r="AU229" s="388">
        <v>0</v>
      </c>
      <c r="AV229" s="388">
        <v>0</v>
      </c>
      <c r="AW229" s="388">
        <v>0</v>
      </c>
      <c r="AX229" s="388">
        <v>0</v>
      </c>
      <c r="AY229" s="388">
        <v>0</v>
      </c>
      <c r="AZ229" s="388">
        <v>0</v>
      </c>
      <c r="BA229" s="388">
        <v>4</v>
      </c>
      <c r="BB229" s="548">
        <v>0</v>
      </c>
      <c r="BC229" s="548">
        <v>0</v>
      </c>
      <c r="BD229" s="548">
        <v>0</v>
      </c>
      <c r="BE229" s="548">
        <v>0</v>
      </c>
      <c r="BG229" s="388">
        <v>7</v>
      </c>
      <c r="BH229" s="388">
        <v>1</v>
      </c>
      <c r="BI229" s="388">
        <v>1</v>
      </c>
      <c r="BJ229" s="388">
        <v>0</v>
      </c>
      <c r="BK229" s="388">
        <v>0</v>
      </c>
      <c r="BL229" s="388">
        <v>1</v>
      </c>
      <c r="BM229" s="388">
        <v>1</v>
      </c>
      <c r="BN229" s="388">
        <v>1</v>
      </c>
      <c r="BO229" s="388">
        <v>2</v>
      </c>
      <c r="BP229" s="548">
        <v>0.14299999999999999</v>
      </c>
      <c r="BQ229" s="548">
        <v>0.25</v>
      </c>
      <c r="BR229" s="548">
        <v>0.57099999999999995</v>
      </c>
      <c r="BS229" s="548">
        <v>0.82099999999999995</v>
      </c>
    </row>
    <row r="230" spans="1:71">
      <c r="A230" s="388" t="s">
        <v>7800</v>
      </c>
      <c r="B230" s="388" t="s">
        <v>7801</v>
      </c>
      <c r="C230" s="388">
        <v>29</v>
      </c>
      <c r="D230" s="388" t="s">
        <v>42</v>
      </c>
      <c r="E230" s="388" t="s">
        <v>43</v>
      </c>
      <c r="F230" s="388" t="s">
        <v>37</v>
      </c>
      <c r="G230" s="388">
        <v>9</v>
      </c>
      <c r="H230" s="388">
        <v>12</v>
      </c>
      <c r="I230" s="388">
        <v>11</v>
      </c>
      <c r="J230" s="388">
        <v>1</v>
      </c>
      <c r="K230" s="388">
        <v>1</v>
      </c>
      <c r="L230" s="388">
        <v>0</v>
      </c>
      <c r="M230" s="388">
        <v>0</v>
      </c>
      <c r="N230" s="388">
        <v>0</v>
      </c>
      <c r="O230" s="388">
        <v>0</v>
      </c>
      <c r="P230" s="388">
        <v>0</v>
      </c>
      <c r="Q230" s="388">
        <v>0</v>
      </c>
      <c r="R230" s="388">
        <v>1</v>
      </c>
      <c r="S230" s="388">
        <v>2</v>
      </c>
      <c r="T230" s="548">
        <v>9.0999999999999998E-2</v>
      </c>
      <c r="U230" s="548">
        <v>0.16700000000000001</v>
      </c>
      <c r="V230" s="548">
        <v>9.0999999999999998E-2</v>
      </c>
      <c r="W230" s="548">
        <v>0.25800000000000001</v>
      </c>
      <c r="X230" s="388">
        <v>-24</v>
      </c>
      <c r="Y230" s="388">
        <v>1</v>
      </c>
      <c r="Z230" s="388">
        <v>1</v>
      </c>
      <c r="AA230" s="388">
        <v>0</v>
      </c>
      <c r="AB230" s="388">
        <v>0</v>
      </c>
      <c r="AC230" s="388">
        <v>0</v>
      </c>
      <c r="AD230" s="388">
        <v>0</v>
      </c>
      <c r="AE230" s="388" t="s">
        <v>10989</v>
      </c>
      <c r="AG230" s="549">
        <v>0</v>
      </c>
      <c r="AH230" s="549">
        <v>0</v>
      </c>
      <c r="AI230" s="549">
        <v>0</v>
      </c>
      <c r="AJ230" s="549">
        <v>2</v>
      </c>
      <c r="AK230" s="549">
        <v>1</v>
      </c>
      <c r="AL230" s="549">
        <v>0</v>
      </c>
      <c r="AM230" s="549">
        <v>1</v>
      </c>
      <c r="AN230" s="549">
        <v>0</v>
      </c>
      <c r="AO230" s="549">
        <v>0</v>
      </c>
      <c r="AP230" s="549">
        <v>1</v>
      </c>
      <c r="AQ230" s="549">
        <v>0</v>
      </c>
      <c r="AS230" s="388">
        <v>2</v>
      </c>
      <c r="AT230" s="388">
        <v>1</v>
      </c>
      <c r="AU230" s="388">
        <v>1</v>
      </c>
      <c r="AV230" s="388">
        <v>0</v>
      </c>
      <c r="AW230" s="388">
        <v>0</v>
      </c>
      <c r="AX230" s="388">
        <v>0</v>
      </c>
      <c r="AY230" s="388">
        <v>0</v>
      </c>
      <c r="AZ230" s="388">
        <v>1</v>
      </c>
      <c r="BA230" s="388">
        <v>1</v>
      </c>
      <c r="BB230" s="548">
        <v>0.5</v>
      </c>
      <c r="BC230" s="548">
        <v>0.66700000000000004</v>
      </c>
      <c r="BD230" s="548">
        <v>0.5</v>
      </c>
      <c r="BE230" s="548">
        <v>1.167</v>
      </c>
      <c r="BG230" s="388">
        <v>9</v>
      </c>
      <c r="BH230" s="388">
        <v>0</v>
      </c>
      <c r="BI230" s="388">
        <v>0</v>
      </c>
      <c r="BJ230" s="388">
        <v>0</v>
      </c>
      <c r="BK230" s="388">
        <v>0</v>
      </c>
      <c r="BL230" s="388">
        <v>0</v>
      </c>
      <c r="BM230" s="388">
        <v>0</v>
      </c>
      <c r="BN230" s="388">
        <v>0</v>
      </c>
      <c r="BO230" s="388">
        <v>1</v>
      </c>
      <c r="BP230" s="548">
        <v>0</v>
      </c>
      <c r="BQ230" s="548">
        <v>0</v>
      </c>
      <c r="BR230" s="548">
        <v>0</v>
      </c>
      <c r="BS230" s="548">
        <v>0</v>
      </c>
    </row>
    <row r="231" spans="1:71">
      <c r="A231" s="388" t="s">
        <v>10990</v>
      </c>
      <c r="B231" s="388" t="s">
        <v>10991</v>
      </c>
      <c r="C231" s="388">
        <v>23</v>
      </c>
      <c r="D231" s="388" t="s">
        <v>66</v>
      </c>
      <c r="E231" s="388" t="s">
        <v>43</v>
      </c>
      <c r="F231" s="388" t="s">
        <v>10</v>
      </c>
      <c r="G231" s="388">
        <v>6</v>
      </c>
      <c r="H231" s="388">
        <v>11</v>
      </c>
      <c r="I231" s="388">
        <v>11</v>
      </c>
      <c r="J231" s="388">
        <v>1</v>
      </c>
      <c r="K231" s="388">
        <v>3</v>
      </c>
      <c r="L231" s="388">
        <v>0</v>
      </c>
      <c r="M231" s="388">
        <v>0</v>
      </c>
      <c r="N231" s="388">
        <v>0</v>
      </c>
      <c r="O231" s="388">
        <v>0</v>
      </c>
      <c r="P231" s="388">
        <v>0</v>
      </c>
      <c r="Q231" s="388">
        <v>0</v>
      </c>
      <c r="R231" s="388">
        <v>0</v>
      </c>
      <c r="S231" s="388">
        <v>3</v>
      </c>
      <c r="T231" s="548">
        <v>0.27300000000000002</v>
      </c>
      <c r="U231" s="548">
        <v>0.27300000000000002</v>
      </c>
      <c r="V231" s="548">
        <v>0.27300000000000002</v>
      </c>
      <c r="W231" s="548">
        <v>0.54500000000000004</v>
      </c>
      <c r="X231" s="388">
        <v>52</v>
      </c>
      <c r="Y231" s="388">
        <v>3</v>
      </c>
      <c r="Z231" s="388">
        <v>0</v>
      </c>
      <c r="AA231" s="388">
        <v>0</v>
      </c>
      <c r="AB231" s="388">
        <v>0</v>
      </c>
      <c r="AC231" s="388">
        <v>0</v>
      </c>
      <c r="AD231" s="388">
        <v>0</v>
      </c>
      <c r="AE231" s="388" t="s">
        <v>7637</v>
      </c>
      <c r="AG231" s="549">
        <v>0</v>
      </c>
      <c r="AH231" s="549">
        <v>0</v>
      </c>
      <c r="AI231" s="549">
        <v>0</v>
      </c>
      <c r="AJ231" s="549">
        <v>1</v>
      </c>
      <c r="AK231" s="549">
        <v>0</v>
      </c>
      <c r="AL231" s="549">
        <v>3</v>
      </c>
      <c r="AM231" s="549">
        <v>0</v>
      </c>
      <c r="AN231" s="549">
        <v>0</v>
      </c>
      <c r="AO231" s="549">
        <v>0</v>
      </c>
      <c r="AP231" s="549">
        <v>0</v>
      </c>
      <c r="AQ231" s="549">
        <v>0</v>
      </c>
      <c r="AS231" s="388">
        <v>9</v>
      </c>
      <c r="AT231" s="388">
        <v>1</v>
      </c>
      <c r="AU231" s="388">
        <v>2</v>
      </c>
      <c r="AV231" s="388">
        <v>0</v>
      </c>
      <c r="AW231" s="388">
        <v>0</v>
      </c>
      <c r="AX231" s="388">
        <v>0</v>
      </c>
      <c r="AY231" s="388">
        <v>0</v>
      </c>
      <c r="AZ231" s="388">
        <v>0</v>
      </c>
      <c r="BA231" s="388">
        <v>3</v>
      </c>
      <c r="BB231" s="548">
        <v>0.222</v>
      </c>
      <c r="BC231" s="548">
        <v>0.222</v>
      </c>
      <c r="BD231" s="548">
        <v>0.222</v>
      </c>
      <c r="BE231" s="548">
        <v>0.44400000000000001</v>
      </c>
      <c r="BG231" s="388">
        <v>2</v>
      </c>
      <c r="BH231" s="388">
        <v>0</v>
      </c>
      <c r="BI231" s="388">
        <v>1</v>
      </c>
      <c r="BJ231" s="388">
        <v>0</v>
      </c>
      <c r="BK231" s="388">
        <v>0</v>
      </c>
      <c r="BL231" s="388">
        <v>0</v>
      </c>
      <c r="BM231" s="388">
        <v>0</v>
      </c>
      <c r="BN231" s="388">
        <v>0</v>
      </c>
      <c r="BO231" s="388">
        <v>0</v>
      </c>
      <c r="BP231" s="548">
        <v>0.5</v>
      </c>
      <c r="BQ231" s="548">
        <v>0.5</v>
      </c>
      <c r="BR231" s="548">
        <v>0.5</v>
      </c>
      <c r="BS231" s="548">
        <v>1</v>
      </c>
    </row>
    <row r="232" spans="1:71">
      <c r="A232" s="388" t="s">
        <v>10992</v>
      </c>
      <c r="B232" s="388" t="s">
        <v>10993</v>
      </c>
      <c r="C232" s="388">
        <v>23</v>
      </c>
      <c r="D232" s="388" t="s">
        <v>64</v>
      </c>
      <c r="E232" s="388" t="s">
        <v>34</v>
      </c>
      <c r="F232" s="388" t="s">
        <v>37</v>
      </c>
      <c r="G232" s="388">
        <v>13</v>
      </c>
      <c r="H232" s="388">
        <v>12</v>
      </c>
      <c r="I232" s="388">
        <v>10</v>
      </c>
      <c r="J232" s="388">
        <v>3</v>
      </c>
      <c r="K232" s="388">
        <v>3</v>
      </c>
      <c r="L232" s="388">
        <v>1</v>
      </c>
      <c r="M232" s="388">
        <v>0</v>
      </c>
      <c r="N232" s="388">
        <v>0</v>
      </c>
      <c r="O232" s="388">
        <v>0</v>
      </c>
      <c r="P232" s="388">
        <v>1</v>
      </c>
      <c r="Q232" s="388">
        <v>0</v>
      </c>
      <c r="R232" s="388">
        <v>1</v>
      </c>
      <c r="S232" s="388">
        <v>3</v>
      </c>
      <c r="T232" s="548">
        <v>0.3</v>
      </c>
      <c r="U232" s="548">
        <v>0.41699999999999998</v>
      </c>
      <c r="V232" s="548">
        <v>0.4</v>
      </c>
      <c r="W232" s="548">
        <v>0.81699999999999995</v>
      </c>
      <c r="X232" s="388">
        <v>130</v>
      </c>
      <c r="Y232" s="388">
        <v>4</v>
      </c>
      <c r="Z232" s="388">
        <v>0</v>
      </c>
      <c r="AA232" s="388">
        <v>1</v>
      </c>
      <c r="AB232" s="388">
        <v>0</v>
      </c>
      <c r="AC232" s="388">
        <v>0</v>
      </c>
      <c r="AD232" s="388">
        <v>0</v>
      </c>
      <c r="AE232" s="388" t="s">
        <v>10994</v>
      </c>
      <c r="AG232" s="549">
        <v>0</v>
      </c>
      <c r="AH232" s="549">
        <v>0</v>
      </c>
      <c r="AI232" s="549">
        <v>0</v>
      </c>
      <c r="AJ232" s="549">
        <v>2</v>
      </c>
      <c r="AK232" s="549">
        <v>4</v>
      </c>
      <c r="AL232" s="549">
        <v>2</v>
      </c>
      <c r="AM232" s="549">
        <v>1</v>
      </c>
      <c r="AN232" s="549">
        <v>2</v>
      </c>
      <c r="AO232" s="549">
        <v>1</v>
      </c>
      <c r="AP232" s="549">
        <v>4</v>
      </c>
      <c r="AQ232" s="549">
        <v>1</v>
      </c>
      <c r="AS232" s="388">
        <v>3</v>
      </c>
      <c r="AT232" s="388">
        <v>1</v>
      </c>
      <c r="AU232" s="388">
        <v>1</v>
      </c>
      <c r="AV232" s="388">
        <v>1</v>
      </c>
      <c r="AW232" s="388">
        <v>0</v>
      </c>
      <c r="AX232" s="388">
        <v>0</v>
      </c>
      <c r="AY232" s="388">
        <v>0</v>
      </c>
      <c r="AZ232" s="388">
        <v>0</v>
      </c>
      <c r="BA232" s="388">
        <v>0</v>
      </c>
      <c r="BB232" s="548">
        <v>0.33300000000000002</v>
      </c>
      <c r="BC232" s="548">
        <v>0.33300000000000002</v>
      </c>
      <c r="BD232" s="548">
        <v>0.66700000000000004</v>
      </c>
      <c r="BE232" s="548">
        <v>1</v>
      </c>
      <c r="BG232" s="388">
        <v>7</v>
      </c>
      <c r="BH232" s="388">
        <v>2</v>
      </c>
      <c r="BI232" s="388">
        <v>2</v>
      </c>
      <c r="BJ232" s="388">
        <v>0</v>
      </c>
      <c r="BK232" s="388">
        <v>0</v>
      </c>
      <c r="BL232" s="388">
        <v>0</v>
      </c>
      <c r="BM232" s="388">
        <v>0</v>
      </c>
      <c r="BN232" s="388">
        <v>1</v>
      </c>
      <c r="BO232" s="388">
        <v>3</v>
      </c>
      <c r="BP232" s="548">
        <v>0.28599999999999998</v>
      </c>
      <c r="BQ232" s="548">
        <v>0.44400000000000001</v>
      </c>
      <c r="BR232" s="548">
        <v>0.28599999999999998</v>
      </c>
      <c r="BS232" s="548">
        <v>0.73</v>
      </c>
    </row>
    <row r="233" spans="1:71">
      <c r="A233" s="388" t="s">
        <v>10995</v>
      </c>
      <c r="B233" s="388" t="s">
        <v>10996</v>
      </c>
      <c r="C233" s="388">
        <v>27</v>
      </c>
      <c r="D233" s="388" t="s">
        <v>38</v>
      </c>
      <c r="E233" s="388" t="s">
        <v>34</v>
      </c>
      <c r="F233" s="388" t="s">
        <v>35</v>
      </c>
      <c r="G233" s="388">
        <v>10</v>
      </c>
      <c r="H233" s="388">
        <v>11</v>
      </c>
      <c r="I233" s="388">
        <v>10</v>
      </c>
      <c r="J233" s="388">
        <v>0</v>
      </c>
      <c r="K233" s="388">
        <v>0</v>
      </c>
      <c r="L233" s="388">
        <v>0</v>
      </c>
      <c r="M233" s="388">
        <v>0</v>
      </c>
      <c r="N233" s="388">
        <v>0</v>
      </c>
      <c r="O233" s="388">
        <v>0</v>
      </c>
      <c r="P233" s="388">
        <v>0</v>
      </c>
      <c r="Q233" s="388">
        <v>0</v>
      </c>
      <c r="R233" s="388">
        <v>0</v>
      </c>
      <c r="S233" s="388">
        <v>4</v>
      </c>
      <c r="T233" s="548">
        <v>0</v>
      </c>
      <c r="U233" s="548">
        <v>9.0999999999999998E-2</v>
      </c>
      <c r="V233" s="548">
        <v>0</v>
      </c>
      <c r="W233" s="548">
        <v>9.0999999999999998E-2</v>
      </c>
      <c r="X233" s="388">
        <v>-71</v>
      </c>
      <c r="Y233" s="388">
        <v>0</v>
      </c>
      <c r="Z233" s="388">
        <v>0</v>
      </c>
      <c r="AA233" s="388">
        <v>1</v>
      </c>
      <c r="AB233" s="388">
        <v>0</v>
      </c>
      <c r="AC233" s="388">
        <v>0</v>
      </c>
      <c r="AD233" s="388">
        <v>0</v>
      </c>
      <c r="AE233" s="388" t="s">
        <v>10040</v>
      </c>
      <c r="AG233" s="549">
        <v>0</v>
      </c>
      <c r="AH233" s="549">
        <v>0</v>
      </c>
      <c r="AI233" s="549">
        <v>2</v>
      </c>
      <c r="AJ233" s="549">
        <v>7</v>
      </c>
      <c r="AK233" s="549">
        <v>0</v>
      </c>
      <c r="AL233" s="549">
        <v>0</v>
      </c>
      <c r="AM233" s="549">
        <v>0</v>
      </c>
      <c r="AN233" s="549">
        <v>0</v>
      </c>
      <c r="AO233" s="549">
        <v>0</v>
      </c>
      <c r="AP233" s="549">
        <v>0</v>
      </c>
      <c r="AQ233" s="549">
        <v>0</v>
      </c>
      <c r="AS233" s="388">
        <v>5</v>
      </c>
      <c r="AT233" s="388">
        <v>0</v>
      </c>
      <c r="AU233" s="388">
        <v>0</v>
      </c>
      <c r="AV233" s="388">
        <v>0</v>
      </c>
      <c r="AW233" s="388">
        <v>0</v>
      </c>
      <c r="AX233" s="388">
        <v>0</v>
      </c>
      <c r="AY233" s="388">
        <v>0</v>
      </c>
      <c r="AZ233" s="388">
        <v>0</v>
      </c>
      <c r="BA233" s="388">
        <v>3</v>
      </c>
      <c r="BB233" s="548">
        <v>0</v>
      </c>
      <c r="BC233" s="548">
        <v>0</v>
      </c>
      <c r="BD233" s="548">
        <v>0</v>
      </c>
      <c r="BE233" s="548">
        <v>0</v>
      </c>
      <c r="BG233" s="388">
        <v>5</v>
      </c>
      <c r="BH233" s="388">
        <v>0</v>
      </c>
      <c r="BI233" s="388">
        <v>0</v>
      </c>
      <c r="BJ233" s="388">
        <v>0</v>
      </c>
      <c r="BK233" s="388">
        <v>0</v>
      </c>
      <c r="BL233" s="388">
        <v>0</v>
      </c>
      <c r="BM233" s="388">
        <v>0</v>
      </c>
      <c r="BN233" s="388">
        <v>0</v>
      </c>
      <c r="BO233" s="388">
        <v>1</v>
      </c>
      <c r="BP233" s="548">
        <v>0</v>
      </c>
      <c r="BQ233" s="548">
        <v>0.16700000000000001</v>
      </c>
      <c r="BR233" s="548">
        <v>0</v>
      </c>
      <c r="BS233" s="548">
        <v>0.16700000000000001</v>
      </c>
    </row>
    <row r="234" spans="1:71">
      <c r="A234" s="388" t="s">
        <v>10997</v>
      </c>
      <c r="B234" s="388" t="s">
        <v>10998</v>
      </c>
      <c r="C234" s="388">
        <v>24</v>
      </c>
      <c r="D234" s="388" t="s">
        <v>88</v>
      </c>
      <c r="E234" s="388" t="s">
        <v>34</v>
      </c>
      <c r="F234" s="388" t="s">
        <v>35</v>
      </c>
      <c r="G234" s="388">
        <v>6</v>
      </c>
      <c r="H234" s="388">
        <v>10</v>
      </c>
      <c r="I234" s="388">
        <v>10</v>
      </c>
      <c r="J234" s="388">
        <v>2</v>
      </c>
      <c r="K234" s="388">
        <v>3</v>
      </c>
      <c r="L234" s="388">
        <v>0</v>
      </c>
      <c r="M234" s="388">
        <v>0</v>
      </c>
      <c r="N234" s="388">
        <v>0</v>
      </c>
      <c r="O234" s="388">
        <v>0</v>
      </c>
      <c r="P234" s="388">
        <v>1</v>
      </c>
      <c r="Q234" s="388">
        <v>0</v>
      </c>
      <c r="R234" s="388">
        <v>0</v>
      </c>
      <c r="S234" s="388">
        <v>2</v>
      </c>
      <c r="T234" s="548">
        <v>0.3</v>
      </c>
      <c r="U234" s="548">
        <v>0.3</v>
      </c>
      <c r="V234" s="548">
        <v>0.3</v>
      </c>
      <c r="W234" s="548">
        <v>0.6</v>
      </c>
      <c r="X234" s="388">
        <v>65</v>
      </c>
      <c r="Y234" s="388">
        <v>3</v>
      </c>
      <c r="Z234" s="388">
        <v>0</v>
      </c>
      <c r="AA234" s="388">
        <v>0</v>
      </c>
      <c r="AB234" s="388">
        <v>0</v>
      </c>
      <c r="AC234" s="388">
        <v>0</v>
      </c>
      <c r="AD234" s="388">
        <v>0</v>
      </c>
      <c r="AE234" s="388" t="s">
        <v>7637</v>
      </c>
      <c r="AG234" s="549">
        <v>0</v>
      </c>
      <c r="AH234" s="549">
        <v>0</v>
      </c>
      <c r="AI234" s="549">
        <v>0</v>
      </c>
      <c r="AJ234" s="549">
        <v>2</v>
      </c>
      <c r="AK234" s="549">
        <v>0</v>
      </c>
      <c r="AL234" s="549">
        <v>4</v>
      </c>
      <c r="AM234" s="549">
        <v>0</v>
      </c>
      <c r="AN234" s="549">
        <v>0</v>
      </c>
      <c r="AO234" s="549">
        <v>0</v>
      </c>
      <c r="AP234" s="549">
        <v>0</v>
      </c>
      <c r="AQ234" s="549">
        <v>0</v>
      </c>
      <c r="AS234" s="388">
        <v>0</v>
      </c>
      <c r="AT234" s="388">
        <v>0</v>
      </c>
      <c r="AU234" s="388">
        <v>0</v>
      </c>
      <c r="AV234" s="388">
        <v>0</v>
      </c>
      <c r="AW234" s="388">
        <v>0</v>
      </c>
      <c r="AX234" s="388">
        <v>0</v>
      </c>
      <c r="AY234" s="388">
        <v>0</v>
      </c>
      <c r="AZ234" s="388">
        <v>0</v>
      </c>
      <c r="BA234" s="388">
        <v>0</v>
      </c>
      <c r="BB234" s="548">
        <v>0</v>
      </c>
      <c r="BC234" s="548">
        <v>0</v>
      </c>
      <c r="BD234" s="548">
        <v>0</v>
      </c>
      <c r="BE234" s="548">
        <v>0</v>
      </c>
      <c r="BG234" s="388">
        <v>10</v>
      </c>
      <c r="BH234" s="388">
        <v>2</v>
      </c>
      <c r="BI234" s="388">
        <v>3</v>
      </c>
      <c r="BJ234" s="388">
        <v>0</v>
      </c>
      <c r="BK234" s="388">
        <v>0</v>
      </c>
      <c r="BL234" s="388">
        <v>0</v>
      </c>
      <c r="BM234" s="388">
        <v>0</v>
      </c>
      <c r="BN234" s="388">
        <v>0</v>
      </c>
      <c r="BO234" s="388">
        <v>2</v>
      </c>
      <c r="BP234" s="548">
        <v>0.3</v>
      </c>
      <c r="BQ234" s="548">
        <v>0.3</v>
      </c>
      <c r="BR234" s="548">
        <v>0.3</v>
      </c>
      <c r="BS234" s="548">
        <v>0.6</v>
      </c>
    </row>
    <row r="235" spans="1:71">
      <c r="A235" s="388" t="s">
        <v>10999</v>
      </c>
      <c r="B235" s="388" t="s">
        <v>11000</v>
      </c>
      <c r="C235" s="388">
        <v>23</v>
      </c>
      <c r="D235" s="388" t="s">
        <v>115</v>
      </c>
      <c r="E235" s="388" t="s">
        <v>34</v>
      </c>
      <c r="F235" s="388" t="s">
        <v>10</v>
      </c>
      <c r="G235" s="388">
        <v>9</v>
      </c>
      <c r="H235" s="388">
        <v>10</v>
      </c>
      <c r="I235" s="388">
        <v>9</v>
      </c>
      <c r="J235" s="388">
        <v>4</v>
      </c>
      <c r="K235" s="388">
        <v>3</v>
      </c>
      <c r="L235" s="388">
        <v>0</v>
      </c>
      <c r="M235" s="388">
        <v>0</v>
      </c>
      <c r="N235" s="388">
        <v>1</v>
      </c>
      <c r="O235" s="388">
        <v>1</v>
      </c>
      <c r="P235" s="388">
        <v>2</v>
      </c>
      <c r="Q235" s="388">
        <v>0</v>
      </c>
      <c r="R235" s="388">
        <v>1</v>
      </c>
      <c r="S235" s="388">
        <v>0</v>
      </c>
      <c r="T235" s="548">
        <v>0.33300000000000002</v>
      </c>
      <c r="U235" s="548">
        <v>0.4</v>
      </c>
      <c r="V235" s="548">
        <v>0.66700000000000004</v>
      </c>
      <c r="W235" s="548">
        <v>1.0669999999999999</v>
      </c>
      <c r="X235" s="388">
        <v>191</v>
      </c>
      <c r="Y235" s="388">
        <v>6</v>
      </c>
      <c r="Z235" s="388">
        <v>0</v>
      </c>
      <c r="AA235" s="388">
        <v>0</v>
      </c>
      <c r="AB235" s="388">
        <v>0</v>
      </c>
      <c r="AC235" s="388">
        <v>0</v>
      </c>
      <c r="AD235" s="388">
        <v>0</v>
      </c>
      <c r="AE235" s="388" t="s">
        <v>10055</v>
      </c>
      <c r="AG235" s="549">
        <v>0</v>
      </c>
      <c r="AH235" s="549">
        <v>0</v>
      </c>
      <c r="AI235" s="549">
        <v>0</v>
      </c>
      <c r="AJ235" s="549">
        <v>0</v>
      </c>
      <c r="AK235" s="549">
        <v>0</v>
      </c>
      <c r="AL235" s="549">
        <v>0</v>
      </c>
      <c r="AM235" s="549">
        <v>1</v>
      </c>
      <c r="AN235" s="549">
        <v>3</v>
      </c>
      <c r="AO235" s="549">
        <v>5</v>
      </c>
      <c r="AP235" s="549">
        <v>9</v>
      </c>
      <c r="AQ235" s="549">
        <v>0</v>
      </c>
      <c r="AS235" s="388">
        <v>0</v>
      </c>
      <c r="AT235" s="388">
        <v>1</v>
      </c>
      <c r="AU235" s="388">
        <v>0</v>
      </c>
      <c r="AV235" s="388">
        <v>0</v>
      </c>
      <c r="AW235" s="388">
        <v>0</v>
      </c>
      <c r="AX235" s="388">
        <v>0</v>
      </c>
      <c r="AY235" s="388">
        <v>0</v>
      </c>
      <c r="AZ235" s="388">
        <v>0</v>
      </c>
      <c r="BA235" s="388">
        <v>0</v>
      </c>
      <c r="BB235" s="548">
        <v>0</v>
      </c>
      <c r="BC235" s="548">
        <v>0</v>
      </c>
      <c r="BD235" s="548">
        <v>0</v>
      </c>
      <c r="BE235" s="548">
        <v>0</v>
      </c>
      <c r="BG235" s="388">
        <v>9</v>
      </c>
      <c r="BH235" s="388">
        <v>3</v>
      </c>
      <c r="BI235" s="388">
        <v>3</v>
      </c>
      <c r="BJ235" s="388">
        <v>0</v>
      </c>
      <c r="BK235" s="388">
        <v>0</v>
      </c>
      <c r="BL235" s="388">
        <v>1</v>
      </c>
      <c r="BM235" s="388">
        <v>1</v>
      </c>
      <c r="BN235" s="388">
        <v>1</v>
      </c>
      <c r="BO235" s="388">
        <v>0</v>
      </c>
      <c r="BP235" s="548">
        <v>0.33300000000000002</v>
      </c>
      <c r="BQ235" s="548">
        <v>0.4</v>
      </c>
      <c r="BR235" s="548">
        <v>0.66700000000000004</v>
      </c>
      <c r="BS235" s="548">
        <v>1.0669999999999999</v>
      </c>
    </row>
    <row r="236" spans="1:71">
      <c r="A236" s="388" t="s">
        <v>11001</v>
      </c>
      <c r="B236" s="388" t="s">
        <v>11002</v>
      </c>
      <c r="C236" s="388">
        <v>25</v>
      </c>
      <c r="D236" s="388" t="s">
        <v>58</v>
      </c>
      <c r="E236" s="388" t="s">
        <v>34</v>
      </c>
      <c r="F236" s="388" t="s">
        <v>10</v>
      </c>
      <c r="G236" s="388">
        <v>3</v>
      </c>
      <c r="H236" s="388">
        <v>9</v>
      </c>
      <c r="I236" s="388">
        <v>9</v>
      </c>
      <c r="J236" s="388">
        <v>0</v>
      </c>
      <c r="K236" s="388">
        <v>1</v>
      </c>
      <c r="L236" s="388">
        <v>0</v>
      </c>
      <c r="M236" s="388">
        <v>0</v>
      </c>
      <c r="N236" s="388">
        <v>0</v>
      </c>
      <c r="O236" s="388">
        <v>1</v>
      </c>
      <c r="P236" s="388">
        <v>0</v>
      </c>
      <c r="Q236" s="388">
        <v>0</v>
      </c>
      <c r="R236" s="388">
        <v>0</v>
      </c>
      <c r="S236" s="388">
        <v>4</v>
      </c>
      <c r="T236" s="548">
        <v>0.111</v>
      </c>
      <c r="U236" s="548">
        <v>0.111</v>
      </c>
      <c r="V236" s="548">
        <v>0.111</v>
      </c>
      <c r="W236" s="548">
        <v>0.222</v>
      </c>
      <c r="X236" s="388">
        <v>-38</v>
      </c>
      <c r="Y236" s="388">
        <v>1</v>
      </c>
      <c r="Z236" s="388">
        <v>0</v>
      </c>
      <c r="AA236" s="388">
        <v>0</v>
      </c>
      <c r="AB236" s="388">
        <v>0</v>
      </c>
      <c r="AC236" s="388">
        <v>0</v>
      </c>
      <c r="AD236" s="388">
        <v>0</v>
      </c>
      <c r="AE236" s="388" t="s">
        <v>6524</v>
      </c>
      <c r="AG236" s="549">
        <v>0</v>
      </c>
      <c r="AH236" s="549">
        <v>3</v>
      </c>
      <c r="AI236" s="549">
        <v>0</v>
      </c>
      <c r="AJ236" s="549">
        <v>0</v>
      </c>
      <c r="AK236" s="549">
        <v>0</v>
      </c>
      <c r="AL236" s="549">
        <v>0</v>
      </c>
      <c r="AM236" s="549">
        <v>0</v>
      </c>
      <c r="AN236" s="549">
        <v>0</v>
      </c>
      <c r="AO236" s="549">
        <v>0</v>
      </c>
      <c r="AP236" s="549">
        <v>0</v>
      </c>
      <c r="AQ236" s="549">
        <v>0</v>
      </c>
      <c r="AS236" s="388">
        <v>4</v>
      </c>
      <c r="AT236" s="388">
        <v>0</v>
      </c>
      <c r="AU236" s="388">
        <v>1</v>
      </c>
      <c r="AV236" s="388">
        <v>0</v>
      </c>
      <c r="AW236" s="388">
        <v>0</v>
      </c>
      <c r="AX236" s="388">
        <v>0</v>
      </c>
      <c r="AY236" s="388">
        <v>1</v>
      </c>
      <c r="AZ236" s="388">
        <v>0</v>
      </c>
      <c r="BA236" s="388">
        <v>2</v>
      </c>
      <c r="BB236" s="548">
        <v>0.25</v>
      </c>
      <c r="BC236" s="548">
        <v>0.25</v>
      </c>
      <c r="BD236" s="548">
        <v>0.25</v>
      </c>
      <c r="BE236" s="548">
        <v>0.5</v>
      </c>
      <c r="BG236" s="388">
        <v>5</v>
      </c>
      <c r="BH236" s="388">
        <v>0</v>
      </c>
      <c r="BI236" s="388">
        <v>0</v>
      </c>
      <c r="BJ236" s="388">
        <v>0</v>
      </c>
      <c r="BK236" s="388">
        <v>0</v>
      </c>
      <c r="BL236" s="388">
        <v>0</v>
      </c>
      <c r="BM236" s="388">
        <v>0</v>
      </c>
      <c r="BN236" s="388">
        <v>0</v>
      </c>
      <c r="BO236" s="388">
        <v>2</v>
      </c>
      <c r="BP236" s="548">
        <v>0</v>
      </c>
      <c r="BQ236" s="548">
        <v>0</v>
      </c>
      <c r="BR236" s="548">
        <v>0</v>
      </c>
      <c r="BS236" s="548">
        <v>0</v>
      </c>
    </row>
    <row r="237" spans="1:71">
      <c r="A237" s="388" t="s">
        <v>7810</v>
      </c>
      <c r="B237" s="388" t="s">
        <v>7811</v>
      </c>
      <c r="C237" s="388">
        <v>29</v>
      </c>
      <c r="D237" s="388" t="s">
        <v>51</v>
      </c>
      <c r="E237" s="388" t="s">
        <v>34</v>
      </c>
      <c r="F237" s="388" t="s">
        <v>10</v>
      </c>
      <c r="G237" s="388">
        <v>4</v>
      </c>
      <c r="H237" s="388">
        <v>9</v>
      </c>
      <c r="I237" s="388">
        <v>8</v>
      </c>
      <c r="J237" s="388">
        <v>2</v>
      </c>
      <c r="K237" s="388">
        <v>2</v>
      </c>
      <c r="L237" s="388">
        <v>0</v>
      </c>
      <c r="M237" s="388">
        <v>0</v>
      </c>
      <c r="N237" s="388">
        <v>0</v>
      </c>
      <c r="O237" s="388">
        <v>0</v>
      </c>
      <c r="P237" s="388">
        <v>0</v>
      </c>
      <c r="Q237" s="388">
        <v>0</v>
      </c>
      <c r="R237" s="388">
        <v>1</v>
      </c>
      <c r="S237" s="388">
        <v>0</v>
      </c>
      <c r="T237" s="548">
        <v>0.25</v>
      </c>
      <c r="U237" s="548">
        <v>0.33300000000000002</v>
      </c>
      <c r="V237" s="548">
        <v>0.25</v>
      </c>
      <c r="W237" s="548">
        <v>0.58299999999999996</v>
      </c>
      <c r="X237" s="388">
        <v>64</v>
      </c>
      <c r="Y237" s="388">
        <v>2</v>
      </c>
      <c r="Z237" s="388">
        <v>0</v>
      </c>
      <c r="AA237" s="388">
        <v>0</v>
      </c>
      <c r="AB237" s="388">
        <v>0</v>
      </c>
      <c r="AC237" s="388">
        <v>0</v>
      </c>
      <c r="AD237" s="388">
        <v>0</v>
      </c>
      <c r="AE237" s="388" t="s">
        <v>6524</v>
      </c>
      <c r="AG237" s="549">
        <v>0</v>
      </c>
      <c r="AH237" s="549">
        <v>4</v>
      </c>
      <c r="AI237" s="549">
        <v>0</v>
      </c>
      <c r="AJ237" s="549">
        <v>0</v>
      </c>
      <c r="AK237" s="549">
        <v>0</v>
      </c>
      <c r="AL237" s="549">
        <v>0</v>
      </c>
      <c r="AM237" s="549">
        <v>0</v>
      </c>
      <c r="AN237" s="549">
        <v>0</v>
      </c>
      <c r="AO237" s="549">
        <v>0</v>
      </c>
      <c r="AP237" s="549">
        <v>0</v>
      </c>
      <c r="AQ237" s="549">
        <v>0</v>
      </c>
      <c r="AS237" s="388">
        <v>3</v>
      </c>
      <c r="AT237" s="388">
        <v>1</v>
      </c>
      <c r="AU237" s="388">
        <v>1</v>
      </c>
      <c r="AV237" s="388">
        <v>0</v>
      </c>
      <c r="AW237" s="388">
        <v>0</v>
      </c>
      <c r="AX237" s="388">
        <v>0</v>
      </c>
      <c r="AY237" s="388">
        <v>0</v>
      </c>
      <c r="AZ237" s="388">
        <v>0</v>
      </c>
      <c r="BA237" s="388">
        <v>0</v>
      </c>
      <c r="BB237" s="548">
        <v>0.33300000000000002</v>
      </c>
      <c r="BC237" s="548">
        <v>0.33300000000000002</v>
      </c>
      <c r="BD237" s="548">
        <v>0.33300000000000002</v>
      </c>
      <c r="BE237" s="548">
        <v>0.66600000000000004</v>
      </c>
      <c r="BG237" s="388">
        <v>5</v>
      </c>
      <c r="BH237" s="388">
        <v>1</v>
      </c>
      <c r="BI237" s="388">
        <v>1</v>
      </c>
      <c r="BJ237" s="388">
        <v>0</v>
      </c>
      <c r="BK237" s="388">
        <v>0</v>
      </c>
      <c r="BL237" s="388">
        <v>0</v>
      </c>
      <c r="BM237" s="388">
        <v>0</v>
      </c>
      <c r="BN237" s="388">
        <v>1</v>
      </c>
      <c r="BO237" s="388">
        <v>0</v>
      </c>
      <c r="BP237" s="548">
        <v>0.2</v>
      </c>
      <c r="BQ237" s="548">
        <v>0.33300000000000002</v>
      </c>
      <c r="BR237" s="548">
        <v>0.2</v>
      </c>
      <c r="BS237" s="548">
        <v>0.53300000000000003</v>
      </c>
    </row>
    <row r="238" spans="1:71">
      <c r="A238" s="388" t="s">
        <v>11003</v>
      </c>
      <c r="B238" s="388" t="s">
        <v>11004</v>
      </c>
      <c r="C238" s="388">
        <v>25</v>
      </c>
      <c r="D238" s="388" t="s">
        <v>73</v>
      </c>
      <c r="E238" s="388" t="s">
        <v>34</v>
      </c>
      <c r="F238" s="388" t="s">
        <v>10</v>
      </c>
      <c r="G238" s="388">
        <v>3</v>
      </c>
      <c r="H238" s="388">
        <v>8</v>
      </c>
      <c r="I238" s="388">
        <v>8</v>
      </c>
      <c r="J238" s="388">
        <v>0</v>
      </c>
      <c r="K238" s="388">
        <v>2</v>
      </c>
      <c r="L238" s="388">
        <v>0</v>
      </c>
      <c r="M238" s="388">
        <v>0</v>
      </c>
      <c r="N238" s="388">
        <v>0</v>
      </c>
      <c r="O238" s="388">
        <v>3</v>
      </c>
      <c r="P238" s="388">
        <v>0</v>
      </c>
      <c r="Q238" s="388">
        <v>0</v>
      </c>
      <c r="R238" s="388">
        <v>0</v>
      </c>
      <c r="S238" s="388">
        <v>1</v>
      </c>
      <c r="T238" s="548">
        <v>0.25</v>
      </c>
      <c r="U238" s="548">
        <v>0.25</v>
      </c>
      <c r="V238" s="548">
        <v>0.25</v>
      </c>
      <c r="W238" s="548">
        <v>0.5</v>
      </c>
      <c r="X238" s="388">
        <v>32</v>
      </c>
      <c r="Y238" s="388">
        <v>2</v>
      </c>
      <c r="Z238" s="388">
        <v>1</v>
      </c>
      <c r="AA238" s="388">
        <v>0</v>
      </c>
      <c r="AB238" s="388">
        <v>0</v>
      </c>
      <c r="AC238" s="388">
        <v>0</v>
      </c>
      <c r="AD238" s="388">
        <v>0</v>
      </c>
      <c r="AE238" s="388" t="s">
        <v>6524</v>
      </c>
      <c r="AG238" s="549">
        <v>0</v>
      </c>
      <c r="AH238" s="549">
        <v>3</v>
      </c>
      <c r="AI238" s="549">
        <v>0</v>
      </c>
      <c r="AJ238" s="549">
        <v>0</v>
      </c>
      <c r="AK238" s="549">
        <v>0</v>
      </c>
      <c r="AL238" s="549">
        <v>0</v>
      </c>
      <c r="AM238" s="549">
        <v>0</v>
      </c>
      <c r="AN238" s="549">
        <v>0</v>
      </c>
      <c r="AO238" s="549">
        <v>0</v>
      </c>
      <c r="AP238" s="549">
        <v>0</v>
      </c>
      <c r="AQ238" s="549">
        <v>0</v>
      </c>
      <c r="AS238" s="388">
        <v>4</v>
      </c>
      <c r="AT238" s="388">
        <v>0</v>
      </c>
      <c r="AU238" s="388">
        <v>1</v>
      </c>
      <c r="AV238" s="388">
        <v>0</v>
      </c>
      <c r="AW238" s="388">
        <v>0</v>
      </c>
      <c r="AX238" s="388">
        <v>0</v>
      </c>
      <c r="AY238" s="388">
        <v>1</v>
      </c>
      <c r="AZ238" s="388">
        <v>0</v>
      </c>
      <c r="BA238" s="388">
        <v>1</v>
      </c>
      <c r="BB238" s="548">
        <v>0.25</v>
      </c>
      <c r="BC238" s="548">
        <v>0.25</v>
      </c>
      <c r="BD238" s="548">
        <v>0.25</v>
      </c>
      <c r="BE238" s="548">
        <v>0.5</v>
      </c>
      <c r="BG238" s="388">
        <v>4</v>
      </c>
      <c r="BH238" s="388">
        <v>0</v>
      </c>
      <c r="BI238" s="388">
        <v>1</v>
      </c>
      <c r="BJ238" s="388">
        <v>0</v>
      </c>
      <c r="BK238" s="388">
        <v>0</v>
      </c>
      <c r="BL238" s="388">
        <v>0</v>
      </c>
      <c r="BM238" s="388">
        <v>2</v>
      </c>
      <c r="BN238" s="388">
        <v>0</v>
      </c>
      <c r="BO238" s="388">
        <v>0</v>
      </c>
      <c r="BP238" s="548">
        <v>0.25</v>
      </c>
      <c r="BQ238" s="548">
        <v>0.25</v>
      </c>
      <c r="BR238" s="548">
        <v>0.25</v>
      </c>
      <c r="BS238" s="548">
        <v>0.5</v>
      </c>
    </row>
    <row r="239" spans="1:71">
      <c r="A239" s="388" t="s">
        <v>11005</v>
      </c>
      <c r="B239" s="388" t="s">
        <v>11006</v>
      </c>
      <c r="C239" s="388">
        <v>33</v>
      </c>
      <c r="D239" s="388" t="s">
        <v>88</v>
      </c>
      <c r="E239" s="388" t="s">
        <v>34</v>
      </c>
      <c r="F239" s="388" t="s">
        <v>37</v>
      </c>
      <c r="G239" s="388">
        <v>5</v>
      </c>
      <c r="H239" s="388">
        <v>8</v>
      </c>
      <c r="I239" s="388">
        <v>7</v>
      </c>
      <c r="J239" s="388">
        <v>0</v>
      </c>
      <c r="K239" s="388">
        <v>0</v>
      </c>
      <c r="L239" s="388">
        <v>0</v>
      </c>
      <c r="M239" s="388">
        <v>0</v>
      </c>
      <c r="N239" s="388">
        <v>0</v>
      </c>
      <c r="O239" s="388">
        <v>0</v>
      </c>
      <c r="P239" s="388">
        <v>0</v>
      </c>
      <c r="Q239" s="388">
        <v>0</v>
      </c>
      <c r="R239" s="388">
        <v>1</v>
      </c>
      <c r="S239" s="388">
        <v>4</v>
      </c>
      <c r="T239" s="548">
        <v>0</v>
      </c>
      <c r="U239" s="548">
        <v>0.125</v>
      </c>
      <c r="V239" s="548">
        <v>0</v>
      </c>
      <c r="W239" s="548">
        <v>0.125</v>
      </c>
      <c r="X239" s="388">
        <v>-61</v>
      </c>
      <c r="Y239" s="388">
        <v>0</v>
      </c>
      <c r="Z239" s="388">
        <v>0</v>
      </c>
      <c r="AA239" s="388">
        <v>0</v>
      </c>
      <c r="AB239" s="388">
        <v>0</v>
      </c>
      <c r="AC239" s="388">
        <v>0</v>
      </c>
      <c r="AD239" s="388">
        <v>0</v>
      </c>
      <c r="AE239" s="388" t="s">
        <v>7724</v>
      </c>
      <c r="AG239" s="549">
        <v>0</v>
      </c>
      <c r="AH239" s="549">
        <v>1</v>
      </c>
      <c r="AI239" s="549">
        <v>1</v>
      </c>
      <c r="AJ239" s="549">
        <v>0</v>
      </c>
      <c r="AK239" s="549">
        <v>0</v>
      </c>
      <c r="AL239" s="549">
        <v>0</v>
      </c>
      <c r="AM239" s="549">
        <v>0</v>
      </c>
      <c r="AN239" s="549">
        <v>0</v>
      </c>
      <c r="AO239" s="549">
        <v>0</v>
      </c>
      <c r="AP239" s="549">
        <v>0</v>
      </c>
      <c r="AQ239" s="549">
        <v>1</v>
      </c>
      <c r="AS239" s="388">
        <v>3</v>
      </c>
      <c r="AT239" s="388">
        <v>0</v>
      </c>
      <c r="AU239" s="388">
        <v>0</v>
      </c>
      <c r="AV239" s="388">
        <v>0</v>
      </c>
      <c r="AW239" s="388">
        <v>0</v>
      </c>
      <c r="AX239" s="388">
        <v>0</v>
      </c>
      <c r="AY239" s="388">
        <v>0</v>
      </c>
      <c r="AZ239" s="388">
        <v>0</v>
      </c>
      <c r="BA239" s="388">
        <v>1</v>
      </c>
      <c r="BB239" s="548">
        <v>0</v>
      </c>
      <c r="BC239" s="548">
        <v>0</v>
      </c>
      <c r="BD239" s="548">
        <v>0</v>
      </c>
      <c r="BE239" s="548">
        <v>0</v>
      </c>
      <c r="BG239" s="388">
        <v>4</v>
      </c>
      <c r="BH239" s="388">
        <v>0</v>
      </c>
      <c r="BI239" s="388">
        <v>0</v>
      </c>
      <c r="BJ239" s="388">
        <v>0</v>
      </c>
      <c r="BK239" s="388">
        <v>0</v>
      </c>
      <c r="BL239" s="388">
        <v>0</v>
      </c>
      <c r="BM239" s="388">
        <v>0</v>
      </c>
      <c r="BN239" s="388">
        <v>1</v>
      </c>
      <c r="BO239" s="388">
        <v>3</v>
      </c>
      <c r="BP239" s="548">
        <v>0</v>
      </c>
      <c r="BQ239" s="548">
        <v>0.2</v>
      </c>
      <c r="BR239" s="548">
        <v>0</v>
      </c>
      <c r="BS239" s="548">
        <v>0.2</v>
      </c>
    </row>
    <row r="240" spans="1:71">
      <c r="A240" s="388" t="s">
        <v>11007</v>
      </c>
      <c r="B240" s="388" t="s">
        <v>11008</v>
      </c>
      <c r="C240" s="388">
        <v>24</v>
      </c>
      <c r="D240" s="388" t="s">
        <v>60</v>
      </c>
      <c r="E240" s="388" t="s">
        <v>34</v>
      </c>
      <c r="F240" s="388" t="s">
        <v>37</v>
      </c>
      <c r="G240" s="388">
        <v>6</v>
      </c>
      <c r="H240" s="388">
        <v>8</v>
      </c>
      <c r="I240" s="388">
        <v>7</v>
      </c>
      <c r="J240" s="388">
        <v>1</v>
      </c>
      <c r="K240" s="388">
        <v>1</v>
      </c>
      <c r="L240" s="388">
        <v>0</v>
      </c>
      <c r="M240" s="388">
        <v>0</v>
      </c>
      <c r="N240" s="388">
        <v>0</v>
      </c>
      <c r="O240" s="388">
        <v>0</v>
      </c>
      <c r="P240" s="388">
        <v>0</v>
      </c>
      <c r="Q240" s="388">
        <v>0</v>
      </c>
      <c r="R240" s="388">
        <v>1</v>
      </c>
      <c r="S240" s="388">
        <v>4</v>
      </c>
      <c r="T240" s="548">
        <v>0.14299999999999999</v>
      </c>
      <c r="U240" s="548">
        <v>0.25</v>
      </c>
      <c r="V240" s="548">
        <v>0.14299999999999999</v>
      </c>
      <c r="W240" s="548">
        <v>0.39300000000000002</v>
      </c>
      <c r="X240" s="388">
        <v>15</v>
      </c>
      <c r="Y240" s="388">
        <v>1</v>
      </c>
      <c r="Z240" s="388">
        <v>0</v>
      </c>
      <c r="AA240" s="388">
        <v>0</v>
      </c>
      <c r="AB240" s="388">
        <v>0</v>
      </c>
      <c r="AC240" s="388">
        <v>0</v>
      </c>
      <c r="AD240" s="388">
        <v>0</v>
      </c>
      <c r="AE240" s="388" t="s">
        <v>10038</v>
      </c>
      <c r="AG240" s="549">
        <v>0</v>
      </c>
      <c r="AH240" s="549">
        <v>0</v>
      </c>
      <c r="AI240" s="549">
        <v>0</v>
      </c>
      <c r="AJ240" s="549">
        <v>4</v>
      </c>
      <c r="AK240" s="549">
        <v>0</v>
      </c>
      <c r="AL240" s="549">
        <v>2</v>
      </c>
      <c r="AM240" s="549">
        <v>0</v>
      </c>
      <c r="AN240" s="549">
        <v>0</v>
      </c>
      <c r="AO240" s="549">
        <v>0</v>
      </c>
      <c r="AP240" s="549">
        <v>0</v>
      </c>
      <c r="AQ240" s="549">
        <v>0</v>
      </c>
      <c r="AS240" s="388">
        <v>4</v>
      </c>
      <c r="AT240" s="388">
        <v>0</v>
      </c>
      <c r="AU240" s="388">
        <v>1</v>
      </c>
      <c r="AV240" s="388">
        <v>0</v>
      </c>
      <c r="AW240" s="388">
        <v>0</v>
      </c>
      <c r="AX240" s="388">
        <v>0</v>
      </c>
      <c r="AY240" s="388">
        <v>0</v>
      </c>
      <c r="AZ240" s="388">
        <v>0</v>
      </c>
      <c r="BA240" s="388">
        <v>1</v>
      </c>
      <c r="BB240" s="548">
        <v>0.25</v>
      </c>
      <c r="BC240" s="548">
        <v>0.25</v>
      </c>
      <c r="BD240" s="548">
        <v>0.25</v>
      </c>
      <c r="BE240" s="548">
        <v>0.5</v>
      </c>
      <c r="BG240" s="388">
        <v>3</v>
      </c>
      <c r="BH240" s="388">
        <v>1</v>
      </c>
      <c r="BI240" s="388">
        <v>0</v>
      </c>
      <c r="BJ240" s="388">
        <v>0</v>
      </c>
      <c r="BK240" s="388">
        <v>0</v>
      </c>
      <c r="BL240" s="388">
        <v>0</v>
      </c>
      <c r="BM240" s="388">
        <v>0</v>
      </c>
      <c r="BN240" s="388">
        <v>1</v>
      </c>
      <c r="BO240" s="388">
        <v>3</v>
      </c>
      <c r="BP240" s="548">
        <v>0</v>
      </c>
      <c r="BQ240" s="548">
        <v>0.25</v>
      </c>
      <c r="BR240" s="548">
        <v>0</v>
      </c>
      <c r="BS240" s="548">
        <v>0.25</v>
      </c>
    </row>
    <row r="241" spans="1:71">
      <c r="A241" s="388" t="s">
        <v>11009</v>
      </c>
      <c r="B241" s="388" t="s">
        <v>11010</v>
      </c>
      <c r="C241" s="388">
        <v>25</v>
      </c>
      <c r="D241" s="388" t="s">
        <v>56</v>
      </c>
      <c r="E241" s="388" t="s">
        <v>43</v>
      </c>
      <c r="F241" s="388" t="s">
        <v>10</v>
      </c>
      <c r="G241" s="388">
        <v>7</v>
      </c>
      <c r="H241" s="388">
        <v>7</v>
      </c>
      <c r="I241" s="388">
        <v>7</v>
      </c>
      <c r="J241" s="388">
        <v>1</v>
      </c>
      <c r="K241" s="388">
        <v>2</v>
      </c>
      <c r="L241" s="388">
        <v>0</v>
      </c>
      <c r="M241" s="388">
        <v>0</v>
      </c>
      <c r="N241" s="388">
        <v>0</v>
      </c>
      <c r="O241" s="388">
        <v>0</v>
      </c>
      <c r="P241" s="388">
        <v>0</v>
      </c>
      <c r="Q241" s="388">
        <v>0</v>
      </c>
      <c r="R241" s="388">
        <v>0</v>
      </c>
      <c r="S241" s="388">
        <v>3</v>
      </c>
      <c r="T241" s="548">
        <v>0.28599999999999998</v>
      </c>
      <c r="U241" s="548">
        <v>0.28599999999999998</v>
      </c>
      <c r="V241" s="548">
        <v>0.28599999999999998</v>
      </c>
      <c r="W241" s="548">
        <v>0.57099999999999995</v>
      </c>
      <c r="X241" s="388">
        <v>56</v>
      </c>
      <c r="Y241" s="388">
        <v>2</v>
      </c>
      <c r="Z241" s="388">
        <v>0</v>
      </c>
      <c r="AA241" s="388">
        <v>0</v>
      </c>
      <c r="AB241" s="388">
        <v>0</v>
      </c>
      <c r="AC241" s="388">
        <v>0</v>
      </c>
      <c r="AD241" s="388">
        <v>0</v>
      </c>
      <c r="AE241" s="388" t="s">
        <v>6528</v>
      </c>
      <c r="AG241" s="549">
        <v>0</v>
      </c>
      <c r="AH241" s="549">
        <v>0</v>
      </c>
      <c r="AI241" s="549">
        <v>0</v>
      </c>
      <c r="AJ241" s="549">
        <v>0</v>
      </c>
      <c r="AK241" s="549">
        <v>0</v>
      </c>
      <c r="AL241" s="549">
        <v>0</v>
      </c>
      <c r="AM241" s="549">
        <v>1</v>
      </c>
      <c r="AN241" s="549">
        <v>0</v>
      </c>
      <c r="AO241" s="549">
        <v>0</v>
      </c>
      <c r="AP241" s="549">
        <v>1</v>
      </c>
      <c r="AQ241" s="549">
        <v>0</v>
      </c>
      <c r="AS241" s="388">
        <v>2</v>
      </c>
      <c r="AT241" s="388">
        <v>0</v>
      </c>
      <c r="AU241" s="388">
        <v>0</v>
      </c>
      <c r="AV241" s="388">
        <v>0</v>
      </c>
      <c r="AW241" s="388">
        <v>0</v>
      </c>
      <c r="AX241" s="388">
        <v>0</v>
      </c>
      <c r="AY241" s="388">
        <v>0</v>
      </c>
      <c r="AZ241" s="388">
        <v>0</v>
      </c>
      <c r="BA241" s="388">
        <v>1</v>
      </c>
      <c r="BB241" s="548">
        <v>0</v>
      </c>
      <c r="BC241" s="548">
        <v>0</v>
      </c>
      <c r="BD241" s="548">
        <v>0</v>
      </c>
      <c r="BE241" s="548">
        <v>0</v>
      </c>
      <c r="BG241" s="388">
        <v>5</v>
      </c>
      <c r="BH241" s="388">
        <v>1</v>
      </c>
      <c r="BI241" s="388">
        <v>2</v>
      </c>
      <c r="BJ241" s="388">
        <v>0</v>
      </c>
      <c r="BK241" s="388">
        <v>0</v>
      </c>
      <c r="BL241" s="388">
        <v>0</v>
      </c>
      <c r="BM241" s="388">
        <v>0</v>
      </c>
      <c r="BN241" s="388">
        <v>0</v>
      </c>
      <c r="BO241" s="388">
        <v>2</v>
      </c>
      <c r="BP241" s="548">
        <v>0.4</v>
      </c>
      <c r="BQ241" s="548">
        <v>0.4</v>
      </c>
      <c r="BR241" s="548">
        <v>0.4</v>
      </c>
      <c r="BS241" s="548">
        <v>0.8</v>
      </c>
    </row>
    <row r="242" spans="1:71">
      <c r="A242" s="388" t="s">
        <v>11011</v>
      </c>
      <c r="B242" s="388" t="s">
        <v>11012</v>
      </c>
      <c r="C242" s="388">
        <v>31</v>
      </c>
      <c r="D242" s="388" t="s">
        <v>53</v>
      </c>
      <c r="E242" s="388" t="s">
        <v>34</v>
      </c>
      <c r="F242" s="388" t="s">
        <v>10</v>
      </c>
      <c r="G242" s="388">
        <v>2</v>
      </c>
      <c r="H242" s="388">
        <v>7</v>
      </c>
      <c r="I242" s="388">
        <v>6</v>
      </c>
      <c r="J242" s="388">
        <v>0</v>
      </c>
      <c r="K242" s="388">
        <v>1</v>
      </c>
      <c r="L242" s="388">
        <v>0</v>
      </c>
      <c r="M242" s="388">
        <v>0</v>
      </c>
      <c r="N242" s="388">
        <v>0</v>
      </c>
      <c r="O242" s="388">
        <v>1</v>
      </c>
      <c r="P242" s="388">
        <v>0</v>
      </c>
      <c r="Q242" s="388">
        <v>0</v>
      </c>
      <c r="R242" s="388">
        <v>0</v>
      </c>
      <c r="S242" s="388">
        <v>2</v>
      </c>
      <c r="T242" s="548">
        <v>0.16700000000000001</v>
      </c>
      <c r="U242" s="548">
        <v>0.14299999999999999</v>
      </c>
      <c r="V242" s="548">
        <v>0.16700000000000001</v>
      </c>
      <c r="W242" s="548">
        <v>0.31</v>
      </c>
      <c r="X242" s="388">
        <v>-17</v>
      </c>
      <c r="Y242" s="388">
        <v>1</v>
      </c>
      <c r="Z242" s="388">
        <v>0</v>
      </c>
      <c r="AA242" s="388">
        <v>0</v>
      </c>
      <c r="AB242" s="388">
        <v>0</v>
      </c>
      <c r="AC242" s="388">
        <v>1</v>
      </c>
      <c r="AD242" s="388">
        <v>0</v>
      </c>
      <c r="AE242" s="388" t="s">
        <v>6524</v>
      </c>
      <c r="AG242" s="549">
        <v>0</v>
      </c>
      <c r="AH242" s="549">
        <v>2</v>
      </c>
      <c r="AI242" s="549">
        <v>0</v>
      </c>
      <c r="AJ242" s="549">
        <v>0</v>
      </c>
      <c r="AK242" s="549">
        <v>0</v>
      </c>
      <c r="AL242" s="549">
        <v>0</v>
      </c>
      <c r="AM242" s="549">
        <v>0</v>
      </c>
      <c r="AN242" s="549">
        <v>0</v>
      </c>
      <c r="AO242" s="549">
        <v>0</v>
      </c>
      <c r="AP242" s="549">
        <v>0</v>
      </c>
      <c r="AQ242" s="549">
        <v>0</v>
      </c>
      <c r="AS242" s="388">
        <v>1</v>
      </c>
      <c r="AT242" s="388">
        <v>0</v>
      </c>
      <c r="AU242" s="388">
        <v>0</v>
      </c>
      <c r="AV242" s="388">
        <v>0</v>
      </c>
      <c r="AW242" s="388">
        <v>0</v>
      </c>
      <c r="AX242" s="388">
        <v>0</v>
      </c>
      <c r="AY242" s="388">
        <v>0</v>
      </c>
      <c r="AZ242" s="388">
        <v>0</v>
      </c>
      <c r="BA242" s="388">
        <v>0</v>
      </c>
      <c r="BB242" s="548">
        <v>0</v>
      </c>
      <c r="BC242" s="548">
        <v>0</v>
      </c>
      <c r="BD242" s="548">
        <v>0</v>
      </c>
      <c r="BE242" s="548">
        <v>0</v>
      </c>
      <c r="BG242" s="388">
        <v>5</v>
      </c>
      <c r="BH242" s="388">
        <v>0</v>
      </c>
      <c r="BI242" s="388">
        <v>1</v>
      </c>
      <c r="BJ242" s="388">
        <v>0</v>
      </c>
      <c r="BK242" s="388">
        <v>0</v>
      </c>
      <c r="BL242" s="388">
        <v>0</v>
      </c>
      <c r="BM242" s="388">
        <v>1</v>
      </c>
      <c r="BN242" s="388">
        <v>0</v>
      </c>
      <c r="BO242" s="388">
        <v>2</v>
      </c>
      <c r="BP242" s="548">
        <v>0.2</v>
      </c>
      <c r="BQ242" s="548">
        <v>0.16700000000000001</v>
      </c>
      <c r="BR242" s="548">
        <v>0.2</v>
      </c>
      <c r="BS242" s="548">
        <v>0.36699999999999999</v>
      </c>
    </row>
    <row r="243" spans="1:71">
      <c r="A243" s="388" t="s">
        <v>7892</v>
      </c>
      <c r="B243" s="388" t="s">
        <v>7893</v>
      </c>
      <c r="C243" s="388">
        <v>25</v>
      </c>
      <c r="D243" s="388" t="s">
        <v>68</v>
      </c>
      <c r="E243" s="388" t="s">
        <v>43</v>
      </c>
      <c r="F243" s="388" t="s">
        <v>10</v>
      </c>
      <c r="G243" s="388">
        <v>9</v>
      </c>
      <c r="H243" s="388">
        <v>6</v>
      </c>
      <c r="I243" s="388">
        <v>6</v>
      </c>
      <c r="J243" s="388">
        <v>1</v>
      </c>
      <c r="K243" s="388">
        <v>0</v>
      </c>
      <c r="L243" s="388">
        <v>0</v>
      </c>
      <c r="M243" s="388">
        <v>0</v>
      </c>
      <c r="N243" s="388">
        <v>0</v>
      </c>
      <c r="O243" s="388">
        <v>0</v>
      </c>
      <c r="P243" s="388">
        <v>0</v>
      </c>
      <c r="Q243" s="388">
        <v>0</v>
      </c>
      <c r="R243" s="388">
        <v>0</v>
      </c>
      <c r="S243" s="388">
        <v>1</v>
      </c>
      <c r="T243" s="548">
        <v>0</v>
      </c>
      <c r="U243" s="548">
        <v>0</v>
      </c>
      <c r="V243" s="548">
        <v>0</v>
      </c>
      <c r="W243" s="548">
        <v>0</v>
      </c>
      <c r="X243" s="388">
        <v>-100</v>
      </c>
      <c r="Y243" s="388">
        <v>0</v>
      </c>
      <c r="Z243" s="388">
        <v>1</v>
      </c>
      <c r="AA243" s="388">
        <v>0</v>
      </c>
      <c r="AB243" s="388">
        <v>0</v>
      </c>
      <c r="AC243" s="388">
        <v>0</v>
      </c>
      <c r="AD243" s="388">
        <v>0</v>
      </c>
      <c r="AE243" s="388" t="s">
        <v>6656</v>
      </c>
      <c r="AG243" s="549">
        <v>0</v>
      </c>
      <c r="AH243" s="549">
        <v>0</v>
      </c>
      <c r="AI243" s="549">
        <v>0</v>
      </c>
      <c r="AJ243" s="549">
        <v>0</v>
      </c>
      <c r="AK243" s="549">
        <v>0</v>
      </c>
      <c r="AL243" s="549">
        <v>0</v>
      </c>
      <c r="AM243" s="549">
        <v>4</v>
      </c>
      <c r="AN243" s="549">
        <v>3</v>
      </c>
      <c r="AO243" s="549">
        <v>1</v>
      </c>
      <c r="AP243" s="549">
        <v>7</v>
      </c>
      <c r="AQ243" s="549">
        <v>0</v>
      </c>
      <c r="AS243" s="388">
        <v>1</v>
      </c>
      <c r="AT243" s="388">
        <v>0</v>
      </c>
      <c r="AU243" s="388">
        <v>0</v>
      </c>
      <c r="AV243" s="388">
        <v>0</v>
      </c>
      <c r="AW243" s="388">
        <v>0</v>
      </c>
      <c r="AX243" s="388">
        <v>0</v>
      </c>
      <c r="AY243" s="388">
        <v>0</v>
      </c>
      <c r="AZ243" s="388">
        <v>0</v>
      </c>
      <c r="BA243" s="388">
        <v>0</v>
      </c>
      <c r="BB243" s="548">
        <v>0</v>
      </c>
      <c r="BC243" s="548">
        <v>0</v>
      </c>
      <c r="BD243" s="548">
        <v>0</v>
      </c>
      <c r="BE243" s="548">
        <v>0</v>
      </c>
      <c r="BG243" s="388">
        <v>5</v>
      </c>
      <c r="BH243" s="388">
        <v>1</v>
      </c>
      <c r="BI243" s="388">
        <v>0</v>
      </c>
      <c r="BJ243" s="388">
        <v>0</v>
      </c>
      <c r="BK243" s="388">
        <v>0</v>
      </c>
      <c r="BL243" s="388">
        <v>0</v>
      </c>
      <c r="BM243" s="388">
        <v>0</v>
      </c>
      <c r="BN243" s="388">
        <v>0</v>
      </c>
      <c r="BO243" s="388">
        <v>1</v>
      </c>
      <c r="BP243" s="548">
        <v>0</v>
      </c>
      <c r="BQ243" s="548">
        <v>0</v>
      </c>
      <c r="BR243" s="548">
        <v>0</v>
      </c>
      <c r="BS243" s="548">
        <v>0</v>
      </c>
    </row>
    <row r="244" spans="1:71">
      <c r="A244" s="272" t="s">
        <v>6111</v>
      </c>
      <c r="B244" s="388" t="s">
        <v>11013</v>
      </c>
      <c r="C244" s="388">
        <v>31</v>
      </c>
      <c r="D244" s="388" t="s">
        <v>77</v>
      </c>
      <c r="E244" s="388" t="s">
        <v>43</v>
      </c>
      <c r="F244" s="388" t="s">
        <v>10</v>
      </c>
      <c r="G244" s="388">
        <v>3</v>
      </c>
      <c r="H244" s="388">
        <v>6</v>
      </c>
      <c r="I244" s="388">
        <v>6</v>
      </c>
      <c r="J244" s="388">
        <v>0</v>
      </c>
      <c r="K244" s="388">
        <v>2</v>
      </c>
      <c r="L244" s="388">
        <v>0</v>
      </c>
      <c r="M244" s="388">
        <v>0</v>
      </c>
      <c r="N244" s="388">
        <v>0</v>
      </c>
      <c r="O244" s="388">
        <v>0</v>
      </c>
      <c r="P244" s="388">
        <v>0</v>
      </c>
      <c r="Q244" s="388">
        <v>0</v>
      </c>
      <c r="R244" s="388">
        <v>0</v>
      </c>
      <c r="S244" s="388">
        <v>1</v>
      </c>
      <c r="T244" s="548">
        <v>0.33300000000000002</v>
      </c>
      <c r="U244" s="548">
        <v>0.33300000000000002</v>
      </c>
      <c r="V244" s="548">
        <v>0.33300000000000002</v>
      </c>
      <c r="W244" s="548">
        <v>0.66700000000000004</v>
      </c>
      <c r="X244" s="388">
        <v>85</v>
      </c>
      <c r="Y244" s="388">
        <v>2</v>
      </c>
      <c r="Z244" s="388">
        <v>0</v>
      </c>
      <c r="AA244" s="388">
        <v>0</v>
      </c>
      <c r="AB244" s="388">
        <v>0</v>
      </c>
      <c r="AC244" s="388">
        <v>0</v>
      </c>
      <c r="AD244" s="388">
        <v>0</v>
      </c>
      <c r="AE244" s="388" t="s">
        <v>6533</v>
      </c>
      <c r="AG244" s="549">
        <v>0</v>
      </c>
      <c r="AH244" s="549">
        <v>0</v>
      </c>
      <c r="AI244" s="549">
        <v>0</v>
      </c>
      <c r="AJ244" s="549">
        <v>0</v>
      </c>
      <c r="AK244" s="549">
        <v>1</v>
      </c>
      <c r="AL244" s="549">
        <v>0</v>
      </c>
      <c r="AM244" s="549">
        <v>0</v>
      </c>
      <c r="AN244" s="549">
        <v>0</v>
      </c>
      <c r="AO244" s="549">
        <v>0</v>
      </c>
      <c r="AP244" s="549">
        <v>0</v>
      </c>
      <c r="AQ244" s="549">
        <v>0</v>
      </c>
      <c r="AS244" s="388">
        <v>0</v>
      </c>
      <c r="AT244" s="388">
        <v>0</v>
      </c>
      <c r="AU244" s="388">
        <v>0</v>
      </c>
      <c r="AV244" s="388">
        <v>0</v>
      </c>
      <c r="AW244" s="388">
        <v>0</v>
      </c>
      <c r="AX244" s="388">
        <v>0</v>
      </c>
      <c r="AY244" s="388">
        <v>0</v>
      </c>
      <c r="AZ244" s="388">
        <v>0</v>
      </c>
      <c r="BA244" s="388">
        <v>0</v>
      </c>
      <c r="BB244" s="548">
        <v>0</v>
      </c>
      <c r="BC244" s="548">
        <v>0</v>
      </c>
      <c r="BD244" s="548">
        <v>0</v>
      </c>
      <c r="BE244" s="548">
        <v>0</v>
      </c>
      <c r="BG244" s="388">
        <v>6</v>
      </c>
      <c r="BH244" s="388">
        <v>0</v>
      </c>
      <c r="BI244" s="388">
        <v>2</v>
      </c>
      <c r="BJ244" s="388">
        <v>0</v>
      </c>
      <c r="BK244" s="388">
        <v>0</v>
      </c>
      <c r="BL244" s="388">
        <v>0</v>
      </c>
      <c r="BM244" s="388">
        <v>0</v>
      </c>
      <c r="BN244" s="388">
        <v>0</v>
      </c>
      <c r="BO244" s="388">
        <v>1</v>
      </c>
      <c r="BP244" s="548">
        <v>0.33300000000000002</v>
      </c>
      <c r="BQ244" s="548">
        <v>0.33300000000000002</v>
      </c>
      <c r="BR244" s="548">
        <v>0.33300000000000002</v>
      </c>
      <c r="BS244" s="548">
        <v>0.66600000000000004</v>
      </c>
    </row>
    <row r="245" spans="1:71">
      <c r="A245" s="388" t="s">
        <v>7946</v>
      </c>
      <c r="B245" s="388" t="s">
        <v>7947</v>
      </c>
      <c r="C245" s="388">
        <v>30</v>
      </c>
      <c r="D245" s="388" t="s">
        <v>77</v>
      </c>
      <c r="E245" s="388" t="s">
        <v>43</v>
      </c>
      <c r="F245" s="388" t="s">
        <v>10</v>
      </c>
      <c r="G245" s="388">
        <v>6</v>
      </c>
      <c r="H245" s="388">
        <v>6</v>
      </c>
      <c r="I245" s="388">
        <v>6</v>
      </c>
      <c r="J245" s="388">
        <v>1</v>
      </c>
      <c r="K245" s="388">
        <v>4</v>
      </c>
      <c r="L245" s="388">
        <v>1</v>
      </c>
      <c r="M245" s="388">
        <v>0</v>
      </c>
      <c r="N245" s="388">
        <v>0</v>
      </c>
      <c r="O245" s="388">
        <v>1</v>
      </c>
      <c r="P245" s="388">
        <v>0</v>
      </c>
      <c r="Q245" s="388">
        <v>0</v>
      </c>
      <c r="R245" s="388">
        <v>0</v>
      </c>
      <c r="S245" s="388">
        <v>1</v>
      </c>
      <c r="T245" s="548">
        <v>0.66700000000000004</v>
      </c>
      <c r="U245" s="548">
        <v>0.66700000000000004</v>
      </c>
      <c r="V245" s="548">
        <v>0.83299999999999996</v>
      </c>
      <c r="W245" s="548">
        <v>1.5</v>
      </c>
      <c r="X245" s="388">
        <v>311</v>
      </c>
      <c r="Y245" s="388">
        <v>5</v>
      </c>
      <c r="Z245" s="388">
        <v>0</v>
      </c>
      <c r="AA245" s="388">
        <v>0</v>
      </c>
      <c r="AB245" s="388">
        <v>0</v>
      </c>
      <c r="AC245" s="388">
        <v>0</v>
      </c>
      <c r="AD245" s="388">
        <v>0</v>
      </c>
      <c r="AE245" s="388" t="s">
        <v>11014</v>
      </c>
      <c r="AG245" s="549">
        <v>0</v>
      </c>
      <c r="AH245" s="549">
        <v>0</v>
      </c>
      <c r="AI245" s="549">
        <v>0</v>
      </c>
      <c r="AJ245" s="549">
        <v>0</v>
      </c>
      <c r="AK245" s="549">
        <v>0</v>
      </c>
      <c r="AL245" s="549">
        <v>0</v>
      </c>
      <c r="AM245" s="549">
        <v>0</v>
      </c>
      <c r="AN245" s="549">
        <v>0</v>
      </c>
      <c r="AO245" s="549">
        <v>0</v>
      </c>
      <c r="AP245" s="549">
        <v>0</v>
      </c>
      <c r="AQ245" s="549">
        <v>0</v>
      </c>
      <c r="AS245" s="388">
        <v>1</v>
      </c>
      <c r="AT245" s="388">
        <v>0</v>
      </c>
      <c r="AU245" s="388">
        <v>0</v>
      </c>
      <c r="AV245" s="388">
        <v>0</v>
      </c>
      <c r="AW245" s="388">
        <v>0</v>
      </c>
      <c r="AX245" s="388">
        <v>0</v>
      </c>
      <c r="AY245" s="388">
        <v>0</v>
      </c>
      <c r="AZ245" s="388">
        <v>0</v>
      </c>
      <c r="BA245" s="388">
        <v>0</v>
      </c>
      <c r="BB245" s="548">
        <v>0</v>
      </c>
      <c r="BC245" s="548">
        <v>0</v>
      </c>
      <c r="BD245" s="548">
        <v>0</v>
      </c>
      <c r="BE245" s="548">
        <v>0</v>
      </c>
      <c r="BG245" s="388">
        <v>5</v>
      </c>
      <c r="BH245" s="388">
        <v>1</v>
      </c>
      <c r="BI245" s="388">
        <v>4</v>
      </c>
      <c r="BJ245" s="388">
        <v>1</v>
      </c>
      <c r="BK245" s="388">
        <v>0</v>
      </c>
      <c r="BL245" s="388">
        <v>0</v>
      </c>
      <c r="BM245" s="388">
        <v>1</v>
      </c>
      <c r="BN245" s="388">
        <v>0</v>
      </c>
      <c r="BO245" s="388">
        <v>1</v>
      </c>
      <c r="BP245" s="548">
        <v>0.8</v>
      </c>
      <c r="BQ245" s="548">
        <v>0.8</v>
      </c>
      <c r="BR245" s="548">
        <v>1</v>
      </c>
      <c r="BS245" s="548">
        <v>1.8</v>
      </c>
    </row>
    <row r="246" spans="1:71">
      <c r="A246" s="388" t="s">
        <v>7834</v>
      </c>
      <c r="B246" s="388" t="s">
        <v>7835</v>
      </c>
      <c r="C246" s="388">
        <v>32</v>
      </c>
      <c r="D246" s="388" t="s">
        <v>97</v>
      </c>
      <c r="E246" s="388" t="s">
        <v>43</v>
      </c>
      <c r="F246" s="388" t="s">
        <v>35</v>
      </c>
      <c r="G246" s="388">
        <v>4</v>
      </c>
      <c r="H246" s="388">
        <v>6</v>
      </c>
      <c r="I246" s="388">
        <v>6</v>
      </c>
      <c r="J246" s="388">
        <v>0</v>
      </c>
      <c r="K246" s="388">
        <v>1</v>
      </c>
      <c r="L246" s="388">
        <v>0</v>
      </c>
      <c r="M246" s="388">
        <v>0</v>
      </c>
      <c r="N246" s="388">
        <v>0</v>
      </c>
      <c r="O246" s="388">
        <v>0</v>
      </c>
      <c r="P246" s="388">
        <v>0</v>
      </c>
      <c r="Q246" s="388">
        <v>0</v>
      </c>
      <c r="R246" s="388">
        <v>0</v>
      </c>
      <c r="S246" s="388">
        <v>4</v>
      </c>
      <c r="T246" s="548">
        <v>0.16700000000000001</v>
      </c>
      <c r="U246" s="548">
        <v>0.16700000000000001</v>
      </c>
      <c r="V246" s="548">
        <v>0.16700000000000001</v>
      </c>
      <c r="W246" s="548">
        <v>0.33300000000000002</v>
      </c>
      <c r="X246" s="388">
        <v>-12</v>
      </c>
      <c r="Y246" s="388">
        <v>1</v>
      </c>
      <c r="Z246" s="388">
        <v>0</v>
      </c>
      <c r="AA246" s="388">
        <v>0</v>
      </c>
      <c r="AB246" s="388">
        <v>0</v>
      </c>
      <c r="AC246" s="388">
        <v>0</v>
      </c>
      <c r="AD246" s="388">
        <v>0</v>
      </c>
      <c r="AE246" s="388" t="s">
        <v>6527</v>
      </c>
      <c r="AG246" s="549">
        <v>0</v>
      </c>
      <c r="AH246" s="549">
        <v>0</v>
      </c>
      <c r="AI246" s="549">
        <v>2</v>
      </c>
      <c r="AJ246" s="549">
        <v>0</v>
      </c>
      <c r="AK246" s="549">
        <v>0</v>
      </c>
      <c r="AL246" s="549">
        <v>0</v>
      </c>
      <c r="AM246" s="549">
        <v>0</v>
      </c>
      <c r="AN246" s="549">
        <v>0</v>
      </c>
      <c r="AO246" s="549">
        <v>0</v>
      </c>
      <c r="AP246" s="549">
        <v>0</v>
      </c>
      <c r="AQ246" s="549">
        <v>0</v>
      </c>
      <c r="AS246" s="388">
        <v>0</v>
      </c>
      <c r="AT246" s="388">
        <v>0</v>
      </c>
      <c r="AU246" s="388">
        <v>0</v>
      </c>
      <c r="AV246" s="388">
        <v>0</v>
      </c>
      <c r="AW246" s="388">
        <v>0</v>
      </c>
      <c r="AX246" s="388">
        <v>0</v>
      </c>
      <c r="AY246" s="388">
        <v>0</v>
      </c>
      <c r="AZ246" s="388">
        <v>0</v>
      </c>
      <c r="BA246" s="388">
        <v>0</v>
      </c>
      <c r="BB246" s="548">
        <v>0</v>
      </c>
      <c r="BC246" s="548">
        <v>0</v>
      </c>
      <c r="BD246" s="548">
        <v>0</v>
      </c>
      <c r="BE246" s="548">
        <v>0</v>
      </c>
      <c r="BG246" s="388">
        <v>6</v>
      </c>
      <c r="BH246" s="388">
        <v>0</v>
      </c>
      <c r="BI246" s="388">
        <v>1</v>
      </c>
      <c r="BJ246" s="388">
        <v>0</v>
      </c>
      <c r="BK246" s="388">
        <v>0</v>
      </c>
      <c r="BL246" s="388">
        <v>0</v>
      </c>
      <c r="BM246" s="388">
        <v>0</v>
      </c>
      <c r="BN246" s="388">
        <v>0</v>
      </c>
      <c r="BO246" s="388">
        <v>4</v>
      </c>
      <c r="BP246" s="548">
        <v>0.16700000000000001</v>
      </c>
      <c r="BQ246" s="548">
        <v>0.16700000000000001</v>
      </c>
      <c r="BR246" s="548">
        <v>0.16700000000000001</v>
      </c>
      <c r="BS246" s="548">
        <v>0.33400000000000002</v>
      </c>
    </row>
    <row r="247" spans="1:71">
      <c r="A247" s="388" t="s">
        <v>11015</v>
      </c>
      <c r="B247" s="388" t="s">
        <v>11016</v>
      </c>
      <c r="C247" s="388">
        <v>31</v>
      </c>
      <c r="D247" s="388" t="s">
        <v>64</v>
      </c>
      <c r="E247" s="388" t="s">
        <v>34</v>
      </c>
      <c r="F247" s="388" t="s">
        <v>10</v>
      </c>
      <c r="G247" s="388">
        <v>2</v>
      </c>
      <c r="H247" s="388">
        <v>6</v>
      </c>
      <c r="I247" s="388">
        <v>6</v>
      </c>
      <c r="J247" s="388">
        <v>0</v>
      </c>
      <c r="K247" s="388">
        <v>1</v>
      </c>
      <c r="L247" s="388">
        <v>1</v>
      </c>
      <c r="M247" s="388">
        <v>0</v>
      </c>
      <c r="N247" s="388">
        <v>0</v>
      </c>
      <c r="O247" s="388">
        <v>0</v>
      </c>
      <c r="P247" s="388">
        <v>0</v>
      </c>
      <c r="Q247" s="388">
        <v>0</v>
      </c>
      <c r="R247" s="388">
        <v>0</v>
      </c>
      <c r="S247" s="388">
        <v>2</v>
      </c>
      <c r="T247" s="548">
        <v>0.16700000000000001</v>
      </c>
      <c r="U247" s="548">
        <v>0.16700000000000001</v>
      </c>
      <c r="V247" s="548">
        <v>0.33300000000000002</v>
      </c>
      <c r="W247" s="548">
        <v>0.5</v>
      </c>
      <c r="X247" s="388">
        <v>34</v>
      </c>
      <c r="Y247" s="388">
        <v>2</v>
      </c>
      <c r="Z247" s="388">
        <v>0</v>
      </c>
      <c r="AA247" s="388">
        <v>0</v>
      </c>
      <c r="AB247" s="388">
        <v>0</v>
      </c>
      <c r="AC247" s="388">
        <v>0</v>
      </c>
      <c r="AD247" s="388">
        <v>0</v>
      </c>
      <c r="AE247" s="388" t="s">
        <v>6533</v>
      </c>
      <c r="AG247" s="549">
        <v>0</v>
      </c>
      <c r="AH247" s="549">
        <v>0</v>
      </c>
      <c r="AI247" s="549">
        <v>0</v>
      </c>
      <c r="AJ247" s="549">
        <v>0</v>
      </c>
      <c r="AK247" s="549">
        <v>2</v>
      </c>
      <c r="AL247" s="549">
        <v>0</v>
      </c>
      <c r="AM247" s="549">
        <v>0</v>
      </c>
      <c r="AN247" s="549">
        <v>0</v>
      </c>
      <c r="AO247" s="549">
        <v>0</v>
      </c>
      <c r="AP247" s="549">
        <v>0</v>
      </c>
      <c r="AQ247" s="549">
        <v>0</v>
      </c>
      <c r="AS247" s="388">
        <v>5</v>
      </c>
      <c r="AT247" s="388">
        <v>0</v>
      </c>
      <c r="AU247" s="388">
        <v>1</v>
      </c>
      <c r="AV247" s="388">
        <v>1</v>
      </c>
      <c r="AW247" s="388">
        <v>0</v>
      </c>
      <c r="AX247" s="388">
        <v>0</v>
      </c>
      <c r="AY247" s="388">
        <v>0</v>
      </c>
      <c r="AZ247" s="388">
        <v>0</v>
      </c>
      <c r="BA247" s="388">
        <v>1</v>
      </c>
      <c r="BB247" s="548">
        <v>0.2</v>
      </c>
      <c r="BC247" s="548">
        <v>0.2</v>
      </c>
      <c r="BD247" s="548">
        <v>0.4</v>
      </c>
      <c r="BE247" s="548">
        <v>0.6</v>
      </c>
      <c r="BG247" s="388">
        <v>1</v>
      </c>
      <c r="BH247" s="388">
        <v>0</v>
      </c>
      <c r="BI247" s="388">
        <v>0</v>
      </c>
      <c r="BJ247" s="388">
        <v>0</v>
      </c>
      <c r="BK247" s="388">
        <v>0</v>
      </c>
      <c r="BL247" s="388">
        <v>0</v>
      </c>
      <c r="BM247" s="388">
        <v>0</v>
      </c>
      <c r="BN247" s="388">
        <v>0</v>
      </c>
      <c r="BO247" s="388">
        <v>1</v>
      </c>
      <c r="BP247" s="548">
        <v>0</v>
      </c>
      <c r="BQ247" s="548">
        <v>0</v>
      </c>
      <c r="BR247" s="548">
        <v>0</v>
      </c>
      <c r="BS247" s="548">
        <v>0</v>
      </c>
    </row>
    <row r="248" spans="1:71">
      <c r="A248" s="388" t="s">
        <v>11017</v>
      </c>
      <c r="B248" s="388" t="s">
        <v>11018</v>
      </c>
      <c r="C248" s="388">
        <v>30</v>
      </c>
      <c r="D248" s="388" t="s">
        <v>38</v>
      </c>
      <c r="E248" s="388" t="s">
        <v>34</v>
      </c>
      <c r="F248" s="388" t="s">
        <v>35</v>
      </c>
      <c r="G248" s="388">
        <v>5</v>
      </c>
      <c r="H248" s="388">
        <v>7</v>
      </c>
      <c r="I248" s="388">
        <v>5</v>
      </c>
      <c r="J248" s="388">
        <v>2</v>
      </c>
      <c r="K248" s="388">
        <v>1</v>
      </c>
      <c r="L248" s="388">
        <v>0</v>
      </c>
      <c r="M248" s="388">
        <v>0</v>
      </c>
      <c r="N248" s="388">
        <v>1</v>
      </c>
      <c r="O248" s="388">
        <v>2</v>
      </c>
      <c r="P248" s="388">
        <v>0</v>
      </c>
      <c r="Q248" s="388">
        <v>0</v>
      </c>
      <c r="R248" s="388">
        <v>2</v>
      </c>
      <c r="S248" s="388">
        <v>3</v>
      </c>
      <c r="T248" s="548">
        <v>0.2</v>
      </c>
      <c r="U248" s="548">
        <v>0.42899999999999999</v>
      </c>
      <c r="V248" s="548">
        <v>0.8</v>
      </c>
      <c r="W248" s="548">
        <v>1.2290000000000001</v>
      </c>
      <c r="X248" s="388">
        <v>231</v>
      </c>
      <c r="Y248" s="388">
        <v>4</v>
      </c>
      <c r="Z248" s="388">
        <v>0</v>
      </c>
      <c r="AA248" s="388">
        <v>0</v>
      </c>
      <c r="AB248" s="388">
        <v>0</v>
      </c>
      <c r="AC248" s="388">
        <v>0</v>
      </c>
      <c r="AD248" s="388">
        <v>0</v>
      </c>
      <c r="AE248" s="388" t="s">
        <v>11019</v>
      </c>
      <c r="AG248" s="549">
        <v>0</v>
      </c>
      <c r="AH248" s="549">
        <v>0</v>
      </c>
      <c r="AI248" s="549">
        <v>0</v>
      </c>
      <c r="AJ248" s="549">
        <v>1</v>
      </c>
      <c r="AK248" s="549">
        <v>1</v>
      </c>
      <c r="AL248" s="549">
        <v>0</v>
      </c>
      <c r="AM248" s="549">
        <v>1</v>
      </c>
      <c r="AN248" s="549">
        <v>0</v>
      </c>
      <c r="AO248" s="549">
        <v>1</v>
      </c>
      <c r="AP248" s="549">
        <v>2</v>
      </c>
      <c r="AQ248" s="549">
        <v>0</v>
      </c>
      <c r="AS248" s="388">
        <v>1</v>
      </c>
      <c r="AT248" s="388">
        <v>1</v>
      </c>
      <c r="AU248" s="388">
        <v>1</v>
      </c>
      <c r="AV248" s="388">
        <v>0</v>
      </c>
      <c r="AW248" s="388">
        <v>0</v>
      </c>
      <c r="AX248" s="388">
        <v>1</v>
      </c>
      <c r="AY248" s="388">
        <v>1</v>
      </c>
      <c r="AZ248" s="388">
        <v>0</v>
      </c>
      <c r="BA248" s="388">
        <v>0</v>
      </c>
      <c r="BB248" s="548">
        <v>1</v>
      </c>
      <c r="BC248" s="548">
        <v>1</v>
      </c>
      <c r="BD248" s="548">
        <v>4</v>
      </c>
      <c r="BE248" s="548">
        <v>5</v>
      </c>
      <c r="BG248" s="388">
        <v>4</v>
      </c>
      <c r="BH248" s="388">
        <v>1</v>
      </c>
      <c r="BI248" s="388">
        <v>0</v>
      </c>
      <c r="BJ248" s="388">
        <v>0</v>
      </c>
      <c r="BK248" s="388">
        <v>0</v>
      </c>
      <c r="BL248" s="388">
        <v>0</v>
      </c>
      <c r="BM248" s="388">
        <v>1</v>
      </c>
      <c r="BN248" s="388">
        <v>2</v>
      </c>
      <c r="BO248" s="388">
        <v>3</v>
      </c>
      <c r="BP248" s="548">
        <v>0</v>
      </c>
      <c r="BQ248" s="548">
        <v>0.33300000000000002</v>
      </c>
      <c r="BR248" s="548">
        <v>0</v>
      </c>
      <c r="BS248" s="548">
        <v>0.33300000000000002</v>
      </c>
    </row>
    <row r="249" spans="1:71">
      <c r="A249" s="388" t="s">
        <v>7934</v>
      </c>
      <c r="B249" s="388" t="s">
        <v>7935</v>
      </c>
      <c r="C249" s="388">
        <v>28</v>
      </c>
      <c r="D249" s="388" t="s">
        <v>97</v>
      </c>
      <c r="E249" s="388" t="s">
        <v>43</v>
      </c>
      <c r="F249" s="388" t="s">
        <v>10</v>
      </c>
      <c r="G249" s="388">
        <v>5</v>
      </c>
      <c r="H249" s="388">
        <v>6</v>
      </c>
      <c r="I249" s="388">
        <v>5</v>
      </c>
      <c r="J249" s="388">
        <v>0</v>
      </c>
      <c r="K249" s="388">
        <v>2</v>
      </c>
      <c r="L249" s="388">
        <v>0</v>
      </c>
      <c r="M249" s="388">
        <v>0</v>
      </c>
      <c r="N249" s="388">
        <v>0</v>
      </c>
      <c r="O249" s="388">
        <v>2</v>
      </c>
      <c r="P249" s="388">
        <v>0</v>
      </c>
      <c r="Q249" s="388">
        <v>0</v>
      </c>
      <c r="R249" s="388">
        <v>0</v>
      </c>
      <c r="S249" s="388">
        <v>1</v>
      </c>
      <c r="T249" s="548">
        <v>0.4</v>
      </c>
      <c r="U249" s="548">
        <v>0.33300000000000002</v>
      </c>
      <c r="V249" s="548">
        <v>0.4</v>
      </c>
      <c r="W249" s="548">
        <v>0.73299999999999998</v>
      </c>
      <c r="X249" s="388">
        <v>92</v>
      </c>
      <c r="Y249" s="388">
        <v>2</v>
      </c>
      <c r="Z249" s="388">
        <v>0</v>
      </c>
      <c r="AA249" s="388">
        <v>0</v>
      </c>
      <c r="AB249" s="388">
        <v>0</v>
      </c>
      <c r="AC249" s="388">
        <v>1</v>
      </c>
      <c r="AD249" s="388">
        <v>0</v>
      </c>
      <c r="AE249" s="388" t="s">
        <v>10025</v>
      </c>
      <c r="AG249" s="549">
        <v>0</v>
      </c>
      <c r="AH249" s="549">
        <v>3</v>
      </c>
      <c r="AI249" s="549">
        <v>1</v>
      </c>
      <c r="AJ249" s="549">
        <v>0</v>
      </c>
      <c r="AK249" s="549">
        <v>0</v>
      </c>
      <c r="AL249" s="549">
        <v>0</v>
      </c>
      <c r="AM249" s="549">
        <v>0</v>
      </c>
      <c r="AN249" s="549">
        <v>0</v>
      </c>
      <c r="AO249" s="549">
        <v>0</v>
      </c>
      <c r="AP249" s="549">
        <v>0</v>
      </c>
      <c r="AQ249" s="549">
        <v>0</v>
      </c>
      <c r="AS249" s="388">
        <v>0</v>
      </c>
      <c r="AT249" s="388">
        <v>0</v>
      </c>
      <c r="AU249" s="388">
        <v>0</v>
      </c>
      <c r="AV249" s="388">
        <v>0</v>
      </c>
      <c r="AW249" s="388">
        <v>0</v>
      </c>
      <c r="AX249" s="388">
        <v>0</v>
      </c>
      <c r="AY249" s="388">
        <v>0</v>
      </c>
      <c r="AZ249" s="388">
        <v>0</v>
      </c>
      <c r="BA249" s="388">
        <v>0</v>
      </c>
      <c r="BB249" s="548">
        <v>0</v>
      </c>
      <c r="BC249" s="548">
        <v>0</v>
      </c>
      <c r="BD249" s="548">
        <v>0</v>
      </c>
      <c r="BE249" s="548">
        <v>0</v>
      </c>
      <c r="BG249" s="388">
        <v>5</v>
      </c>
      <c r="BH249" s="388">
        <v>0</v>
      </c>
      <c r="BI249" s="388">
        <v>2</v>
      </c>
      <c r="BJ249" s="388">
        <v>0</v>
      </c>
      <c r="BK249" s="388">
        <v>0</v>
      </c>
      <c r="BL249" s="388">
        <v>0</v>
      </c>
      <c r="BM249" s="388">
        <v>2</v>
      </c>
      <c r="BN249" s="388">
        <v>0</v>
      </c>
      <c r="BO249" s="388">
        <v>1</v>
      </c>
      <c r="BP249" s="548">
        <v>0.4</v>
      </c>
      <c r="BQ249" s="548">
        <v>0.33300000000000002</v>
      </c>
      <c r="BR249" s="548">
        <v>0.4</v>
      </c>
      <c r="BS249" s="548">
        <v>0.73299999999999998</v>
      </c>
    </row>
    <row r="250" spans="1:71">
      <c r="A250" s="388" t="s">
        <v>11020</v>
      </c>
      <c r="B250" s="388" t="s">
        <v>11021</v>
      </c>
      <c r="C250" s="388">
        <v>28</v>
      </c>
      <c r="D250" s="388" t="s">
        <v>36</v>
      </c>
      <c r="E250" s="388" t="s">
        <v>34</v>
      </c>
      <c r="F250" s="388" t="s">
        <v>35</v>
      </c>
      <c r="G250" s="388">
        <v>7</v>
      </c>
      <c r="H250" s="388">
        <v>6</v>
      </c>
      <c r="I250" s="388">
        <v>5</v>
      </c>
      <c r="J250" s="388">
        <v>0</v>
      </c>
      <c r="K250" s="388">
        <v>1</v>
      </c>
      <c r="L250" s="388">
        <v>1</v>
      </c>
      <c r="M250" s="388">
        <v>0</v>
      </c>
      <c r="N250" s="388">
        <v>0</v>
      </c>
      <c r="O250" s="388">
        <v>0</v>
      </c>
      <c r="P250" s="388">
        <v>0</v>
      </c>
      <c r="Q250" s="388">
        <v>0</v>
      </c>
      <c r="R250" s="388">
        <v>1</v>
      </c>
      <c r="S250" s="388">
        <v>2</v>
      </c>
      <c r="T250" s="548">
        <v>0.2</v>
      </c>
      <c r="U250" s="548">
        <v>0.33300000000000002</v>
      </c>
      <c r="V250" s="548">
        <v>0.4</v>
      </c>
      <c r="W250" s="548">
        <v>0.73299999999999998</v>
      </c>
      <c r="X250" s="388">
        <v>102</v>
      </c>
      <c r="Y250" s="388">
        <v>2</v>
      </c>
      <c r="Z250" s="388">
        <v>0</v>
      </c>
      <c r="AA250" s="388">
        <v>0</v>
      </c>
      <c r="AB250" s="388">
        <v>0</v>
      </c>
      <c r="AC250" s="388">
        <v>0</v>
      </c>
      <c r="AD250" s="388">
        <v>0</v>
      </c>
      <c r="AE250" s="388" t="s">
        <v>10022</v>
      </c>
      <c r="AG250" s="549">
        <v>0</v>
      </c>
      <c r="AH250" s="549">
        <v>6</v>
      </c>
      <c r="AI250" s="549">
        <v>0</v>
      </c>
      <c r="AJ250" s="549">
        <v>0</v>
      </c>
      <c r="AK250" s="549">
        <v>0</v>
      </c>
      <c r="AL250" s="549">
        <v>0</v>
      </c>
      <c r="AM250" s="549">
        <v>0</v>
      </c>
      <c r="AN250" s="549">
        <v>0</v>
      </c>
      <c r="AO250" s="549">
        <v>0</v>
      </c>
      <c r="AP250" s="549">
        <v>0</v>
      </c>
      <c r="AQ250" s="549">
        <v>1</v>
      </c>
      <c r="AS250" s="388">
        <v>2</v>
      </c>
      <c r="AT250" s="388">
        <v>0</v>
      </c>
      <c r="AU250" s="388">
        <v>0</v>
      </c>
      <c r="AV250" s="388">
        <v>0</v>
      </c>
      <c r="AW250" s="388">
        <v>0</v>
      </c>
      <c r="AX250" s="388">
        <v>0</v>
      </c>
      <c r="AY250" s="388">
        <v>0</v>
      </c>
      <c r="AZ250" s="388">
        <v>0</v>
      </c>
      <c r="BA250" s="388">
        <v>2</v>
      </c>
      <c r="BB250" s="548">
        <v>0</v>
      </c>
      <c r="BC250" s="548">
        <v>0</v>
      </c>
      <c r="BD250" s="548">
        <v>0</v>
      </c>
      <c r="BE250" s="548">
        <v>0</v>
      </c>
      <c r="BG250" s="388">
        <v>3</v>
      </c>
      <c r="BH250" s="388">
        <v>0</v>
      </c>
      <c r="BI250" s="388">
        <v>1</v>
      </c>
      <c r="BJ250" s="388">
        <v>1</v>
      </c>
      <c r="BK250" s="388">
        <v>0</v>
      </c>
      <c r="BL250" s="388">
        <v>0</v>
      </c>
      <c r="BM250" s="388">
        <v>0</v>
      </c>
      <c r="BN250" s="388">
        <v>1</v>
      </c>
      <c r="BO250" s="388">
        <v>0</v>
      </c>
      <c r="BP250" s="548">
        <v>0.33300000000000002</v>
      </c>
      <c r="BQ250" s="548">
        <v>0.5</v>
      </c>
      <c r="BR250" s="548">
        <v>0.66700000000000004</v>
      </c>
      <c r="BS250" s="548">
        <v>1.167</v>
      </c>
    </row>
    <row r="251" spans="1:71">
      <c r="A251" s="388" t="s">
        <v>7930</v>
      </c>
      <c r="B251" s="388" t="s">
        <v>7931</v>
      </c>
      <c r="C251" s="388">
        <v>25</v>
      </c>
      <c r="D251" s="388" t="s">
        <v>97</v>
      </c>
      <c r="E251" s="388" t="s">
        <v>43</v>
      </c>
      <c r="F251" s="388" t="s">
        <v>10</v>
      </c>
      <c r="G251" s="388">
        <v>5</v>
      </c>
      <c r="H251" s="388">
        <v>6</v>
      </c>
      <c r="I251" s="388">
        <v>5</v>
      </c>
      <c r="J251" s="388">
        <v>0</v>
      </c>
      <c r="K251" s="388">
        <v>2</v>
      </c>
      <c r="L251" s="388">
        <v>1</v>
      </c>
      <c r="M251" s="388">
        <v>0</v>
      </c>
      <c r="N251" s="388">
        <v>0</v>
      </c>
      <c r="O251" s="388">
        <v>1</v>
      </c>
      <c r="P251" s="388">
        <v>0</v>
      </c>
      <c r="Q251" s="388">
        <v>0</v>
      </c>
      <c r="R251" s="388">
        <v>1</v>
      </c>
      <c r="S251" s="388">
        <v>1</v>
      </c>
      <c r="T251" s="548">
        <v>0.4</v>
      </c>
      <c r="U251" s="548">
        <v>0.5</v>
      </c>
      <c r="V251" s="548">
        <v>0.6</v>
      </c>
      <c r="W251" s="548">
        <v>1.1000000000000001</v>
      </c>
      <c r="X251" s="388">
        <v>188</v>
      </c>
      <c r="Y251" s="388">
        <v>3</v>
      </c>
      <c r="Z251" s="388">
        <v>0</v>
      </c>
      <c r="AA251" s="388">
        <v>0</v>
      </c>
      <c r="AB251" s="388">
        <v>0</v>
      </c>
      <c r="AC251" s="388">
        <v>0</v>
      </c>
      <c r="AD251" s="388">
        <v>0</v>
      </c>
      <c r="AE251" s="388" t="s">
        <v>6531</v>
      </c>
      <c r="AG251" s="549">
        <v>0</v>
      </c>
      <c r="AH251" s="549">
        <v>0</v>
      </c>
      <c r="AI251" s="549">
        <v>0</v>
      </c>
      <c r="AJ251" s="549">
        <v>0</v>
      </c>
      <c r="AK251" s="549">
        <v>0</v>
      </c>
      <c r="AL251" s="549">
        <v>0</v>
      </c>
      <c r="AM251" s="549">
        <v>0</v>
      </c>
      <c r="AN251" s="549">
        <v>0</v>
      </c>
      <c r="AO251" s="549">
        <v>1</v>
      </c>
      <c r="AP251" s="549">
        <v>1</v>
      </c>
      <c r="AQ251" s="549">
        <v>0</v>
      </c>
      <c r="AS251" s="388">
        <v>2</v>
      </c>
      <c r="AT251" s="388">
        <v>0</v>
      </c>
      <c r="AU251" s="388">
        <v>1</v>
      </c>
      <c r="AV251" s="388">
        <v>1</v>
      </c>
      <c r="AW251" s="388">
        <v>0</v>
      </c>
      <c r="AX251" s="388">
        <v>0</v>
      </c>
      <c r="AY251" s="388">
        <v>1</v>
      </c>
      <c r="AZ251" s="388">
        <v>1</v>
      </c>
      <c r="BA251" s="388">
        <v>0</v>
      </c>
      <c r="BB251" s="548">
        <v>0.5</v>
      </c>
      <c r="BC251" s="548">
        <v>0.66700000000000004</v>
      </c>
      <c r="BD251" s="548">
        <v>1</v>
      </c>
      <c r="BE251" s="548">
        <v>1.667</v>
      </c>
      <c r="BG251" s="388">
        <v>3</v>
      </c>
      <c r="BH251" s="388">
        <v>0</v>
      </c>
      <c r="BI251" s="388">
        <v>1</v>
      </c>
      <c r="BJ251" s="388">
        <v>0</v>
      </c>
      <c r="BK251" s="388">
        <v>0</v>
      </c>
      <c r="BL251" s="388">
        <v>0</v>
      </c>
      <c r="BM251" s="388">
        <v>0</v>
      </c>
      <c r="BN251" s="388">
        <v>0</v>
      </c>
      <c r="BO251" s="388">
        <v>1</v>
      </c>
      <c r="BP251" s="548">
        <v>0.33300000000000002</v>
      </c>
      <c r="BQ251" s="548">
        <v>0.33300000000000002</v>
      </c>
      <c r="BR251" s="548">
        <v>0.33300000000000002</v>
      </c>
      <c r="BS251" s="548">
        <v>0.66600000000000004</v>
      </c>
    </row>
    <row r="252" spans="1:71">
      <c r="A252" s="388" t="s">
        <v>11022</v>
      </c>
      <c r="B252" s="388" t="s">
        <v>11023</v>
      </c>
      <c r="C252" s="388">
        <v>27</v>
      </c>
      <c r="D252" s="388" t="s">
        <v>49</v>
      </c>
      <c r="E252" s="388" t="s">
        <v>43</v>
      </c>
      <c r="F252" s="388" t="s">
        <v>10</v>
      </c>
      <c r="G252" s="388">
        <v>2</v>
      </c>
      <c r="H252" s="388">
        <v>5</v>
      </c>
      <c r="I252" s="388">
        <v>5</v>
      </c>
      <c r="J252" s="388">
        <v>0</v>
      </c>
      <c r="K252" s="388">
        <v>1</v>
      </c>
      <c r="L252" s="388">
        <v>0</v>
      </c>
      <c r="M252" s="388">
        <v>0</v>
      </c>
      <c r="N252" s="388">
        <v>0</v>
      </c>
      <c r="O252" s="388">
        <v>0</v>
      </c>
      <c r="P252" s="388">
        <v>0</v>
      </c>
      <c r="Q252" s="388">
        <v>0</v>
      </c>
      <c r="R252" s="388">
        <v>0</v>
      </c>
      <c r="S252" s="388">
        <v>2</v>
      </c>
      <c r="T252" s="548">
        <v>0.2</v>
      </c>
      <c r="U252" s="548">
        <v>0.2</v>
      </c>
      <c r="V252" s="548">
        <v>0.2</v>
      </c>
      <c r="W252" s="548">
        <v>0.4</v>
      </c>
      <c r="X252" s="388">
        <v>11</v>
      </c>
      <c r="Y252" s="388">
        <v>1</v>
      </c>
      <c r="Z252" s="388">
        <v>0</v>
      </c>
      <c r="AA252" s="388">
        <v>0</v>
      </c>
      <c r="AB252" s="388">
        <v>0</v>
      </c>
      <c r="AC252" s="388">
        <v>0</v>
      </c>
      <c r="AD252" s="388">
        <v>0</v>
      </c>
      <c r="AE252" s="388" t="s">
        <v>6524</v>
      </c>
      <c r="AG252" s="549">
        <v>0</v>
      </c>
      <c r="AH252" s="549">
        <v>2</v>
      </c>
      <c r="AI252" s="549">
        <v>0</v>
      </c>
      <c r="AJ252" s="549">
        <v>0</v>
      </c>
      <c r="AK252" s="549">
        <v>0</v>
      </c>
      <c r="AL252" s="549">
        <v>0</v>
      </c>
      <c r="AM252" s="549">
        <v>0</v>
      </c>
      <c r="AN252" s="549">
        <v>0</v>
      </c>
      <c r="AO252" s="549">
        <v>0</v>
      </c>
      <c r="AP252" s="549">
        <v>0</v>
      </c>
      <c r="AQ252" s="549">
        <v>0</v>
      </c>
      <c r="AS252" s="388">
        <v>0</v>
      </c>
      <c r="AT252" s="388">
        <v>0</v>
      </c>
      <c r="AU252" s="388">
        <v>0</v>
      </c>
      <c r="AV252" s="388">
        <v>0</v>
      </c>
      <c r="AW252" s="388">
        <v>0</v>
      </c>
      <c r="AX252" s="388">
        <v>0</v>
      </c>
      <c r="AY252" s="388">
        <v>0</v>
      </c>
      <c r="AZ252" s="388">
        <v>0</v>
      </c>
      <c r="BA252" s="388">
        <v>0</v>
      </c>
      <c r="BB252" s="548">
        <v>0</v>
      </c>
      <c r="BC252" s="548">
        <v>0</v>
      </c>
      <c r="BD252" s="548">
        <v>0</v>
      </c>
      <c r="BE252" s="548">
        <v>0</v>
      </c>
      <c r="BG252" s="388">
        <v>5</v>
      </c>
      <c r="BH252" s="388">
        <v>0</v>
      </c>
      <c r="BI252" s="388">
        <v>1</v>
      </c>
      <c r="BJ252" s="388">
        <v>0</v>
      </c>
      <c r="BK252" s="388">
        <v>0</v>
      </c>
      <c r="BL252" s="388">
        <v>0</v>
      </c>
      <c r="BM252" s="388">
        <v>0</v>
      </c>
      <c r="BN252" s="388">
        <v>0</v>
      </c>
      <c r="BO252" s="388">
        <v>2</v>
      </c>
      <c r="BP252" s="548">
        <v>0.2</v>
      </c>
      <c r="BQ252" s="548">
        <v>0.2</v>
      </c>
      <c r="BR252" s="548">
        <v>0.2</v>
      </c>
      <c r="BS252" s="548">
        <v>0.4</v>
      </c>
    </row>
    <row r="253" spans="1:71">
      <c r="A253" s="388" t="s">
        <v>7972</v>
      </c>
      <c r="B253" s="388" t="s">
        <v>7973</v>
      </c>
      <c r="C253" s="388">
        <v>27</v>
      </c>
      <c r="D253" s="388" t="s">
        <v>97</v>
      </c>
      <c r="E253" s="388" t="s">
        <v>43</v>
      </c>
      <c r="F253" s="388" t="s">
        <v>10</v>
      </c>
      <c r="G253" s="388">
        <v>14</v>
      </c>
      <c r="H253" s="388">
        <v>5</v>
      </c>
      <c r="I253" s="388">
        <v>5</v>
      </c>
      <c r="J253" s="388">
        <v>5</v>
      </c>
      <c r="K253" s="388">
        <v>1</v>
      </c>
      <c r="L253" s="388">
        <v>0</v>
      </c>
      <c r="M253" s="388">
        <v>0</v>
      </c>
      <c r="N253" s="388">
        <v>0</v>
      </c>
      <c r="O253" s="388">
        <v>0</v>
      </c>
      <c r="P253" s="388">
        <v>6</v>
      </c>
      <c r="Q253" s="388">
        <v>0</v>
      </c>
      <c r="R253" s="388">
        <v>0</v>
      </c>
      <c r="S253" s="388">
        <v>1</v>
      </c>
      <c r="T253" s="548">
        <v>0.2</v>
      </c>
      <c r="U253" s="548">
        <v>0.2</v>
      </c>
      <c r="V253" s="548">
        <v>0.2</v>
      </c>
      <c r="W253" s="548">
        <v>0.4</v>
      </c>
      <c r="X253" s="388">
        <v>6</v>
      </c>
      <c r="Y253" s="388">
        <v>1</v>
      </c>
      <c r="Z253" s="388">
        <v>0</v>
      </c>
      <c r="AA253" s="388">
        <v>0</v>
      </c>
      <c r="AB253" s="388">
        <v>0</v>
      </c>
      <c r="AC253" s="388">
        <v>0</v>
      </c>
      <c r="AD253" s="388">
        <v>0</v>
      </c>
      <c r="AE253" s="388" t="s">
        <v>6534</v>
      </c>
      <c r="AG253" s="549">
        <v>0</v>
      </c>
      <c r="AH253" s="549">
        <v>0</v>
      </c>
      <c r="AI253" s="549">
        <v>0</v>
      </c>
      <c r="AJ253" s="549">
        <v>0</v>
      </c>
      <c r="AK253" s="549">
        <v>0</v>
      </c>
      <c r="AL253" s="549">
        <v>0</v>
      </c>
      <c r="AM253" s="549">
        <v>7</v>
      </c>
      <c r="AN253" s="549">
        <v>0</v>
      </c>
      <c r="AO253" s="549">
        <v>0</v>
      </c>
      <c r="AP253" s="549">
        <v>7</v>
      </c>
      <c r="AQ253" s="549">
        <v>1</v>
      </c>
      <c r="AS253" s="388">
        <v>2</v>
      </c>
      <c r="AT253" s="388">
        <v>0</v>
      </c>
      <c r="AU253" s="388">
        <v>0</v>
      </c>
      <c r="AV253" s="388">
        <v>0</v>
      </c>
      <c r="AW253" s="388">
        <v>0</v>
      </c>
      <c r="AX253" s="388">
        <v>0</v>
      </c>
      <c r="AY253" s="388">
        <v>0</v>
      </c>
      <c r="AZ253" s="388">
        <v>0</v>
      </c>
      <c r="BA253" s="388">
        <v>0</v>
      </c>
      <c r="BB253" s="548">
        <v>0</v>
      </c>
      <c r="BC253" s="548">
        <v>0</v>
      </c>
      <c r="BD253" s="548">
        <v>0</v>
      </c>
      <c r="BE253" s="548">
        <v>0</v>
      </c>
      <c r="BG253" s="388">
        <v>3</v>
      </c>
      <c r="BH253" s="388">
        <v>5</v>
      </c>
      <c r="BI253" s="388">
        <v>1</v>
      </c>
      <c r="BJ253" s="388">
        <v>0</v>
      </c>
      <c r="BK253" s="388">
        <v>0</v>
      </c>
      <c r="BL253" s="388">
        <v>0</v>
      </c>
      <c r="BM253" s="388">
        <v>0</v>
      </c>
      <c r="BN253" s="388">
        <v>0</v>
      </c>
      <c r="BO253" s="388">
        <v>1</v>
      </c>
      <c r="BP253" s="548">
        <v>0.33300000000000002</v>
      </c>
      <c r="BQ253" s="548">
        <v>0.33300000000000002</v>
      </c>
      <c r="BR253" s="548">
        <v>0.33300000000000002</v>
      </c>
      <c r="BS253" s="548">
        <v>0.66600000000000004</v>
      </c>
    </row>
    <row r="254" spans="1:71">
      <c r="A254" s="388" t="s">
        <v>11024</v>
      </c>
      <c r="B254" s="388" t="s">
        <v>11025</v>
      </c>
      <c r="C254" s="388">
        <v>26</v>
      </c>
      <c r="D254" s="388" t="s">
        <v>42</v>
      </c>
      <c r="E254" s="388" t="s">
        <v>43</v>
      </c>
      <c r="F254" s="388" t="s">
        <v>35</v>
      </c>
      <c r="G254" s="388">
        <v>4</v>
      </c>
      <c r="H254" s="388">
        <v>5</v>
      </c>
      <c r="I254" s="388">
        <v>4</v>
      </c>
      <c r="J254" s="388">
        <v>0</v>
      </c>
      <c r="K254" s="388">
        <v>0</v>
      </c>
      <c r="L254" s="388">
        <v>0</v>
      </c>
      <c r="M254" s="388">
        <v>0</v>
      </c>
      <c r="N254" s="388">
        <v>0</v>
      </c>
      <c r="O254" s="388">
        <v>0</v>
      </c>
      <c r="P254" s="388">
        <v>0</v>
      </c>
      <c r="Q254" s="388">
        <v>1</v>
      </c>
      <c r="R254" s="388">
        <v>1</v>
      </c>
      <c r="S254" s="388">
        <v>1</v>
      </c>
      <c r="T254" s="548">
        <v>0</v>
      </c>
      <c r="U254" s="548">
        <v>0.2</v>
      </c>
      <c r="V254" s="548">
        <v>0</v>
      </c>
      <c r="W254" s="548">
        <v>0.2</v>
      </c>
      <c r="X254" s="388">
        <v>-36</v>
      </c>
      <c r="Y254" s="388">
        <v>0</v>
      </c>
      <c r="Z254" s="388">
        <v>0</v>
      </c>
      <c r="AA254" s="388">
        <v>0</v>
      </c>
      <c r="AB254" s="388">
        <v>0</v>
      </c>
      <c r="AC254" s="388">
        <v>0</v>
      </c>
      <c r="AD254" s="388">
        <v>0</v>
      </c>
      <c r="AE254" s="388" t="s">
        <v>6531</v>
      </c>
      <c r="AG254" s="549">
        <v>0</v>
      </c>
      <c r="AH254" s="549">
        <v>0</v>
      </c>
      <c r="AI254" s="549">
        <v>0</v>
      </c>
      <c r="AJ254" s="549">
        <v>0</v>
      </c>
      <c r="AK254" s="549">
        <v>0</v>
      </c>
      <c r="AL254" s="549">
        <v>0</v>
      </c>
      <c r="AM254" s="549">
        <v>0</v>
      </c>
      <c r="AN254" s="549">
        <v>0</v>
      </c>
      <c r="AO254" s="549">
        <v>1</v>
      </c>
      <c r="AP254" s="549">
        <v>1</v>
      </c>
      <c r="AQ254" s="549">
        <v>0</v>
      </c>
      <c r="AS254" s="388">
        <v>1</v>
      </c>
      <c r="AT254" s="388">
        <v>0</v>
      </c>
      <c r="AU254" s="388">
        <v>0</v>
      </c>
      <c r="AV254" s="388">
        <v>0</v>
      </c>
      <c r="AW254" s="388">
        <v>0</v>
      </c>
      <c r="AX254" s="388">
        <v>0</v>
      </c>
      <c r="AY254" s="388">
        <v>0</v>
      </c>
      <c r="AZ254" s="388">
        <v>0</v>
      </c>
      <c r="BA254" s="388">
        <v>0</v>
      </c>
      <c r="BB254" s="548">
        <v>0</v>
      </c>
      <c r="BC254" s="548">
        <v>0</v>
      </c>
      <c r="BD254" s="548">
        <v>0</v>
      </c>
      <c r="BE254" s="548">
        <v>0</v>
      </c>
      <c r="BG254" s="388">
        <v>3</v>
      </c>
      <c r="BH254" s="388">
        <v>0</v>
      </c>
      <c r="BI254" s="388">
        <v>0</v>
      </c>
      <c r="BJ254" s="388">
        <v>0</v>
      </c>
      <c r="BK254" s="388">
        <v>0</v>
      </c>
      <c r="BL254" s="388">
        <v>0</v>
      </c>
      <c r="BM254" s="388">
        <v>0</v>
      </c>
      <c r="BN254" s="388">
        <v>1</v>
      </c>
      <c r="BO254" s="388">
        <v>1</v>
      </c>
      <c r="BP254" s="548">
        <v>0</v>
      </c>
      <c r="BQ254" s="548">
        <v>0.25</v>
      </c>
      <c r="BR254" s="548">
        <v>0</v>
      </c>
      <c r="BS254" s="548">
        <v>0.25</v>
      </c>
    </row>
    <row r="255" spans="1:71">
      <c r="A255" s="388" t="s">
        <v>7962</v>
      </c>
      <c r="B255" s="388" t="s">
        <v>7963</v>
      </c>
      <c r="C255" s="388">
        <v>27</v>
      </c>
      <c r="D255" s="388" t="s">
        <v>55</v>
      </c>
      <c r="E255" s="388" t="s">
        <v>34</v>
      </c>
      <c r="F255" s="388" t="s">
        <v>10</v>
      </c>
      <c r="G255" s="388">
        <v>1</v>
      </c>
      <c r="H255" s="388">
        <v>4</v>
      </c>
      <c r="I255" s="388">
        <v>4</v>
      </c>
      <c r="J255" s="388">
        <v>0</v>
      </c>
      <c r="K255" s="388">
        <v>2</v>
      </c>
      <c r="L255" s="388">
        <v>0</v>
      </c>
      <c r="M255" s="388">
        <v>0</v>
      </c>
      <c r="N255" s="388">
        <v>0</v>
      </c>
      <c r="O255" s="388">
        <v>1</v>
      </c>
      <c r="P255" s="388">
        <v>0</v>
      </c>
      <c r="Q255" s="388">
        <v>0</v>
      </c>
      <c r="R255" s="388">
        <v>0</v>
      </c>
      <c r="S255" s="388">
        <v>1</v>
      </c>
      <c r="T255" s="548">
        <v>0.5</v>
      </c>
      <c r="U255" s="548">
        <v>0.5</v>
      </c>
      <c r="V255" s="548">
        <v>0.5</v>
      </c>
      <c r="W255" s="548">
        <v>1</v>
      </c>
      <c r="X255" s="388">
        <v>184</v>
      </c>
      <c r="Y255" s="388">
        <v>2</v>
      </c>
      <c r="Z255" s="388">
        <v>0</v>
      </c>
      <c r="AA255" s="388">
        <v>0</v>
      </c>
      <c r="AB255" s="388">
        <v>0</v>
      </c>
      <c r="AC255" s="388">
        <v>0</v>
      </c>
      <c r="AD255" s="388">
        <v>0</v>
      </c>
      <c r="AE255" s="388" t="s">
        <v>6533</v>
      </c>
      <c r="AG255" s="549">
        <v>0</v>
      </c>
      <c r="AH255" s="549">
        <v>0</v>
      </c>
      <c r="AI255" s="549">
        <v>0</v>
      </c>
      <c r="AJ255" s="549">
        <v>0</v>
      </c>
      <c r="AK255" s="549">
        <v>1</v>
      </c>
      <c r="AL255" s="549">
        <v>0</v>
      </c>
      <c r="AM255" s="549">
        <v>0</v>
      </c>
      <c r="AN255" s="549">
        <v>0</v>
      </c>
      <c r="AO255" s="549">
        <v>0</v>
      </c>
      <c r="AP255" s="549">
        <v>0</v>
      </c>
      <c r="AQ255" s="549">
        <v>0</v>
      </c>
      <c r="AS255" s="388">
        <v>3</v>
      </c>
      <c r="AT255" s="388">
        <v>0</v>
      </c>
      <c r="AU255" s="388">
        <v>2</v>
      </c>
      <c r="AV255" s="388">
        <v>0</v>
      </c>
      <c r="AW255" s="388">
        <v>0</v>
      </c>
      <c r="AX255" s="388">
        <v>0</v>
      </c>
      <c r="AY255" s="388">
        <v>1</v>
      </c>
      <c r="AZ255" s="388">
        <v>0</v>
      </c>
      <c r="BA255" s="388">
        <v>0</v>
      </c>
      <c r="BB255" s="548">
        <v>0.66700000000000004</v>
      </c>
      <c r="BC255" s="548">
        <v>0.66700000000000004</v>
      </c>
      <c r="BD255" s="548">
        <v>0.66700000000000004</v>
      </c>
      <c r="BE255" s="548">
        <v>1.3340000000000001</v>
      </c>
      <c r="BG255" s="388">
        <v>1</v>
      </c>
      <c r="BH255" s="388">
        <v>0</v>
      </c>
      <c r="BI255" s="388">
        <v>0</v>
      </c>
      <c r="BJ255" s="388">
        <v>0</v>
      </c>
      <c r="BK255" s="388">
        <v>0</v>
      </c>
      <c r="BL255" s="388">
        <v>0</v>
      </c>
      <c r="BM255" s="388">
        <v>0</v>
      </c>
      <c r="BN255" s="388">
        <v>0</v>
      </c>
      <c r="BO255" s="388">
        <v>1</v>
      </c>
      <c r="BP255" s="548">
        <v>0</v>
      </c>
      <c r="BQ255" s="548">
        <v>0</v>
      </c>
      <c r="BR255" s="548">
        <v>0</v>
      </c>
      <c r="BS255" s="548">
        <v>0</v>
      </c>
    </row>
    <row r="256" spans="1:71">
      <c r="A256" s="388" t="s">
        <v>11026</v>
      </c>
      <c r="B256" s="388" t="s">
        <v>11027</v>
      </c>
      <c r="C256" s="388">
        <v>27</v>
      </c>
      <c r="D256" s="388" t="s">
        <v>44</v>
      </c>
      <c r="E256" s="388" t="s">
        <v>34</v>
      </c>
      <c r="F256" s="388" t="s">
        <v>37</v>
      </c>
      <c r="G256" s="388">
        <v>2</v>
      </c>
      <c r="H256" s="388">
        <v>4</v>
      </c>
      <c r="I256" s="388">
        <v>2</v>
      </c>
      <c r="J256" s="388">
        <v>0</v>
      </c>
      <c r="K256" s="388">
        <v>0</v>
      </c>
      <c r="L256" s="388">
        <v>0</v>
      </c>
      <c r="M256" s="388">
        <v>0</v>
      </c>
      <c r="N256" s="388">
        <v>0</v>
      </c>
      <c r="O256" s="388">
        <v>0</v>
      </c>
      <c r="P256" s="388">
        <v>0</v>
      </c>
      <c r="Q256" s="388">
        <v>0</v>
      </c>
      <c r="R256" s="388">
        <v>2</v>
      </c>
      <c r="S256" s="388">
        <v>0</v>
      </c>
      <c r="T256" s="548">
        <v>0</v>
      </c>
      <c r="U256" s="548">
        <v>0.5</v>
      </c>
      <c r="V256" s="548">
        <v>0</v>
      </c>
      <c r="W256" s="548">
        <v>0.5</v>
      </c>
      <c r="X256" s="388">
        <v>59</v>
      </c>
      <c r="Y256" s="388">
        <v>0</v>
      </c>
      <c r="Z256" s="388">
        <v>0</v>
      </c>
      <c r="AA256" s="388">
        <v>0</v>
      </c>
      <c r="AB256" s="388">
        <v>0</v>
      </c>
      <c r="AC256" s="388">
        <v>0</v>
      </c>
      <c r="AD256" s="388">
        <v>0</v>
      </c>
      <c r="AE256" s="388" t="s">
        <v>11028</v>
      </c>
      <c r="AG256" s="549">
        <v>0</v>
      </c>
      <c r="AH256" s="549">
        <v>0</v>
      </c>
      <c r="AI256" s="549">
        <v>0</v>
      </c>
      <c r="AJ256" s="549">
        <v>0</v>
      </c>
      <c r="AK256" s="549">
        <v>1</v>
      </c>
      <c r="AL256" s="549">
        <v>0</v>
      </c>
      <c r="AM256" s="549">
        <v>1</v>
      </c>
      <c r="AN256" s="549">
        <v>0</v>
      </c>
      <c r="AO256" s="549">
        <v>0</v>
      </c>
      <c r="AP256" s="549">
        <v>1</v>
      </c>
      <c r="AQ256" s="549">
        <v>0</v>
      </c>
      <c r="AS256" s="388">
        <v>1</v>
      </c>
      <c r="AT256" s="388">
        <v>0</v>
      </c>
      <c r="AU256" s="388">
        <v>0</v>
      </c>
      <c r="AV256" s="388">
        <v>0</v>
      </c>
      <c r="AW256" s="388">
        <v>0</v>
      </c>
      <c r="AX256" s="388">
        <v>0</v>
      </c>
      <c r="AY256" s="388">
        <v>0</v>
      </c>
      <c r="AZ256" s="388">
        <v>1</v>
      </c>
      <c r="BA256" s="388">
        <v>0</v>
      </c>
      <c r="BB256" s="548">
        <v>0</v>
      </c>
      <c r="BC256" s="548">
        <v>0.5</v>
      </c>
      <c r="BD256" s="548">
        <v>0</v>
      </c>
      <c r="BE256" s="548">
        <v>0.5</v>
      </c>
      <c r="BG256" s="388">
        <v>1</v>
      </c>
      <c r="BH256" s="388">
        <v>0</v>
      </c>
      <c r="BI256" s="388">
        <v>0</v>
      </c>
      <c r="BJ256" s="388">
        <v>0</v>
      </c>
      <c r="BK256" s="388">
        <v>0</v>
      </c>
      <c r="BL256" s="388">
        <v>0</v>
      </c>
      <c r="BM256" s="388">
        <v>0</v>
      </c>
      <c r="BN256" s="388">
        <v>1</v>
      </c>
      <c r="BO256" s="388">
        <v>0</v>
      </c>
      <c r="BP256" s="548">
        <v>0</v>
      </c>
      <c r="BQ256" s="548">
        <v>0.5</v>
      </c>
      <c r="BR256" s="548">
        <v>0</v>
      </c>
      <c r="BS256" s="548">
        <v>0.5</v>
      </c>
    </row>
    <row r="257" spans="1:71">
      <c r="A257" s="388" t="s">
        <v>7781</v>
      </c>
      <c r="B257" s="388" t="s">
        <v>7782</v>
      </c>
      <c r="C257" s="388">
        <v>30</v>
      </c>
      <c r="D257" s="388" t="s">
        <v>58</v>
      </c>
      <c r="E257" s="388" t="s">
        <v>34</v>
      </c>
      <c r="F257" s="388" t="s">
        <v>10</v>
      </c>
      <c r="G257" s="388">
        <v>1</v>
      </c>
      <c r="H257" s="388">
        <v>3</v>
      </c>
      <c r="I257" s="388">
        <v>2</v>
      </c>
      <c r="J257" s="388">
        <v>0</v>
      </c>
      <c r="K257" s="388">
        <v>1</v>
      </c>
      <c r="L257" s="388">
        <v>0</v>
      </c>
      <c r="M257" s="388">
        <v>0</v>
      </c>
      <c r="N257" s="388">
        <v>0</v>
      </c>
      <c r="O257" s="388">
        <v>1</v>
      </c>
      <c r="P257" s="388">
        <v>0</v>
      </c>
      <c r="Q257" s="388">
        <v>0</v>
      </c>
      <c r="R257" s="388">
        <v>1</v>
      </c>
      <c r="S257" s="388">
        <v>0</v>
      </c>
      <c r="T257" s="548">
        <v>0.5</v>
      </c>
      <c r="U257" s="548">
        <v>0.66700000000000004</v>
      </c>
      <c r="V257" s="548">
        <v>0.5</v>
      </c>
      <c r="W257" s="548">
        <v>1.167</v>
      </c>
      <c r="X257" s="388">
        <v>233</v>
      </c>
      <c r="Y257" s="388">
        <v>1</v>
      </c>
      <c r="Z257" s="388">
        <v>0</v>
      </c>
      <c r="AA257" s="388">
        <v>0</v>
      </c>
      <c r="AB257" s="388">
        <v>0</v>
      </c>
      <c r="AC257" s="388">
        <v>0</v>
      </c>
      <c r="AD257" s="388">
        <v>0</v>
      </c>
      <c r="AE257" s="388" t="s">
        <v>6524</v>
      </c>
      <c r="AG257" s="549">
        <v>0</v>
      </c>
      <c r="AH257" s="549">
        <v>1</v>
      </c>
      <c r="AI257" s="549">
        <v>0</v>
      </c>
      <c r="AJ257" s="549">
        <v>0</v>
      </c>
      <c r="AK257" s="549">
        <v>0</v>
      </c>
      <c r="AL257" s="549">
        <v>0</v>
      </c>
      <c r="AM257" s="549">
        <v>0</v>
      </c>
      <c r="AN257" s="549">
        <v>0</v>
      </c>
      <c r="AO257" s="549">
        <v>0</v>
      </c>
      <c r="AP257" s="549">
        <v>0</v>
      </c>
      <c r="AQ257" s="549">
        <v>0</v>
      </c>
      <c r="AS257" s="388">
        <v>2</v>
      </c>
      <c r="AT257" s="388">
        <v>0</v>
      </c>
      <c r="AU257" s="388">
        <v>1</v>
      </c>
      <c r="AV257" s="388">
        <v>0</v>
      </c>
      <c r="AW257" s="388">
        <v>0</v>
      </c>
      <c r="AX257" s="388">
        <v>0</v>
      </c>
      <c r="AY257" s="388">
        <v>1</v>
      </c>
      <c r="AZ257" s="388">
        <v>0</v>
      </c>
      <c r="BA257" s="388">
        <v>0</v>
      </c>
      <c r="BB257" s="548">
        <v>0.5</v>
      </c>
      <c r="BC257" s="548">
        <v>0.5</v>
      </c>
      <c r="BD257" s="548">
        <v>0.5</v>
      </c>
      <c r="BE257" s="548">
        <v>1</v>
      </c>
      <c r="BG257" s="388">
        <v>0</v>
      </c>
      <c r="BH257" s="388">
        <v>0</v>
      </c>
      <c r="BI257" s="388">
        <v>0</v>
      </c>
      <c r="BJ257" s="388">
        <v>0</v>
      </c>
      <c r="BK257" s="388">
        <v>0</v>
      </c>
      <c r="BL257" s="388">
        <v>0</v>
      </c>
      <c r="BM257" s="388">
        <v>0</v>
      </c>
      <c r="BN257" s="388">
        <v>1</v>
      </c>
      <c r="BO257" s="388">
        <v>0</v>
      </c>
      <c r="BP257" s="548">
        <v>0</v>
      </c>
      <c r="BQ257" s="548">
        <v>1</v>
      </c>
      <c r="BR257" s="548">
        <v>0</v>
      </c>
      <c r="BS257" s="548">
        <v>1</v>
      </c>
    </row>
    <row r="258" spans="1:71">
      <c r="A258" s="388" t="s">
        <v>11029</v>
      </c>
      <c r="B258" s="388" t="s">
        <v>11030</v>
      </c>
      <c r="C258" s="388">
        <v>22</v>
      </c>
      <c r="D258" s="388" t="s">
        <v>49</v>
      </c>
      <c r="E258" s="388" t="s">
        <v>43</v>
      </c>
      <c r="F258" s="388" t="s">
        <v>10</v>
      </c>
      <c r="G258" s="388">
        <v>3</v>
      </c>
      <c r="H258" s="388">
        <v>3</v>
      </c>
      <c r="I258" s="388">
        <v>2</v>
      </c>
      <c r="J258" s="388">
        <v>1</v>
      </c>
      <c r="K258" s="388">
        <v>0</v>
      </c>
      <c r="L258" s="388">
        <v>0</v>
      </c>
      <c r="M258" s="388">
        <v>0</v>
      </c>
      <c r="N258" s="388">
        <v>0</v>
      </c>
      <c r="O258" s="388">
        <v>0</v>
      </c>
      <c r="P258" s="388">
        <v>0</v>
      </c>
      <c r="Q258" s="388">
        <v>0</v>
      </c>
      <c r="R258" s="388">
        <v>1</v>
      </c>
      <c r="S258" s="388">
        <v>1</v>
      </c>
      <c r="T258" s="548">
        <v>0</v>
      </c>
      <c r="U258" s="548">
        <v>0.33300000000000002</v>
      </c>
      <c r="V258" s="548">
        <v>0</v>
      </c>
      <c r="W258" s="548">
        <v>0.33300000000000002</v>
      </c>
      <c r="X258" s="388">
        <v>3</v>
      </c>
      <c r="Y258" s="388">
        <v>0</v>
      </c>
      <c r="Z258" s="388">
        <v>0</v>
      </c>
      <c r="AA258" s="388">
        <v>0</v>
      </c>
      <c r="AB258" s="388">
        <v>0</v>
      </c>
      <c r="AC258" s="388">
        <v>0</v>
      </c>
      <c r="AD258" s="388">
        <v>0</v>
      </c>
      <c r="AE258" s="388" t="s">
        <v>6530</v>
      </c>
      <c r="AG258" s="549">
        <v>0</v>
      </c>
      <c r="AH258" s="549">
        <v>0</v>
      </c>
      <c r="AI258" s="549">
        <v>0</v>
      </c>
      <c r="AJ258" s="549">
        <v>1</v>
      </c>
      <c r="AK258" s="549">
        <v>0</v>
      </c>
      <c r="AL258" s="549">
        <v>0</v>
      </c>
      <c r="AM258" s="549">
        <v>0</v>
      </c>
      <c r="AN258" s="549">
        <v>0</v>
      </c>
      <c r="AO258" s="549">
        <v>0</v>
      </c>
      <c r="AP258" s="549">
        <v>0</v>
      </c>
      <c r="AQ258" s="549">
        <v>0</v>
      </c>
      <c r="AS258" s="388">
        <v>1</v>
      </c>
      <c r="AT258" s="388">
        <v>0</v>
      </c>
      <c r="AU258" s="388">
        <v>0</v>
      </c>
      <c r="AV258" s="388">
        <v>0</v>
      </c>
      <c r="AW258" s="388">
        <v>0</v>
      </c>
      <c r="AX258" s="388">
        <v>0</v>
      </c>
      <c r="AY258" s="388">
        <v>0</v>
      </c>
      <c r="AZ258" s="388">
        <v>0</v>
      </c>
      <c r="BA258" s="388">
        <v>0</v>
      </c>
      <c r="BB258" s="548">
        <v>0</v>
      </c>
      <c r="BC258" s="548">
        <v>0</v>
      </c>
      <c r="BD258" s="548">
        <v>0</v>
      </c>
      <c r="BE258" s="548">
        <v>0</v>
      </c>
      <c r="BG258" s="388">
        <v>1</v>
      </c>
      <c r="BH258" s="388">
        <v>1</v>
      </c>
      <c r="BI258" s="388">
        <v>0</v>
      </c>
      <c r="BJ258" s="388">
        <v>0</v>
      </c>
      <c r="BK258" s="388">
        <v>0</v>
      </c>
      <c r="BL258" s="388">
        <v>0</v>
      </c>
      <c r="BM258" s="388">
        <v>0</v>
      </c>
      <c r="BN258" s="388">
        <v>1</v>
      </c>
      <c r="BO258" s="388">
        <v>1</v>
      </c>
      <c r="BP258" s="548">
        <v>0</v>
      </c>
      <c r="BQ258" s="548">
        <v>0.5</v>
      </c>
      <c r="BR258" s="548">
        <v>0</v>
      </c>
      <c r="BS258" s="548">
        <v>0.5</v>
      </c>
    </row>
    <row r="259" spans="1:71">
      <c r="A259" s="388" t="s">
        <v>11031</v>
      </c>
      <c r="B259" s="388" t="s">
        <v>11032</v>
      </c>
      <c r="C259" s="388">
        <v>35</v>
      </c>
      <c r="D259" s="388" t="s">
        <v>42</v>
      </c>
      <c r="E259" s="388" t="s">
        <v>43</v>
      </c>
      <c r="F259" s="388" t="s">
        <v>10</v>
      </c>
      <c r="G259" s="388">
        <v>2</v>
      </c>
      <c r="H259" s="388">
        <v>3</v>
      </c>
      <c r="I259" s="388">
        <v>2</v>
      </c>
      <c r="J259" s="388">
        <v>0</v>
      </c>
      <c r="K259" s="388">
        <v>0</v>
      </c>
      <c r="L259" s="388">
        <v>0</v>
      </c>
      <c r="M259" s="388">
        <v>0</v>
      </c>
      <c r="N259" s="388">
        <v>0</v>
      </c>
      <c r="O259" s="388">
        <v>0</v>
      </c>
      <c r="P259" s="388">
        <v>0</v>
      </c>
      <c r="Q259" s="388">
        <v>0</v>
      </c>
      <c r="R259" s="388">
        <v>1</v>
      </c>
      <c r="S259" s="388">
        <v>0</v>
      </c>
      <c r="T259" s="548">
        <v>0</v>
      </c>
      <c r="U259" s="548">
        <v>0.33300000000000002</v>
      </c>
      <c r="V259" s="548">
        <v>0</v>
      </c>
      <c r="W259" s="548">
        <v>0.33300000000000002</v>
      </c>
      <c r="X259" s="388">
        <v>6</v>
      </c>
      <c r="Y259" s="388">
        <v>0</v>
      </c>
      <c r="Z259" s="388">
        <v>0</v>
      </c>
      <c r="AA259" s="388">
        <v>0</v>
      </c>
      <c r="AB259" s="388">
        <v>0</v>
      </c>
      <c r="AC259" s="388">
        <v>0</v>
      </c>
      <c r="AD259" s="388">
        <v>0</v>
      </c>
      <c r="AE259" s="388" t="s">
        <v>6533</v>
      </c>
      <c r="AG259" s="549">
        <v>0</v>
      </c>
      <c r="AH259" s="549">
        <v>0</v>
      </c>
      <c r="AI259" s="549">
        <v>0</v>
      </c>
      <c r="AJ259" s="549">
        <v>0</v>
      </c>
      <c r="AK259" s="549">
        <v>1</v>
      </c>
      <c r="AL259" s="549">
        <v>0</v>
      </c>
      <c r="AM259" s="549">
        <v>0</v>
      </c>
      <c r="AN259" s="549">
        <v>0</v>
      </c>
      <c r="AO259" s="549">
        <v>0</v>
      </c>
      <c r="AP259" s="549">
        <v>0</v>
      </c>
      <c r="AQ259" s="549">
        <v>0</v>
      </c>
      <c r="AS259" s="388">
        <v>0</v>
      </c>
      <c r="AT259" s="388">
        <v>0</v>
      </c>
      <c r="AU259" s="388">
        <v>0</v>
      </c>
      <c r="AV259" s="388">
        <v>0</v>
      </c>
      <c r="AW259" s="388">
        <v>0</v>
      </c>
      <c r="AX259" s="388">
        <v>0</v>
      </c>
      <c r="AY259" s="388">
        <v>0</v>
      </c>
      <c r="AZ259" s="388">
        <v>0</v>
      </c>
      <c r="BA259" s="388">
        <v>0</v>
      </c>
      <c r="BB259" s="548">
        <v>0</v>
      </c>
      <c r="BC259" s="548">
        <v>0</v>
      </c>
      <c r="BD259" s="548">
        <v>0</v>
      </c>
      <c r="BE259" s="548">
        <v>0</v>
      </c>
      <c r="BG259" s="388">
        <v>2</v>
      </c>
      <c r="BH259" s="388">
        <v>0</v>
      </c>
      <c r="BI259" s="388">
        <v>0</v>
      </c>
      <c r="BJ259" s="388">
        <v>0</v>
      </c>
      <c r="BK259" s="388">
        <v>0</v>
      </c>
      <c r="BL259" s="388">
        <v>0</v>
      </c>
      <c r="BM259" s="388">
        <v>0</v>
      </c>
      <c r="BN259" s="388">
        <v>1</v>
      </c>
      <c r="BO259" s="388">
        <v>0</v>
      </c>
      <c r="BP259" s="548">
        <v>0</v>
      </c>
      <c r="BQ259" s="548">
        <v>0.33300000000000002</v>
      </c>
      <c r="BR259" s="548">
        <v>0</v>
      </c>
      <c r="BS259" s="548">
        <v>0.33300000000000002</v>
      </c>
    </row>
    <row r="260" spans="1:71">
      <c r="A260" s="388" t="s">
        <v>7952</v>
      </c>
      <c r="B260" s="388" t="s">
        <v>7953</v>
      </c>
      <c r="C260" s="388">
        <v>30</v>
      </c>
      <c r="D260" s="388" t="s">
        <v>69</v>
      </c>
      <c r="E260" s="388" t="s">
        <v>43</v>
      </c>
      <c r="F260" s="388" t="s">
        <v>10</v>
      </c>
      <c r="G260" s="388">
        <v>3</v>
      </c>
      <c r="H260" s="388">
        <v>2</v>
      </c>
      <c r="I260" s="388">
        <v>2</v>
      </c>
      <c r="J260" s="388">
        <v>0</v>
      </c>
      <c r="K260" s="388">
        <v>0</v>
      </c>
      <c r="L260" s="388">
        <v>0</v>
      </c>
      <c r="M260" s="388">
        <v>0</v>
      </c>
      <c r="N260" s="388">
        <v>0</v>
      </c>
      <c r="O260" s="388">
        <v>0</v>
      </c>
      <c r="P260" s="388">
        <v>0</v>
      </c>
      <c r="Q260" s="388">
        <v>0</v>
      </c>
      <c r="R260" s="388">
        <v>0</v>
      </c>
      <c r="S260" s="388">
        <v>1</v>
      </c>
      <c r="T260" s="548">
        <v>0</v>
      </c>
      <c r="U260" s="548">
        <v>0</v>
      </c>
      <c r="V260" s="548">
        <v>0</v>
      </c>
      <c r="W260" s="548">
        <v>0</v>
      </c>
      <c r="X260" s="388">
        <v>-100</v>
      </c>
      <c r="Y260" s="388">
        <v>0</v>
      </c>
      <c r="Z260" s="388">
        <v>0</v>
      </c>
      <c r="AA260" s="388">
        <v>0</v>
      </c>
      <c r="AB260" s="388">
        <v>0</v>
      </c>
      <c r="AC260" s="388">
        <v>0</v>
      </c>
      <c r="AD260" s="388">
        <v>0</v>
      </c>
      <c r="AE260" s="388" t="s">
        <v>6524</v>
      </c>
      <c r="AG260" s="549">
        <v>0</v>
      </c>
      <c r="AH260" s="549">
        <v>2</v>
      </c>
      <c r="AI260" s="549">
        <v>0</v>
      </c>
      <c r="AJ260" s="549">
        <v>0</v>
      </c>
      <c r="AK260" s="549">
        <v>0</v>
      </c>
      <c r="AL260" s="549">
        <v>0</v>
      </c>
      <c r="AM260" s="549">
        <v>0</v>
      </c>
      <c r="AN260" s="549">
        <v>0</v>
      </c>
      <c r="AO260" s="549">
        <v>0</v>
      </c>
      <c r="AP260" s="549">
        <v>0</v>
      </c>
      <c r="AQ260" s="549">
        <v>0</v>
      </c>
      <c r="AS260" s="388">
        <v>1</v>
      </c>
      <c r="AT260" s="388">
        <v>0</v>
      </c>
      <c r="AU260" s="388">
        <v>0</v>
      </c>
      <c r="AV260" s="388">
        <v>0</v>
      </c>
      <c r="AW260" s="388">
        <v>0</v>
      </c>
      <c r="AX260" s="388">
        <v>0</v>
      </c>
      <c r="AY260" s="388">
        <v>0</v>
      </c>
      <c r="AZ260" s="388">
        <v>0</v>
      </c>
      <c r="BA260" s="388">
        <v>1</v>
      </c>
      <c r="BB260" s="548">
        <v>0</v>
      </c>
      <c r="BC260" s="548">
        <v>0</v>
      </c>
      <c r="BD260" s="548">
        <v>0</v>
      </c>
      <c r="BE260" s="548">
        <v>0</v>
      </c>
      <c r="BG260" s="388">
        <v>1</v>
      </c>
      <c r="BH260" s="388">
        <v>0</v>
      </c>
      <c r="BI260" s="388">
        <v>0</v>
      </c>
      <c r="BJ260" s="388">
        <v>0</v>
      </c>
      <c r="BK260" s="388">
        <v>0</v>
      </c>
      <c r="BL260" s="388">
        <v>0</v>
      </c>
      <c r="BM260" s="388">
        <v>0</v>
      </c>
      <c r="BN260" s="388">
        <v>0</v>
      </c>
      <c r="BO260" s="388">
        <v>0</v>
      </c>
      <c r="BP260" s="548">
        <v>0</v>
      </c>
      <c r="BQ260" s="548">
        <v>0</v>
      </c>
      <c r="BR260" s="548">
        <v>0</v>
      </c>
      <c r="BS260" s="548">
        <v>0</v>
      </c>
    </row>
    <row r="261" spans="1:71">
      <c r="A261" s="388" t="s">
        <v>11033</v>
      </c>
      <c r="B261" s="388" t="s">
        <v>11034</v>
      </c>
      <c r="C261" s="388">
        <v>23</v>
      </c>
      <c r="D261" s="388" t="s">
        <v>56</v>
      </c>
      <c r="E261" s="388" t="s">
        <v>43</v>
      </c>
      <c r="F261" s="388" t="s">
        <v>10</v>
      </c>
      <c r="G261" s="388">
        <v>2</v>
      </c>
      <c r="H261" s="388">
        <v>2</v>
      </c>
      <c r="I261" s="388">
        <v>2</v>
      </c>
      <c r="J261" s="388">
        <v>0</v>
      </c>
      <c r="K261" s="388">
        <v>0</v>
      </c>
      <c r="L261" s="388">
        <v>0</v>
      </c>
      <c r="M261" s="388">
        <v>0</v>
      </c>
      <c r="N261" s="388">
        <v>0</v>
      </c>
      <c r="O261" s="388">
        <v>0</v>
      </c>
      <c r="P261" s="388">
        <v>0</v>
      </c>
      <c r="Q261" s="388">
        <v>0</v>
      </c>
      <c r="R261" s="388">
        <v>0</v>
      </c>
      <c r="S261" s="388">
        <v>1</v>
      </c>
      <c r="T261" s="548">
        <v>0</v>
      </c>
      <c r="U261" s="548">
        <v>0</v>
      </c>
      <c r="V261" s="548">
        <v>0</v>
      </c>
      <c r="W261" s="548">
        <v>0</v>
      </c>
      <c r="X261" s="388">
        <v>-100</v>
      </c>
      <c r="Y261" s="388">
        <v>0</v>
      </c>
      <c r="Z261" s="388">
        <v>0</v>
      </c>
      <c r="AA261" s="388">
        <v>0</v>
      </c>
      <c r="AB261" s="388">
        <v>0</v>
      </c>
      <c r="AC261" s="388">
        <v>0</v>
      </c>
      <c r="AD261" s="388">
        <v>0</v>
      </c>
      <c r="AE261" s="388" t="s">
        <v>11014</v>
      </c>
      <c r="AG261" s="549">
        <v>0</v>
      </c>
      <c r="AH261" s="549">
        <v>0</v>
      </c>
      <c r="AI261" s="549">
        <v>0</v>
      </c>
      <c r="AJ261" s="549">
        <v>0</v>
      </c>
      <c r="AK261" s="549">
        <v>0</v>
      </c>
      <c r="AL261" s="549">
        <v>0</v>
      </c>
      <c r="AM261" s="549">
        <v>0</v>
      </c>
      <c r="AN261" s="549">
        <v>0</v>
      </c>
      <c r="AO261" s="549">
        <v>0</v>
      </c>
      <c r="AP261" s="549">
        <v>0</v>
      </c>
      <c r="AQ261" s="549">
        <v>0</v>
      </c>
      <c r="AS261" s="388">
        <v>0</v>
      </c>
      <c r="AT261" s="388">
        <v>0</v>
      </c>
      <c r="AU261" s="388">
        <v>0</v>
      </c>
      <c r="AV261" s="388">
        <v>0</v>
      </c>
      <c r="AW261" s="388">
        <v>0</v>
      </c>
      <c r="AX261" s="388">
        <v>0</v>
      </c>
      <c r="AY261" s="388">
        <v>0</v>
      </c>
      <c r="AZ261" s="388">
        <v>0</v>
      </c>
      <c r="BA261" s="388">
        <v>0</v>
      </c>
      <c r="BB261" s="548">
        <v>0</v>
      </c>
      <c r="BC261" s="548">
        <v>0</v>
      </c>
      <c r="BD261" s="548">
        <v>0</v>
      </c>
      <c r="BE261" s="548">
        <v>0</v>
      </c>
      <c r="BG261" s="388">
        <v>2</v>
      </c>
      <c r="BH261" s="388">
        <v>0</v>
      </c>
      <c r="BI261" s="388">
        <v>0</v>
      </c>
      <c r="BJ261" s="388">
        <v>0</v>
      </c>
      <c r="BK261" s="388">
        <v>0</v>
      </c>
      <c r="BL261" s="388">
        <v>0</v>
      </c>
      <c r="BM261" s="388">
        <v>0</v>
      </c>
      <c r="BN261" s="388">
        <v>0</v>
      </c>
      <c r="BO261" s="388">
        <v>1</v>
      </c>
      <c r="BP261" s="548">
        <v>0</v>
      </c>
      <c r="BQ261" s="548">
        <v>0</v>
      </c>
      <c r="BR261" s="548">
        <v>0</v>
      </c>
      <c r="BS261" s="548">
        <v>0</v>
      </c>
    </row>
    <row r="262" spans="1:71">
      <c r="A262" s="388" t="s">
        <v>11035</v>
      </c>
      <c r="B262" s="388" t="s">
        <v>11036</v>
      </c>
      <c r="C262" s="388">
        <v>24</v>
      </c>
      <c r="D262" s="388" t="s">
        <v>100</v>
      </c>
      <c r="E262" s="388" t="s">
        <v>43</v>
      </c>
      <c r="F262" s="388" t="s">
        <v>10</v>
      </c>
      <c r="G262" s="388">
        <v>1</v>
      </c>
      <c r="H262" s="388">
        <v>1</v>
      </c>
      <c r="I262" s="388">
        <v>1</v>
      </c>
      <c r="J262" s="388">
        <v>0</v>
      </c>
      <c r="K262" s="388">
        <v>0</v>
      </c>
      <c r="L262" s="388">
        <v>0</v>
      </c>
      <c r="M262" s="388">
        <v>0</v>
      </c>
      <c r="N262" s="388">
        <v>0</v>
      </c>
      <c r="O262" s="388">
        <v>0</v>
      </c>
      <c r="P262" s="388">
        <v>0</v>
      </c>
      <c r="Q262" s="388">
        <v>0</v>
      </c>
      <c r="R262" s="388">
        <v>0</v>
      </c>
      <c r="S262" s="388">
        <v>1</v>
      </c>
      <c r="T262" s="548">
        <v>0</v>
      </c>
      <c r="U262" s="548">
        <v>0</v>
      </c>
      <c r="V262" s="548">
        <v>0</v>
      </c>
      <c r="W262" s="548">
        <v>0</v>
      </c>
      <c r="X262" s="388">
        <v>-100</v>
      </c>
      <c r="Y262" s="388">
        <v>0</v>
      </c>
      <c r="Z262" s="388">
        <v>0</v>
      </c>
      <c r="AA262" s="388">
        <v>0</v>
      </c>
      <c r="AB262" s="388">
        <v>0</v>
      </c>
      <c r="AC262" s="388">
        <v>0</v>
      </c>
      <c r="AD262" s="388">
        <v>0</v>
      </c>
      <c r="AE262" s="388" t="s">
        <v>6531</v>
      </c>
      <c r="AG262" s="549">
        <v>0</v>
      </c>
      <c r="AH262" s="549">
        <v>0</v>
      </c>
      <c r="AI262" s="549">
        <v>0</v>
      </c>
      <c r="AJ262" s="549">
        <v>0</v>
      </c>
      <c r="AK262" s="549">
        <v>0</v>
      </c>
      <c r="AL262" s="549">
        <v>0</v>
      </c>
      <c r="AM262" s="549">
        <v>0</v>
      </c>
      <c r="AN262" s="549">
        <v>0</v>
      </c>
      <c r="AO262" s="549">
        <v>1</v>
      </c>
      <c r="AP262" s="549">
        <v>1</v>
      </c>
      <c r="AQ262" s="549">
        <v>0</v>
      </c>
      <c r="AS262" s="388">
        <v>0</v>
      </c>
      <c r="AT262" s="388">
        <v>0</v>
      </c>
      <c r="AU262" s="388">
        <v>0</v>
      </c>
      <c r="AV262" s="388">
        <v>0</v>
      </c>
      <c r="AW262" s="388">
        <v>0</v>
      </c>
      <c r="AX262" s="388">
        <v>0</v>
      </c>
      <c r="AY262" s="388">
        <v>0</v>
      </c>
      <c r="AZ262" s="388">
        <v>0</v>
      </c>
      <c r="BA262" s="388">
        <v>0</v>
      </c>
      <c r="BB262" s="548">
        <v>0</v>
      </c>
      <c r="BC262" s="548">
        <v>0</v>
      </c>
      <c r="BD262" s="548">
        <v>0</v>
      </c>
      <c r="BE262" s="548">
        <v>0</v>
      </c>
      <c r="BG262" s="388">
        <v>1</v>
      </c>
      <c r="BH262" s="388">
        <v>0</v>
      </c>
      <c r="BI262" s="388">
        <v>0</v>
      </c>
      <c r="BJ262" s="388">
        <v>0</v>
      </c>
      <c r="BK262" s="388">
        <v>0</v>
      </c>
      <c r="BL262" s="388">
        <v>0</v>
      </c>
      <c r="BM262" s="388">
        <v>0</v>
      </c>
      <c r="BN262" s="388">
        <v>0</v>
      </c>
      <c r="BO262" s="388">
        <v>1</v>
      </c>
      <c r="BP262" s="548">
        <v>0</v>
      </c>
      <c r="BQ262" s="548">
        <v>0</v>
      </c>
      <c r="BR262" s="548">
        <v>0</v>
      </c>
      <c r="BS262" s="548">
        <v>0</v>
      </c>
    </row>
    <row r="263" spans="1:71">
      <c r="A263" s="388" t="s">
        <v>11037</v>
      </c>
      <c r="B263" s="388" t="s">
        <v>11038</v>
      </c>
      <c r="C263" s="388">
        <v>22</v>
      </c>
      <c r="D263" s="388" t="s">
        <v>64</v>
      </c>
      <c r="E263" s="388" t="s">
        <v>34</v>
      </c>
      <c r="F263" s="388" t="s">
        <v>35</v>
      </c>
      <c r="G263" s="388">
        <v>1</v>
      </c>
      <c r="H263" s="388">
        <v>1</v>
      </c>
      <c r="I263" s="388">
        <v>1</v>
      </c>
      <c r="J263" s="388">
        <v>0</v>
      </c>
      <c r="K263" s="388">
        <v>0</v>
      </c>
      <c r="L263" s="388">
        <v>0</v>
      </c>
      <c r="M263" s="388">
        <v>0</v>
      </c>
      <c r="N263" s="388">
        <v>0</v>
      </c>
      <c r="O263" s="388">
        <v>0</v>
      </c>
      <c r="P263" s="388">
        <v>0</v>
      </c>
      <c r="Q263" s="388">
        <v>0</v>
      </c>
      <c r="R263" s="388">
        <v>0</v>
      </c>
      <c r="S263" s="388">
        <v>0</v>
      </c>
      <c r="T263" s="548">
        <v>0</v>
      </c>
      <c r="U263" s="548">
        <v>0</v>
      </c>
      <c r="V263" s="548">
        <v>0</v>
      </c>
      <c r="W263" s="548">
        <v>0</v>
      </c>
      <c r="X263" s="388">
        <v>-100</v>
      </c>
      <c r="Y263" s="388">
        <v>0</v>
      </c>
      <c r="Z263" s="388">
        <v>1</v>
      </c>
      <c r="AA263" s="388">
        <v>0</v>
      </c>
      <c r="AB263" s="388">
        <v>0</v>
      </c>
      <c r="AC263" s="388">
        <v>0</v>
      </c>
      <c r="AD263" s="388">
        <v>0</v>
      </c>
      <c r="AE263" s="388" t="s">
        <v>6531</v>
      </c>
      <c r="AG263" s="549">
        <v>0</v>
      </c>
      <c r="AH263" s="549">
        <v>0</v>
      </c>
      <c r="AI263" s="549">
        <v>0</v>
      </c>
      <c r="AJ263" s="549">
        <v>0</v>
      </c>
      <c r="AK263" s="549">
        <v>0</v>
      </c>
      <c r="AL263" s="549">
        <v>0</v>
      </c>
      <c r="AM263" s="549">
        <v>0</v>
      </c>
      <c r="AN263" s="549">
        <v>0</v>
      </c>
      <c r="AO263" s="549">
        <v>1</v>
      </c>
      <c r="AP263" s="549">
        <v>1</v>
      </c>
      <c r="AQ263" s="549">
        <v>0</v>
      </c>
      <c r="AS263" s="388">
        <v>1</v>
      </c>
      <c r="AT263" s="388">
        <v>0</v>
      </c>
      <c r="AU263" s="388">
        <v>0</v>
      </c>
      <c r="AV263" s="388">
        <v>0</v>
      </c>
      <c r="AW263" s="388">
        <v>0</v>
      </c>
      <c r="AX263" s="388">
        <v>0</v>
      </c>
      <c r="AY263" s="388">
        <v>0</v>
      </c>
      <c r="AZ263" s="388">
        <v>0</v>
      </c>
      <c r="BA263" s="388">
        <v>0</v>
      </c>
      <c r="BB263" s="548">
        <v>0</v>
      </c>
      <c r="BC263" s="548">
        <v>0</v>
      </c>
      <c r="BD263" s="548">
        <v>0</v>
      </c>
      <c r="BE263" s="548">
        <v>0</v>
      </c>
      <c r="BG263" s="388">
        <v>0</v>
      </c>
      <c r="BH263" s="388">
        <v>0</v>
      </c>
      <c r="BI263" s="388">
        <v>0</v>
      </c>
      <c r="BJ263" s="388">
        <v>0</v>
      </c>
      <c r="BK263" s="388">
        <v>0</v>
      </c>
      <c r="BL263" s="388">
        <v>0</v>
      </c>
      <c r="BM263" s="388">
        <v>0</v>
      </c>
      <c r="BN263" s="388">
        <v>0</v>
      </c>
      <c r="BO263" s="388">
        <v>0</v>
      </c>
      <c r="BP263" s="548">
        <v>0</v>
      </c>
      <c r="BQ263" s="548">
        <v>0</v>
      </c>
      <c r="BR263" s="548">
        <v>0</v>
      </c>
      <c r="BS263" s="548">
        <v>0</v>
      </c>
    </row>
    <row r="264" spans="1:71">
      <c r="A264" s="388" t="s">
        <v>7837</v>
      </c>
      <c r="B264" s="388" t="s">
        <v>7838</v>
      </c>
      <c r="C264" s="388">
        <v>30</v>
      </c>
      <c r="D264" s="388" t="s">
        <v>97</v>
      </c>
      <c r="E264" s="388" t="s">
        <v>43</v>
      </c>
      <c r="F264" s="388" t="s">
        <v>35</v>
      </c>
      <c r="G264" s="388">
        <v>1</v>
      </c>
      <c r="H264" s="388">
        <v>1</v>
      </c>
      <c r="I264" s="388">
        <v>0</v>
      </c>
      <c r="J264" s="388">
        <v>0</v>
      </c>
      <c r="K264" s="388">
        <v>0</v>
      </c>
      <c r="L264" s="388">
        <v>0</v>
      </c>
      <c r="M264" s="388">
        <v>0</v>
      </c>
      <c r="N264" s="388">
        <v>0</v>
      </c>
      <c r="O264" s="388">
        <v>0</v>
      </c>
      <c r="P264" s="388">
        <v>0</v>
      </c>
      <c r="Q264" s="388">
        <v>0</v>
      </c>
      <c r="R264" s="388">
        <v>0</v>
      </c>
      <c r="S264" s="388">
        <v>0</v>
      </c>
      <c r="T264" s="548">
        <v>0</v>
      </c>
      <c r="U264" s="548">
        <v>0</v>
      </c>
      <c r="V264" s="548">
        <v>0</v>
      </c>
      <c r="W264" s="548">
        <v>0</v>
      </c>
      <c r="X264" s="388">
        <v>0</v>
      </c>
      <c r="Y264" s="388">
        <v>0</v>
      </c>
      <c r="Z264" s="388">
        <v>0</v>
      </c>
      <c r="AA264" s="388">
        <v>0</v>
      </c>
      <c r="AB264" s="388">
        <v>1</v>
      </c>
      <c r="AC264" s="388">
        <v>0</v>
      </c>
      <c r="AD264" s="388">
        <v>0</v>
      </c>
      <c r="AE264" s="388" t="s">
        <v>6530</v>
      </c>
      <c r="AG264" s="549">
        <v>0</v>
      </c>
      <c r="AH264" s="549">
        <v>0</v>
      </c>
      <c r="AI264" s="549">
        <v>0</v>
      </c>
      <c r="AJ264" s="549">
        <v>1</v>
      </c>
      <c r="AK264" s="549">
        <v>0</v>
      </c>
      <c r="AL264" s="549">
        <v>0</v>
      </c>
      <c r="AM264" s="549">
        <v>0</v>
      </c>
      <c r="AN264" s="549">
        <v>0</v>
      </c>
      <c r="AO264" s="549">
        <v>0</v>
      </c>
      <c r="AP264" s="549">
        <v>0</v>
      </c>
      <c r="AQ264" s="549">
        <v>0</v>
      </c>
      <c r="AS264" s="388">
        <v>0</v>
      </c>
      <c r="AT264" s="388">
        <v>0</v>
      </c>
      <c r="AU264" s="388">
        <v>0</v>
      </c>
      <c r="AV264" s="388">
        <v>0</v>
      </c>
      <c r="AW264" s="388">
        <v>0</v>
      </c>
      <c r="AX264" s="388">
        <v>0</v>
      </c>
      <c r="AY264" s="388">
        <v>0</v>
      </c>
      <c r="AZ264" s="388">
        <v>0</v>
      </c>
      <c r="BA264" s="388">
        <v>0</v>
      </c>
      <c r="BB264" s="548">
        <v>0</v>
      </c>
      <c r="BC264" s="548">
        <v>0</v>
      </c>
      <c r="BD264" s="548">
        <v>0</v>
      </c>
      <c r="BE264" s="548">
        <v>0</v>
      </c>
      <c r="BG264" s="388">
        <v>0</v>
      </c>
      <c r="BH264" s="388">
        <v>0</v>
      </c>
      <c r="BI264" s="388">
        <v>0</v>
      </c>
      <c r="BJ264" s="388">
        <v>0</v>
      </c>
      <c r="BK264" s="388">
        <v>0</v>
      </c>
      <c r="BL264" s="388">
        <v>0</v>
      </c>
      <c r="BM264" s="388">
        <v>0</v>
      </c>
      <c r="BN264" s="388">
        <v>0</v>
      </c>
      <c r="BO264" s="388">
        <v>0</v>
      </c>
      <c r="BP264" s="548">
        <v>0</v>
      </c>
      <c r="BQ264" s="548">
        <v>0</v>
      </c>
      <c r="BR264" s="548">
        <v>0</v>
      </c>
      <c r="BS264" s="548">
        <v>0</v>
      </c>
    </row>
    <row r="265" spans="1:71">
      <c r="A265" s="388" t="s">
        <v>11039</v>
      </c>
      <c r="B265" s="388" t="s">
        <v>11040</v>
      </c>
      <c r="C265" s="388">
        <v>27</v>
      </c>
      <c r="D265" s="388" t="s">
        <v>53</v>
      </c>
      <c r="E265" s="388" t="s">
        <v>34</v>
      </c>
      <c r="F265" s="388" t="s">
        <v>10</v>
      </c>
      <c r="G265" s="388">
        <v>1</v>
      </c>
      <c r="H265" s="388">
        <v>0</v>
      </c>
      <c r="I265" s="388">
        <v>0</v>
      </c>
      <c r="J265" s="388">
        <v>1</v>
      </c>
      <c r="K265" s="388">
        <v>0</v>
      </c>
      <c r="L265" s="388">
        <v>0</v>
      </c>
      <c r="M265" s="388">
        <v>0</v>
      </c>
      <c r="N265" s="388">
        <v>0</v>
      </c>
      <c r="O265" s="388">
        <v>0</v>
      </c>
      <c r="P265" s="388">
        <v>0</v>
      </c>
      <c r="Q265" s="388">
        <v>0</v>
      </c>
      <c r="R265" s="388">
        <v>0</v>
      </c>
      <c r="S265" s="388">
        <v>0</v>
      </c>
      <c r="T265" s="548">
        <v>0</v>
      </c>
      <c r="U265" s="548">
        <v>0</v>
      </c>
      <c r="V265" s="548">
        <v>0</v>
      </c>
      <c r="W265" s="548">
        <v>0</v>
      </c>
      <c r="X265" s="388">
        <v>0</v>
      </c>
      <c r="Y265" s="388">
        <v>0</v>
      </c>
      <c r="Z265" s="388">
        <v>0</v>
      </c>
      <c r="AA265" s="388">
        <v>0</v>
      </c>
      <c r="AB265" s="388">
        <v>0</v>
      </c>
      <c r="AC265" s="388">
        <v>0</v>
      </c>
      <c r="AD265" s="388">
        <v>0</v>
      </c>
      <c r="AE265" s="388" t="s">
        <v>11014</v>
      </c>
      <c r="AG265" s="549">
        <v>0</v>
      </c>
      <c r="AH265" s="549">
        <v>0</v>
      </c>
      <c r="AI265" s="549">
        <v>0</v>
      </c>
      <c r="AJ265" s="549">
        <v>0</v>
      </c>
      <c r="AK265" s="549">
        <v>0</v>
      </c>
      <c r="AL265" s="549">
        <v>0</v>
      </c>
      <c r="AM265" s="549">
        <v>0</v>
      </c>
      <c r="AN265" s="549">
        <v>0</v>
      </c>
      <c r="AO265" s="549">
        <v>0</v>
      </c>
      <c r="AP265" s="549">
        <v>0</v>
      </c>
      <c r="AQ265" s="549">
        <v>0</v>
      </c>
      <c r="AS265" s="388">
        <v>0</v>
      </c>
      <c r="AT265" s="388">
        <v>0</v>
      </c>
      <c r="AU265" s="388">
        <v>0</v>
      </c>
      <c r="AV265" s="388">
        <v>0</v>
      </c>
      <c r="AW265" s="388">
        <v>0</v>
      </c>
      <c r="AX265" s="388">
        <v>0</v>
      </c>
      <c r="AY265" s="388">
        <v>0</v>
      </c>
      <c r="AZ265" s="388">
        <v>0</v>
      </c>
      <c r="BA265" s="388">
        <v>0</v>
      </c>
      <c r="BB265" s="548">
        <v>0</v>
      </c>
      <c r="BC265" s="548">
        <v>0</v>
      </c>
      <c r="BD265" s="548">
        <v>0</v>
      </c>
      <c r="BE265" s="548">
        <v>0</v>
      </c>
      <c r="BG265" s="388">
        <v>0</v>
      </c>
      <c r="BH265" s="388">
        <v>1</v>
      </c>
      <c r="BI265" s="388">
        <v>0</v>
      </c>
      <c r="BJ265" s="388">
        <v>0</v>
      </c>
      <c r="BK265" s="388">
        <v>0</v>
      </c>
      <c r="BL265" s="388">
        <v>0</v>
      </c>
      <c r="BM265" s="388">
        <v>0</v>
      </c>
      <c r="BN265" s="388">
        <v>0</v>
      </c>
      <c r="BO265" s="388">
        <v>0</v>
      </c>
      <c r="BP265" s="548">
        <v>0</v>
      </c>
      <c r="BQ265" s="548">
        <v>0</v>
      </c>
      <c r="BR265" s="548">
        <v>0</v>
      </c>
      <c r="BS265" s="548">
        <v>0</v>
      </c>
    </row>
    <row r="501" spans="84:101">
      <c r="CF501" s="548"/>
      <c r="CG501" s="548"/>
      <c r="CH501" s="548"/>
      <c r="CI501" s="548"/>
      <c r="CT501" s="548"/>
      <c r="CU501" s="548"/>
      <c r="CV501" s="548"/>
      <c r="CW501" s="548"/>
    </row>
    <row r="527" spans="84:101">
      <c r="CF527" s="548"/>
      <c r="CG527" s="548"/>
      <c r="CH527" s="548"/>
      <c r="CI527" s="548"/>
      <c r="CT527" s="548"/>
      <c r="CU527" s="548"/>
      <c r="CV527" s="548"/>
      <c r="CW527" s="548"/>
    </row>
  </sheetData>
  <mergeCells count="3">
    <mergeCell ref="AG3:AQ3"/>
    <mergeCell ref="AS3:BE3"/>
    <mergeCell ref="BG3:BS3"/>
  </mergeCells>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M763"/>
  <sheetViews>
    <sheetView workbookViewId="0">
      <pane xSplit="3" ySplit="4" topLeftCell="D5" activePane="bottomRight" state="frozen"/>
      <selection pane="topRight" activeCell="D1" sqref="D1"/>
      <selection pane="bottomLeft" activeCell="A5" sqref="A5"/>
      <selection pane="bottomRight"/>
    </sheetView>
  </sheetViews>
  <sheetFormatPr defaultRowHeight="15"/>
  <cols>
    <col min="1" max="1" width="20.28515625" style="388" bestFit="1" customWidth="1"/>
    <col min="2" max="2" width="11.7109375" style="388" hidden="1" customWidth="1"/>
    <col min="3" max="3" width="5.7109375" style="388" hidden="1" customWidth="1"/>
    <col min="4" max="4" width="4" style="388" bestFit="1" customWidth="1"/>
    <col min="5" max="5" width="5.140625" style="388" bestFit="1" customWidth="1"/>
    <col min="6" max="6" width="4.7109375" style="388" hidden="1" customWidth="1"/>
    <col min="7" max="8" width="3" style="388" bestFit="1" customWidth="1"/>
    <col min="9" max="9" width="3" style="388" customWidth="1"/>
    <col min="10" max="10" width="0.140625" style="388" customWidth="1"/>
    <col min="11" max="11" width="6" style="388" bestFit="1" customWidth="1"/>
    <col min="12" max="12" width="3" style="388" bestFit="1" customWidth="1"/>
    <col min="13" max="14" width="3.140625" style="388" bestFit="1" customWidth="1"/>
    <col min="15" max="15" width="3.28515625" style="388" bestFit="1" customWidth="1"/>
    <col min="16" max="16" width="0.140625" style="388" customWidth="1"/>
    <col min="17" max="17" width="3" style="388" bestFit="1" customWidth="1"/>
    <col min="18" max="18" width="6" style="388" bestFit="1" customWidth="1"/>
    <col min="19" max="21" width="4" style="388" bestFit="1" customWidth="1"/>
    <col min="22" max="23" width="3.28515625" style="388" bestFit="1" customWidth="1"/>
    <col min="24" max="24" width="3.7109375" style="388" bestFit="1" customWidth="1"/>
    <col min="25" max="25" width="4" style="388" bestFit="1" customWidth="1"/>
    <col min="26" max="26" width="4.28515625" style="388" bestFit="1" customWidth="1"/>
    <col min="27" max="27" width="3.140625" style="388" bestFit="1" customWidth="1"/>
    <col min="28" max="28" width="3.7109375" style="388" bestFit="1" customWidth="1"/>
    <col min="29" max="29" width="4" style="388" hidden="1" customWidth="1"/>
    <col min="30" max="30" width="5.28515625" style="388" hidden="1" customWidth="1"/>
    <col min="31" max="31" width="6" style="388" hidden="1" customWidth="1"/>
    <col min="32" max="32" width="6.5703125" style="388" bestFit="1" customWidth="1"/>
    <col min="33" max="34" width="5.140625" style="388" bestFit="1" customWidth="1"/>
    <col min="35" max="35" width="5.5703125" style="388" bestFit="1" customWidth="1"/>
    <col min="36" max="36" width="5.140625" style="388" bestFit="1" customWidth="1"/>
    <col min="37" max="37" width="6.140625" style="388" bestFit="1" customWidth="1"/>
    <col min="38" max="38" width="1.7109375" style="388" customWidth="1"/>
    <col min="39" max="39" width="4" style="388" hidden="1" customWidth="1"/>
    <col min="40" max="40" width="2.140625" style="388" hidden="1" customWidth="1"/>
    <col min="41" max="41" width="4" style="388" hidden="1" customWidth="1"/>
    <col min="42" max="43" width="3.140625" style="388" hidden="1" customWidth="1"/>
    <col min="44" max="44" width="3.28515625" style="388" hidden="1" customWidth="1"/>
    <col min="45" max="45" width="3.7109375" style="388" hidden="1" customWidth="1"/>
    <col min="46" max="46" width="3.28515625" style="388" hidden="1" customWidth="1"/>
    <col min="47" max="47" width="4" style="388" hidden="1" customWidth="1"/>
    <col min="48" max="51" width="6" style="388" bestFit="1" customWidth="1"/>
    <col min="52" max="52" width="1.7109375" style="388" customWidth="1"/>
    <col min="53" max="53" width="4" style="388" hidden="1" customWidth="1"/>
    <col min="54" max="54" width="3" style="388" hidden="1" customWidth="1"/>
    <col min="55" max="55" width="4" style="388" hidden="1" customWidth="1"/>
    <col min="56" max="57" width="3.140625" style="388" hidden="1" customWidth="1"/>
    <col min="58" max="58" width="3.28515625" style="388" hidden="1" customWidth="1"/>
    <col min="59" max="59" width="3.7109375" style="388" hidden="1" customWidth="1"/>
    <col min="60" max="60" width="3.28515625" style="388" hidden="1" customWidth="1"/>
    <col min="61" max="61" width="4" style="388" hidden="1" customWidth="1"/>
    <col min="62" max="65" width="6" style="388" bestFit="1" customWidth="1"/>
    <col min="66" max="66" width="1.7109375" style="388" customWidth="1"/>
    <col min="67" max="16384" width="9.140625" style="388"/>
  </cols>
  <sheetData>
    <row r="1" spans="1:65" ht="26.25">
      <c r="A1" s="637" t="s">
        <v>485</v>
      </c>
    </row>
    <row r="3" spans="1:65">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86" t="s">
        <v>10205</v>
      </c>
      <c r="AN3" s="686"/>
      <c r="AO3" s="686"/>
      <c r="AP3" s="686"/>
      <c r="AQ3" s="686"/>
      <c r="AR3" s="686"/>
      <c r="AS3" s="686"/>
      <c r="AT3" s="686"/>
      <c r="AU3" s="686"/>
      <c r="AV3" s="686"/>
      <c r="AW3" s="686"/>
      <c r="AX3" s="686"/>
      <c r="AY3" s="686"/>
      <c r="AZ3" s="6"/>
      <c r="BA3" s="685" t="s">
        <v>10206</v>
      </c>
      <c r="BB3" s="686"/>
      <c r="BC3" s="686"/>
      <c r="BD3" s="686"/>
      <c r="BE3" s="686"/>
      <c r="BF3" s="686"/>
      <c r="BG3" s="686"/>
      <c r="BH3" s="686"/>
      <c r="BI3" s="686"/>
      <c r="BJ3" s="686"/>
      <c r="BK3" s="686"/>
      <c r="BL3" s="686"/>
      <c r="BM3" s="686"/>
    </row>
    <row r="4" spans="1:65" s="561" customFormat="1" ht="15.75" thickBot="1">
      <c r="A4" s="559" t="s">
        <v>10186</v>
      </c>
      <c r="B4" s="154" t="s">
        <v>10011</v>
      </c>
      <c r="C4" s="154" t="s">
        <v>10187</v>
      </c>
      <c r="D4" s="154" t="s">
        <v>0</v>
      </c>
      <c r="E4" s="154" t="s">
        <v>1</v>
      </c>
      <c r="F4" s="154" t="s">
        <v>2</v>
      </c>
      <c r="G4" s="560" t="s">
        <v>289</v>
      </c>
      <c r="H4" s="154" t="s">
        <v>290</v>
      </c>
      <c r="I4" s="154" t="s">
        <v>35</v>
      </c>
      <c r="J4" s="154" t="s">
        <v>291</v>
      </c>
      <c r="K4" s="154" t="s">
        <v>293</v>
      </c>
      <c r="L4" s="154" t="s">
        <v>4</v>
      </c>
      <c r="M4" s="154" t="s">
        <v>294</v>
      </c>
      <c r="N4" s="154" t="s">
        <v>295</v>
      </c>
      <c r="O4" s="154" t="s">
        <v>296</v>
      </c>
      <c r="P4" s="154" t="s">
        <v>297</v>
      </c>
      <c r="Q4" s="154" t="s">
        <v>298</v>
      </c>
      <c r="R4" s="640" t="s">
        <v>299</v>
      </c>
      <c r="S4" s="154" t="s">
        <v>11</v>
      </c>
      <c r="T4" s="154" t="s">
        <v>10</v>
      </c>
      <c r="U4" s="154" t="s">
        <v>300</v>
      </c>
      <c r="V4" s="154" t="s">
        <v>14</v>
      </c>
      <c r="W4" s="154" t="s">
        <v>18</v>
      </c>
      <c r="X4" s="154" t="s">
        <v>24</v>
      </c>
      <c r="Y4" s="154" t="s">
        <v>10012</v>
      </c>
      <c r="Z4" s="154" t="s">
        <v>10014</v>
      </c>
      <c r="AA4" s="154" t="s">
        <v>301</v>
      </c>
      <c r="AB4" s="154" t="s">
        <v>302</v>
      </c>
      <c r="AC4" s="154" t="s">
        <v>303</v>
      </c>
      <c r="AD4" s="154" t="s">
        <v>304</v>
      </c>
      <c r="AE4" s="154" t="s">
        <v>305</v>
      </c>
      <c r="AF4" s="154" t="s">
        <v>292</v>
      </c>
      <c r="AG4" s="154" t="s">
        <v>10188</v>
      </c>
      <c r="AH4" s="154" t="s">
        <v>10189</v>
      </c>
      <c r="AI4" s="154" t="s">
        <v>10190</v>
      </c>
      <c r="AJ4" s="154" t="s">
        <v>10191</v>
      </c>
      <c r="AK4" s="154" t="s">
        <v>10192</v>
      </c>
      <c r="AL4" s="154"/>
      <c r="AM4" s="154" t="s">
        <v>6</v>
      </c>
      <c r="AN4" s="154" t="s">
        <v>10</v>
      </c>
      <c r="AO4" s="154" t="s">
        <v>11</v>
      </c>
      <c r="AP4" s="154" t="s">
        <v>12</v>
      </c>
      <c r="AQ4" s="154" t="s">
        <v>13</v>
      </c>
      <c r="AR4" s="154" t="s">
        <v>14</v>
      </c>
      <c r="AS4" s="154" t="s">
        <v>15</v>
      </c>
      <c r="AT4" s="154" t="s">
        <v>18</v>
      </c>
      <c r="AU4" s="154" t="s">
        <v>10012</v>
      </c>
      <c r="AV4" s="154" t="s">
        <v>7031</v>
      </c>
      <c r="AW4" s="560" t="s">
        <v>7</v>
      </c>
      <c r="AX4" s="154" t="s">
        <v>8</v>
      </c>
      <c r="AY4" s="154" t="s">
        <v>9</v>
      </c>
      <c r="AZ4" s="154"/>
      <c r="BA4" s="154" t="s">
        <v>6</v>
      </c>
      <c r="BB4" s="154" t="s">
        <v>10</v>
      </c>
      <c r="BC4" s="154" t="s">
        <v>11</v>
      </c>
      <c r="BD4" s="154" t="s">
        <v>12</v>
      </c>
      <c r="BE4" s="154" t="s">
        <v>13</v>
      </c>
      <c r="BF4" s="154" t="s">
        <v>14</v>
      </c>
      <c r="BG4" s="154" t="s">
        <v>15</v>
      </c>
      <c r="BH4" s="154" t="s">
        <v>18</v>
      </c>
      <c r="BI4" s="154" t="s">
        <v>10012</v>
      </c>
      <c r="BJ4" s="154" t="s">
        <v>7031</v>
      </c>
      <c r="BK4" s="560" t="s">
        <v>7</v>
      </c>
      <c r="BL4" s="154" t="s">
        <v>8</v>
      </c>
      <c r="BM4" s="154" t="s">
        <v>9</v>
      </c>
    </row>
    <row r="5" spans="1:65">
      <c r="A5" s="272" t="s">
        <v>10207</v>
      </c>
      <c r="B5" s="388" t="s">
        <v>10208</v>
      </c>
      <c r="C5" s="388" t="s">
        <v>10193</v>
      </c>
      <c r="D5" s="388">
        <v>29</v>
      </c>
      <c r="E5" s="388" t="s">
        <v>49</v>
      </c>
      <c r="F5" s="388" t="s">
        <v>43</v>
      </c>
      <c r="G5" s="388" t="s">
        <v>10</v>
      </c>
      <c r="H5" s="388">
        <v>18</v>
      </c>
      <c r="I5" s="388">
        <v>4</v>
      </c>
      <c r="J5" s="548">
        <v>0.81799999999999995</v>
      </c>
      <c r="K5" s="556">
        <v>2.83</v>
      </c>
      <c r="L5" s="388">
        <v>32</v>
      </c>
      <c r="M5" s="388">
        <v>32</v>
      </c>
      <c r="N5" s="388">
        <v>0</v>
      </c>
      <c r="O5" s="388">
        <v>1</v>
      </c>
      <c r="P5" s="388">
        <v>1</v>
      </c>
      <c r="Q5" s="388">
        <v>0</v>
      </c>
      <c r="R5" s="557">
        <v>200.667</v>
      </c>
      <c r="S5" s="388">
        <v>186</v>
      </c>
      <c r="T5" s="388">
        <v>70</v>
      </c>
      <c r="U5" s="388">
        <v>63</v>
      </c>
      <c r="V5" s="388">
        <v>16</v>
      </c>
      <c r="W5" s="388">
        <v>29</v>
      </c>
      <c r="X5" s="388">
        <v>4</v>
      </c>
      <c r="Y5" s="388">
        <v>146</v>
      </c>
      <c r="Z5" s="388">
        <v>7</v>
      </c>
      <c r="AA5" s="388">
        <v>1</v>
      </c>
      <c r="AB5" s="388">
        <v>2</v>
      </c>
      <c r="AC5" s="388">
        <v>808</v>
      </c>
      <c r="AD5" s="388">
        <v>137</v>
      </c>
      <c r="AE5" s="388">
        <v>3.28</v>
      </c>
      <c r="AF5" s="548">
        <v>1.071</v>
      </c>
      <c r="AG5" s="557">
        <v>8.3000000000000007</v>
      </c>
      <c r="AH5" s="557">
        <v>0.7</v>
      </c>
      <c r="AI5" s="557">
        <v>1.3</v>
      </c>
      <c r="AJ5" s="557">
        <v>6.5</v>
      </c>
      <c r="AK5" s="557">
        <v>5.03</v>
      </c>
      <c r="AM5" s="388">
        <v>431</v>
      </c>
      <c r="AN5" s="388">
        <v>0</v>
      </c>
      <c r="AO5" s="388">
        <v>122</v>
      </c>
      <c r="AP5" s="388">
        <v>15</v>
      </c>
      <c r="AQ5" s="388">
        <v>3</v>
      </c>
      <c r="AR5" s="388">
        <v>12</v>
      </c>
      <c r="AS5" s="388">
        <v>43</v>
      </c>
      <c r="AT5" s="388">
        <v>15</v>
      </c>
      <c r="AU5" s="388">
        <v>76</v>
      </c>
      <c r="AV5" s="548">
        <v>0.28299999999999997</v>
      </c>
      <c r="AW5" s="548">
        <v>0.307</v>
      </c>
      <c r="AX5" s="548">
        <v>0.41499999999999998</v>
      </c>
      <c r="AY5" s="548">
        <v>0.72199999999999998</v>
      </c>
      <c r="BA5" s="388">
        <v>329</v>
      </c>
      <c r="BB5" s="388">
        <v>0</v>
      </c>
      <c r="BC5" s="388">
        <v>64</v>
      </c>
      <c r="BD5" s="388">
        <v>9</v>
      </c>
      <c r="BE5" s="388">
        <v>1</v>
      </c>
      <c r="BF5" s="388">
        <v>4</v>
      </c>
      <c r="BG5" s="388">
        <v>21</v>
      </c>
      <c r="BH5" s="388">
        <v>14</v>
      </c>
      <c r="BI5" s="388">
        <v>70</v>
      </c>
      <c r="BJ5" s="548">
        <v>0.19500000000000001</v>
      </c>
      <c r="BK5" s="548">
        <v>0.24</v>
      </c>
      <c r="BL5" s="548">
        <v>0.26400000000000001</v>
      </c>
      <c r="BM5" s="548">
        <v>0.504</v>
      </c>
    </row>
    <row r="6" spans="1:65">
      <c r="A6" s="272" t="s">
        <v>10209</v>
      </c>
      <c r="B6" s="388" t="s">
        <v>10210</v>
      </c>
      <c r="C6" s="388" t="s">
        <v>10193</v>
      </c>
      <c r="D6" s="388">
        <v>25</v>
      </c>
      <c r="E6" s="388" t="s">
        <v>66</v>
      </c>
      <c r="F6" s="388" t="s">
        <v>43</v>
      </c>
      <c r="G6" s="388" t="s">
        <v>35</v>
      </c>
      <c r="H6" s="388">
        <v>7</v>
      </c>
      <c r="I6" s="388">
        <v>13</v>
      </c>
      <c r="J6" s="548">
        <v>0.35</v>
      </c>
      <c r="K6" s="556">
        <v>4.49</v>
      </c>
      <c r="L6" s="388">
        <v>29</v>
      </c>
      <c r="M6" s="388">
        <v>29</v>
      </c>
      <c r="N6" s="388">
        <v>0</v>
      </c>
      <c r="O6" s="388">
        <v>0</v>
      </c>
      <c r="P6" s="388">
        <v>0</v>
      </c>
      <c r="Q6" s="388">
        <v>0</v>
      </c>
      <c r="R6" s="557">
        <v>160.333</v>
      </c>
      <c r="S6" s="388">
        <v>163</v>
      </c>
      <c r="T6" s="388">
        <v>85</v>
      </c>
      <c r="U6" s="388">
        <v>80</v>
      </c>
      <c r="V6" s="388">
        <v>23</v>
      </c>
      <c r="W6" s="388">
        <v>45</v>
      </c>
      <c r="X6" s="388">
        <v>1</v>
      </c>
      <c r="Y6" s="388">
        <v>130</v>
      </c>
      <c r="Z6" s="388">
        <v>3</v>
      </c>
      <c r="AA6" s="388">
        <v>0</v>
      </c>
      <c r="AB6" s="388">
        <v>4</v>
      </c>
      <c r="AC6" s="388">
        <v>665</v>
      </c>
      <c r="AD6" s="388">
        <v>86</v>
      </c>
      <c r="AE6" s="388">
        <v>4.3</v>
      </c>
      <c r="AF6" s="548">
        <v>1.2969999999999999</v>
      </c>
      <c r="AG6" s="557">
        <v>9.1</v>
      </c>
      <c r="AH6" s="557">
        <v>1.3</v>
      </c>
      <c r="AI6" s="557">
        <v>2.5</v>
      </c>
      <c r="AJ6" s="557">
        <v>7.3</v>
      </c>
      <c r="AK6" s="557">
        <v>2.89</v>
      </c>
      <c r="AM6" s="388">
        <v>154</v>
      </c>
      <c r="AN6" s="388">
        <v>0</v>
      </c>
      <c r="AO6" s="388">
        <v>32</v>
      </c>
      <c r="AP6" s="388">
        <v>4</v>
      </c>
      <c r="AQ6" s="388">
        <v>2</v>
      </c>
      <c r="AR6" s="388">
        <v>1</v>
      </c>
      <c r="AS6" s="388">
        <v>13</v>
      </c>
      <c r="AT6" s="388">
        <v>5</v>
      </c>
      <c r="AU6" s="388">
        <v>32</v>
      </c>
      <c r="AV6" s="548">
        <v>0.20799999999999999</v>
      </c>
      <c r="AW6" s="548">
        <v>0.23300000000000001</v>
      </c>
      <c r="AX6" s="548">
        <v>0.27900000000000003</v>
      </c>
      <c r="AY6" s="548">
        <v>0.51200000000000001</v>
      </c>
      <c r="BA6" s="388">
        <v>452</v>
      </c>
      <c r="BB6" s="388">
        <v>0</v>
      </c>
      <c r="BC6" s="388">
        <v>131</v>
      </c>
      <c r="BD6" s="388">
        <v>21</v>
      </c>
      <c r="BE6" s="388">
        <v>5</v>
      </c>
      <c r="BF6" s="388">
        <v>22</v>
      </c>
      <c r="BG6" s="388">
        <v>65</v>
      </c>
      <c r="BH6" s="388">
        <v>40</v>
      </c>
      <c r="BI6" s="388">
        <v>98</v>
      </c>
      <c r="BJ6" s="548">
        <v>0.28999999999999998</v>
      </c>
      <c r="BK6" s="548">
        <v>0.34799999999999998</v>
      </c>
      <c r="BL6" s="548">
        <v>0.504</v>
      </c>
      <c r="BM6" s="548">
        <v>0.85199999999999998</v>
      </c>
    </row>
    <row r="7" spans="1:65">
      <c r="A7" s="272" t="s">
        <v>8293</v>
      </c>
      <c r="B7" s="388" t="s">
        <v>8294</v>
      </c>
      <c r="C7" s="388" t="s">
        <v>10193</v>
      </c>
      <c r="D7" s="388">
        <v>22</v>
      </c>
      <c r="E7" s="388" t="s">
        <v>49</v>
      </c>
      <c r="F7" s="388" t="s">
        <v>43</v>
      </c>
      <c r="G7" s="388" t="s">
        <v>10</v>
      </c>
      <c r="H7" s="388">
        <v>8</v>
      </c>
      <c r="I7" s="388">
        <v>9</v>
      </c>
      <c r="J7" s="548">
        <v>0.47099999999999997</v>
      </c>
      <c r="K7" s="556">
        <v>3.34</v>
      </c>
      <c r="L7" s="388">
        <v>28</v>
      </c>
      <c r="M7" s="388">
        <v>28</v>
      </c>
      <c r="N7" s="388">
        <v>0</v>
      </c>
      <c r="O7" s="388">
        <v>0</v>
      </c>
      <c r="P7" s="388">
        <v>0</v>
      </c>
      <c r="Q7" s="388">
        <v>0</v>
      </c>
      <c r="R7" s="557">
        <v>151</v>
      </c>
      <c r="S7" s="388">
        <v>108</v>
      </c>
      <c r="T7" s="388">
        <v>59</v>
      </c>
      <c r="U7" s="388">
        <v>56</v>
      </c>
      <c r="V7" s="388">
        <v>20</v>
      </c>
      <c r="W7" s="388">
        <v>59</v>
      </c>
      <c r="X7" s="388">
        <v>3</v>
      </c>
      <c r="Y7" s="388">
        <v>182</v>
      </c>
      <c r="Z7" s="388">
        <v>11</v>
      </c>
      <c r="AA7" s="388">
        <v>0</v>
      </c>
      <c r="AB7" s="388">
        <v>6</v>
      </c>
      <c r="AC7" s="388">
        <v>615</v>
      </c>
      <c r="AD7" s="388">
        <v>116</v>
      </c>
      <c r="AE7" s="388">
        <v>3.86</v>
      </c>
      <c r="AF7" s="548">
        <v>1.1060000000000001</v>
      </c>
      <c r="AG7" s="557">
        <v>6.4</v>
      </c>
      <c r="AH7" s="557">
        <v>1.2</v>
      </c>
      <c r="AI7" s="557">
        <v>3.5</v>
      </c>
      <c r="AJ7" s="557">
        <v>10.8</v>
      </c>
      <c r="AK7" s="557">
        <v>3.08</v>
      </c>
      <c r="AM7" s="388">
        <v>268</v>
      </c>
      <c r="AN7" s="388">
        <v>0</v>
      </c>
      <c r="AO7" s="388">
        <v>52</v>
      </c>
      <c r="AP7" s="388">
        <v>8</v>
      </c>
      <c r="AQ7" s="388">
        <v>1</v>
      </c>
      <c r="AR7" s="388">
        <v>7</v>
      </c>
      <c r="AS7" s="388">
        <v>25</v>
      </c>
      <c r="AT7" s="388">
        <v>39</v>
      </c>
      <c r="AU7" s="388">
        <v>83</v>
      </c>
      <c r="AV7" s="548">
        <v>0.19400000000000001</v>
      </c>
      <c r="AW7" s="548">
        <v>0.3</v>
      </c>
      <c r="AX7" s="548">
        <v>0.31</v>
      </c>
      <c r="AY7" s="548">
        <v>0.61</v>
      </c>
      <c r="BA7" s="388">
        <v>274</v>
      </c>
      <c r="BB7" s="388">
        <v>0</v>
      </c>
      <c r="BC7" s="388">
        <v>56</v>
      </c>
      <c r="BD7" s="388">
        <v>9</v>
      </c>
      <c r="BE7" s="388">
        <v>0</v>
      </c>
      <c r="BF7" s="388">
        <v>13</v>
      </c>
      <c r="BG7" s="388">
        <v>23</v>
      </c>
      <c r="BH7" s="388">
        <v>20</v>
      </c>
      <c r="BI7" s="388">
        <v>99</v>
      </c>
      <c r="BJ7" s="548">
        <v>0.20399999999999999</v>
      </c>
      <c r="BK7" s="548">
        <v>0.28100000000000003</v>
      </c>
      <c r="BL7" s="548">
        <v>0.38</v>
      </c>
      <c r="BM7" s="548">
        <v>0.66100000000000003</v>
      </c>
    </row>
    <row r="8" spans="1:65">
      <c r="A8" s="272" t="s">
        <v>10211</v>
      </c>
      <c r="B8" s="388" t="s">
        <v>10212</v>
      </c>
      <c r="C8" s="388" t="s">
        <v>10193</v>
      </c>
      <c r="D8" s="388">
        <v>26</v>
      </c>
      <c r="E8" s="388" t="s">
        <v>64</v>
      </c>
      <c r="F8" s="388" t="s">
        <v>34</v>
      </c>
      <c r="G8" s="388" t="s">
        <v>35</v>
      </c>
      <c r="H8" s="388">
        <v>16</v>
      </c>
      <c r="I8" s="388">
        <v>6</v>
      </c>
      <c r="J8" s="548">
        <v>0.72699999999999998</v>
      </c>
      <c r="K8" s="556">
        <v>3.91</v>
      </c>
      <c r="L8" s="388">
        <v>38</v>
      </c>
      <c r="M8" s="388">
        <v>6</v>
      </c>
      <c r="N8" s="388">
        <v>3</v>
      </c>
      <c r="O8" s="388">
        <v>0</v>
      </c>
      <c r="P8" s="388">
        <v>0</v>
      </c>
      <c r="Q8" s="388">
        <v>0</v>
      </c>
      <c r="R8" s="557">
        <v>147.333</v>
      </c>
      <c r="S8" s="388">
        <v>140</v>
      </c>
      <c r="T8" s="388">
        <v>70</v>
      </c>
      <c r="U8" s="388">
        <v>64</v>
      </c>
      <c r="V8" s="388">
        <v>18</v>
      </c>
      <c r="W8" s="388">
        <v>50</v>
      </c>
      <c r="X8" s="388">
        <v>6</v>
      </c>
      <c r="Y8" s="388">
        <v>128</v>
      </c>
      <c r="Z8" s="388">
        <v>8</v>
      </c>
      <c r="AA8" s="388">
        <v>0</v>
      </c>
      <c r="AB8" s="388">
        <v>1</v>
      </c>
      <c r="AC8" s="388">
        <v>628</v>
      </c>
      <c r="AD8" s="388">
        <v>106</v>
      </c>
      <c r="AE8" s="388">
        <v>4.1900000000000004</v>
      </c>
      <c r="AF8" s="548">
        <v>1.29</v>
      </c>
      <c r="AG8" s="557">
        <v>8.6</v>
      </c>
      <c r="AH8" s="557">
        <v>1.1000000000000001</v>
      </c>
      <c r="AI8" s="557">
        <v>3.1</v>
      </c>
      <c r="AJ8" s="557">
        <v>7.8</v>
      </c>
      <c r="AK8" s="557">
        <v>2.56</v>
      </c>
      <c r="AM8" s="388">
        <v>144</v>
      </c>
      <c r="AN8" s="388">
        <v>0</v>
      </c>
      <c r="AO8" s="388">
        <v>29</v>
      </c>
      <c r="AP8" s="388">
        <v>8</v>
      </c>
      <c r="AQ8" s="388">
        <v>0</v>
      </c>
      <c r="AR8" s="388">
        <v>5</v>
      </c>
      <c r="AS8" s="388">
        <v>16</v>
      </c>
      <c r="AT8" s="388">
        <v>16</v>
      </c>
      <c r="AU8" s="388">
        <v>47</v>
      </c>
      <c r="AV8" s="548">
        <v>0.20100000000000001</v>
      </c>
      <c r="AW8" s="548">
        <v>0.28799999999999998</v>
      </c>
      <c r="AX8" s="548">
        <v>0.36099999999999999</v>
      </c>
      <c r="AY8" s="548">
        <v>0.64900000000000002</v>
      </c>
      <c r="BA8" s="388">
        <v>424</v>
      </c>
      <c r="BB8" s="388">
        <v>0</v>
      </c>
      <c r="BC8" s="388">
        <v>111</v>
      </c>
      <c r="BD8" s="388">
        <v>33</v>
      </c>
      <c r="BE8" s="388">
        <v>0</v>
      </c>
      <c r="BF8" s="388">
        <v>13</v>
      </c>
      <c r="BG8" s="388">
        <v>55</v>
      </c>
      <c r="BH8" s="388">
        <v>34</v>
      </c>
      <c r="BI8" s="388">
        <v>81</v>
      </c>
      <c r="BJ8" s="548">
        <v>0.26200000000000001</v>
      </c>
      <c r="BK8" s="548">
        <v>0.32500000000000001</v>
      </c>
      <c r="BL8" s="548">
        <v>0.432</v>
      </c>
      <c r="BM8" s="548">
        <v>0.75700000000000001</v>
      </c>
    </row>
    <row r="9" spans="1:65">
      <c r="A9" s="272" t="s">
        <v>10213</v>
      </c>
      <c r="B9" s="388" t="s">
        <v>10214</v>
      </c>
      <c r="C9" s="388" t="s">
        <v>10193</v>
      </c>
      <c r="D9" s="388">
        <v>22</v>
      </c>
      <c r="E9" s="388" t="s">
        <v>40</v>
      </c>
      <c r="F9" s="388" t="s">
        <v>34</v>
      </c>
      <c r="G9" s="388" t="s">
        <v>10</v>
      </c>
      <c r="H9" s="388">
        <v>9</v>
      </c>
      <c r="I9" s="388">
        <v>6</v>
      </c>
      <c r="J9" s="548">
        <v>0.6</v>
      </c>
      <c r="K9" s="556">
        <v>3.08</v>
      </c>
      <c r="L9" s="388">
        <v>41</v>
      </c>
      <c r="M9" s="388">
        <v>20</v>
      </c>
      <c r="N9" s="388">
        <v>2</v>
      </c>
      <c r="O9" s="388">
        <v>1</v>
      </c>
      <c r="P9" s="388">
        <v>0</v>
      </c>
      <c r="Q9" s="388">
        <v>0</v>
      </c>
      <c r="R9" s="557">
        <v>140.333</v>
      </c>
      <c r="S9" s="388">
        <v>133</v>
      </c>
      <c r="T9" s="388">
        <v>50</v>
      </c>
      <c r="U9" s="388">
        <v>48</v>
      </c>
      <c r="V9" s="388">
        <v>7</v>
      </c>
      <c r="W9" s="388">
        <v>50</v>
      </c>
      <c r="X9" s="388">
        <v>1</v>
      </c>
      <c r="Y9" s="388">
        <v>96</v>
      </c>
      <c r="Z9" s="388">
        <v>2</v>
      </c>
      <c r="AA9" s="388">
        <v>0</v>
      </c>
      <c r="AB9" s="388">
        <v>8</v>
      </c>
      <c r="AC9" s="388">
        <v>583</v>
      </c>
      <c r="AD9" s="388">
        <v>139</v>
      </c>
      <c r="AE9" s="388">
        <v>3.55</v>
      </c>
      <c r="AF9" s="548">
        <v>1.304</v>
      </c>
      <c r="AG9" s="557">
        <v>8.5</v>
      </c>
      <c r="AH9" s="557">
        <v>0.4</v>
      </c>
      <c r="AI9" s="557">
        <v>3.2</v>
      </c>
      <c r="AJ9" s="557">
        <v>6.2</v>
      </c>
      <c r="AK9" s="557">
        <v>1.92</v>
      </c>
      <c r="AM9" s="388">
        <v>235</v>
      </c>
      <c r="AN9" s="388">
        <v>0</v>
      </c>
      <c r="AO9" s="388">
        <v>63</v>
      </c>
      <c r="AP9" s="388">
        <v>11</v>
      </c>
      <c r="AQ9" s="388">
        <v>0</v>
      </c>
      <c r="AR9" s="388">
        <v>4</v>
      </c>
      <c r="AS9" s="388">
        <v>21</v>
      </c>
      <c r="AT9" s="388">
        <v>35</v>
      </c>
      <c r="AU9" s="388">
        <v>46</v>
      </c>
      <c r="AV9" s="548">
        <v>0.26800000000000002</v>
      </c>
      <c r="AW9" s="548">
        <v>0.36399999999999999</v>
      </c>
      <c r="AX9" s="548">
        <v>0.36599999999999999</v>
      </c>
      <c r="AY9" s="548">
        <v>0.73</v>
      </c>
      <c r="BA9" s="388">
        <v>293</v>
      </c>
      <c r="BB9" s="388">
        <v>0</v>
      </c>
      <c r="BC9" s="388">
        <v>70</v>
      </c>
      <c r="BD9" s="388">
        <v>8</v>
      </c>
      <c r="BE9" s="388">
        <v>2</v>
      </c>
      <c r="BF9" s="388">
        <v>3</v>
      </c>
      <c r="BG9" s="388">
        <v>30</v>
      </c>
      <c r="BH9" s="388">
        <v>15</v>
      </c>
      <c r="BI9" s="388">
        <v>50</v>
      </c>
      <c r="BJ9" s="548">
        <v>0.23899999999999999</v>
      </c>
      <c r="BK9" s="548">
        <v>0.27700000000000002</v>
      </c>
      <c r="BL9" s="548">
        <v>0.311</v>
      </c>
      <c r="BM9" s="548">
        <v>0.58799999999999997</v>
      </c>
    </row>
    <row r="10" spans="1:65">
      <c r="A10" s="272" t="s">
        <v>8396</v>
      </c>
      <c r="B10" s="388" t="s">
        <v>8397</v>
      </c>
      <c r="C10" s="388" t="s">
        <v>10193</v>
      </c>
      <c r="D10" s="388">
        <v>23</v>
      </c>
      <c r="E10" s="388" t="s">
        <v>69</v>
      </c>
      <c r="F10" s="388" t="s">
        <v>43</v>
      </c>
      <c r="G10" s="388" t="s">
        <v>10</v>
      </c>
      <c r="H10" s="388">
        <v>8</v>
      </c>
      <c r="I10" s="388">
        <v>5</v>
      </c>
      <c r="J10" s="548">
        <v>0.61499999999999999</v>
      </c>
      <c r="K10" s="556">
        <v>2.62</v>
      </c>
      <c r="L10" s="388">
        <v>24</v>
      </c>
      <c r="M10" s="388">
        <v>23</v>
      </c>
      <c r="N10" s="388">
        <v>0</v>
      </c>
      <c r="O10" s="388">
        <v>0</v>
      </c>
      <c r="P10" s="388">
        <v>0</v>
      </c>
      <c r="Q10" s="388">
        <v>0</v>
      </c>
      <c r="R10" s="557">
        <v>137.333</v>
      </c>
      <c r="S10" s="388">
        <v>95</v>
      </c>
      <c r="T10" s="388">
        <v>43</v>
      </c>
      <c r="U10" s="388">
        <v>40</v>
      </c>
      <c r="V10" s="388">
        <v>12</v>
      </c>
      <c r="W10" s="388">
        <v>37</v>
      </c>
      <c r="X10" s="388">
        <v>1</v>
      </c>
      <c r="Y10" s="388">
        <v>151</v>
      </c>
      <c r="Z10" s="388">
        <v>6</v>
      </c>
      <c r="AA10" s="388">
        <v>0</v>
      </c>
      <c r="AB10" s="388">
        <v>4</v>
      </c>
      <c r="AC10" s="388">
        <v>541</v>
      </c>
      <c r="AD10" s="388">
        <v>148</v>
      </c>
      <c r="AE10" s="388">
        <v>3.04</v>
      </c>
      <c r="AF10" s="548">
        <v>0.96099999999999997</v>
      </c>
      <c r="AG10" s="557">
        <v>6.2</v>
      </c>
      <c r="AH10" s="557">
        <v>0.8</v>
      </c>
      <c r="AI10" s="557">
        <v>2.4</v>
      </c>
      <c r="AJ10" s="557">
        <v>9.9</v>
      </c>
      <c r="AK10" s="557">
        <v>4.08</v>
      </c>
      <c r="AM10" s="388">
        <v>236</v>
      </c>
      <c r="AN10" s="388">
        <v>0</v>
      </c>
      <c r="AO10" s="388">
        <v>46</v>
      </c>
      <c r="AP10" s="388">
        <v>9</v>
      </c>
      <c r="AQ10" s="388">
        <v>0</v>
      </c>
      <c r="AR10" s="388">
        <v>6</v>
      </c>
      <c r="AS10" s="388">
        <v>19</v>
      </c>
      <c r="AT10" s="388">
        <v>20</v>
      </c>
      <c r="AU10" s="388">
        <v>75</v>
      </c>
      <c r="AV10" s="548">
        <v>0.19500000000000001</v>
      </c>
      <c r="AW10" s="548">
        <v>0.26</v>
      </c>
      <c r="AX10" s="548">
        <v>0.309</v>
      </c>
      <c r="AY10" s="548">
        <v>0.56899999999999995</v>
      </c>
      <c r="BA10" s="388">
        <v>257</v>
      </c>
      <c r="BB10" s="388">
        <v>0</v>
      </c>
      <c r="BC10" s="388">
        <v>49</v>
      </c>
      <c r="BD10" s="388">
        <v>8</v>
      </c>
      <c r="BE10" s="388">
        <v>0</v>
      </c>
      <c r="BF10" s="388">
        <v>6</v>
      </c>
      <c r="BG10" s="388">
        <v>18</v>
      </c>
      <c r="BH10" s="388">
        <v>17</v>
      </c>
      <c r="BI10" s="388">
        <v>76</v>
      </c>
      <c r="BJ10" s="548">
        <v>0.191</v>
      </c>
      <c r="BK10" s="548">
        <v>0.253</v>
      </c>
      <c r="BL10" s="548">
        <v>0.29199999999999998</v>
      </c>
      <c r="BM10" s="548">
        <v>0.54500000000000004</v>
      </c>
    </row>
    <row r="11" spans="1:65">
      <c r="A11" s="272" t="s">
        <v>10215</v>
      </c>
      <c r="B11" s="388" t="s">
        <v>10216</v>
      </c>
      <c r="C11" s="388" t="s">
        <v>10193</v>
      </c>
      <c r="D11" s="388">
        <v>34</v>
      </c>
      <c r="E11" s="388" t="s">
        <v>56</v>
      </c>
      <c r="F11" s="388" t="s">
        <v>43</v>
      </c>
      <c r="G11" s="388" t="s">
        <v>10</v>
      </c>
      <c r="H11" s="388">
        <v>7</v>
      </c>
      <c r="I11" s="388">
        <v>6</v>
      </c>
      <c r="J11" s="548">
        <v>0.53800000000000003</v>
      </c>
      <c r="K11" s="556">
        <v>2.83</v>
      </c>
      <c r="L11" s="388">
        <v>25</v>
      </c>
      <c r="M11" s="388">
        <v>24</v>
      </c>
      <c r="N11" s="388">
        <v>0</v>
      </c>
      <c r="O11" s="388">
        <v>0</v>
      </c>
      <c r="P11" s="388">
        <v>0</v>
      </c>
      <c r="Q11" s="388">
        <v>0</v>
      </c>
      <c r="R11" s="557">
        <v>136.667</v>
      </c>
      <c r="S11" s="388">
        <v>106</v>
      </c>
      <c r="T11" s="388">
        <v>48</v>
      </c>
      <c r="U11" s="388">
        <v>43</v>
      </c>
      <c r="V11" s="388">
        <v>15</v>
      </c>
      <c r="W11" s="388">
        <v>42</v>
      </c>
      <c r="X11" s="388">
        <v>0</v>
      </c>
      <c r="Y11" s="388">
        <v>135</v>
      </c>
      <c r="Z11" s="388">
        <v>4</v>
      </c>
      <c r="AA11" s="388">
        <v>0</v>
      </c>
      <c r="AB11" s="388">
        <v>4</v>
      </c>
      <c r="AC11" s="388">
        <v>553</v>
      </c>
      <c r="AD11" s="388">
        <v>143</v>
      </c>
      <c r="AE11" s="388">
        <v>3.62</v>
      </c>
      <c r="AF11" s="548">
        <v>1.083</v>
      </c>
      <c r="AG11" s="557">
        <v>7</v>
      </c>
      <c r="AH11" s="557">
        <v>1</v>
      </c>
      <c r="AI11" s="557">
        <v>2.8</v>
      </c>
      <c r="AJ11" s="557">
        <v>8.9</v>
      </c>
      <c r="AK11" s="557">
        <v>3.21</v>
      </c>
      <c r="AM11" s="388">
        <v>235</v>
      </c>
      <c r="AN11" s="388">
        <v>0</v>
      </c>
      <c r="AO11" s="388">
        <v>45</v>
      </c>
      <c r="AP11" s="388">
        <v>7</v>
      </c>
      <c r="AQ11" s="388">
        <v>1</v>
      </c>
      <c r="AR11" s="388">
        <v>5</v>
      </c>
      <c r="AS11" s="388">
        <v>16</v>
      </c>
      <c r="AT11" s="388">
        <v>27</v>
      </c>
      <c r="AU11" s="388">
        <v>70</v>
      </c>
      <c r="AV11" s="548">
        <v>0.191</v>
      </c>
      <c r="AW11" s="548">
        <v>0.27900000000000003</v>
      </c>
      <c r="AX11" s="548">
        <v>0.29399999999999998</v>
      </c>
      <c r="AY11" s="548">
        <v>0.57299999999999995</v>
      </c>
      <c r="BA11" s="388">
        <v>262</v>
      </c>
      <c r="BB11" s="388">
        <v>0</v>
      </c>
      <c r="BC11" s="388">
        <v>61</v>
      </c>
      <c r="BD11" s="388">
        <v>14</v>
      </c>
      <c r="BE11" s="388">
        <v>1</v>
      </c>
      <c r="BF11" s="388">
        <v>10</v>
      </c>
      <c r="BG11" s="388">
        <v>29</v>
      </c>
      <c r="BH11" s="388">
        <v>15</v>
      </c>
      <c r="BI11" s="388">
        <v>65</v>
      </c>
      <c r="BJ11" s="548">
        <v>0.23300000000000001</v>
      </c>
      <c r="BK11" s="548">
        <v>0.27800000000000002</v>
      </c>
      <c r="BL11" s="548">
        <v>0.40799999999999997</v>
      </c>
      <c r="BM11" s="548">
        <v>0.68600000000000005</v>
      </c>
    </row>
    <row r="12" spans="1:65">
      <c r="A12" s="272" t="s">
        <v>10217</v>
      </c>
      <c r="B12" s="388" t="s">
        <v>10218</v>
      </c>
      <c r="C12" s="388" t="s">
        <v>10193</v>
      </c>
      <c r="D12" s="388">
        <v>32</v>
      </c>
      <c r="E12" s="388" t="s">
        <v>124</v>
      </c>
      <c r="F12" s="388" t="s">
        <v>43</v>
      </c>
      <c r="G12" s="388" t="s">
        <v>35</v>
      </c>
      <c r="H12" s="388">
        <v>6</v>
      </c>
      <c r="I12" s="388">
        <v>12</v>
      </c>
      <c r="J12" s="548">
        <v>0.33300000000000002</v>
      </c>
      <c r="K12" s="556">
        <v>4.79</v>
      </c>
      <c r="L12" s="388">
        <v>26</v>
      </c>
      <c r="M12" s="388">
        <v>26</v>
      </c>
      <c r="N12" s="388">
        <v>0</v>
      </c>
      <c r="O12" s="388">
        <v>0</v>
      </c>
      <c r="P12" s="388">
        <v>0</v>
      </c>
      <c r="Q12" s="388">
        <v>0</v>
      </c>
      <c r="R12" s="557">
        <v>133.333</v>
      </c>
      <c r="S12" s="388">
        <v>131</v>
      </c>
      <c r="T12" s="388">
        <v>75</v>
      </c>
      <c r="U12" s="388">
        <v>71</v>
      </c>
      <c r="V12" s="388">
        <v>19</v>
      </c>
      <c r="W12" s="388">
        <v>47</v>
      </c>
      <c r="X12" s="388">
        <v>6</v>
      </c>
      <c r="Y12" s="388">
        <v>111</v>
      </c>
      <c r="Z12" s="388">
        <v>1</v>
      </c>
      <c r="AA12" s="388">
        <v>1</v>
      </c>
      <c r="AB12" s="388">
        <v>4</v>
      </c>
      <c r="AC12" s="388">
        <v>572</v>
      </c>
      <c r="AD12" s="388">
        <v>76</v>
      </c>
      <c r="AE12" s="388">
        <v>4.43</v>
      </c>
      <c r="AF12" s="548">
        <v>1.335</v>
      </c>
      <c r="AG12" s="557">
        <v>8.8000000000000007</v>
      </c>
      <c r="AH12" s="557">
        <v>1.3</v>
      </c>
      <c r="AI12" s="557">
        <v>3.2</v>
      </c>
      <c r="AJ12" s="557">
        <v>7.5</v>
      </c>
      <c r="AK12" s="557">
        <v>2.36</v>
      </c>
      <c r="AM12" s="388">
        <v>106</v>
      </c>
      <c r="AN12" s="388">
        <v>0</v>
      </c>
      <c r="AO12" s="388">
        <v>21</v>
      </c>
      <c r="AP12" s="388">
        <v>3</v>
      </c>
      <c r="AQ12" s="388">
        <v>0</v>
      </c>
      <c r="AR12" s="388">
        <v>4</v>
      </c>
      <c r="AS12" s="388">
        <v>12</v>
      </c>
      <c r="AT12" s="388">
        <v>3</v>
      </c>
      <c r="AU12" s="388">
        <v>32</v>
      </c>
      <c r="AV12" s="548">
        <v>0.19800000000000001</v>
      </c>
      <c r="AW12" s="548">
        <v>0.218</v>
      </c>
      <c r="AX12" s="548">
        <v>0.34</v>
      </c>
      <c r="AY12" s="548">
        <v>0.55800000000000005</v>
      </c>
      <c r="BA12" s="388">
        <v>406</v>
      </c>
      <c r="BB12" s="388">
        <v>0</v>
      </c>
      <c r="BC12" s="388">
        <v>110</v>
      </c>
      <c r="BD12" s="388">
        <v>28</v>
      </c>
      <c r="BE12" s="388">
        <v>1</v>
      </c>
      <c r="BF12" s="388">
        <v>15</v>
      </c>
      <c r="BG12" s="388">
        <v>56</v>
      </c>
      <c r="BH12" s="388">
        <v>44</v>
      </c>
      <c r="BI12" s="388">
        <v>79</v>
      </c>
      <c r="BJ12" s="548">
        <v>0.27200000000000002</v>
      </c>
      <c r="BK12" s="548">
        <v>0.34</v>
      </c>
      <c r="BL12" s="548">
        <v>0.45700000000000002</v>
      </c>
      <c r="BM12" s="548">
        <v>0.79700000000000004</v>
      </c>
    </row>
    <row r="13" spans="1:65">
      <c r="A13" s="272" t="s">
        <v>10219</v>
      </c>
      <c r="B13" s="388" t="s">
        <v>10220</v>
      </c>
      <c r="C13" s="388" t="s">
        <v>10193</v>
      </c>
      <c r="D13" s="388">
        <v>25</v>
      </c>
      <c r="E13" s="388" t="s">
        <v>128</v>
      </c>
      <c r="F13" s="388" t="s">
        <v>43</v>
      </c>
      <c r="G13" s="388" t="s">
        <v>35</v>
      </c>
      <c r="H13" s="388">
        <v>8</v>
      </c>
      <c r="I13" s="388">
        <v>9</v>
      </c>
      <c r="J13" s="548">
        <v>0.47099999999999997</v>
      </c>
      <c r="K13" s="556">
        <v>4.08</v>
      </c>
      <c r="L13" s="388">
        <v>26</v>
      </c>
      <c r="M13" s="388">
        <v>26</v>
      </c>
      <c r="N13" s="388">
        <v>0</v>
      </c>
      <c r="O13" s="388">
        <v>0</v>
      </c>
      <c r="P13" s="388">
        <v>0</v>
      </c>
      <c r="Q13" s="388">
        <v>0</v>
      </c>
      <c r="R13" s="557">
        <v>130</v>
      </c>
      <c r="S13" s="388">
        <v>125</v>
      </c>
      <c r="T13" s="388">
        <v>63</v>
      </c>
      <c r="U13" s="388">
        <v>59</v>
      </c>
      <c r="V13" s="388">
        <v>23</v>
      </c>
      <c r="W13" s="388">
        <v>43</v>
      </c>
      <c r="X13" s="388">
        <v>2</v>
      </c>
      <c r="Y13" s="388">
        <v>145</v>
      </c>
      <c r="Z13" s="388">
        <v>4</v>
      </c>
      <c r="AA13" s="388">
        <v>0</v>
      </c>
      <c r="AB13" s="388">
        <v>4</v>
      </c>
      <c r="AC13" s="388">
        <v>548</v>
      </c>
      <c r="AD13" s="388">
        <v>94</v>
      </c>
      <c r="AE13" s="388">
        <v>4.3099999999999996</v>
      </c>
      <c r="AF13" s="548">
        <v>1.292</v>
      </c>
      <c r="AG13" s="557">
        <v>8.6999999999999993</v>
      </c>
      <c r="AH13" s="557">
        <v>1.6</v>
      </c>
      <c r="AI13" s="557">
        <v>3</v>
      </c>
      <c r="AJ13" s="557">
        <v>10</v>
      </c>
      <c r="AK13" s="557">
        <v>3.37</v>
      </c>
      <c r="AM13" s="388">
        <v>99</v>
      </c>
      <c r="AN13" s="388">
        <v>0</v>
      </c>
      <c r="AO13" s="388">
        <v>24</v>
      </c>
      <c r="AP13" s="388">
        <v>3</v>
      </c>
      <c r="AQ13" s="388">
        <v>0</v>
      </c>
      <c r="AR13" s="388">
        <v>1</v>
      </c>
      <c r="AS13" s="388">
        <v>6</v>
      </c>
      <c r="AT13" s="388">
        <v>9</v>
      </c>
      <c r="AU13" s="388">
        <v>33</v>
      </c>
      <c r="AV13" s="548">
        <v>0.245</v>
      </c>
      <c r="AW13" s="548">
        <v>0.32400000000000001</v>
      </c>
      <c r="AX13" s="548">
        <v>0.30599999999999999</v>
      </c>
      <c r="AY13" s="548">
        <v>0.63</v>
      </c>
      <c r="BA13" s="388">
        <v>395</v>
      </c>
      <c r="BB13" s="388">
        <v>0</v>
      </c>
      <c r="BC13" s="388">
        <v>101</v>
      </c>
      <c r="BD13" s="388">
        <v>19</v>
      </c>
      <c r="BE13" s="388">
        <v>3</v>
      </c>
      <c r="BF13" s="388">
        <v>22</v>
      </c>
      <c r="BG13" s="388">
        <v>50</v>
      </c>
      <c r="BH13" s="388">
        <v>34</v>
      </c>
      <c r="BI13" s="388">
        <v>112</v>
      </c>
      <c r="BJ13" s="548">
        <v>0.25600000000000001</v>
      </c>
      <c r="BK13" s="548">
        <v>0.314</v>
      </c>
      <c r="BL13" s="548">
        <v>0.48599999999999999</v>
      </c>
      <c r="BM13" s="548">
        <v>0.8</v>
      </c>
    </row>
    <row r="14" spans="1:65">
      <c r="A14" s="272" t="s">
        <v>10221</v>
      </c>
      <c r="B14" s="388" t="s">
        <v>10222</v>
      </c>
      <c r="C14" s="388" t="s">
        <v>10193</v>
      </c>
      <c r="D14" s="388">
        <v>21</v>
      </c>
      <c r="E14" s="388" t="s">
        <v>38</v>
      </c>
      <c r="F14" s="388" t="s">
        <v>34</v>
      </c>
      <c r="G14" s="388" t="s">
        <v>10</v>
      </c>
      <c r="H14" s="388">
        <v>10</v>
      </c>
      <c r="I14" s="388">
        <v>9</v>
      </c>
      <c r="J14" s="548">
        <v>0.52600000000000002</v>
      </c>
      <c r="K14" s="556">
        <v>3.41</v>
      </c>
      <c r="L14" s="388">
        <v>26</v>
      </c>
      <c r="M14" s="388">
        <v>26</v>
      </c>
      <c r="N14" s="388">
        <v>0</v>
      </c>
      <c r="O14" s="388">
        <v>0</v>
      </c>
      <c r="P14" s="388">
        <v>0</v>
      </c>
      <c r="Q14" s="388">
        <v>0</v>
      </c>
      <c r="R14" s="557">
        <v>129.333</v>
      </c>
      <c r="S14" s="388">
        <v>117</v>
      </c>
      <c r="T14" s="388">
        <v>50</v>
      </c>
      <c r="U14" s="388">
        <v>49</v>
      </c>
      <c r="V14" s="388">
        <v>17</v>
      </c>
      <c r="W14" s="388">
        <v>47</v>
      </c>
      <c r="X14" s="388">
        <v>0</v>
      </c>
      <c r="Y14" s="388">
        <v>98</v>
      </c>
      <c r="Z14" s="388">
        <v>6</v>
      </c>
      <c r="AA14" s="388">
        <v>1</v>
      </c>
      <c r="AB14" s="388">
        <v>3</v>
      </c>
      <c r="AC14" s="388">
        <v>537</v>
      </c>
      <c r="AD14" s="388">
        <v>122</v>
      </c>
      <c r="AE14" s="388">
        <v>4.58</v>
      </c>
      <c r="AF14" s="548">
        <v>1.268</v>
      </c>
      <c r="AG14" s="557">
        <v>8.1</v>
      </c>
      <c r="AH14" s="557">
        <v>1.2</v>
      </c>
      <c r="AI14" s="557">
        <v>3.3</v>
      </c>
      <c r="AJ14" s="557">
        <v>6.8</v>
      </c>
      <c r="AK14" s="557">
        <v>2.09</v>
      </c>
      <c r="AM14" s="388">
        <v>245</v>
      </c>
      <c r="AN14" s="388">
        <v>0</v>
      </c>
      <c r="AO14" s="388">
        <v>53</v>
      </c>
      <c r="AP14" s="388">
        <v>10</v>
      </c>
      <c r="AQ14" s="388">
        <v>1</v>
      </c>
      <c r="AR14" s="388">
        <v>6</v>
      </c>
      <c r="AS14" s="388">
        <v>19</v>
      </c>
      <c r="AT14" s="388">
        <v>20</v>
      </c>
      <c r="AU14" s="388">
        <v>51</v>
      </c>
      <c r="AV14" s="548">
        <v>0.216</v>
      </c>
      <c r="AW14" s="548">
        <v>0.27500000000000002</v>
      </c>
      <c r="AX14" s="548">
        <v>0.33900000000000002</v>
      </c>
      <c r="AY14" s="548">
        <v>0.61399999999999999</v>
      </c>
      <c r="BA14" s="388">
        <v>239</v>
      </c>
      <c r="BB14" s="388">
        <v>0</v>
      </c>
      <c r="BC14" s="388">
        <v>64</v>
      </c>
      <c r="BD14" s="388">
        <v>14</v>
      </c>
      <c r="BE14" s="388">
        <v>0</v>
      </c>
      <c r="BF14" s="388">
        <v>11</v>
      </c>
      <c r="BG14" s="388">
        <v>26</v>
      </c>
      <c r="BH14" s="388">
        <v>27</v>
      </c>
      <c r="BI14" s="388">
        <v>47</v>
      </c>
      <c r="BJ14" s="548">
        <v>0.26900000000000002</v>
      </c>
      <c r="BK14" s="548">
        <v>0.35799999999999998</v>
      </c>
      <c r="BL14" s="548">
        <v>0.46600000000000003</v>
      </c>
      <c r="BM14" s="548">
        <v>0.82399999999999995</v>
      </c>
    </row>
    <row r="15" spans="1:65">
      <c r="A15" s="272" t="s">
        <v>10223</v>
      </c>
      <c r="B15" s="388" t="s">
        <v>10224</v>
      </c>
      <c r="C15" s="388" t="s">
        <v>10193</v>
      </c>
      <c r="D15" s="388">
        <v>25</v>
      </c>
      <c r="E15" s="388" t="s">
        <v>124</v>
      </c>
      <c r="F15" s="388" t="s">
        <v>43</v>
      </c>
      <c r="G15" s="388" t="s">
        <v>10</v>
      </c>
      <c r="H15" s="388">
        <v>4</v>
      </c>
      <c r="I15" s="388">
        <v>9</v>
      </c>
      <c r="J15" s="548">
        <v>0.308</v>
      </c>
      <c r="K15" s="556">
        <v>4.42</v>
      </c>
      <c r="L15" s="388">
        <v>25</v>
      </c>
      <c r="M15" s="388">
        <v>25</v>
      </c>
      <c r="N15" s="388">
        <v>0</v>
      </c>
      <c r="O15" s="388">
        <v>0</v>
      </c>
      <c r="P15" s="388">
        <v>0</v>
      </c>
      <c r="Q15" s="388">
        <v>0</v>
      </c>
      <c r="R15" s="557">
        <v>126.333</v>
      </c>
      <c r="S15" s="388">
        <v>121</v>
      </c>
      <c r="T15" s="388">
        <v>65</v>
      </c>
      <c r="U15" s="388">
        <v>62</v>
      </c>
      <c r="V15" s="388">
        <v>15</v>
      </c>
      <c r="W15" s="388">
        <v>54</v>
      </c>
      <c r="X15" s="388">
        <v>5</v>
      </c>
      <c r="Y15" s="388">
        <v>130</v>
      </c>
      <c r="Z15" s="388">
        <v>5</v>
      </c>
      <c r="AA15" s="388">
        <v>1</v>
      </c>
      <c r="AB15" s="388">
        <v>8</v>
      </c>
      <c r="AC15" s="388">
        <v>547</v>
      </c>
      <c r="AD15" s="388">
        <v>82</v>
      </c>
      <c r="AE15" s="388">
        <v>4.05</v>
      </c>
      <c r="AF15" s="548">
        <v>1.385</v>
      </c>
      <c r="AG15" s="557">
        <v>8.6</v>
      </c>
      <c r="AH15" s="557">
        <v>1.1000000000000001</v>
      </c>
      <c r="AI15" s="557">
        <v>3.8</v>
      </c>
      <c r="AJ15" s="557">
        <v>9.3000000000000007</v>
      </c>
      <c r="AK15" s="557">
        <v>2.41</v>
      </c>
      <c r="AM15" s="388">
        <v>222</v>
      </c>
      <c r="AN15" s="388">
        <v>0</v>
      </c>
      <c r="AO15" s="388">
        <v>51</v>
      </c>
      <c r="AP15" s="388">
        <v>8</v>
      </c>
      <c r="AQ15" s="388">
        <v>5</v>
      </c>
      <c r="AR15" s="388">
        <v>3</v>
      </c>
      <c r="AS15" s="388">
        <v>24</v>
      </c>
      <c r="AT15" s="388">
        <v>28</v>
      </c>
      <c r="AU15" s="388">
        <v>61</v>
      </c>
      <c r="AV15" s="548">
        <v>0.23</v>
      </c>
      <c r="AW15" s="548">
        <v>0.316</v>
      </c>
      <c r="AX15" s="548">
        <v>0.35099999999999998</v>
      </c>
      <c r="AY15" s="548">
        <v>0.66700000000000004</v>
      </c>
      <c r="BA15" s="388">
        <v>257</v>
      </c>
      <c r="BB15" s="388">
        <v>0</v>
      </c>
      <c r="BC15" s="388">
        <v>70</v>
      </c>
      <c r="BD15" s="388">
        <v>18</v>
      </c>
      <c r="BE15" s="388">
        <v>0</v>
      </c>
      <c r="BF15" s="388">
        <v>12</v>
      </c>
      <c r="BG15" s="388">
        <v>35</v>
      </c>
      <c r="BH15" s="388">
        <v>26</v>
      </c>
      <c r="BI15" s="388">
        <v>69</v>
      </c>
      <c r="BJ15" s="548">
        <v>0.27200000000000002</v>
      </c>
      <c r="BK15" s="548">
        <v>0.34599999999999997</v>
      </c>
      <c r="BL15" s="548">
        <v>0.48199999999999998</v>
      </c>
      <c r="BM15" s="548">
        <v>0.82799999999999996</v>
      </c>
    </row>
    <row r="16" spans="1:65">
      <c r="A16" s="272" t="s">
        <v>8052</v>
      </c>
      <c r="B16" s="388" t="s">
        <v>8053</v>
      </c>
      <c r="C16" s="388" t="s">
        <v>10193</v>
      </c>
      <c r="D16" s="388">
        <v>26</v>
      </c>
      <c r="E16" s="388" t="s">
        <v>58</v>
      </c>
      <c r="F16" s="388" t="s">
        <v>34</v>
      </c>
      <c r="G16" s="388" t="s">
        <v>10</v>
      </c>
      <c r="H16" s="388">
        <v>5</v>
      </c>
      <c r="I16" s="388">
        <v>14</v>
      </c>
      <c r="J16" s="548">
        <v>0.26300000000000001</v>
      </c>
      <c r="K16" s="556">
        <v>5.18</v>
      </c>
      <c r="L16" s="388">
        <v>27</v>
      </c>
      <c r="M16" s="388">
        <v>21</v>
      </c>
      <c r="N16" s="388">
        <v>2</v>
      </c>
      <c r="O16" s="388">
        <v>0</v>
      </c>
      <c r="P16" s="388">
        <v>0</v>
      </c>
      <c r="Q16" s="388">
        <v>0</v>
      </c>
      <c r="R16" s="557">
        <v>121.667</v>
      </c>
      <c r="S16" s="388">
        <v>129</v>
      </c>
      <c r="T16" s="388">
        <v>81</v>
      </c>
      <c r="U16" s="388">
        <v>70</v>
      </c>
      <c r="V16" s="388">
        <v>13</v>
      </c>
      <c r="W16" s="388">
        <v>52</v>
      </c>
      <c r="X16" s="388">
        <v>4</v>
      </c>
      <c r="Y16" s="388">
        <v>91</v>
      </c>
      <c r="Z16" s="388">
        <v>2</v>
      </c>
      <c r="AA16" s="388">
        <v>0</v>
      </c>
      <c r="AB16" s="388">
        <v>5</v>
      </c>
      <c r="AC16" s="388">
        <v>542</v>
      </c>
      <c r="AD16" s="388">
        <v>81</v>
      </c>
      <c r="AE16" s="388">
        <v>4.3899999999999997</v>
      </c>
      <c r="AF16" s="548">
        <v>1.488</v>
      </c>
      <c r="AG16" s="557">
        <v>9.5</v>
      </c>
      <c r="AH16" s="557">
        <v>1</v>
      </c>
      <c r="AI16" s="557">
        <v>3.8</v>
      </c>
      <c r="AJ16" s="557">
        <v>6.7</v>
      </c>
      <c r="AK16" s="557">
        <v>1.75</v>
      </c>
      <c r="AM16" s="388">
        <v>252</v>
      </c>
      <c r="AN16" s="388">
        <v>0</v>
      </c>
      <c r="AO16" s="388">
        <v>67</v>
      </c>
      <c r="AP16" s="388">
        <v>10</v>
      </c>
      <c r="AQ16" s="388">
        <v>1</v>
      </c>
      <c r="AR16" s="388">
        <v>10</v>
      </c>
      <c r="AS16" s="388">
        <v>36</v>
      </c>
      <c r="AT16" s="388">
        <v>36</v>
      </c>
      <c r="AU16" s="388">
        <v>55</v>
      </c>
      <c r="AV16" s="548">
        <v>0.26600000000000001</v>
      </c>
      <c r="AW16" s="548">
        <v>0.35699999999999998</v>
      </c>
      <c r="AX16" s="548">
        <v>0.433</v>
      </c>
      <c r="AY16" s="548">
        <v>0.79</v>
      </c>
      <c r="BA16" s="388">
        <v>228</v>
      </c>
      <c r="BB16" s="388">
        <v>0</v>
      </c>
      <c r="BC16" s="388">
        <v>62</v>
      </c>
      <c r="BD16" s="388">
        <v>7</v>
      </c>
      <c r="BE16" s="388">
        <v>1</v>
      </c>
      <c r="BF16" s="388">
        <v>3</v>
      </c>
      <c r="BG16" s="388">
        <v>26</v>
      </c>
      <c r="BH16" s="388">
        <v>16</v>
      </c>
      <c r="BI16" s="388">
        <v>36</v>
      </c>
      <c r="BJ16" s="548">
        <v>0.27200000000000002</v>
      </c>
      <c r="BK16" s="548">
        <v>0.32100000000000001</v>
      </c>
      <c r="BL16" s="548">
        <v>0.35099999999999998</v>
      </c>
      <c r="BM16" s="548">
        <v>0.67200000000000004</v>
      </c>
    </row>
    <row r="17" spans="1:65">
      <c r="A17" s="272" t="s">
        <v>10225</v>
      </c>
      <c r="B17" s="388" t="s">
        <v>10226</v>
      </c>
      <c r="C17" s="388" t="s">
        <v>10193</v>
      </c>
      <c r="D17" s="388">
        <v>26</v>
      </c>
      <c r="E17" s="388" t="s">
        <v>66</v>
      </c>
      <c r="F17" s="388" t="s">
        <v>43</v>
      </c>
      <c r="G17" s="388" t="s">
        <v>10</v>
      </c>
      <c r="H17" s="388">
        <v>6</v>
      </c>
      <c r="I17" s="388">
        <v>4</v>
      </c>
      <c r="J17" s="548">
        <v>0.6</v>
      </c>
      <c r="K17" s="556">
        <v>2.81</v>
      </c>
      <c r="L17" s="388">
        <v>21</v>
      </c>
      <c r="M17" s="388">
        <v>19</v>
      </c>
      <c r="N17" s="388">
        <v>1</v>
      </c>
      <c r="O17" s="388">
        <v>0</v>
      </c>
      <c r="P17" s="388">
        <v>0</v>
      </c>
      <c r="Q17" s="388">
        <v>0</v>
      </c>
      <c r="R17" s="557">
        <v>118.333</v>
      </c>
      <c r="S17" s="388">
        <v>98</v>
      </c>
      <c r="T17" s="388">
        <v>43</v>
      </c>
      <c r="U17" s="388">
        <v>37</v>
      </c>
      <c r="V17" s="388">
        <v>9</v>
      </c>
      <c r="W17" s="388">
        <v>36</v>
      </c>
      <c r="X17" s="388">
        <v>2</v>
      </c>
      <c r="Y17" s="388">
        <v>89</v>
      </c>
      <c r="Z17" s="388">
        <v>7</v>
      </c>
      <c r="AA17" s="388">
        <v>0</v>
      </c>
      <c r="AB17" s="388">
        <v>1</v>
      </c>
      <c r="AC17" s="388">
        <v>487</v>
      </c>
      <c r="AD17" s="388">
        <v>138</v>
      </c>
      <c r="AE17" s="388">
        <v>3.74</v>
      </c>
      <c r="AF17" s="548">
        <v>1.1319999999999999</v>
      </c>
      <c r="AG17" s="557">
        <v>7.5</v>
      </c>
      <c r="AH17" s="557">
        <v>0.7</v>
      </c>
      <c r="AI17" s="557">
        <v>2.7</v>
      </c>
      <c r="AJ17" s="557">
        <v>6.8</v>
      </c>
      <c r="AK17" s="557">
        <v>2.4700000000000002</v>
      </c>
      <c r="AM17" s="388">
        <v>207</v>
      </c>
      <c r="AN17" s="388">
        <v>0</v>
      </c>
      <c r="AO17" s="388">
        <v>47</v>
      </c>
      <c r="AP17" s="388">
        <v>18</v>
      </c>
      <c r="AQ17" s="388">
        <v>4</v>
      </c>
      <c r="AR17" s="388">
        <v>4</v>
      </c>
      <c r="AS17" s="388">
        <v>15</v>
      </c>
      <c r="AT17" s="388">
        <v>15</v>
      </c>
      <c r="AU17" s="388">
        <v>44</v>
      </c>
      <c r="AV17" s="548">
        <v>0.22700000000000001</v>
      </c>
      <c r="AW17" s="548">
        <v>0.29499999999999998</v>
      </c>
      <c r="AX17" s="548">
        <v>0.41099999999999998</v>
      </c>
      <c r="AY17" s="548">
        <v>0.70599999999999996</v>
      </c>
      <c r="BA17" s="388">
        <v>232</v>
      </c>
      <c r="BB17" s="388">
        <v>0</v>
      </c>
      <c r="BC17" s="388">
        <v>51</v>
      </c>
      <c r="BD17" s="388">
        <v>12</v>
      </c>
      <c r="BE17" s="388">
        <v>1</v>
      </c>
      <c r="BF17" s="388">
        <v>5</v>
      </c>
      <c r="BG17" s="388">
        <v>24</v>
      </c>
      <c r="BH17" s="388">
        <v>21</v>
      </c>
      <c r="BI17" s="388">
        <v>45</v>
      </c>
      <c r="BJ17" s="548">
        <v>0.22</v>
      </c>
      <c r="BK17" s="548">
        <v>0.28699999999999998</v>
      </c>
      <c r="BL17" s="548">
        <v>0.34499999999999997</v>
      </c>
      <c r="BM17" s="548">
        <v>0.63200000000000001</v>
      </c>
    </row>
    <row r="18" spans="1:65">
      <c r="A18" s="272" t="s">
        <v>10227</v>
      </c>
      <c r="B18" s="388" t="s">
        <v>10228</v>
      </c>
      <c r="C18" s="388" t="s">
        <v>10193</v>
      </c>
      <c r="D18" s="388">
        <v>23</v>
      </c>
      <c r="E18" s="388" t="s">
        <v>82</v>
      </c>
      <c r="F18" s="388" t="s">
        <v>34</v>
      </c>
      <c r="G18" s="388" t="s">
        <v>10</v>
      </c>
      <c r="H18" s="388">
        <v>11</v>
      </c>
      <c r="I18" s="388">
        <v>5</v>
      </c>
      <c r="J18" s="548">
        <v>0.68799999999999994</v>
      </c>
      <c r="K18" s="556">
        <v>4.55</v>
      </c>
      <c r="L18" s="388">
        <v>20</v>
      </c>
      <c r="M18" s="388">
        <v>19</v>
      </c>
      <c r="N18" s="388">
        <v>0</v>
      </c>
      <c r="O18" s="388">
        <v>0</v>
      </c>
      <c r="P18" s="388">
        <v>0</v>
      </c>
      <c r="Q18" s="388">
        <v>0</v>
      </c>
      <c r="R18" s="557">
        <v>114.667</v>
      </c>
      <c r="S18" s="388">
        <v>130</v>
      </c>
      <c r="T18" s="388">
        <v>60</v>
      </c>
      <c r="U18" s="388">
        <v>58</v>
      </c>
      <c r="V18" s="388">
        <v>13</v>
      </c>
      <c r="W18" s="388">
        <v>23</v>
      </c>
      <c r="X18" s="388">
        <v>0</v>
      </c>
      <c r="Y18" s="388">
        <v>118</v>
      </c>
      <c r="Z18" s="388">
        <v>2</v>
      </c>
      <c r="AA18" s="388">
        <v>0</v>
      </c>
      <c r="AB18" s="388">
        <v>5</v>
      </c>
      <c r="AC18" s="388">
        <v>485</v>
      </c>
      <c r="AD18" s="388">
        <v>96</v>
      </c>
      <c r="AE18" s="388">
        <v>3.23</v>
      </c>
      <c r="AF18" s="548">
        <v>1.3340000000000001</v>
      </c>
      <c r="AG18" s="557">
        <v>10.199999999999999</v>
      </c>
      <c r="AH18" s="557">
        <v>1</v>
      </c>
      <c r="AI18" s="557">
        <v>1.8</v>
      </c>
      <c r="AJ18" s="557">
        <v>9.3000000000000007</v>
      </c>
      <c r="AK18" s="557">
        <v>5.13</v>
      </c>
      <c r="AM18" s="388">
        <v>234</v>
      </c>
      <c r="AN18" s="388">
        <v>0</v>
      </c>
      <c r="AO18" s="388">
        <v>74</v>
      </c>
      <c r="AP18" s="388">
        <v>26</v>
      </c>
      <c r="AQ18" s="388">
        <v>2</v>
      </c>
      <c r="AR18" s="388">
        <v>8</v>
      </c>
      <c r="AS18" s="388">
        <v>33</v>
      </c>
      <c r="AT18" s="388">
        <v>17</v>
      </c>
      <c r="AU18" s="388">
        <v>63</v>
      </c>
      <c r="AV18" s="548">
        <v>0.316</v>
      </c>
      <c r="AW18" s="548">
        <v>0.36199999999999999</v>
      </c>
      <c r="AX18" s="548">
        <v>0.54700000000000004</v>
      </c>
      <c r="AY18" s="548">
        <v>0.90900000000000003</v>
      </c>
      <c r="BA18" s="388">
        <v>222</v>
      </c>
      <c r="BB18" s="388">
        <v>0</v>
      </c>
      <c r="BC18" s="388">
        <v>56</v>
      </c>
      <c r="BD18" s="388">
        <v>14</v>
      </c>
      <c r="BE18" s="388">
        <v>0</v>
      </c>
      <c r="BF18" s="388">
        <v>5</v>
      </c>
      <c r="BG18" s="388">
        <v>21</v>
      </c>
      <c r="BH18" s="388">
        <v>6</v>
      </c>
      <c r="BI18" s="388">
        <v>55</v>
      </c>
      <c r="BJ18" s="548">
        <v>0.252</v>
      </c>
      <c r="BK18" s="548">
        <v>0.27200000000000002</v>
      </c>
      <c r="BL18" s="548">
        <v>0.38300000000000001</v>
      </c>
      <c r="BM18" s="548">
        <v>0.65500000000000003</v>
      </c>
    </row>
    <row r="19" spans="1:65">
      <c r="A19" s="272" t="s">
        <v>8331</v>
      </c>
      <c r="B19" s="388" t="s">
        <v>8332</v>
      </c>
      <c r="C19" s="388" t="s">
        <v>10193</v>
      </c>
      <c r="D19" s="388">
        <v>25</v>
      </c>
      <c r="E19" s="388" t="s">
        <v>49</v>
      </c>
      <c r="F19" s="388" t="s">
        <v>43</v>
      </c>
      <c r="G19" s="388" t="s">
        <v>10</v>
      </c>
      <c r="H19" s="388">
        <v>7</v>
      </c>
      <c r="I19" s="388">
        <v>6</v>
      </c>
      <c r="J19" s="548">
        <v>0.53800000000000003</v>
      </c>
      <c r="K19" s="556">
        <v>3.47</v>
      </c>
      <c r="L19" s="388">
        <v>26</v>
      </c>
      <c r="M19" s="388">
        <v>19</v>
      </c>
      <c r="N19" s="388">
        <v>1</v>
      </c>
      <c r="O19" s="388">
        <v>0</v>
      </c>
      <c r="P19" s="388">
        <v>0</v>
      </c>
      <c r="Q19" s="388">
        <v>0</v>
      </c>
      <c r="R19" s="557">
        <v>114</v>
      </c>
      <c r="S19" s="388">
        <v>91</v>
      </c>
      <c r="T19" s="388">
        <v>54</v>
      </c>
      <c r="U19" s="388">
        <v>44</v>
      </c>
      <c r="V19" s="388">
        <v>9</v>
      </c>
      <c r="W19" s="388">
        <v>57</v>
      </c>
      <c r="X19" s="388">
        <v>3</v>
      </c>
      <c r="Y19" s="388">
        <v>95</v>
      </c>
      <c r="Z19" s="388">
        <v>2</v>
      </c>
      <c r="AA19" s="388">
        <v>0</v>
      </c>
      <c r="AB19" s="388">
        <v>5</v>
      </c>
      <c r="AC19" s="388">
        <v>487</v>
      </c>
      <c r="AD19" s="388">
        <v>112</v>
      </c>
      <c r="AE19" s="388">
        <v>4.07</v>
      </c>
      <c r="AF19" s="548">
        <v>1.298</v>
      </c>
      <c r="AG19" s="557">
        <v>7.2</v>
      </c>
      <c r="AH19" s="557">
        <v>0.7</v>
      </c>
      <c r="AI19" s="557">
        <v>4.5</v>
      </c>
      <c r="AJ19" s="557">
        <v>7.5</v>
      </c>
      <c r="AK19" s="557">
        <v>1.67</v>
      </c>
      <c r="AM19" s="388">
        <v>212</v>
      </c>
      <c r="AN19" s="388">
        <v>0</v>
      </c>
      <c r="AO19" s="388">
        <v>44</v>
      </c>
      <c r="AP19" s="388">
        <v>8</v>
      </c>
      <c r="AQ19" s="388">
        <v>2</v>
      </c>
      <c r="AR19" s="388">
        <v>6</v>
      </c>
      <c r="AS19" s="388">
        <v>28</v>
      </c>
      <c r="AT19" s="388">
        <v>34</v>
      </c>
      <c r="AU19" s="388">
        <v>47</v>
      </c>
      <c r="AV19" s="548">
        <v>0.20799999999999999</v>
      </c>
      <c r="AW19" s="548">
        <v>0.313</v>
      </c>
      <c r="AX19" s="548">
        <v>0.34899999999999998</v>
      </c>
      <c r="AY19" s="548">
        <v>0.66200000000000003</v>
      </c>
      <c r="BA19" s="388">
        <v>210</v>
      </c>
      <c r="BB19" s="388">
        <v>0</v>
      </c>
      <c r="BC19" s="388">
        <v>47</v>
      </c>
      <c r="BD19" s="388">
        <v>12</v>
      </c>
      <c r="BE19" s="388">
        <v>0</v>
      </c>
      <c r="BF19" s="388">
        <v>3</v>
      </c>
      <c r="BG19" s="388">
        <v>13</v>
      </c>
      <c r="BH19" s="388">
        <v>23</v>
      </c>
      <c r="BI19" s="388">
        <v>48</v>
      </c>
      <c r="BJ19" s="548">
        <v>0.224</v>
      </c>
      <c r="BK19" s="548">
        <v>0.30499999999999999</v>
      </c>
      <c r="BL19" s="548">
        <v>0.32400000000000001</v>
      </c>
      <c r="BM19" s="548">
        <v>0.629</v>
      </c>
    </row>
    <row r="20" spans="1:65">
      <c r="A20" s="272" t="s">
        <v>10229</v>
      </c>
      <c r="B20" s="388" t="s">
        <v>10230</v>
      </c>
      <c r="C20" s="388" t="s">
        <v>10193</v>
      </c>
      <c r="D20" s="388">
        <v>23</v>
      </c>
      <c r="E20" s="388" t="s">
        <v>128</v>
      </c>
      <c r="F20" s="388" t="s">
        <v>43</v>
      </c>
      <c r="G20" s="388" t="s">
        <v>35</v>
      </c>
      <c r="H20" s="388">
        <v>6</v>
      </c>
      <c r="I20" s="388">
        <v>7</v>
      </c>
      <c r="J20" s="548">
        <v>0.46200000000000002</v>
      </c>
      <c r="K20" s="556">
        <v>4.34</v>
      </c>
      <c r="L20" s="388">
        <v>23</v>
      </c>
      <c r="M20" s="388">
        <v>23</v>
      </c>
      <c r="N20" s="388">
        <v>0</v>
      </c>
      <c r="O20" s="388">
        <v>0</v>
      </c>
      <c r="P20" s="388">
        <v>0</v>
      </c>
      <c r="Q20" s="388">
        <v>0</v>
      </c>
      <c r="R20" s="557">
        <v>112</v>
      </c>
      <c r="S20" s="388">
        <v>127</v>
      </c>
      <c r="T20" s="388">
        <v>61</v>
      </c>
      <c r="U20" s="388">
        <v>54</v>
      </c>
      <c r="V20" s="388">
        <v>15</v>
      </c>
      <c r="W20" s="388">
        <v>46</v>
      </c>
      <c r="X20" s="388">
        <v>2</v>
      </c>
      <c r="Y20" s="388">
        <v>100</v>
      </c>
      <c r="Z20" s="388">
        <v>6</v>
      </c>
      <c r="AA20" s="388">
        <v>1</v>
      </c>
      <c r="AB20" s="388">
        <v>2</v>
      </c>
      <c r="AC20" s="388">
        <v>504</v>
      </c>
      <c r="AD20" s="388">
        <v>89</v>
      </c>
      <c r="AE20" s="388">
        <v>4.51</v>
      </c>
      <c r="AF20" s="548">
        <v>1.5449999999999999</v>
      </c>
      <c r="AG20" s="557">
        <v>10.199999999999999</v>
      </c>
      <c r="AH20" s="557">
        <v>1.2</v>
      </c>
      <c r="AI20" s="557">
        <v>3.7</v>
      </c>
      <c r="AJ20" s="557">
        <v>8</v>
      </c>
      <c r="AK20" s="557">
        <v>2.17</v>
      </c>
      <c r="AM20" s="388">
        <v>99</v>
      </c>
      <c r="AN20" s="388">
        <v>0</v>
      </c>
      <c r="AO20" s="388">
        <v>29</v>
      </c>
      <c r="AP20" s="388">
        <v>6</v>
      </c>
      <c r="AQ20" s="388">
        <v>0</v>
      </c>
      <c r="AR20" s="388">
        <v>4</v>
      </c>
      <c r="AS20" s="388">
        <v>11</v>
      </c>
      <c r="AT20" s="388">
        <v>10</v>
      </c>
      <c r="AU20" s="388">
        <v>15</v>
      </c>
      <c r="AV20" s="548">
        <v>0.29299999999999998</v>
      </c>
      <c r="AW20" s="548">
        <v>0.36899999999999999</v>
      </c>
      <c r="AX20" s="548">
        <v>0.47499999999999998</v>
      </c>
      <c r="AY20" s="548">
        <v>0.84399999999999997</v>
      </c>
      <c r="BA20" s="388">
        <v>347</v>
      </c>
      <c r="BB20" s="388">
        <v>0</v>
      </c>
      <c r="BC20" s="388">
        <v>98</v>
      </c>
      <c r="BD20" s="388">
        <v>15</v>
      </c>
      <c r="BE20" s="388">
        <v>2</v>
      </c>
      <c r="BF20" s="388">
        <v>11</v>
      </c>
      <c r="BG20" s="388">
        <v>44</v>
      </c>
      <c r="BH20" s="388">
        <v>36</v>
      </c>
      <c r="BI20" s="388">
        <v>85</v>
      </c>
      <c r="BJ20" s="548">
        <v>0.28199999999999997</v>
      </c>
      <c r="BK20" s="548">
        <v>0.35499999999999998</v>
      </c>
      <c r="BL20" s="548">
        <v>0.432</v>
      </c>
      <c r="BM20" s="548">
        <v>0.78700000000000003</v>
      </c>
    </row>
    <row r="21" spans="1:65">
      <c r="A21" s="272" t="s">
        <v>8303</v>
      </c>
      <c r="B21" s="388" t="s">
        <v>8304</v>
      </c>
      <c r="C21" s="388" t="s">
        <v>10193</v>
      </c>
      <c r="D21" s="388">
        <v>23</v>
      </c>
      <c r="E21" s="388" t="s">
        <v>100</v>
      </c>
      <c r="F21" s="388" t="s">
        <v>43</v>
      </c>
      <c r="G21" s="388" t="s">
        <v>10</v>
      </c>
      <c r="H21" s="388">
        <v>7</v>
      </c>
      <c r="I21" s="388">
        <v>9</v>
      </c>
      <c r="J21" s="548">
        <v>0.438</v>
      </c>
      <c r="K21" s="556">
        <v>4.9800000000000004</v>
      </c>
      <c r="L21" s="388">
        <v>23</v>
      </c>
      <c r="M21" s="388">
        <v>23</v>
      </c>
      <c r="N21" s="388">
        <v>0</v>
      </c>
      <c r="O21" s="388">
        <v>0</v>
      </c>
      <c r="P21" s="388">
        <v>0</v>
      </c>
      <c r="Q21" s="388">
        <v>0</v>
      </c>
      <c r="R21" s="557">
        <v>112</v>
      </c>
      <c r="S21" s="388">
        <v>125</v>
      </c>
      <c r="T21" s="388">
        <v>68</v>
      </c>
      <c r="U21" s="388">
        <v>62</v>
      </c>
      <c r="V21" s="388">
        <v>22</v>
      </c>
      <c r="W21" s="388">
        <v>53</v>
      </c>
      <c r="X21" s="388">
        <v>7</v>
      </c>
      <c r="Y21" s="388">
        <v>110</v>
      </c>
      <c r="Z21" s="388">
        <v>3</v>
      </c>
      <c r="AA21" s="388">
        <v>0</v>
      </c>
      <c r="AB21" s="388">
        <v>1</v>
      </c>
      <c r="AC21" s="388">
        <v>507</v>
      </c>
      <c r="AD21" s="388">
        <v>84</v>
      </c>
      <c r="AE21" s="388">
        <v>5.25</v>
      </c>
      <c r="AF21" s="548">
        <v>1.589</v>
      </c>
      <c r="AG21" s="557">
        <v>10</v>
      </c>
      <c r="AH21" s="557">
        <v>1.8</v>
      </c>
      <c r="AI21" s="557">
        <v>4.3</v>
      </c>
      <c r="AJ21" s="557">
        <v>8.8000000000000007</v>
      </c>
      <c r="AK21" s="557">
        <v>2.08</v>
      </c>
      <c r="AM21" s="388">
        <v>218</v>
      </c>
      <c r="AN21" s="388">
        <v>0</v>
      </c>
      <c r="AO21" s="388">
        <v>65</v>
      </c>
      <c r="AP21" s="388">
        <v>13</v>
      </c>
      <c r="AQ21" s="388">
        <v>1</v>
      </c>
      <c r="AR21" s="388">
        <v>15</v>
      </c>
      <c r="AS21" s="388">
        <v>36</v>
      </c>
      <c r="AT21" s="388">
        <v>41</v>
      </c>
      <c r="AU21" s="388">
        <v>60</v>
      </c>
      <c r="AV21" s="548">
        <v>0.3</v>
      </c>
      <c r="AW21" s="548">
        <v>0.41399999999999998</v>
      </c>
      <c r="AX21" s="548">
        <v>0.57599999999999996</v>
      </c>
      <c r="AY21" s="548">
        <v>0.99</v>
      </c>
      <c r="BA21" s="388">
        <v>225</v>
      </c>
      <c r="BB21" s="388">
        <v>0</v>
      </c>
      <c r="BC21" s="388">
        <v>60</v>
      </c>
      <c r="BD21" s="388">
        <v>7</v>
      </c>
      <c r="BE21" s="388">
        <v>1</v>
      </c>
      <c r="BF21" s="388">
        <v>7</v>
      </c>
      <c r="BG21" s="388">
        <v>26</v>
      </c>
      <c r="BH21" s="388">
        <v>12</v>
      </c>
      <c r="BI21" s="388">
        <v>50</v>
      </c>
      <c r="BJ21" s="548">
        <v>0.26700000000000002</v>
      </c>
      <c r="BK21" s="548">
        <v>0.30299999999999999</v>
      </c>
      <c r="BL21" s="548">
        <v>0.4</v>
      </c>
      <c r="BM21" s="548">
        <v>0.70299999999999996</v>
      </c>
    </row>
    <row r="22" spans="1:65">
      <c r="A22" s="272" t="s">
        <v>10231</v>
      </c>
      <c r="B22" s="388" t="s">
        <v>10232</v>
      </c>
      <c r="C22" s="388" t="s">
        <v>10193</v>
      </c>
      <c r="D22" s="388">
        <v>27</v>
      </c>
      <c r="E22" s="388" t="s">
        <v>128</v>
      </c>
      <c r="F22" s="388" t="s">
        <v>43</v>
      </c>
      <c r="G22" s="388" t="s">
        <v>35</v>
      </c>
      <c r="H22" s="388">
        <v>4</v>
      </c>
      <c r="I22" s="388">
        <v>7</v>
      </c>
      <c r="J22" s="548">
        <v>0.36399999999999999</v>
      </c>
      <c r="K22" s="556">
        <v>4.21</v>
      </c>
      <c r="L22" s="388">
        <v>39</v>
      </c>
      <c r="M22" s="388">
        <v>12</v>
      </c>
      <c r="N22" s="388">
        <v>8</v>
      </c>
      <c r="O22" s="388">
        <v>0</v>
      </c>
      <c r="P22" s="388">
        <v>0</v>
      </c>
      <c r="Q22" s="388">
        <v>0</v>
      </c>
      <c r="R22" s="557">
        <v>109</v>
      </c>
      <c r="S22" s="388">
        <v>112</v>
      </c>
      <c r="T22" s="388">
        <v>57</v>
      </c>
      <c r="U22" s="388">
        <v>51</v>
      </c>
      <c r="V22" s="388">
        <v>12</v>
      </c>
      <c r="W22" s="388">
        <v>12</v>
      </c>
      <c r="X22" s="388">
        <v>0</v>
      </c>
      <c r="Y22" s="388">
        <v>88</v>
      </c>
      <c r="Z22" s="388">
        <v>0</v>
      </c>
      <c r="AA22" s="388">
        <v>1</v>
      </c>
      <c r="AB22" s="388">
        <v>2</v>
      </c>
      <c r="AC22" s="388">
        <v>439</v>
      </c>
      <c r="AD22" s="388">
        <v>91</v>
      </c>
      <c r="AE22" s="388">
        <v>3.31</v>
      </c>
      <c r="AF22" s="548">
        <v>1.1379999999999999</v>
      </c>
      <c r="AG22" s="557">
        <v>9.1999999999999993</v>
      </c>
      <c r="AH22" s="557">
        <v>1</v>
      </c>
      <c r="AI22" s="557">
        <v>1</v>
      </c>
      <c r="AJ22" s="557">
        <v>7.3</v>
      </c>
      <c r="AK22" s="557">
        <v>7.33</v>
      </c>
      <c r="AM22" s="388">
        <v>121</v>
      </c>
      <c r="AN22" s="388">
        <v>0</v>
      </c>
      <c r="AO22" s="388">
        <v>32</v>
      </c>
      <c r="AP22" s="388">
        <v>3</v>
      </c>
      <c r="AQ22" s="388">
        <v>2</v>
      </c>
      <c r="AR22" s="388">
        <v>4</v>
      </c>
      <c r="AS22" s="388">
        <v>18</v>
      </c>
      <c r="AT22" s="388">
        <v>5</v>
      </c>
      <c r="AU22" s="388">
        <v>31</v>
      </c>
      <c r="AV22" s="548">
        <v>0.26400000000000001</v>
      </c>
      <c r="AW22" s="548">
        <v>0.29099999999999998</v>
      </c>
      <c r="AX22" s="548">
        <v>0.42099999999999999</v>
      </c>
      <c r="AY22" s="548">
        <v>0.71199999999999997</v>
      </c>
      <c r="BA22" s="388">
        <v>298</v>
      </c>
      <c r="BB22" s="388">
        <v>0</v>
      </c>
      <c r="BC22" s="388">
        <v>80</v>
      </c>
      <c r="BD22" s="388">
        <v>17</v>
      </c>
      <c r="BE22" s="388">
        <v>0</v>
      </c>
      <c r="BF22" s="388">
        <v>8</v>
      </c>
      <c r="BG22" s="388">
        <v>37</v>
      </c>
      <c r="BH22" s="388">
        <v>7</v>
      </c>
      <c r="BI22" s="388">
        <v>57</v>
      </c>
      <c r="BJ22" s="548">
        <v>0.26800000000000002</v>
      </c>
      <c r="BK22" s="548">
        <v>0.28199999999999997</v>
      </c>
      <c r="BL22" s="548">
        <v>0.40600000000000003</v>
      </c>
      <c r="BM22" s="548">
        <v>0.68799999999999994</v>
      </c>
    </row>
    <row r="23" spans="1:65">
      <c r="A23" s="272" t="s">
        <v>10233</v>
      </c>
      <c r="B23" s="388" t="s">
        <v>10234</v>
      </c>
      <c r="C23" s="388" t="s">
        <v>10193</v>
      </c>
      <c r="D23" s="388">
        <v>24</v>
      </c>
      <c r="E23" s="388" t="s">
        <v>60</v>
      </c>
      <c r="F23" s="388" t="s">
        <v>34</v>
      </c>
      <c r="G23" s="388" t="s">
        <v>10</v>
      </c>
      <c r="H23" s="388">
        <v>3</v>
      </c>
      <c r="I23" s="388">
        <v>10</v>
      </c>
      <c r="J23" s="548">
        <v>0.23100000000000001</v>
      </c>
      <c r="K23" s="556">
        <v>4.88</v>
      </c>
      <c r="L23" s="388">
        <v>21</v>
      </c>
      <c r="M23" s="388">
        <v>19</v>
      </c>
      <c r="N23" s="388">
        <v>1</v>
      </c>
      <c r="O23" s="388">
        <v>0</v>
      </c>
      <c r="P23" s="388">
        <v>0</v>
      </c>
      <c r="Q23" s="388">
        <v>0</v>
      </c>
      <c r="R23" s="557">
        <v>103.333</v>
      </c>
      <c r="S23" s="388">
        <v>106</v>
      </c>
      <c r="T23" s="388">
        <v>64</v>
      </c>
      <c r="U23" s="388">
        <v>56</v>
      </c>
      <c r="V23" s="388">
        <v>22</v>
      </c>
      <c r="W23" s="388">
        <v>37</v>
      </c>
      <c r="X23" s="388">
        <v>2</v>
      </c>
      <c r="Y23" s="388">
        <v>74</v>
      </c>
      <c r="Z23" s="388">
        <v>8</v>
      </c>
      <c r="AA23" s="388">
        <v>1</v>
      </c>
      <c r="AB23" s="388">
        <v>3</v>
      </c>
      <c r="AC23" s="388">
        <v>454</v>
      </c>
      <c r="AD23" s="388">
        <v>85</v>
      </c>
      <c r="AE23" s="388">
        <v>5.8</v>
      </c>
      <c r="AF23" s="548">
        <v>1.3839999999999999</v>
      </c>
      <c r="AG23" s="557">
        <v>9.1999999999999993</v>
      </c>
      <c r="AH23" s="557">
        <v>1.9</v>
      </c>
      <c r="AI23" s="557">
        <v>3.2</v>
      </c>
      <c r="AJ23" s="557">
        <v>6.4</v>
      </c>
      <c r="AK23" s="557">
        <v>2</v>
      </c>
      <c r="AM23" s="388">
        <v>205</v>
      </c>
      <c r="AN23" s="388">
        <v>0</v>
      </c>
      <c r="AO23" s="388">
        <v>52</v>
      </c>
      <c r="AP23" s="388">
        <v>8</v>
      </c>
      <c r="AQ23" s="388">
        <v>0</v>
      </c>
      <c r="AR23" s="388">
        <v>15</v>
      </c>
      <c r="AS23" s="388">
        <v>34</v>
      </c>
      <c r="AT23" s="388">
        <v>18</v>
      </c>
      <c r="AU23" s="388">
        <v>32</v>
      </c>
      <c r="AV23" s="548">
        <v>0.254</v>
      </c>
      <c r="AW23" s="548">
        <v>0.31900000000000001</v>
      </c>
      <c r="AX23" s="548">
        <v>0.51200000000000001</v>
      </c>
      <c r="AY23" s="548">
        <v>0.83099999999999996</v>
      </c>
      <c r="BA23" s="388">
        <v>199</v>
      </c>
      <c r="BB23" s="388">
        <v>0</v>
      </c>
      <c r="BC23" s="388">
        <v>54</v>
      </c>
      <c r="BD23" s="388">
        <v>15</v>
      </c>
      <c r="BE23" s="388">
        <v>1</v>
      </c>
      <c r="BF23" s="388">
        <v>7</v>
      </c>
      <c r="BG23" s="388">
        <v>20</v>
      </c>
      <c r="BH23" s="388">
        <v>19</v>
      </c>
      <c r="BI23" s="388">
        <v>42</v>
      </c>
      <c r="BJ23" s="548">
        <v>0.27100000000000002</v>
      </c>
      <c r="BK23" s="548">
        <v>0.34799999999999998</v>
      </c>
      <c r="BL23" s="548">
        <v>0.46200000000000002</v>
      </c>
      <c r="BM23" s="548">
        <v>0.81</v>
      </c>
    </row>
    <row r="24" spans="1:65">
      <c r="A24" s="272" t="s">
        <v>8263</v>
      </c>
      <c r="B24" s="388" t="s">
        <v>8264</v>
      </c>
      <c r="C24" s="388" t="s">
        <v>10193</v>
      </c>
      <c r="D24" s="388">
        <v>27</v>
      </c>
      <c r="E24" s="388" t="s">
        <v>53</v>
      </c>
      <c r="F24" s="388" t="s">
        <v>34</v>
      </c>
      <c r="G24" s="388" t="s">
        <v>35</v>
      </c>
      <c r="H24" s="388">
        <v>4</v>
      </c>
      <c r="I24" s="388">
        <v>5</v>
      </c>
      <c r="J24" s="548">
        <v>0.44400000000000001</v>
      </c>
      <c r="K24" s="556">
        <v>4.17</v>
      </c>
      <c r="L24" s="388">
        <v>38</v>
      </c>
      <c r="M24" s="388">
        <v>13</v>
      </c>
      <c r="N24" s="388">
        <v>10</v>
      </c>
      <c r="O24" s="388">
        <v>0</v>
      </c>
      <c r="P24" s="388">
        <v>0</v>
      </c>
      <c r="Q24" s="388">
        <v>0</v>
      </c>
      <c r="R24" s="557">
        <v>99.332999999999998</v>
      </c>
      <c r="S24" s="388">
        <v>104</v>
      </c>
      <c r="T24" s="388">
        <v>49</v>
      </c>
      <c r="U24" s="388">
        <v>46</v>
      </c>
      <c r="V24" s="388">
        <v>16</v>
      </c>
      <c r="W24" s="388">
        <v>38</v>
      </c>
      <c r="X24" s="388">
        <v>0</v>
      </c>
      <c r="Y24" s="388">
        <v>87</v>
      </c>
      <c r="Z24" s="388">
        <v>1</v>
      </c>
      <c r="AA24" s="388">
        <v>0</v>
      </c>
      <c r="AB24" s="388">
        <v>1</v>
      </c>
      <c r="AC24" s="388">
        <v>434</v>
      </c>
      <c r="AD24" s="388">
        <v>105</v>
      </c>
      <c r="AE24" s="388">
        <v>4.68</v>
      </c>
      <c r="AF24" s="548">
        <v>1.43</v>
      </c>
      <c r="AG24" s="557">
        <v>9.4</v>
      </c>
      <c r="AH24" s="557">
        <v>1.4</v>
      </c>
      <c r="AI24" s="557">
        <v>3.4</v>
      </c>
      <c r="AJ24" s="557">
        <v>7.9</v>
      </c>
      <c r="AK24" s="557">
        <v>2.29</v>
      </c>
      <c r="AM24" s="388">
        <v>101</v>
      </c>
      <c r="AN24" s="388">
        <v>0</v>
      </c>
      <c r="AO24" s="388">
        <v>22</v>
      </c>
      <c r="AP24" s="388">
        <v>5</v>
      </c>
      <c r="AQ24" s="388">
        <v>1</v>
      </c>
      <c r="AR24" s="388">
        <v>3</v>
      </c>
      <c r="AS24" s="388">
        <v>10</v>
      </c>
      <c r="AT24" s="388">
        <v>10</v>
      </c>
      <c r="AU24" s="388">
        <v>27</v>
      </c>
      <c r="AV24" s="548">
        <v>0.218</v>
      </c>
      <c r="AW24" s="548">
        <v>0.28799999999999998</v>
      </c>
      <c r="AX24" s="548">
        <v>0.376</v>
      </c>
      <c r="AY24" s="548">
        <v>0.66400000000000003</v>
      </c>
      <c r="BA24" s="388">
        <v>294</v>
      </c>
      <c r="BB24" s="388">
        <v>0</v>
      </c>
      <c r="BC24" s="388">
        <v>82</v>
      </c>
      <c r="BD24" s="388">
        <v>14</v>
      </c>
      <c r="BE24" s="388">
        <v>1</v>
      </c>
      <c r="BF24" s="388">
        <v>13</v>
      </c>
      <c r="BG24" s="388">
        <v>36</v>
      </c>
      <c r="BH24" s="388">
        <v>28</v>
      </c>
      <c r="BI24" s="388">
        <v>60</v>
      </c>
      <c r="BJ24" s="548">
        <v>0.27900000000000003</v>
      </c>
      <c r="BK24" s="548">
        <v>0.34399999999999997</v>
      </c>
      <c r="BL24" s="548">
        <v>0.46600000000000003</v>
      </c>
      <c r="BM24" s="548">
        <v>0.81</v>
      </c>
    </row>
    <row r="25" spans="1:65">
      <c r="A25" s="272" t="s">
        <v>10235</v>
      </c>
      <c r="B25" s="388" t="s">
        <v>10236</v>
      </c>
      <c r="C25" s="388" t="s">
        <v>10193</v>
      </c>
      <c r="D25" s="388">
        <v>33</v>
      </c>
      <c r="E25" s="388" t="s">
        <v>48</v>
      </c>
      <c r="F25" s="388" t="s">
        <v>43</v>
      </c>
      <c r="G25" s="388" t="s">
        <v>10</v>
      </c>
      <c r="H25" s="388">
        <v>7</v>
      </c>
      <c r="I25" s="388">
        <v>2</v>
      </c>
      <c r="J25" s="548">
        <v>0.77800000000000002</v>
      </c>
      <c r="K25" s="556">
        <v>2.0099999999999998</v>
      </c>
      <c r="L25" s="388">
        <v>16</v>
      </c>
      <c r="M25" s="388">
        <v>16</v>
      </c>
      <c r="N25" s="388">
        <v>0</v>
      </c>
      <c r="O25" s="388">
        <v>1</v>
      </c>
      <c r="P25" s="388">
        <v>0</v>
      </c>
      <c r="Q25" s="388">
        <v>0</v>
      </c>
      <c r="R25" s="557">
        <v>98.332999999999998</v>
      </c>
      <c r="S25" s="388">
        <v>80</v>
      </c>
      <c r="T25" s="388">
        <v>25</v>
      </c>
      <c r="U25" s="388">
        <v>22</v>
      </c>
      <c r="V25" s="388">
        <v>9</v>
      </c>
      <c r="W25" s="388">
        <v>22</v>
      </c>
      <c r="X25" s="388">
        <v>1</v>
      </c>
      <c r="Y25" s="388">
        <v>81</v>
      </c>
      <c r="Z25" s="388">
        <v>3</v>
      </c>
      <c r="AA25" s="388">
        <v>0</v>
      </c>
      <c r="AB25" s="388">
        <v>1</v>
      </c>
      <c r="AC25" s="388">
        <v>393</v>
      </c>
      <c r="AD25" s="388">
        <v>215</v>
      </c>
      <c r="AE25" s="388">
        <v>3.47</v>
      </c>
      <c r="AF25" s="548">
        <v>1.0369999999999999</v>
      </c>
      <c r="AG25" s="557">
        <v>7.3</v>
      </c>
      <c r="AH25" s="557">
        <v>0.8</v>
      </c>
      <c r="AI25" s="557">
        <v>2</v>
      </c>
      <c r="AJ25" s="557">
        <v>7.4</v>
      </c>
      <c r="AK25" s="557">
        <v>3.68</v>
      </c>
      <c r="AM25" s="388">
        <v>179</v>
      </c>
      <c r="AN25" s="388">
        <v>0</v>
      </c>
      <c r="AO25" s="388">
        <v>34</v>
      </c>
      <c r="AP25" s="388">
        <v>5</v>
      </c>
      <c r="AQ25" s="388">
        <v>0</v>
      </c>
      <c r="AR25" s="388">
        <v>5</v>
      </c>
      <c r="AS25" s="388">
        <v>7</v>
      </c>
      <c r="AT25" s="388">
        <v>12</v>
      </c>
      <c r="AU25" s="388">
        <v>39</v>
      </c>
      <c r="AV25" s="548">
        <v>0.191</v>
      </c>
      <c r="AW25" s="548">
        <v>0.249</v>
      </c>
      <c r="AX25" s="548">
        <v>0.30299999999999999</v>
      </c>
      <c r="AY25" s="548">
        <v>0.55200000000000005</v>
      </c>
      <c r="BA25" s="388">
        <v>185</v>
      </c>
      <c r="BB25" s="388">
        <v>0</v>
      </c>
      <c r="BC25" s="388">
        <v>46</v>
      </c>
      <c r="BD25" s="388">
        <v>14</v>
      </c>
      <c r="BE25" s="388">
        <v>1</v>
      </c>
      <c r="BF25" s="388">
        <v>4</v>
      </c>
      <c r="BG25" s="388">
        <v>16</v>
      </c>
      <c r="BH25" s="388">
        <v>10</v>
      </c>
      <c r="BI25" s="388">
        <v>42</v>
      </c>
      <c r="BJ25" s="548">
        <v>0.249</v>
      </c>
      <c r="BK25" s="548">
        <v>0.28599999999999998</v>
      </c>
      <c r="BL25" s="548">
        <v>0.4</v>
      </c>
      <c r="BM25" s="548">
        <v>0.68600000000000005</v>
      </c>
    </row>
    <row r="26" spans="1:65">
      <c r="A26" s="272" t="s">
        <v>10237</v>
      </c>
      <c r="B26" s="388" t="s">
        <v>10238</v>
      </c>
      <c r="C26" s="388" t="s">
        <v>10193</v>
      </c>
      <c r="D26" s="388">
        <v>24</v>
      </c>
      <c r="E26" s="388" t="s">
        <v>44</v>
      </c>
      <c r="F26" s="388" t="s">
        <v>34</v>
      </c>
      <c r="G26" s="388" t="s">
        <v>35</v>
      </c>
      <c r="H26" s="388">
        <v>4</v>
      </c>
      <c r="I26" s="388">
        <v>6</v>
      </c>
      <c r="J26" s="548">
        <v>0.4</v>
      </c>
      <c r="K26" s="556">
        <v>3.87</v>
      </c>
      <c r="L26" s="388">
        <v>17</v>
      </c>
      <c r="M26" s="388">
        <v>17</v>
      </c>
      <c r="N26" s="388">
        <v>0</v>
      </c>
      <c r="O26" s="388">
        <v>0</v>
      </c>
      <c r="P26" s="388">
        <v>0</v>
      </c>
      <c r="Q26" s="388">
        <v>0</v>
      </c>
      <c r="R26" s="557">
        <v>97.667000000000002</v>
      </c>
      <c r="S26" s="388">
        <v>96</v>
      </c>
      <c r="T26" s="388">
        <v>48</v>
      </c>
      <c r="U26" s="388">
        <v>42</v>
      </c>
      <c r="V26" s="388">
        <v>7</v>
      </c>
      <c r="W26" s="388">
        <v>33</v>
      </c>
      <c r="X26" s="388">
        <v>3</v>
      </c>
      <c r="Y26" s="388">
        <v>67</v>
      </c>
      <c r="Z26" s="388">
        <v>2</v>
      </c>
      <c r="AA26" s="388">
        <v>0</v>
      </c>
      <c r="AB26" s="388">
        <v>2</v>
      </c>
      <c r="AC26" s="388">
        <v>415</v>
      </c>
      <c r="AD26" s="388">
        <v>109</v>
      </c>
      <c r="AE26" s="388">
        <v>3.8</v>
      </c>
      <c r="AF26" s="548">
        <v>1.321</v>
      </c>
      <c r="AG26" s="557">
        <v>8.8000000000000007</v>
      </c>
      <c r="AH26" s="557">
        <v>0.6</v>
      </c>
      <c r="AI26" s="557">
        <v>3</v>
      </c>
      <c r="AJ26" s="557">
        <v>6.2</v>
      </c>
      <c r="AK26" s="557">
        <v>2.0299999999999998</v>
      </c>
      <c r="AM26" s="388">
        <v>99</v>
      </c>
      <c r="AN26" s="388">
        <v>0</v>
      </c>
      <c r="AO26" s="388">
        <v>24</v>
      </c>
      <c r="AP26" s="388">
        <v>3</v>
      </c>
      <c r="AQ26" s="388">
        <v>1</v>
      </c>
      <c r="AR26" s="388">
        <v>2</v>
      </c>
      <c r="AS26" s="388">
        <v>16</v>
      </c>
      <c r="AT26" s="388">
        <v>5</v>
      </c>
      <c r="AU26" s="388">
        <v>20</v>
      </c>
      <c r="AV26" s="548">
        <v>0.24199999999999999</v>
      </c>
      <c r="AW26" s="548">
        <v>0.28599999999999998</v>
      </c>
      <c r="AX26" s="548">
        <v>0.35399999999999998</v>
      </c>
      <c r="AY26" s="548">
        <v>0.64</v>
      </c>
      <c r="BA26" s="388">
        <v>276</v>
      </c>
      <c r="BB26" s="388">
        <v>0</v>
      </c>
      <c r="BC26" s="388">
        <v>72</v>
      </c>
      <c r="BD26" s="388">
        <v>15</v>
      </c>
      <c r="BE26" s="388">
        <v>4</v>
      </c>
      <c r="BF26" s="388">
        <v>5</v>
      </c>
      <c r="BG26" s="388">
        <v>28</v>
      </c>
      <c r="BH26" s="388">
        <v>28</v>
      </c>
      <c r="BI26" s="388">
        <v>47</v>
      </c>
      <c r="BJ26" s="548">
        <v>0.26100000000000001</v>
      </c>
      <c r="BK26" s="548">
        <v>0.32900000000000001</v>
      </c>
      <c r="BL26" s="548">
        <v>0.39900000000000002</v>
      </c>
      <c r="BM26" s="548">
        <v>0.72799999999999998</v>
      </c>
    </row>
    <row r="27" spans="1:65">
      <c r="A27" s="272" t="s">
        <v>8220</v>
      </c>
      <c r="B27" s="388" t="s">
        <v>8221</v>
      </c>
      <c r="C27" s="388" t="s">
        <v>10193</v>
      </c>
      <c r="D27" s="388">
        <v>28</v>
      </c>
      <c r="E27" s="388" t="s">
        <v>38</v>
      </c>
      <c r="F27" s="388" t="s">
        <v>34</v>
      </c>
      <c r="G27" s="388" t="s">
        <v>10</v>
      </c>
      <c r="H27" s="388">
        <v>3</v>
      </c>
      <c r="I27" s="388">
        <v>5</v>
      </c>
      <c r="J27" s="548">
        <v>0.375</v>
      </c>
      <c r="K27" s="556">
        <v>4.18</v>
      </c>
      <c r="L27" s="388">
        <v>19</v>
      </c>
      <c r="M27" s="388">
        <v>17</v>
      </c>
      <c r="N27" s="388">
        <v>1</v>
      </c>
      <c r="O27" s="388">
        <v>0</v>
      </c>
      <c r="P27" s="388">
        <v>0</v>
      </c>
      <c r="Q27" s="388">
        <v>0</v>
      </c>
      <c r="R27" s="557">
        <v>92.667000000000002</v>
      </c>
      <c r="S27" s="388">
        <v>87</v>
      </c>
      <c r="T27" s="388">
        <v>45</v>
      </c>
      <c r="U27" s="388">
        <v>43</v>
      </c>
      <c r="V27" s="388">
        <v>12</v>
      </c>
      <c r="W27" s="388">
        <v>28</v>
      </c>
      <c r="X27" s="388">
        <v>0</v>
      </c>
      <c r="Y27" s="388">
        <v>85</v>
      </c>
      <c r="Z27" s="388">
        <v>4</v>
      </c>
      <c r="AA27" s="388">
        <v>0</v>
      </c>
      <c r="AB27" s="388">
        <v>7</v>
      </c>
      <c r="AC27" s="388">
        <v>389</v>
      </c>
      <c r="AD27" s="388">
        <v>100</v>
      </c>
      <c r="AE27" s="388">
        <v>4.05</v>
      </c>
      <c r="AF27" s="548">
        <v>1.2410000000000001</v>
      </c>
      <c r="AG27" s="557">
        <v>8.4</v>
      </c>
      <c r="AH27" s="557">
        <v>1.2</v>
      </c>
      <c r="AI27" s="557">
        <v>2.7</v>
      </c>
      <c r="AJ27" s="557">
        <v>8.3000000000000007</v>
      </c>
      <c r="AK27" s="557">
        <v>3.04</v>
      </c>
      <c r="AM27" s="388">
        <v>175</v>
      </c>
      <c r="AN27" s="388">
        <v>0</v>
      </c>
      <c r="AO27" s="388">
        <v>48</v>
      </c>
      <c r="AP27" s="388">
        <v>11</v>
      </c>
      <c r="AQ27" s="388">
        <v>0</v>
      </c>
      <c r="AR27" s="388">
        <v>6</v>
      </c>
      <c r="AS27" s="388">
        <v>18</v>
      </c>
      <c r="AT27" s="388">
        <v>18</v>
      </c>
      <c r="AU27" s="388">
        <v>34</v>
      </c>
      <c r="AV27" s="548">
        <v>0.27400000000000002</v>
      </c>
      <c r="AW27" s="548">
        <v>0.34</v>
      </c>
      <c r="AX27" s="548">
        <v>0.44</v>
      </c>
      <c r="AY27" s="548">
        <v>0.78</v>
      </c>
      <c r="BA27" s="388">
        <v>177</v>
      </c>
      <c r="BB27" s="388">
        <v>0</v>
      </c>
      <c r="BC27" s="388">
        <v>39</v>
      </c>
      <c r="BD27" s="388">
        <v>4</v>
      </c>
      <c r="BE27" s="388">
        <v>0</v>
      </c>
      <c r="BF27" s="388">
        <v>6</v>
      </c>
      <c r="BG27" s="388">
        <v>25</v>
      </c>
      <c r="BH27" s="388">
        <v>10</v>
      </c>
      <c r="BI27" s="388">
        <v>51</v>
      </c>
      <c r="BJ27" s="548">
        <v>0.22</v>
      </c>
      <c r="BK27" s="548">
        <v>0.27300000000000002</v>
      </c>
      <c r="BL27" s="548">
        <v>0.34499999999999997</v>
      </c>
      <c r="BM27" s="548">
        <v>0.61799999999999999</v>
      </c>
    </row>
    <row r="28" spans="1:65">
      <c r="A28" s="272" t="s">
        <v>8042</v>
      </c>
      <c r="B28" s="388" t="s">
        <v>8043</v>
      </c>
      <c r="C28" s="388" t="s">
        <v>10193</v>
      </c>
      <c r="D28" s="388">
        <v>34</v>
      </c>
      <c r="E28" s="388" t="s">
        <v>36</v>
      </c>
      <c r="F28" s="388" t="s">
        <v>34</v>
      </c>
      <c r="G28" s="388" t="s">
        <v>10</v>
      </c>
      <c r="H28" s="388">
        <v>6</v>
      </c>
      <c r="I28" s="388">
        <v>3</v>
      </c>
      <c r="J28" s="548">
        <v>0.66700000000000004</v>
      </c>
      <c r="K28" s="556">
        <v>3.33</v>
      </c>
      <c r="L28" s="388">
        <v>17</v>
      </c>
      <c r="M28" s="388">
        <v>17</v>
      </c>
      <c r="N28" s="388">
        <v>0</v>
      </c>
      <c r="O28" s="388">
        <v>0</v>
      </c>
      <c r="P28" s="388">
        <v>0</v>
      </c>
      <c r="Q28" s="388">
        <v>0</v>
      </c>
      <c r="R28" s="557">
        <v>92</v>
      </c>
      <c r="S28" s="388">
        <v>75</v>
      </c>
      <c r="T28" s="388">
        <v>37</v>
      </c>
      <c r="U28" s="388">
        <v>34</v>
      </c>
      <c r="V28" s="388">
        <v>12</v>
      </c>
      <c r="W28" s="388">
        <v>37</v>
      </c>
      <c r="X28" s="388">
        <v>1</v>
      </c>
      <c r="Y28" s="388">
        <v>68</v>
      </c>
      <c r="Z28" s="388">
        <v>2</v>
      </c>
      <c r="AA28" s="388">
        <v>1</v>
      </c>
      <c r="AB28" s="388">
        <v>5</v>
      </c>
      <c r="AC28" s="388">
        <v>381</v>
      </c>
      <c r="AD28" s="388">
        <v>125</v>
      </c>
      <c r="AE28" s="388">
        <v>4.6500000000000004</v>
      </c>
      <c r="AF28" s="548">
        <v>1.2170000000000001</v>
      </c>
      <c r="AG28" s="557">
        <v>7.3</v>
      </c>
      <c r="AH28" s="557">
        <v>1.2</v>
      </c>
      <c r="AI28" s="557">
        <v>3.6</v>
      </c>
      <c r="AJ28" s="557">
        <v>6.7</v>
      </c>
      <c r="AK28" s="557">
        <v>1.84</v>
      </c>
      <c r="AM28" s="388">
        <v>176</v>
      </c>
      <c r="AN28" s="388">
        <v>0</v>
      </c>
      <c r="AO28" s="388">
        <v>38</v>
      </c>
      <c r="AP28" s="388">
        <v>9</v>
      </c>
      <c r="AQ28" s="388">
        <v>0</v>
      </c>
      <c r="AR28" s="388">
        <v>7</v>
      </c>
      <c r="AS28" s="388">
        <v>16</v>
      </c>
      <c r="AT28" s="388">
        <v>24</v>
      </c>
      <c r="AU28" s="388">
        <v>35</v>
      </c>
      <c r="AV28" s="548">
        <v>0.216</v>
      </c>
      <c r="AW28" s="548">
        <v>0.317</v>
      </c>
      <c r="AX28" s="548">
        <v>0.38600000000000001</v>
      </c>
      <c r="AY28" s="548">
        <v>0.70299999999999996</v>
      </c>
      <c r="BA28" s="388">
        <v>163</v>
      </c>
      <c r="BB28" s="388">
        <v>0</v>
      </c>
      <c r="BC28" s="388">
        <v>37</v>
      </c>
      <c r="BD28" s="388">
        <v>11</v>
      </c>
      <c r="BE28" s="388">
        <v>0</v>
      </c>
      <c r="BF28" s="388">
        <v>5</v>
      </c>
      <c r="BG28" s="388">
        <v>18</v>
      </c>
      <c r="BH28" s="388">
        <v>13</v>
      </c>
      <c r="BI28" s="388">
        <v>33</v>
      </c>
      <c r="BJ28" s="548">
        <v>0.22700000000000001</v>
      </c>
      <c r="BK28" s="548">
        <v>0.28199999999999997</v>
      </c>
      <c r="BL28" s="548">
        <v>0.38700000000000001</v>
      </c>
      <c r="BM28" s="548">
        <v>0.66900000000000004</v>
      </c>
    </row>
    <row r="29" spans="1:65">
      <c r="A29" s="272" t="s">
        <v>8213</v>
      </c>
      <c r="B29" s="388" t="s">
        <v>8214</v>
      </c>
      <c r="C29" s="388" t="s">
        <v>10193</v>
      </c>
      <c r="D29" s="388">
        <v>26</v>
      </c>
      <c r="E29" s="388" t="s">
        <v>77</v>
      </c>
      <c r="F29" s="388" t="s">
        <v>43</v>
      </c>
      <c r="G29" s="388" t="s">
        <v>35</v>
      </c>
      <c r="H29" s="388">
        <v>6</v>
      </c>
      <c r="I29" s="388">
        <v>3</v>
      </c>
      <c r="J29" s="548">
        <v>0.66700000000000004</v>
      </c>
      <c r="K29" s="556">
        <v>4.6100000000000003</v>
      </c>
      <c r="L29" s="388">
        <v>45</v>
      </c>
      <c r="M29" s="388">
        <v>5</v>
      </c>
      <c r="N29" s="388">
        <v>6</v>
      </c>
      <c r="O29" s="388">
        <v>0</v>
      </c>
      <c r="P29" s="388">
        <v>0</v>
      </c>
      <c r="Q29" s="388">
        <v>0</v>
      </c>
      <c r="R29" s="557">
        <v>91.667000000000002</v>
      </c>
      <c r="S29" s="388">
        <v>84</v>
      </c>
      <c r="T29" s="388">
        <v>51</v>
      </c>
      <c r="U29" s="388">
        <v>47</v>
      </c>
      <c r="V29" s="388">
        <v>10</v>
      </c>
      <c r="W29" s="388">
        <v>57</v>
      </c>
      <c r="X29" s="388">
        <v>4</v>
      </c>
      <c r="Y29" s="388">
        <v>82</v>
      </c>
      <c r="Z29" s="388">
        <v>8</v>
      </c>
      <c r="AA29" s="388">
        <v>0</v>
      </c>
      <c r="AB29" s="388">
        <v>9</v>
      </c>
      <c r="AC29" s="388">
        <v>413</v>
      </c>
      <c r="AD29" s="388">
        <v>84</v>
      </c>
      <c r="AE29" s="388">
        <v>4.92</v>
      </c>
      <c r="AF29" s="548">
        <v>1.538</v>
      </c>
      <c r="AG29" s="557">
        <v>8.1999999999999993</v>
      </c>
      <c r="AH29" s="557">
        <v>1</v>
      </c>
      <c r="AI29" s="557">
        <v>5.6</v>
      </c>
      <c r="AJ29" s="557">
        <v>8.1</v>
      </c>
      <c r="AK29" s="557">
        <v>1.44</v>
      </c>
      <c r="AM29" s="388">
        <v>108</v>
      </c>
      <c r="AN29" s="388">
        <v>0</v>
      </c>
      <c r="AO29" s="388">
        <v>23</v>
      </c>
      <c r="AP29" s="388">
        <v>3</v>
      </c>
      <c r="AQ29" s="388">
        <v>0</v>
      </c>
      <c r="AR29" s="388">
        <v>2</v>
      </c>
      <c r="AS29" s="388">
        <v>10</v>
      </c>
      <c r="AT29" s="388">
        <v>19</v>
      </c>
      <c r="AU29" s="388">
        <v>25</v>
      </c>
      <c r="AV29" s="548">
        <v>0.21299999999999999</v>
      </c>
      <c r="AW29" s="548">
        <v>0.34399999999999997</v>
      </c>
      <c r="AX29" s="548">
        <v>0.29599999999999999</v>
      </c>
      <c r="AY29" s="548">
        <v>0.64</v>
      </c>
      <c r="BA29" s="388">
        <v>236</v>
      </c>
      <c r="BB29" s="388">
        <v>0</v>
      </c>
      <c r="BC29" s="388">
        <v>61</v>
      </c>
      <c r="BD29" s="388">
        <v>15</v>
      </c>
      <c r="BE29" s="388">
        <v>0</v>
      </c>
      <c r="BF29" s="388">
        <v>8</v>
      </c>
      <c r="BG29" s="388">
        <v>31</v>
      </c>
      <c r="BH29" s="388">
        <v>38</v>
      </c>
      <c r="BI29" s="388">
        <v>57</v>
      </c>
      <c r="BJ29" s="548">
        <v>0.25800000000000001</v>
      </c>
      <c r="BK29" s="548">
        <v>0.373</v>
      </c>
      <c r="BL29" s="548">
        <v>0.42399999999999999</v>
      </c>
      <c r="BM29" s="548">
        <v>0.79700000000000004</v>
      </c>
    </row>
    <row r="30" spans="1:65">
      <c r="A30" s="272" t="s">
        <v>10239</v>
      </c>
      <c r="B30" s="388" t="s">
        <v>10240</v>
      </c>
      <c r="C30" s="388" t="s">
        <v>10193</v>
      </c>
      <c r="D30" s="388">
        <v>24</v>
      </c>
      <c r="E30" s="388" t="s">
        <v>64</v>
      </c>
      <c r="F30" s="388" t="s">
        <v>34</v>
      </c>
      <c r="G30" s="388" t="s">
        <v>10</v>
      </c>
      <c r="H30" s="388">
        <v>5</v>
      </c>
      <c r="I30" s="388">
        <v>5</v>
      </c>
      <c r="J30" s="548">
        <v>0.5</v>
      </c>
      <c r="K30" s="556">
        <v>3.51</v>
      </c>
      <c r="L30" s="388">
        <v>18</v>
      </c>
      <c r="M30" s="388">
        <v>7</v>
      </c>
      <c r="N30" s="388">
        <v>2</v>
      </c>
      <c r="O30" s="388">
        <v>0</v>
      </c>
      <c r="P30" s="388">
        <v>0</v>
      </c>
      <c r="Q30" s="388">
        <v>0</v>
      </c>
      <c r="R30" s="557">
        <v>89.667000000000002</v>
      </c>
      <c r="S30" s="388">
        <v>84</v>
      </c>
      <c r="T30" s="388">
        <v>40</v>
      </c>
      <c r="U30" s="388">
        <v>35</v>
      </c>
      <c r="V30" s="388">
        <v>7</v>
      </c>
      <c r="W30" s="388">
        <v>25</v>
      </c>
      <c r="X30" s="388">
        <v>2</v>
      </c>
      <c r="Y30" s="388">
        <v>75</v>
      </c>
      <c r="Z30" s="388">
        <v>5</v>
      </c>
      <c r="AA30" s="388">
        <v>0</v>
      </c>
      <c r="AB30" s="388">
        <v>5</v>
      </c>
      <c r="AC30" s="388">
        <v>370</v>
      </c>
      <c r="AD30" s="388">
        <v>118</v>
      </c>
      <c r="AE30" s="388">
        <v>3.51</v>
      </c>
      <c r="AF30" s="548">
        <v>1.216</v>
      </c>
      <c r="AG30" s="557">
        <v>8.4</v>
      </c>
      <c r="AH30" s="557">
        <v>0.7</v>
      </c>
      <c r="AI30" s="557">
        <v>2.5</v>
      </c>
      <c r="AJ30" s="557">
        <v>7.5</v>
      </c>
      <c r="AK30" s="557">
        <v>3</v>
      </c>
      <c r="AM30" s="388">
        <v>150</v>
      </c>
      <c r="AN30" s="388">
        <v>0</v>
      </c>
      <c r="AO30" s="388">
        <v>36</v>
      </c>
      <c r="AP30" s="388">
        <v>7</v>
      </c>
      <c r="AQ30" s="388">
        <v>1</v>
      </c>
      <c r="AR30" s="388">
        <v>4</v>
      </c>
      <c r="AS30" s="388">
        <v>19</v>
      </c>
      <c r="AT30" s="388">
        <v>13</v>
      </c>
      <c r="AU30" s="388">
        <v>33</v>
      </c>
      <c r="AV30" s="548">
        <v>0.24</v>
      </c>
      <c r="AW30" s="548">
        <v>0.29899999999999999</v>
      </c>
      <c r="AX30" s="548">
        <v>0.38</v>
      </c>
      <c r="AY30" s="548">
        <v>0.67900000000000005</v>
      </c>
      <c r="BA30" s="388">
        <v>181</v>
      </c>
      <c r="BB30" s="388">
        <v>0</v>
      </c>
      <c r="BC30" s="388">
        <v>48</v>
      </c>
      <c r="BD30" s="388">
        <v>9</v>
      </c>
      <c r="BE30" s="388">
        <v>1</v>
      </c>
      <c r="BF30" s="388">
        <v>3</v>
      </c>
      <c r="BG30" s="388">
        <v>17</v>
      </c>
      <c r="BH30" s="388">
        <v>12</v>
      </c>
      <c r="BI30" s="388">
        <v>42</v>
      </c>
      <c r="BJ30" s="548">
        <v>0.26500000000000001</v>
      </c>
      <c r="BK30" s="548">
        <v>0.31900000000000001</v>
      </c>
      <c r="BL30" s="548">
        <v>0.376</v>
      </c>
      <c r="BM30" s="548">
        <v>0.69499999999999995</v>
      </c>
    </row>
    <row r="31" spans="1:65">
      <c r="A31" s="272" t="s">
        <v>8495</v>
      </c>
      <c r="B31" s="388" t="s">
        <v>8496</v>
      </c>
      <c r="C31" s="388" t="s">
        <v>10193</v>
      </c>
      <c r="D31" s="388">
        <v>27</v>
      </c>
      <c r="E31" s="388" t="s">
        <v>48</v>
      </c>
      <c r="F31" s="388" t="s">
        <v>43</v>
      </c>
      <c r="G31" s="388" t="s">
        <v>10</v>
      </c>
      <c r="H31" s="388">
        <v>5</v>
      </c>
      <c r="I31" s="388">
        <v>5</v>
      </c>
      <c r="J31" s="548">
        <v>0.5</v>
      </c>
      <c r="K31" s="556">
        <v>4.1500000000000004</v>
      </c>
      <c r="L31" s="388">
        <v>19</v>
      </c>
      <c r="M31" s="388">
        <v>14</v>
      </c>
      <c r="N31" s="388">
        <v>4</v>
      </c>
      <c r="O31" s="388">
        <v>0</v>
      </c>
      <c r="P31" s="388">
        <v>0</v>
      </c>
      <c r="Q31" s="388">
        <v>0</v>
      </c>
      <c r="R31" s="557">
        <v>86.667000000000002</v>
      </c>
      <c r="S31" s="388">
        <v>88</v>
      </c>
      <c r="T31" s="388">
        <v>43</v>
      </c>
      <c r="U31" s="388">
        <v>40</v>
      </c>
      <c r="V31" s="388">
        <v>19</v>
      </c>
      <c r="W31" s="388">
        <v>22</v>
      </c>
      <c r="X31" s="388">
        <v>1</v>
      </c>
      <c r="Y31" s="388">
        <v>50</v>
      </c>
      <c r="Z31" s="388">
        <v>6</v>
      </c>
      <c r="AA31" s="388">
        <v>0</v>
      </c>
      <c r="AB31" s="388">
        <v>3</v>
      </c>
      <c r="AC31" s="388">
        <v>360</v>
      </c>
      <c r="AD31" s="388">
        <v>104</v>
      </c>
      <c r="AE31" s="388">
        <v>5.83</v>
      </c>
      <c r="AF31" s="548">
        <v>1.2689999999999999</v>
      </c>
      <c r="AG31" s="557">
        <v>9.1</v>
      </c>
      <c r="AH31" s="557">
        <v>2</v>
      </c>
      <c r="AI31" s="557">
        <v>2.2999999999999998</v>
      </c>
      <c r="AJ31" s="557">
        <v>5.2</v>
      </c>
      <c r="AK31" s="557">
        <v>2.27</v>
      </c>
      <c r="AM31" s="388">
        <v>148</v>
      </c>
      <c r="AN31" s="388">
        <v>0</v>
      </c>
      <c r="AO31" s="388">
        <v>31</v>
      </c>
      <c r="AP31" s="388">
        <v>6</v>
      </c>
      <c r="AQ31" s="388">
        <v>0</v>
      </c>
      <c r="AR31" s="388">
        <v>8</v>
      </c>
      <c r="AS31" s="388">
        <v>14</v>
      </c>
      <c r="AT31" s="388">
        <v>11</v>
      </c>
      <c r="AU31" s="388">
        <v>32</v>
      </c>
      <c r="AV31" s="548">
        <v>0.20899999999999999</v>
      </c>
      <c r="AW31" s="548">
        <v>0.27600000000000002</v>
      </c>
      <c r="AX31" s="548">
        <v>0.41199999999999998</v>
      </c>
      <c r="AY31" s="548">
        <v>0.68799999999999994</v>
      </c>
      <c r="BA31" s="388">
        <v>181</v>
      </c>
      <c r="BB31" s="388">
        <v>0</v>
      </c>
      <c r="BC31" s="388">
        <v>57</v>
      </c>
      <c r="BD31" s="388">
        <v>9</v>
      </c>
      <c r="BE31" s="388">
        <v>1</v>
      </c>
      <c r="BF31" s="388">
        <v>11</v>
      </c>
      <c r="BG31" s="388">
        <v>27</v>
      </c>
      <c r="BH31" s="388">
        <v>11</v>
      </c>
      <c r="BI31" s="388">
        <v>18</v>
      </c>
      <c r="BJ31" s="548">
        <v>0.315</v>
      </c>
      <c r="BK31" s="548">
        <v>0.36399999999999999</v>
      </c>
      <c r="BL31" s="548">
        <v>0.55800000000000005</v>
      </c>
      <c r="BM31" s="548">
        <v>0.92200000000000004</v>
      </c>
    </row>
    <row r="32" spans="1:65">
      <c r="A32" s="272" t="s">
        <v>8226</v>
      </c>
      <c r="B32" s="388" t="s">
        <v>8227</v>
      </c>
      <c r="C32" s="388" t="s">
        <v>10193</v>
      </c>
      <c r="D32" s="388">
        <v>31</v>
      </c>
      <c r="E32" s="388" t="s">
        <v>88</v>
      </c>
      <c r="F32" s="388" t="s">
        <v>34</v>
      </c>
      <c r="G32" s="388" t="s">
        <v>35</v>
      </c>
      <c r="H32" s="388">
        <v>4</v>
      </c>
      <c r="I32" s="388">
        <v>5</v>
      </c>
      <c r="J32" s="548">
        <v>0.44400000000000001</v>
      </c>
      <c r="K32" s="556">
        <v>3.56</v>
      </c>
      <c r="L32" s="388">
        <v>30</v>
      </c>
      <c r="M32" s="388">
        <v>13</v>
      </c>
      <c r="N32" s="388">
        <v>5</v>
      </c>
      <c r="O32" s="388">
        <v>0</v>
      </c>
      <c r="P32" s="388">
        <v>0</v>
      </c>
      <c r="Q32" s="388">
        <v>1</v>
      </c>
      <c r="R32" s="557">
        <v>86</v>
      </c>
      <c r="S32" s="388">
        <v>79</v>
      </c>
      <c r="T32" s="388">
        <v>37</v>
      </c>
      <c r="U32" s="388">
        <v>34</v>
      </c>
      <c r="V32" s="388">
        <v>10</v>
      </c>
      <c r="W32" s="388">
        <v>22</v>
      </c>
      <c r="X32" s="388">
        <v>1</v>
      </c>
      <c r="Y32" s="388">
        <v>66</v>
      </c>
      <c r="Z32" s="388">
        <v>2</v>
      </c>
      <c r="AA32" s="388">
        <v>0</v>
      </c>
      <c r="AB32" s="388">
        <v>2</v>
      </c>
      <c r="AC32" s="388">
        <v>351</v>
      </c>
      <c r="AD32" s="388">
        <v>123</v>
      </c>
      <c r="AE32" s="388">
        <v>3.97</v>
      </c>
      <c r="AF32" s="548">
        <v>1.1739999999999999</v>
      </c>
      <c r="AG32" s="557">
        <v>8.3000000000000007</v>
      </c>
      <c r="AH32" s="557">
        <v>1</v>
      </c>
      <c r="AI32" s="557">
        <v>2.2999999999999998</v>
      </c>
      <c r="AJ32" s="557">
        <v>6.9</v>
      </c>
      <c r="AK32" s="557">
        <v>3</v>
      </c>
      <c r="AM32" s="388">
        <v>82</v>
      </c>
      <c r="AN32" s="388">
        <v>0</v>
      </c>
      <c r="AO32" s="388">
        <v>19</v>
      </c>
      <c r="AP32" s="388">
        <v>2</v>
      </c>
      <c r="AQ32" s="388">
        <v>1</v>
      </c>
      <c r="AR32" s="388">
        <v>3</v>
      </c>
      <c r="AS32" s="388">
        <v>10</v>
      </c>
      <c r="AT32" s="388">
        <v>5</v>
      </c>
      <c r="AU32" s="388">
        <v>14</v>
      </c>
      <c r="AV32" s="548">
        <v>0.23200000000000001</v>
      </c>
      <c r="AW32" s="548">
        <v>0.29199999999999998</v>
      </c>
      <c r="AX32" s="548">
        <v>0.39</v>
      </c>
      <c r="AY32" s="548">
        <v>0.68200000000000005</v>
      </c>
      <c r="BA32" s="388">
        <v>240</v>
      </c>
      <c r="BB32" s="388">
        <v>0</v>
      </c>
      <c r="BC32" s="388">
        <v>60</v>
      </c>
      <c r="BD32" s="388">
        <v>13</v>
      </c>
      <c r="BE32" s="388">
        <v>2</v>
      </c>
      <c r="BF32" s="388">
        <v>7</v>
      </c>
      <c r="BG32" s="388">
        <v>25</v>
      </c>
      <c r="BH32" s="388">
        <v>17</v>
      </c>
      <c r="BI32" s="388">
        <v>52</v>
      </c>
      <c r="BJ32" s="548">
        <v>0.25</v>
      </c>
      <c r="BK32" s="548">
        <v>0.29499999999999998</v>
      </c>
      <c r="BL32" s="548">
        <v>0.40799999999999997</v>
      </c>
      <c r="BM32" s="548">
        <v>0.70299999999999996</v>
      </c>
    </row>
    <row r="33" spans="1:65">
      <c r="A33" s="272" t="s">
        <v>8360</v>
      </c>
      <c r="B33" s="388" t="s">
        <v>8361</v>
      </c>
      <c r="C33" s="388" t="s">
        <v>10193</v>
      </c>
      <c r="D33" s="388">
        <v>25</v>
      </c>
      <c r="E33" s="388" t="s">
        <v>134</v>
      </c>
      <c r="F33" s="388" t="s">
        <v>34</v>
      </c>
      <c r="G33" s="388" t="s">
        <v>10</v>
      </c>
      <c r="H33" s="388">
        <v>2</v>
      </c>
      <c r="I33" s="388">
        <v>6</v>
      </c>
      <c r="J33" s="548">
        <v>0.25</v>
      </c>
      <c r="K33" s="556">
        <v>5.57</v>
      </c>
      <c r="L33" s="388">
        <v>21</v>
      </c>
      <c r="M33" s="388">
        <v>14</v>
      </c>
      <c r="N33" s="388">
        <v>2</v>
      </c>
      <c r="O33" s="388">
        <v>0</v>
      </c>
      <c r="P33" s="388">
        <v>0</v>
      </c>
      <c r="Q33" s="388">
        <v>0</v>
      </c>
      <c r="R33" s="557">
        <v>85.667000000000002</v>
      </c>
      <c r="S33" s="388">
        <v>81</v>
      </c>
      <c r="T33" s="388">
        <v>55</v>
      </c>
      <c r="U33" s="388">
        <v>53</v>
      </c>
      <c r="V33" s="388">
        <v>15</v>
      </c>
      <c r="W33" s="388">
        <v>33</v>
      </c>
      <c r="X33" s="388">
        <v>0</v>
      </c>
      <c r="Y33" s="388">
        <v>102</v>
      </c>
      <c r="Z33" s="388">
        <v>5</v>
      </c>
      <c r="AA33" s="388">
        <v>1</v>
      </c>
      <c r="AB33" s="388">
        <v>7</v>
      </c>
      <c r="AC33" s="388">
        <v>375</v>
      </c>
      <c r="AD33" s="388">
        <v>79</v>
      </c>
      <c r="AE33" s="388">
        <v>4.3899999999999997</v>
      </c>
      <c r="AF33" s="548">
        <v>1.331</v>
      </c>
      <c r="AG33" s="557">
        <v>8.5</v>
      </c>
      <c r="AH33" s="557">
        <v>1.6</v>
      </c>
      <c r="AI33" s="557">
        <v>3.5</v>
      </c>
      <c r="AJ33" s="557">
        <v>10.7</v>
      </c>
      <c r="AK33" s="557">
        <v>3.09</v>
      </c>
      <c r="AM33" s="388">
        <v>164</v>
      </c>
      <c r="AN33" s="388">
        <v>0</v>
      </c>
      <c r="AO33" s="388">
        <v>42</v>
      </c>
      <c r="AP33" s="388">
        <v>9</v>
      </c>
      <c r="AQ33" s="388">
        <v>4</v>
      </c>
      <c r="AR33" s="388">
        <v>8</v>
      </c>
      <c r="AS33" s="388">
        <v>24</v>
      </c>
      <c r="AT33" s="388">
        <v>16</v>
      </c>
      <c r="AU33" s="388">
        <v>39</v>
      </c>
      <c r="AV33" s="548">
        <v>0.25600000000000001</v>
      </c>
      <c r="AW33" s="548">
        <v>0.32800000000000001</v>
      </c>
      <c r="AX33" s="548">
        <v>0.50600000000000001</v>
      </c>
      <c r="AY33" s="548">
        <v>0.83399999999999996</v>
      </c>
      <c r="BA33" s="388">
        <v>171</v>
      </c>
      <c r="BB33" s="388">
        <v>0</v>
      </c>
      <c r="BC33" s="388">
        <v>39</v>
      </c>
      <c r="BD33" s="388">
        <v>10</v>
      </c>
      <c r="BE33" s="388">
        <v>0</v>
      </c>
      <c r="BF33" s="388">
        <v>7</v>
      </c>
      <c r="BG33" s="388">
        <v>28</v>
      </c>
      <c r="BH33" s="388">
        <v>17</v>
      </c>
      <c r="BI33" s="388">
        <v>63</v>
      </c>
      <c r="BJ33" s="548">
        <v>0.22800000000000001</v>
      </c>
      <c r="BK33" s="548">
        <v>0.307</v>
      </c>
      <c r="BL33" s="548">
        <v>0.40899999999999997</v>
      </c>
      <c r="BM33" s="548">
        <v>0.71599999999999997</v>
      </c>
    </row>
    <row r="34" spans="1:65">
      <c r="A34" s="272" t="s">
        <v>8279</v>
      </c>
      <c r="B34" s="388" t="s">
        <v>8280</v>
      </c>
      <c r="C34" s="388" t="s">
        <v>10193</v>
      </c>
      <c r="D34" s="388">
        <v>29</v>
      </c>
      <c r="E34" s="388" t="s">
        <v>53</v>
      </c>
      <c r="F34" s="388" t="s">
        <v>34</v>
      </c>
      <c r="G34" s="388" t="s">
        <v>10</v>
      </c>
      <c r="H34" s="388">
        <v>7</v>
      </c>
      <c r="I34" s="388">
        <v>2</v>
      </c>
      <c r="J34" s="548">
        <v>0.77800000000000002</v>
      </c>
      <c r="K34" s="556">
        <v>3.18</v>
      </c>
      <c r="L34" s="388">
        <v>47</v>
      </c>
      <c r="M34" s="388">
        <v>8</v>
      </c>
      <c r="N34" s="388">
        <v>15</v>
      </c>
      <c r="O34" s="388">
        <v>0</v>
      </c>
      <c r="P34" s="388">
        <v>0</v>
      </c>
      <c r="Q34" s="388">
        <v>0</v>
      </c>
      <c r="R34" s="557">
        <v>85</v>
      </c>
      <c r="S34" s="388">
        <v>97</v>
      </c>
      <c r="T34" s="388">
        <v>35</v>
      </c>
      <c r="U34" s="388">
        <v>30</v>
      </c>
      <c r="V34" s="388">
        <v>7</v>
      </c>
      <c r="W34" s="388">
        <v>26</v>
      </c>
      <c r="X34" s="388">
        <v>1</v>
      </c>
      <c r="Y34" s="388">
        <v>53</v>
      </c>
      <c r="Z34" s="388">
        <v>7</v>
      </c>
      <c r="AA34" s="388">
        <v>0</v>
      </c>
      <c r="AB34" s="388">
        <v>4</v>
      </c>
      <c r="AC34" s="388">
        <v>370</v>
      </c>
      <c r="AD34" s="388">
        <v>138</v>
      </c>
      <c r="AE34" s="388">
        <v>4.1500000000000004</v>
      </c>
      <c r="AF34" s="548">
        <v>1.4470000000000001</v>
      </c>
      <c r="AG34" s="557">
        <v>10.3</v>
      </c>
      <c r="AH34" s="557">
        <v>0.7</v>
      </c>
      <c r="AI34" s="557">
        <v>2.8</v>
      </c>
      <c r="AJ34" s="557">
        <v>5.6</v>
      </c>
      <c r="AK34" s="557">
        <v>2.04</v>
      </c>
      <c r="AM34" s="388">
        <v>152</v>
      </c>
      <c r="AN34" s="388">
        <v>0</v>
      </c>
      <c r="AO34" s="388">
        <v>42</v>
      </c>
      <c r="AP34" s="388">
        <v>8</v>
      </c>
      <c r="AQ34" s="388">
        <v>1</v>
      </c>
      <c r="AR34" s="388">
        <v>6</v>
      </c>
      <c r="AS34" s="388">
        <v>23</v>
      </c>
      <c r="AT34" s="388">
        <v>15</v>
      </c>
      <c r="AU34" s="388">
        <v>24</v>
      </c>
      <c r="AV34" s="548">
        <v>0.27600000000000002</v>
      </c>
      <c r="AW34" s="548">
        <v>0.34499999999999997</v>
      </c>
      <c r="AX34" s="548">
        <v>0.46100000000000002</v>
      </c>
      <c r="AY34" s="548">
        <v>0.80600000000000005</v>
      </c>
      <c r="BA34" s="388">
        <v>183</v>
      </c>
      <c r="BB34" s="388">
        <v>0</v>
      </c>
      <c r="BC34" s="388">
        <v>55</v>
      </c>
      <c r="BD34" s="388">
        <v>9</v>
      </c>
      <c r="BE34" s="388">
        <v>1</v>
      </c>
      <c r="BF34" s="388">
        <v>1</v>
      </c>
      <c r="BG34" s="388">
        <v>13</v>
      </c>
      <c r="BH34" s="388">
        <v>11</v>
      </c>
      <c r="BI34" s="388">
        <v>29</v>
      </c>
      <c r="BJ34" s="548">
        <v>0.30099999999999999</v>
      </c>
      <c r="BK34" s="548">
        <v>0.35699999999999998</v>
      </c>
      <c r="BL34" s="548">
        <v>0.377</v>
      </c>
      <c r="BM34" s="548">
        <v>0.73399999999999999</v>
      </c>
    </row>
    <row r="35" spans="1:65">
      <c r="A35" s="272" t="s">
        <v>8370</v>
      </c>
      <c r="B35" s="388" t="s">
        <v>8371</v>
      </c>
      <c r="C35" s="388" t="s">
        <v>10193</v>
      </c>
      <c r="D35" s="388">
        <v>28</v>
      </c>
      <c r="E35" s="388" t="s">
        <v>38</v>
      </c>
      <c r="F35" s="388" t="s">
        <v>34</v>
      </c>
      <c r="G35" s="388" t="s">
        <v>10</v>
      </c>
      <c r="H35" s="388">
        <v>7</v>
      </c>
      <c r="I35" s="388">
        <v>5</v>
      </c>
      <c r="J35" s="548">
        <v>0.58299999999999996</v>
      </c>
      <c r="K35" s="556">
        <v>4.54</v>
      </c>
      <c r="L35" s="388">
        <v>69</v>
      </c>
      <c r="M35" s="388">
        <v>1</v>
      </c>
      <c r="N35" s="388">
        <v>12</v>
      </c>
      <c r="O35" s="388">
        <v>0</v>
      </c>
      <c r="P35" s="388">
        <v>0</v>
      </c>
      <c r="Q35" s="388">
        <v>1</v>
      </c>
      <c r="R35" s="557">
        <v>83.332999999999998</v>
      </c>
      <c r="S35" s="388">
        <v>75</v>
      </c>
      <c r="T35" s="388">
        <v>43</v>
      </c>
      <c r="U35" s="388">
        <v>42</v>
      </c>
      <c r="V35" s="388">
        <v>15</v>
      </c>
      <c r="W35" s="388">
        <v>30</v>
      </c>
      <c r="X35" s="388">
        <v>3</v>
      </c>
      <c r="Y35" s="388">
        <v>95</v>
      </c>
      <c r="Z35" s="388">
        <v>6</v>
      </c>
      <c r="AA35" s="388">
        <v>0</v>
      </c>
      <c r="AB35" s="388">
        <v>4</v>
      </c>
      <c r="AC35" s="388">
        <v>353</v>
      </c>
      <c r="AD35" s="388">
        <v>92</v>
      </c>
      <c r="AE35" s="388">
        <v>4.5199999999999996</v>
      </c>
      <c r="AF35" s="548">
        <v>1.26</v>
      </c>
      <c r="AG35" s="557">
        <v>8.1</v>
      </c>
      <c r="AH35" s="557">
        <v>1.6</v>
      </c>
      <c r="AI35" s="557">
        <v>3.2</v>
      </c>
      <c r="AJ35" s="557">
        <v>10.3</v>
      </c>
      <c r="AK35" s="557">
        <v>3.17</v>
      </c>
      <c r="AM35" s="388">
        <v>121</v>
      </c>
      <c r="AN35" s="388">
        <v>0</v>
      </c>
      <c r="AO35" s="388">
        <v>30</v>
      </c>
      <c r="AP35" s="388">
        <v>4</v>
      </c>
      <c r="AQ35" s="388">
        <v>1</v>
      </c>
      <c r="AR35" s="388">
        <v>6</v>
      </c>
      <c r="AS35" s="388">
        <v>16</v>
      </c>
      <c r="AT35" s="388">
        <v>14</v>
      </c>
      <c r="AU35" s="388">
        <v>34</v>
      </c>
      <c r="AV35" s="548">
        <v>0.248</v>
      </c>
      <c r="AW35" s="548">
        <v>0.34100000000000003</v>
      </c>
      <c r="AX35" s="548">
        <v>0.44600000000000001</v>
      </c>
      <c r="AY35" s="548">
        <v>0.78700000000000003</v>
      </c>
      <c r="BA35" s="388">
        <v>196</v>
      </c>
      <c r="BB35" s="388">
        <v>0</v>
      </c>
      <c r="BC35" s="388">
        <v>45</v>
      </c>
      <c r="BD35" s="388">
        <v>12</v>
      </c>
      <c r="BE35" s="388">
        <v>0</v>
      </c>
      <c r="BF35" s="388">
        <v>9</v>
      </c>
      <c r="BG35" s="388">
        <v>34</v>
      </c>
      <c r="BH35" s="388">
        <v>16</v>
      </c>
      <c r="BI35" s="388">
        <v>61</v>
      </c>
      <c r="BJ35" s="548">
        <v>0.23</v>
      </c>
      <c r="BK35" s="548">
        <v>0.29799999999999999</v>
      </c>
      <c r="BL35" s="548">
        <v>0.42899999999999999</v>
      </c>
      <c r="BM35" s="548">
        <v>0.72699999999999998</v>
      </c>
    </row>
    <row r="36" spans="1:65">
      <c r="A36" s="272" t="s">
        <v>10241</v>
      </c>
      <c r="B36" s="388" t="s">
        <v>10242</v>
      </c>
      <c r="C36" s="388" t="s">
        <v>10193</v>
      </c>
      <c r="D36" s="388">
        <v>24</v>
      </c>
      <c r="E36" s="388" t="s">
        <v>40</v>
      </c>
      <c r="F36" s="388" t="s">
        <v>34</v>
      </c>
      <c r="G36" s="388" t="s">
        <v>10</v>
      </c>
      <c r="H36" s="388">
        <v>4</v>
      </c>
      <c r="I36" s="388">
        <v>2</v>
      </c>
      <c r="J36" s="548">
        <v>0.66700000000000004</v>
      </c>
      <c r="K36" s="556">
        <v>4.26</v>
      </c>
      <c r="L36" s="388">
        <v>17</v>
      </c>
      <c r="M36" s="388">
        <v>13</v>
      </c>
      <c r="N36" s="388">
        <v>2</v>
      </c>
      <c r="O36" s="388">
        <v>0</v>
      </c>
      <c r="P36" s="388">
        <v>0</v>
      </c>
      <c r="Q36" s="388">
        <v>0</v>
      </c>
      <c r="R36" s="557">
        <v>82.332999999999998</v>
      </c>
      <c r="S36" s="388">
        <v>78</v>
      </c>
      <c r="T36" s="388">
        <v>41</v>
      </c>
      <c r="U36" s="388">
        <v>39</v>
      </c>
      <c r="V36" s="388">
        <v>11</v>
      </c>
      <c r="W36" s="388">
        <v>32</v>
      </c>
      <c r="X36" s="388">
        <v>0</v>
      </c>
      <c r="Y36" s="388">
        <v>57</v>
      </c>
      <c r="Z36" s="388">
        <v>2</v>
      </c>
      <c r="AA36" s="388">
        <v>1</v>
      </c>
      <c r="AB36" s="388">
        <v>3</v>
      </c>
      <c r="AC36" s="388">
        <v>344</v>
      </c>
      <c r="AD36" s="388">
        <v>101</v>
      </c>
      <c r="AE36" s="388">
        <v>4.75</v>
      </c>
      <c r="AF36" s="548">
        <v>1.3360000000000001</v>
      </c>
      <c r="AG36" s="557">
        <v>8.5</v>
      </c>
      <c r="AH36" s="557">
        <v>1.2</v>
      </c>
      <c r="AI36" s="557">
        <v>3.5</v>
      </c>
      <c r="AJ36" s="557">
        <v>6.2</v>
      </c>
      <c r="AK36" s="557">
        <v>1.78</v>
      </c>
      <c r="AM36" s="388">
        <v>166</v>
      </c>
      <c r="AN36" s="388">
        <v>0</v>
      </c>
      <c r="AO36" s="388">
        <v>38</v>
      </c>
      <c r="AP36" s="388">
        <v>7</v>
      </c>
      <c r="AQ36" s="388">
        <v>0</v>
      </c>
      <c r="AR36" s="388">
        <v>3</v>
      </c>
      <c r="AS36" s="388">
        <v>11</v>
      </c>
      <c r="AT36" s="388">
        <v>23</v>
      </c>
      <c r="AU36" s="388">
        <v>30</v>
      </c>
      <c r="AV36" s="548">
        <v>0.22900000000000001</v>
      </c>
      <c r="AW36" s="548">
        <v>0.32300000000000001</v>
      </c>
      <c r="AX36" s="548">
        <v>0.32500000000000001</v>
      </c>
      <c r="AY36" s="548">
        <v>0.64800000000000002</v>
      </c>
      <c r="BA36" s="388">
        <v>140</v>
      </c>
      <c r="BB36" s="388">
        <v>0</v>
      </c>
      <c r="BC36" s="388">
        <v>40</v>
      </c>
      <c r="BD36" s="388">
        <v>3</v>
      </c>
      <c r="BE36" s="388">
        <v>0</v>
      </c>
      <c r="BF36" s="388">
        <v>8</v>
      </c>
      <c r="BG36" s="388">
        <v>22</v>
      </c>
      <c r="BH36" s="388">
        <v>9</v>
      </c>
      <c r="BI36" s="388">
        <v>27</v>
      </c>
      <c r="BJ36" s="548">
        <v>0.28599999999999998</v>
      </c>
      <c r="BK36" s="548">
        <v>0.32900000000000001</v>
      </c>
      <c r="BL36" s="548">
        <v>0.47899999999999998</v>
      </c>
      <c r="BM36" s="548">
        <v>0.80800000000000005</v>
      </c>
    </row>
    <row r="37" spans="1:65">
      <c r="A37" s="272" t="s">
        <v>8126</v>
      </c>
      <c r="B37" s="388" t="s">
        <v>8127</v>
      </c>
      <c r="C37" s="388" t="s">
        <v>10193</v>
      </c>
      <c r="D37" s="388">
        <v>30</v>
      </c>
      <c r="E37" s="388" t="s">
        <v>36</v>
      </c>
      <c r="F37" s="388" t="s">
        <v>34</v>
      </c>
      <c r="G37" s="388" t="s">
        <v>35</v>
      </c>
      <c r="H37" s="388">
        <v>4</v>
      </c>
      <c r="I37" s="388">
        <v>5</v>
      </c>
      <c r="J37" s="548">
        <v>0.44400000000000001</v>
      </c>
      <c r="K37" s="556">
        <v>4.4800000000000004</v>
      </c>
      <c r="L37" s="388">
        <v>17</v>
      </c>
      <c r="M37" s="388">
        <v>17</v>
      </c>
      <c r="N37" s="388">
        <v>0</v>
      </c>
      <c r="O37" s="388">
        <v>0</v>
      </c>
      <c r="P37" s="388">
        <v>0</v>
      </c>
      <c r="Q37" s="388">
        <v>0</v>
      </c>
      <c r="R37" s="557">
        <v>80.332999999999998</v>
      </c>
      <c r="S37" s="388">
        <v>90</v>
      </c>
      <c r="T37" s="388">
        <v>42</v>
      </c>
      <c r="U37" s="388">
        <v>40</v>
      </c>
      <c r="V37" s="388">
        <v>10</v>
      </c>
      <c r="W37" s="388">
        <v>13</v>
      </c>
      <c r="X37" s="388">
        <v>0</v>
      </c>
      <c r="Y37" s="388">
        <v>47</v>
      </c>
      <c r="Z37" s="388">
        <v>2</v>
      </c>
      <c r="AA37" s="388">
        <v>0</v>
      </c>
      <c r="AB37" s="388">
        <v>3</v>
      </c>
      <c r="AC37" s="388">
        <v>333</v>
      </c>
      <c r="AD37" s="388">
        <v>93</v>
      </c>
      <c r="AE37" s="388">
        <v>4.17</v>
      </c>
      <c r="AF37" s="548">
        <v>1.282</v>
      </c>
      <c r="AG37" s="557">
        <v>10.1</v>
      </c>
      <c r="AH37" s="557">
        <v>1.1000000000000001</v>
      </c>
      <c r="AI37" s="557">
        <v>1.5</v>
      </c>
      <c r="AJ37" s="557">
        <v>5.3</v>
      </c>
      <c r="AK37" s="557">
        <v>3.62</v>
      </c>
      <c r="AM37" s="388">
        <v>70</v>
      </c>
      <c r="AN37" s="388">
        <v>0</v>
      </c>
      <c r="AO37" s="388">
        <v>18</v>
      </c>
      <c r="AP37" s="388">
        <v>7</v>
      </c>
      <c r="AQ37" s="388">
        <v>0</v>
      </c>
      <c r="AR37" s="388">
        <v>1</v>
      </c>
      <c r="AS37" s="388">
        <v>4</v>
      </c>
      <c r="AT37" s="388">
        <v>5</v>
      </c>
      <c r="AU37" s="388">
        <v>9</v>
      </c>
      <c r="AV37" s="548">
        <v>0.25700000000000001</v>
      </c>
      <c r="AW37" s="548">
        <v>0.32500000000000001</v>
      </c>
      <c r="AX37" s="548">
        <v>0.4</v>
      </c>
      <c r="AY37" s="548">
        <v>0.72499999999999998</v>
      </c>
      <c r="BA37" s="388">
        <v>246</v>
      </c>
      <c r="BB37" s="388">
        <v>0</v>
      </c>
      <c r="BC37" s="388">
        <v>72</v>
      </c>
      <c r="BD37" s="388">
        <v>14</v>
      </c>
      <c r="BE37" s="388">
        <v>1</v>
      </c>
      <c r="BF37" s="388">
        <v>9</v>
      </c>
      <c r="BG37" s="388">
        <v>35</v>
      </c>
      <c r="BH37" s="388">
        <v>8</v>
      </c>
      <c r="BI37" s="388">
        <v>38</v>
      </c>
      <c r="BJ37" s="548">
        <v>0.29299999999999998</v>
      </c>
      <c r="BK37" s="548">
        <v>0.315</v>
      </c>
      <c r="BL37" s="548">
        <v>0.46700000000000003</v>
      </c>
      <c r="BM37" s="548">
        <v>0.78200000000000003</v>
      </c>
    </row>
    <row r="38" spans="1:65">
      <c r="A38" s="272" t="s">
        <v>10243</v>
      </c>
      <c r="B38" s="388" t="s">
        <v>10244</v>
      </c>
      <c r="C38" s="388" t="s">
        <v>10193</v>
      </c>
      <c r="D38" s="388">
        <v>22</v>
      </c>
      <c r="E38" s="388" t="s">
        <v>70</v>
      </c>
      <c r="F38" s="388" t="s">
        <v>43</v>
      </c>
      <c r="G38" s="388" t="s">
        <v>10</v>
      </c>
      <c r="H38" s="388">
        <v>6</v>
      </c>
      <c r="I38" s="388">
        <v>4</v>
      </c>
      <c r="J38" s="548">
        <v>0.6</v>
      </c>
      <c r="K38" s="556">
        <v>4.25</v>
      </c>
      <c r="L38" s="388">
        <v>16</v>
      </c>
      <c r="M38" s="388">
        <v>14</v>
      </c>
      <c r="N38" s="388">
        <v>1</v>
      </c>
      <c r="O38" s="388">
        <v>0</v>
      </c>
      <c r="P38" s="388">
        <v>0</v>
      </c>
      <c r="Q38" s="388">
        <v>0</v>
      </c>
      <c r="R38" s="557">
        <v>78.332999999999998</v>
      </c>
      <c r="S38" s="388">
        <v>49</v>
      </c>
      <c r="T38" s="388">
        <v>37</v>
      </c>
      <c r="U38" s="388">
        <v>37</v>
      </c>
      <c r="V38" s="388">
        <v>8</v>
      </c>
      <c r="W38" s="388">
        <v>40</v>
      </c>
      <c r="X38" s="388">
        <v>1</v>
      </c>
      <c r="Y38" s="388">
        <v>96</v>
      </c>
      <c r="Z38" s="388">
        <v>4</v>
      </c>
      <c r="AA38" s="388">
        <v>1</v>
      </c>
      <c r="AB38" s="388">
        <v>3</v>
      </c>
      <c r="AC38" s="388">
        <v>321</v>
      </c>
      <c r="AD38" s="388">
        <v>96</v>
      </c>
      <c r="AE38" s="388">
        <v>3.72</v>
      </c>
      <c r="AF38" s="548">
        <v>1.1359999999999999</v>
      </c>
      <c r="AG38" s="557">
        <v>5.6</v>
      </c>
      <c r="AH38" s="557">
        <v>0.9</v>
      </c>
      <c r="AI38" s="557">
        <v>4.5999999999999996</v>
      </c>
      <c r="AJ38" s="557">
        <v>11</v>
      </c>
      <c r="AK38" s="557">
        <v>2.4</v>
      </c>
      <c r="AM38" s="388">
        <v>131</v>
      </c>
      <c r="AN38" s="388">
        <v>0</v>
      </c>
      <c r="AO38" s="388">
        <v>33</v>
      </c>
      <c r="AP38" s="388">
        <v>11</v>
      </c>
      <c r="AQ38" s="388">
        <v>1</v>
      </c>
      <c r="AR38" s="388">
        <v>6</v>
      </c>
      <c r="AS38" s="388">
        <v>21</v>
      </c>
      <c r="AT38" s="388">
        <v>24</v>
      </c>
      <c r="AU38" s="388">
        <v>44</v>
      </c>
      <c r="AV38" s="548">
        <v>0.252</v>
      </c>
      <c r="AW38" s="548">
        <v>0.376</v>
      </c>
      <c r="AX38" s="548">
        <v>0.48899999999999999</v>
      </c>
      <c r="AY38" s="548">
        <v>0.86499999999999999</v>
      </c>
      <c r="BA38" s="388">
        <v>144</v>
      </c>
      <c r="BB38" s="388">
        <v>0</v>
      </c>
      <c r="BC38" s="388">
        <v>16</v>
      </c>
      <c r="BD38" s="388">
        <v>3</v>
      </c>
      <c r="BE38" s="388">
        <v>1</v>
      </c>
      <c r="BF38" s="388">
        <v>2</v>
      </c>
      <c r="BG38" s="388">
        <v>11</v>
      </c>
      <c r="BH38" s="388">
        <v>16</v>
      </c>
      <c r="BI38" s="388">
        <v>52</v>
      </c>
      <c r="BJ38" s="548">
        <v>0.111</v>
      </c>
      <c r="BK38" s="548">
        <v>0.20899999999999999</v>
      </c>
      <c r="BL38" s="548">
        <v>0.188</v>
      </c>
      <c r="BM38" s="548">
        <v>0.39700000000000002</v>
      </c>
    </row>
    <row r="39" spans="1:65">
      <c r="A39" s="272" t="s">
        <v>10245</v>
      </c>
      <c r="B39" s="388" t="s">
        <v>10246</v>
      </c>
      <c r="C39" s="388" t="s">
        <v>10193</v>
      </c>
      <c r="D39" s="388">
        <v>28</v>
      </c>
      <c r="E39" s="388" t="s">
        <v>40</v>
      </c>
      <c r="F39" s="388" t="s">
        <v>34</v>
      </c>
      <c r="G39" s="388" t="s">
        <v>10</v>
      </c>
      <c r="H39" s="388">
        <v>1</v>
      </c>
      <c r="I39" s="388">
        <v>6</v>
      </c>
      <c r="J39" s="548">
        <v>0.14299999999999999</v>
      </c>
      <c r="K39" s="556">
        <v>6.92</v>
      </c>
      <c r="L39" s="388">
        <v>38</v>
      </c>
      <c r="M39" s="388">
        <v>6</v>
      </c>
      <c r="N39" s="388">
        <v>16</v>
      </c>
      <c r="O39" s="388">
        <v>0</v>
      </c>
      <c r="P39" s="388">
        <v>0</v>
      </c>
      <c r="Q39" s="388">
        <v>0</v>
      </c>
      <c r="R39" s="557">
        <v>78</v>
      </c>
      <c r="S39" s="388">
        <v>90</v>
      </c>
      <c r="T39" s="388">
        <v>60</v>
      </c>
      <c r="U39" s="388">
        <v>60</v>
      </c>
      <c r="V39" s="388">
        <v>15</v>
      </c>
      <c r="W39" s="388">
        <v>40</v>
      </c>
      <c r="X39" s="388">
        <v>2</v>
      </c>
      <c r="Y39" s="388">
        <v>77</v>
      </c>
      <c r="Z39" s="388">
        <v>4</v>
      </c>
      <c r="AA39" s="388">
        <v>1</v>
      </c>
      <c r="AB39" s="388">
        <v>0</v>
      </c>
      <c r="AC39" s="388">
        <v>358</v>
      </c>
      <c r="AD39" s="388">
        <v>62</v>
      </c>
      <c r="AE39" s="388">
        <v>5.38</v>
      </c>
      <c r="AF39" s="548">
        <v>1.667</v>
      </c>
      <c r="AG39" s="557">
        <v>10.4</v>
      </c>
      <c r="AH39" s="557">
        <v>1.7</v>
      </c>
      <c r="AI39" s="557">
        <v>4.5999999999999996</v>
      </c>
      <c r="AJ39" s="557">
        <v>8.9</v>
      </c>
      <c r="AK39" s="557">
        <v>1.93</v>
      </c>
      <c r="AM39" s="388">
        <v>147</v>
      </c>
      <c r="AN39" s="388">
        <v>0</v>
      </c>
      <c r="AO39" s="388">
        <v>48</v>
      </c>
      <c r="AP39" s="388">
        <v>7</v>
      </c>
      <c r="AQ39" s="388">
        <v>1</v>
      </c>
      <c r="AR39" s="388">
        <v>8</v>
      </c>
      <c r="AS39" s="388">
        <v>34</v>
      </c>
      <c r="AT39" s="388">
        <v>15</v>
      </c>
      <c r="AU39" s="388">
        <v>31</v>
      </c>
      <c r="AV39" s="548">
        <v>0.32700000000000001</v>
      </c>
      <c r="AW39" s="548">
        <v>0.38600000000000001</v>
      </c>
      <c r="AX39" s="548">
        <v>0.55100000000000005</v>
      </c>
      <c r="AY39" s="548">
        <v>0.93700000000000006</v>
      </c>
      <c r="BA39" s="388">
        <v>161</v>
      </c>
      <c r="BB39" s="388">
        <v>0</v>
      </c>
      <c r="BC39" s="388">
        <v>42</v>
      </c>
      <c r="BD39" s="388">
        <v>9</v>
      </c>
      <c r="BE39" s="388">
        <v>0</v>
      </c>
      <c r="BF39" s="388">
        <v>7</v>
      </c>
      <c r="BG39" s="388">
        <v>25</v>
      </c>
      <c r="BH39" s="388">
        <v>25</v>
      </c>
      <c r="BI39" s="388">
        <v>46</v>
      </c>
      <c r="BJ39" s="548">
        <v>0.26100000000000001</v>
      </c>
      <c r="BK39" s="548">
        <v>0.36799999999999999</v>
      </c>
      <c r="BL39" s="548">
        <v>0.44700000000000001</v>
      </c>
      <c r="BM39" s="548">
        <v>0.81499999999999995</v>
      </c>
    </row>
    <row r="40" spans="1:65">
      <c r="A40" s="272" t="s">
        <v>10247</v>
      </c>
      <c r="B40" s="388" t="s">
        <v>10248</v>
      </c>
      <c r="C40" s="388" t="s">
        <v>10193</v>
      </c>
      <c r="D40" s="388">
        <v>21</v>
      </c>
      <c r="E40" s="388" t="s">
        <v>49</v>
      </c>
      <c r="F40" s="388" t="s">
        <v>43</v>
      </c>
      <c r="G40" s="388" t="s">
        <v>10</v>
      </c>
      <c r="H40" s="388">
        <v>3</v>
      </c>
      <c r="I40" s="388">
        <v>4</v>
      </c>
      <c r="J40" s="548">
        <v>0.42899999999999999</v>
      </c>
      <c r="K40" s="556">
        <v>3.59</v>
      </c>
      <c r="L40" s="388">
        <v>73</v>
      </c>
      <c r="M40" s="388">
        <v>0</v>
      </c>
      <c r="N40" s="388">
        <v>20</v>
      </c>
      <c r="O40" s="388">
        <v>0</v>
      </c>
      <c r="P40" s="388">
        <v>0</v>
      </c>
      <c r="Q40" s="388">
        <v>6</v>
      </c>
      <c r="R40" s="557">
        <v>77.667000000000002</v>
      </c>
      <c r="S40" s="388">
        <v>59</v>
      </c>
      <c r="T40" s="388">
        <v>33</v>
      </c>
      <c r="U40" s="388">
        <v>31</v>
      </c>
      <c r="V40" s="388">
        <v>2</v>
      </c>
      <c r="W40" s="388">
        <v>45</v>
      </c>
      <c r="X40" s="388">
        <v>2</v>
      </c>
      <c r="Y40" s="388">
        <v>70</v>
      </c>
      <c r="Z40" s="388">
        <v>8</v>
      </c>
      <c r="AA40" s="388">
        <v>0</v>
      </c>
      <c r="AB40" s="388">
        <v>9</v>
      </c>
      <c r="AC40" s="388">
        <v>339</v>
      </c>
      <c r="AD40" s="388">
        <v>108</v>
      </c>
      <c r="AE40" s="388">
        <v>3.74</v>
      </c>
      <c r="AF40" s="548">
        <v>1.339</v>
      </c>
      <c r="AG40" s="557">
        <v>6.8</v>
      </c>
      <c r="AH40" s="557">
        <v>0.2</v>
      </c>
      <c r="AI40" s="557">
        <v>5.2</v>
      </c>
      <c r="AJ40" s="557">
        <v>8.1</v>
      </c>
      <c r="AK40" s="557">
        <v>1.56</v>
      </c>
      <c r="AM40" s="388">
        <v>144</v>
      </c>
      <c r="AN40" s="388">
        <v>0</v>
      </c>
      <c r="AO40" s="388">
        <v>38</v>
      </c>
      <c r="AP40" s="388">
        <v>3</v>
      </c>
      <c r="AQ40" s="388">
        <v>1</v>
      </c>
      <c r="AR40" s="388">
        <v>2</v>
      </c>
      <c r="AS40" s="388">
        <v>18</v>
      </c>
      <c r="AT40" s="388">
        <v>23</v>
      </c>
      <c r="AU40" s="388">
        <v>26</v>
      </c>
      <c r="AV40" s="548">
        <v>0.26400000000000001</v>
      </c>
      <c r="AW40" s="548">
        <v>0.374</v>
      </c>
      <c r="AX40" s="548">
        <v>0.34</v>
      </c>
      <c r="AY40" s="548">
        <v>0.71399999999999997</v>
      </c>
      <c r="BA40" s="388">
        <v>140</v>
      </c>
      <c r="BB40" s="388">
        <v>0</v>
      </c>
      <c r="BC40" s="388">
        <v>21</v>
      </c>
      <c r="BD40" s="388">
        <v>3</v>
      </c>
      <c r="BE40" s="388">
        <v>0</v>
      </c>
      <c r="BF40" s="388">
        <v>0</v>
      </c>
      <c r="BG40" s="388">
        <v>16</v>
      </c>
      <c r="BH40" s="388">
        <v>22</v>
      </c>
      <c r="BI40" s="388">
        <v>44</v>
      </c>
      <c r="BJ40" s="548">
        <v>0.15</v>
      </c>
      <c r="BK40" s="548">
        <v>0.28599999999999998</v>
      </c>
      <c r="BL40" s="548">
        <v>0.17100000000000001</v>
      </c>
      <c r="BM40" s="548">
        <v>0.45700000000000002</v>
      </c>
    </row>
    <row r="41" spans="1:65">
      <c r="A41" s="272" t="s">
        <v>8319</v>
      </c>
      <c r="B41" s="388" t="s">
        <v>8320</v>
      </c>
      <c r="C41" s="388" t="s">
        <v>10193</v>
      </c>
      <c r="D41" s="388">
        <v>26</v>
      </c>
      <c r="E41" s="388" t="s">
        <v>124</v>
      </c>
      <c r="F41" s="388" t="s">
        <v>43</v>
      </c>
      <c r="G41" s="388" t="s">
        <v>35</v>
      </c>
      <c r="H41" s="388">
        <v>5</v>
      </c>
      <c r="I41" s="388">
        <v>6</v>
      </c>
      <c r="J41" s="548">
        <v>0.45500000000000002</v>
      </c>
      <c r="K41" s="556">
        <v>4.1900000000000004</v>
      </c>
      <c r="L41" s="388">
        <v>16</v>
      </c>
      <c r="M41" s="388">
        <v>16</v>
      </c>
      <c r="N41" s="388">
        <v>0</v>
      </c>
      <c r="O41" s="388">
        <v>0</v>
      </c>
      <c r="P41" s="388">
        <v>0</v>
      </c>
      <c r="Q41" s="388">
        <v>0</v>
      </c>
      <c r="R41" s="557">
        <v>77.332999999999998</v>
      </c>
      <c r="S41" s="388">
        <v>63</v>
      </c>
      <c r="T41" s="388">
        <v>36</v>
      </c>
      <c r="U41" s="388">
        <v>36</v>
      </c>
      <c r="V41" s="388">
        <v>10</v>
      </c>
      <c r="W41" s="388">
        <v>33</v>
      </c>
      <c r="X41" s="388">
        <v>2</v>
      </c>
      <c r="Y41" s="388">
        <v>88</v>
      </c>
      <c r="Z41" s="388">
        <v>3</v>
      </c>
      <c r="AA41" s="388">
        <v>0</v>
      </c>
      <c r="AB41" s="388">
        <v>0</v>
      </c>
      <c r="AC41" s="388">
        <v>326</v>
      </c>
      <c r="AD41" s="388">
        <v>87</v>
      </c>
      <c r="AE41" s="388">
        <v>3.96</v>
      </c>
      <c r="AF41" s="548">
        <v>1.2410000000000001</v>
      </c>
      <c r="AG41" s="557">
        <v>7.3</v>
      </c>
      <c r="AH41" s="557">
        <v>1.2</v>
      </c>
      <c r="AI41" s="557">
        <v>3.8</v>
      </c>
      <c r="AJ41" s="557">
        <v>10.199999999999999</v>
      </c>
      <c r="AK41" s="557">
        <v>2.67</v>
      </c>
      <c r="AM41" s="388">
        <v>87</v>
      </c>
      <c r="AN41" s="388">
        <v>0</v>
      </c>
      <c r="AO41" s="388">
        <v>25</v>
      </c>
      <c r="AP41" s="388">
        <v>3</v>
      </c>
      <c r="AQ41" s="388">
        <v>0</v>
      </c>
      <c r="AR41" s="388">
        <v>2</v>
      </c>
      <c r="AS41" s="388">
        <v>7</v>
      </c>
      <c r="AT41" s="388">
        <v>5</v>
      </c>
      <c r="AU41" s="388">
        <v>25</v>
      </c>
      <c r="AV41" s="548">
        <v>0.28699999999999998</v>
      </c>
      <c r="AW41" s="548">
        <v>0.32600000000000001</v>
      </c>
      <c r="AX41" s="548">
        <v>0.39100000000000001</v>
      </c>
      <c r="AY41" s="548">
        <v>0.71699999999999997</v>
      </c>
      <c r="BA41" s="388">
        <v>199</v>
      </c>
      <c r="BB41" s="388">
        <v>0</v>
      </c>
      <c r="BC41" s="388">
        <v>38</v>
      </c>
      <c r="BD41" s="388">
        <v>13</v>
      </c>
      <c r="BE41" s="388">
        <v>1</v>
      </c>
      <c r="BF41" s="388">
        <v>8</v>
      </c>
      <c r="BG41" s="388">
        <v>28</v>
      </c>
      <c r="BH41" s="388">
        <v>28</v>
      </c>
      <c r="BI41" s="388">
        <v>63</v>
      </c>
      <c r="BJ41" s="548">
        <v>0.191</v>
      </c>
      <c r="BK41" s="548">
        <v>0.29699999999999999</v>
      </c>
      <c r="BL41" s="548">
        <v>0.38700000000000001</v>
      </c>
      <c r="BM41" s="548">
        <v>0.68400000000000005</v>
      </c>
    </row>
    <row r="42" spans="1:65">
      <c r="A42" s="272" t="s">
        <v>10249</v>
      </c>
      <c r="B42" s="388" t="s">
        <v>10250</v>
      </c>
      <c r="C42" s="388" t="s">
        <v>10193</v>
      </c>
      <c r="D42" s="388">
        <v>26</v>
      </c>
      <c r="E42" s="388" t="s">
        <v>82</v>
      </c>
      <c r="F42" s="388" t="s">
        <v>34</v>
      </c>
      <c r="G42" s="388" t="s">
        <v>10</v>
      </c>
      <c r="H42" s="388">
        <v>4</v>
      </c>
      <c r="I42" s="388">
        <v>5</v>
      </c>
      <c r="J42" s="548">
        <v>0.44400000000000001</v>
      </c>
      <c r="K42" s="556">
        <v>5.28</v>
      </c>
      <c r="L42" s="388">
        <v>17</v>
      </c>
      <c r="M42" s="388">
        <v>12</v>
      </c>
      <c r="N42" s="388">
        <v>4</v>
      </c>
      <c r="O42" s="388">
        <v>0</v>
      </c>
      <c r="P42" s="388">
        <v>0</v>
      </c>
      <c r="Q42" s="388">
        <v>1</v>
      </c>
      <c r="R42" s="557">
        <v>76.667000000000002</v>
      </c>
      <c r="S42" s="388">
        <v>78</v>
      </c>
      <c r="T42" s="388">
        <v>45</v>
      </c>
      <c r="U42" s="388">
        <v>45</v>
      </c>
      <c r="V42" s="388">
        <v>21</v>
      </c>
      <c r="W42" s="388">
        <v>23</v>
      </c>
      <c r="X42" s="388">
        <v>1</v>
      </c>
      <c r="Y42" s="388">
        <v>60</v>
      </c>
      <c r="Z42" s="388">
        <v>1</v>
      </c>
      <c r="AA42" s="388">
        <v>1</v>
      </c>
      <c r="AB42" s="388">
        <v>3</v>
      </c>
      <c r="AC42" s="388">
        <v>326</v>
      </c>
      <c r="AD42" s="388">
        <v>83</v>
      </c>
      <c r="AE42" s="388">
        <v>6.1</v>
      </c>
      <c r="AF42" s="548">
        <v>1.3169999999999999</v>
      </c>
      <c r="AG42" s="557">
        <v>9.1999999999999993</v>
      </c>
      <c r="AH42" s="557">
        <v>2.5</v>
      </c>
      <c r="AI42" s="557">
        <v>2.7</v>
      </c>
      <c r="AJ42" s="557">
        <v>7</v>
      </c>
      <c r="AK42" s="557">
        <v>2.61</v>
      </c>
      <c r="AM42" s="388">
        <v>141</v>
      </c>
      <c r="AN42" s="388">
        <v>0</v>
      </c>
      <c r="AO42" s="388">
        <v>45</v>
      </c>
      <c r="AP42" s="388">
        <v>13</v>
      </c>
      <c r="AQ42" s="388">
        <v>0</v>
      </c>
      <c r="AR42" s="388">
        <v>12</v>
      </c>
      <c r="AS42" s="388">
        <v>27</v>
      </c>
      <c r="AT42" s="388">
        <v>14</v>
      </c>
      <c r="AU42" s="388">
        <v>20</v>
      </c>
      <c r="AV42" s="548">
        <v>0.31900000000000001</v>
      </c>
      <c r="AW42" s="548">
        <v>0.38200000000000001</v>
      </c>
      <c r="AX42" s="548">
        <v>0.66700000000000004</v>
      </c>
      <c r="AY42" s="548">
        <v>1.0489999999999999</v>
      </c>
      <c r="BA42" s="388">
        <v>158</v>
      </c>
      <c r="BB42" s="388">
        <v>0</v>
      </c>
      <c r="BC42" s="388">
        <v>33</v>
      </c>
      <c r="BD42" s="388">
        <v>10</v>
      </c>
      <c r="BE42" s="388">
        <v>1</v>
      </c>
      <c r="BF42" s="388">
        <v>9</v>
      </c>
      <c r="BG42" s="388">
        <v>17</v>
      </c>
      <c r="BH42" s="388">
        <v>9</v>
      </c>
      <c r="BI42" s="388">
        <v>40</v>
      </c>
      <c r="BJ42" s="548">
        <v>0.20899999999999999</v>
      </c>
      <c r="BK42" s="548">
        <v>0.25</v>
      </c>
      <c r="BL42" s="548">
        <v>0.45600000000000002</v>
      </c>
      <c r="BM42" s="548">
        <v>0.70599999999999996</v>
      </c>
    </row>
    <row r="43" spans="1:65">
      <c r="A43" s="272" t="s">
        <v>10251</v>
      </c>
      <c r="B43" s="388" t="s">
        <v>10252</v>
      </c>
      <c r="C43" s="388" t="s">
        <v>10193</v>
      </c>
      <c r="D43" s="388">
        <v>26</v>
      </c>
      <c r="E43" s="388" t="s">
        <v>77</v>
      </c>
      <c r="F43" s="388" t="s">
        <v>43</v>
      </c>
      <c r="G43" s="388" t="s">
        <v>10</v>
      </c>
      <c r="H43" s="388">
        <v>5</v>
      </c>
      <c r="I43" s="388">
        <v>7</v>
      </c>
      <c r="J43" s="548">
        <v>0.41699999999999998</v>
      </c>
      <c r="K43" s="556">
        <v>5.21</v>
      </c>
      <c r="L43" s="388">
        <v>18</v>
      </c>
      <c r="M43" s="388">
        <v>15</v>
      </c>
      <c r="N43" s="388">
        <v>1</v>
      </c>
      <c r="O43" s="388">
        <v>0</v>
      </c>
      <c r="P43" s="388">
        <v>0</v>
      </c>
      <c r="Q43" s="388">
        <v>0</v>
      </c>
      <c r="R43" s="557">
        <v>76</v>
      </c>
      <c r="S43" s="388">
        <v>79</v>
      </c>
      <c r="T43" s="388">
        <v>50</v>
      </c>
      <c r="U43" s="388">
        <v>44</v>
      </c>
      <c r="V43" s="388">
        <v>18</v>
      </c>
      <c r="W43" s="388">
        <v>26</v>
      </c>
      <c r="X43" s="388">
        <v>3</v>
      </c>
      <c r="Y43" s="388">
        <v>69</v>
      </c>
      <c r="Z43" s="388">
        <v>5</v>
      </c>
      <c r="AA43" s="388">
        <v>1</v>
      </c>
      <c r="AB43" s="388">
        <v>3</v>
      </c>
      <c r="AC43" s="388">
        <v>342</v>
      </c>
      <c r="AD43" s="388">
        <v>75</v>
      </c>
      <c r="AE43" s="388">
        <v>5.65</v>
      </c>
      <c r="AF43" s="548">
        <v>1.3819999999999999</v>
      </c>
      <c r="AG43" s="557">
        <v>9.4</v>
      </c>
      <c r="AH43" s="557">
        <v>2.1</v>
      </c>
      <c r="AI43" s="557">
        <v>3.1</v>
      </c>
      <c r="AJ43" s="557">
        <v>8.1999999999999993</v>
      </c>
      <c r="AK43" s="557">
        <v>2.65</v>
      </c>
      <c r="AM43" s="388">
        <v>147</v>
      </c>
      <c r="AN43" s="388">
        <v>0</v>
      </c>
      <c r="AO43" s="388">
        <v>43</v>
      </c>
      <c r="AP43" s="388">
        <v>12</v>
      </c>
      <c r="AQ43" s="388">
        <v>1</v>
      </c>
      <c r="AR43" s="388">
        <v>10</v>
      </c>
      <c r="AS43" s="388">
        <v>23</v>
      </c>
      <c r="AT43" s="388">
        <v>16</v>
      </c>
      <c r="AU43" s="388">
        <v>25</v>
      </c>
      <c r="AV43" s="548">
        <v>0.29299999999999998</v>
      </c>
      <c r="AW43" s="548">
        <v>0.36699999999999999</v>
      </c>
      <c r="AX43" s="548">
        <v>0.59199999999999997</v>
      </c>
      <c r="AY43" s="548">
        <v>0.95899999999999996</v>
      </c>
      <c r="BA43" s="388">
        <v>158</v>
      </c>
      <c r="BB43" s="388">
        <v>0</v>
      </c>
      <c r="BC43" s="388">
        <v>36</v>
      </c>
      <c r="BD43" s="388">
        <v>9</v>
      </c>
      <c r="BE43" s="388">
        <v>0</v>
      </c>
      <c r="BF43" s="388">
        <v>8</v>
      </c>
      <c r="BG43" s="388">
        <v>23</v>
      </c>
      <c r="BH43" s="388">
        <v>10</v>
      </c>
      <c r="BI43" s="388">
        <v>44</v>
      </c>
      <c r="BJ43" s="548">
        <v>0.22800000000000001</v>
      </c>
      <c r="BK43" s="548">
        <v>0.28499999999999998</v>
      </c>
      <c r="BL43" s="548">
        <v>0.437</v>
      </c>
      <c r="BM43" s="548">
        <v>0.72199999999999998</v>
      </c>
    </row>
    <row r="44" spans="1:65">
      <c r="A44" s="272" t="s">
        <v>6214</v>
      </c>
      <c r="B44" s="388" t="s">
        <v>10253</v>
      </c>
      <c r="C44" s="388" t="s">
        <v>10193</v>
      </c>
      <c r="D44" s="388">
        <v>27</v>
      </c>
      <c r="E44" s="388" t="s">
        <v>38</v>
      </c>
      <c r="F44" s="388" t="s">
        <v>34</v>
      </c>
      <c r="G44" s="388" t="s">
        <v>10</v>
      </c>
      <c r="H44" s="388">
        <v>5</v>
      </c>
      <c r="I44" s="388">
        <v>6</v>
      </c>
      <c r="J44" s="548">
        <v>0.45500000000000002</v>
      </c>
      <c r="K44" s="556">
        <v>4.74</v>
      </c>
      <c r="L44" s="388">
        <v>14</v>
      </c>
      <c r="M44" s="388">
        <v>14</v>
      </c>
      <c r="N44" s="388">
        <v>0</v>
      </c>
      <c r="O44" s="388">
        <v>0</v>
      </c>
      <c r="P44" s="388">
        <v>0</v>
      </c>
      <c r="Q44" s="388">
        <v>0</v>
      </c>
      <c r="R44" s="557">
        <v>76</v>
      </c>
      <c r="S44" s="388">
        <v>68</v>
      </c>
      <c r="T44" s="388">
        <v>41</v>
      </c>
      <c r="U44" s="388">
        <v>40</v>
      </c>
      <c r="V44" s="388">
        <v>16</v>
      </c>
      <c r="W44" s="388">
        <v>31</v>
      </c>
      <c r="X44" s="388">
        <v>2</v>
      </c>
      <c r="Y44" s="388">
        <v>64</v>
      </c>
      <c r="Z44" s="388">
        <v>2</v>
      </c>
      <c r="AA44" s="388">
        <v>0</v>
      </c>
      <c r="AB44" s="388">
        <v>2</v>
      </c>
      <c r="AC44" s="388">
        <v>316</v>
      </c>
      <c r="AD44" s="388">
        <v>88</v>
      </c>
      <c r="AE44" s="388">
        <v>5.52</v>
      </c>
      <c r="AF44" s="548">
        <v>1.3029999999999999</v>
      </c>
      <c r="AG44" s="557">
        <v>8.1</v>
      </c>
      <c r="AH44" s="557">
        <v>1.9</v>
      </c>
      <c r="AI44" s="557">
        <v>3.7</v>
      </c>
      <c r="AJ44" s="557">
        <v>7.6</v>
      </c>
      <c r="AK44" s="557">
        <v>2.06</v>
      </c>
      <c r="AM44" s="388">
        <v>145</v>
      </c>
      <c r="AN44" s="388">
        <v>0</v>
      </c>
      <c r="AO44" s="388">
        <v>39</v>
      </c>
      <c r="AP44" s="388">
        <v>7</v>
      </c>
      <c r="AQ44" s="388">
        <v>2</v>
      </c>
      <c r="AR44" s="388">
        <v>7</v>
      </c>
      <c r="AS44" s="388">
        <v>17</v>
      </c>
      <c r="AT44" s="388">
        <v>16</v>
      </c>
      <c r="AU44" s="388">
        <v>33</v>
      </c>
      <c r="AV44" s="548">
        <v>0.26900000000000002</v>
      </c>
      <c r="AW44" s="548">
        <v>0.34200000000000003</v>
      </c>
      <c r="AX44" s="548">
        <v>0.49</v>
      </c>
      <c r="AY44" s="548">
        <v>0.83199999999999996</v>
      </c>
      <c r="BA44" s="388">
        <v>136</v>
      </c>
      <c r="BB44" s="388">
        <v>0</v>
      </c>
      <c r="BC44" s="388">
        <v>29</v>
      </c>
      <c r="BD44" s="388">
        <v>10</v>
      </c>
      <c r="BE44" s="388">
        <v>0</v>
      </c>
      <c r="BF44" s="388">
        <v>9</v>
      </c>
      <c r="BG44" s="388">
        <v>21</v>
      </c>
      <c r="BH44" s="388">
        <v>15</v>
      </c>
      <c r="BI44" s="388">
        <v>31</v>
      </c>
      <c r="BJ44" s="548">
        <v>0.21299999999999999</v>
      </c>
      <c r="BK44" s="548">
        <v>0.29699999999999999</v>
      </c>
      <c r="BL44" s="548">
        <v>0.48499999999999999</v>
      </c>
      <c r="BM44" s="548">
        <v>0.78200000000000003</v>
      </c>
    </row>
    <row r="45" spans="1:65">
      <c r="A45" s="272" t="s">
        <v>10254</v>
      </c>
      <c r="B45" s="388" t="s">
        <v>10255</v>
      </c>
      <c r="C45" s="388" t="s">
        <v>10193</v>
      </c>
      <c r="D45" s="388">
        <v>28</v>
      </c>
      <c r="E45" s="388" t="s">
        <v>40</v>
      </c>
      <c r="F45" s="388" t="s">
        <v>34</v>
      </c>
      <c r="G45" s="388" t="s">
        <v>35</v>
      </c>
      <c r="H45" s="388">
        <v>3</v>
      </c>
      <c r="I45" s="388">
        <v>5</v>
      </c>
      <c r="J45" s="548">
        <v>0.375</v>
      </c>
      <c r="K45" s="556">
        <v>4.04</v>
      </c>
      <c r="L45" s="388">
        <v>48</v>
      </c>
      <c r="M45" s="388">
        <v>0</v>
      </c>
      <c r="N45" s="388">
        <v>10</v>
      </c>
      <c r="O45" s="388">
        <v>0</v>
      </c>
      <c r="P45" s="388">
        <v>0</v>
      </c>
      <c r="Q45" s="388">
        <v>1</v>
      </c>
      <c r="R45" s="557">
        <v>75.667000000000002</v>
      </c>
      <c r="S45" s="388">
        <v>87</v>
      </c>
      <c r="T45" s="388">
        <v>37</v>
      </c>
      <c r="U45" s="388">
        <v>34</v>
      </c>
      <c r="V45" s="388">
        <v>5</v>
      </c>
      <c r="W45" s="388">
        <v>35</v>
      </c>
      <c r="X45" s="388">
        <v>3</v>
      </c>
      <c r="Y45" s="388">
        <v>47</v>
      </c>
      <c r="Z45" s="388">
        <v>3</v>
      </c>
      <c r="AA45" s="388">
        <v>0</v>
      </c>
      <c r="AB45" s="388">
        <v>5</v>
      </c>
      <c r="AC45" s="388">
        <v>336</v>
      </c>
      <c r="AD45" s="388">
        <v>106</v>
      </c>
      <c r="AE45" s="388">
        <v>4.28</v>
      </c>
      <c r="AF45" s="548">
        <v>1.6120000000000001</v>
      </c>
      <c r="AG45" s="557">
        <v>10.3</v>
      </c>
      <c r="AH45" s="557">
        <v>0.6</v>
      </c>
      <c r="AI45" s="557">
        <v>4.2</v>
      </c>
      <c r="AJ45" s="557">
        <v>5.6</v>
      </c>
      <c r="AK45" s="557">
        <v>1.34</v>
      </c>
      <c r="AM45" s="388">
        <v>88</v>
      </c>
      <c r="AN45" s="388">
        <v>0</v>
      </c>
      <c r="AO45" s="388">
        <v>25</v>
      </c>
      <c r="AP45" s="388">
        <v>4</v>
      </c>
      <c r="AQ45" s="388">
        <v>0</v>
      </c>
      <c r="AR45" s="388">
        <v>2</v>
      </c>
      <c r="AS45" s="388">
        <v>14</v>
      </c>
      <c r="AT45" s="388">
        <v>14</v>
      </c>
      <c r="AU45" s="388">
        <v>22</v>
      </c>
      <c r="AV45" s="548">
        <v>0.28399999999999997</v>
      </c>
      <c r="AW45" s="548">
        <v>0.379</v>
      </c>
      <c r="AX45" s="548">
        <v>0.39800000000000002</v>
      </c>
      <c r="AY45" s="548">
        <v>0.77700000000000002</v>
      </c>
      <c r="BA45" s="388">
        <v>207</v>
      </c>
      <c r="BB45" s="388">
        <v>0</v>
      </c>
      <c r="BC45" s="388">
        <v>62</v>
      </c>
      <c r="BD45" s="388">
        <v>13</v>
      </c>
      <c r="BE45" s="388">
        <v>2</v>
      </c>
      <c r="BF45" s="388">
        <v>3</v>
      </c>
      <c r="BG45" s="388">
        <v>20</v>
      </c>
      <c r="BH45" s="388">
        <v>21</v>
      </c>
      <c r="BI45" s="388">
        <v>25</v>
      </c>
      <c r="BJ45" s="548">
        <v>0.3</v>
      </c>
      <c r="BK45" s="548">
        <v>0.371</v>
      </c>
      <c r="BL45" s="548">
        <v>0.42499999999999999</v>
      </c>
      <c r="BM45" s="548">
        <v>0.79600000000000004</v>
      </c>
    </row>
    <row r="46" spans="1:65">
      <c r="A46" s="272" t="s">
        <v>10256</v>
      </c>
      <c r="B46" s="388" t="s">
        <v>10257</v>
      </c>
      <c r="C46" s="388" t="s">
        <v>10193</v>
      </c>
      <c r="D46" s="388">
        <v>24</v>
      </c>
      <c r="E46" s="388" t="s">
        <v>49</v>
      </c>
      <c r="F46" s="388" t="s">
        <v>43</v>
      </c>
      <c r="G46" s="388" t="s">
        <v>35</v>
      </c>
      <c r="H46" s="388">
        <v>6</v>
      </c>
      <c r="I46" s="388">
        <v>2</v>
      </c>
      <c r="J46" s="548">
        <v>0.75</v>
      </c>
      <c r="K46" s="556">
        <v>4.4400000000000004</v>
      </c>
      <c r="L46" s="388">
        <v>29</v>
      </c>
      <c r="M46" s="388">
        <v>11</v>
      </c>
      <c r="N46" s="388">
        <v>1</v>
      </c>
      <c r="O46" s="388">
        <v>0</v>
      </c>
      <c r="P46" s="388">
        <v>0</v>
      </c>
      <c r="Q46" s="388">
        <v>0</v>
      </c>
      <c r="R46" s="557">
        <v>75</v>
      </c>
      <c r="S46" s="388">
        <v>81</v>
      </c>
      <c r="T46" s="388">
        <v>40</v>
      </c>
      <c r="U46" s="388">
        <v>37</v>
      </c>
      <c r="V46" s="388">
        <v>7</v>
      </c>
      <c r="W46" s="388">
        <v>32</v>
      </c>
      <c r="X46" s="388">
        <v>4</v>
      </c>
      <c r="Y46" s="388">
        <v>67</v>
      </c>
      <c r="Z46" s="388">
        <v>4</v>
      </c>
      <c r="AA46" s="388">
        <v>1</v>
      </c>
      <c r="AB46" s="388">
        <v>3</v>
      </c>
      <c r="AC46" s="388">
        <v>334</v>
      </c>
      <c r="AD46" s="388">
        <v>88</v>
      </c>
      <c r="AE46" s="388">
        <v>4.03</v>
      </c>
      <c r="AF46" s="548">
        <v>1.5069999999999999</v>
      </c>
      <c r="AG46" s="557">
        <v>9.6999999999999993</v>
      </c>
      <c r="AH46" s="557">
        <v>0.8</v>
      </c>
      <c r="AI46" s="557">
        <v>3.8</v>
      </c>
      <c r="AJ46" s="557">
        <v>8</v>
      </c>
      <c r="AK46" s="557">
        <v>2.09</v>
      </c>
      <c r="AM46" s="388">
        <v>90</v>
      </c>
      <c r="AN46" s="388">
        <v>0</v>
      </c>
      <c r="AO46" s="388">
        <v>26</v>
      </c>
      <c r="AP46" s="388">
        <v>8</v>
      </c>
      <c r="AQ46" s="388">
        <v>0</v>
      </c>
      <c r="AR46" s="388">
        <v>1</v>
      </c>
      <c r="AS46" s="388">
        <v>11</v>
      </c>
      <c r="AT46" s="388">
        <v>5</v>
      </c>
      <c r="AU46" s="388">
        <v>18</v>
      </c>
      <c r="AV46" s="548">
        <v>0.28899999999999998</v>
      </c>
      <c r="AW46" s="548">
        <v>0.33300000000000002</v>
      </c>
      <c r="AX46" s="548">
        <v>0.41099999999999998</v>
      </c>
      <c r="AY46" s="548">
        <v>0.74399999999999999</v>
      </c>
      <c r="BA46" s="388">
        <v>202</v>
      </c>
      <c r="BB46" s="388">
        <v>0</v>
      </c>
      <c r="BC46" s="388">
        <v>55</v>
      </c>
      <c r="BD46" s="388">
        <v>10</v>
      </c>
      <c r="BE46" s="388">
        <v>3</v>
      </c>
      <c r="BF46" s="388">
        <v>6</v>
      </c>
      <c r="BG46" s="388">
        <v>24</v>
      </c>
      <c r="BH46" s="388">
        <v>27</v>
      </c>
      <c r="BI46" s="388">
        <v>49</v>
      </c>
      <c r="BJ46" s="548">
        <v>0.27200000000000002</v>
      </c>
      <c r="BK46" s="548">
        <v>0.36399999999999999</v>
      </c>
      <c r="BL46" s="548">
        <v>0.441</v>
      </c>
      <c r="BM46" s="548">
        <v>0.80500000000000005</v>
      </c>
    </row>
    <row r="47" spans="1:65">
      <c r="A47" s="272" t="s">
        <v>10258</v>
      </c>
      <c r="B47" s="388" t="s">
        <v>10259</v>
      </c>
      <c r="C47" s="388" t="s">
        <v>10193</v>
      </c>
      <c r="D47" s="388">
        <v>26</v>
      </c>
      <c r="E47" s="388" t="s">
        <v>36</v>
      </c>
      <c r="F47" s="388" t="s">
        <v>34</v>
      </c>
      <c r="G47" s="388" t="s">
        <v>10</v>
      </c>
      <c r="H47" s="388">
        <v>8</v>
      </c>
      <c r="I47" s="388">
        <v>3</v>
      </c>
      <c r="J47" s="548">
        <v>0.72699999999999998</v>
      </c>
      <c r="K47" s="556">
        <v>2.92</v>
      </c>
      <c r="L47" s="388">
        <v>69</v>
      </c>
      <c r="M47" s="388">
        <v>1</v>
      </c>
      <c r="N47" s="388">
        <v>10</v>
      </c>
      <c r="O47" s="388">
        <v>0</v>
      </c>
      <c r="P47" s="388">
        <v>0</v>
      </c>
      <c r="Q47" s="388">
        <v>4</v>
      </c>
      <c r="R47" s="557">
        <v>74</v>
      </c>
      <c r="S47" s="388">
        <v>53</v>
      </c>
      <c r="T47" s="388">
        <v>24</v>
      </c>
      <c r="U47" s="388">
        <v>24</v>
      </c>
      <c r="V47" s="388">
        <v>8</v>
      </c>
      <c r="W47" s="388">
        <v>31</v>
      </c>
      <c r="X47" s="388">
        <v>4</v>
      </c>
      <c r="Y47" s="388">
        <v>82</v>
      </c>
      <c r="Z47" s="388">
        <v>2</v>
      </c>
      <c r="AA47" s="388">
        <v>1</v>
      </c>
      <c r="AB47" s="388">
        <v>4</v>
      </c>
      <c r="AC47" s="388">
        <v>299</v>
      </c>
      <c r="AD47" s="388">
        <v>143</v>
      </c>
      <c r="AE47" s="388">
        <v>3.69</v>
      </c>
      <c r="AF47" s="548">
        <v>1.135</v>
      </c>
      <c r="AG47" s="557">
        <v>6.4</v>
      </c>
      <c r="AH47" s="557">
        <v>1</v>
      </c>
      <c r="AI47" s="557">
        <v>3.8</v>
      </c>
      <c r="AJ47" s="557">
        <v>10</v>
      </c>
      <c r="AK47" s="557">
        <v>2.65</v>
      </c>
      <c r="AM47" s="388">
        <v>121</v>
      </c>
      <c r="AN47" s="388">
        <v>0</v>
      </c>
      <c r="AO47" s="388">
        <v>27</v>
      </c>
      <c r="AP47" s="388">
        <v>5</v>
      </c>
      <c r="AQ47" s="388">
        <v>0</v>
      </c>
      <c r="AR47" s="388">
        <v>3</v>
      </c>
      <c r="AS47" s="388">
        <v>15</v>
      </c>
      <c r="AT47" s="388">
        <v>15</v>
      </c>
      <c r="AU47" s="388">
        <v>34</v>
      </c>
      <c r="AV47" s="548">
        <v>0.223</v>
      </c>
      <c r="AW47" s="548">
        <v>0.309</v>
      </c>
      <c r="AX47" s="548">
        <v>0.33900000000000002</v>
      </c>
      <c r="AY47" s="548">
        <v>0.64800000000000002</v>
      </c>
      <c r="BA47" s="388">
        <v>143</v>
      </c>
      <c r="BB47" s="388">
        <v>0</v>
      </c>
      <c r="BC47" s="388">
        <v>26</v>
      </c>
      <c r="BD47" s="388">
        <v>1</v>
      </c>
      <c r="BE47" s="388">
        <v>0</v>
      </c>
      <c r="BF47" s="388">
        <v>5</v>
      </c>
      <c r="BG47" s="388">
        <v>18</v>
      </c>
      <c r="BH47" s="388">
        <v>16</v>
      </c>
      <c r="BI47" s="388">
        <v>48</v>
      </c>
      <c r="BJ47" s="548">
        <v>0.182</v>
      </c>
      <c r="BK47" s="548">
        <v>0.27200000000000002</v>
      </c>
      <c r="BL47" s="548">
        <v>0.29399999999999998</v>
      </c>
      <c r="BM47" s="548">
        <v>0.56599999999999995</v>
      </c>
    </row>
    <row r="48" spans="1:65">
      <c r="A48" s="272" t="s">
        <v>8137</v>
      </c>
      <c r="B48" s="388" t="s">
        <v>8138</v>
      </c>
      <c r="C48" s="388" t="s">
        <v>10193</v>
      </c>
      <c r="D48" s="388">
        <v>29</v>
      </c>
      <c r="E48" s="388" t="s">
        <v>48</v>
      </c>
      <c r="F48" s="388" t="s">
        <v>43</v>
      </c>
      <c r="G48" s="388" t="s">
        <v>35</v>
      </c>
      <c r="H48" s="388">
        <v>2</v>
      </c>
      <c r="I48" s="388">
        <v>2</v>
      </c>
      <c r="J48" s="548">
        <v>0.5</v>
      </c>
      <c r="K48" s="556">
        <v>2</v>
      </c>
      <c r="L48" s="388">
        <v>47</v>
      </c>
      <c r="M48" s="388">
        <v>0</v>
      </c>
      <c r="N48" s="388">
        <v>21</v>
      </c>
      <c r="O48" s="388">
        <v>0</v>
      </c>
      <c r="P48" s="388">
        <v>0</v>
      </c>
      <c r="Q48" s="388">
        <v>1</v>
      </c>
      <c r="R48" s="557">
        <v>72</v>
      </c>
      <c r="S48" s="388">
        <v>64</v>
      </c>
      <c r="T48" s="388">
        <v>18</v>
      </c>
      <c r="U48" s="388">
        <v>16</v>
      </c>
      <c r="V48" s="388">
        <v>4</v>
      </c>
      <c r="W48" s="388">
        <v>22</v>
      </c>
      <c r="X48" s="388">
        <v>3</v>
      </c>
      <c r="Y48" s="388">
        <v>42</v>
      </c>
      <c r="Z48" s="388">
        <v>0</v>
      </c>
      <c r="AA48" s="388">
        <v>0</v>
      </c>
      <c r="AB48" s="388">
        <v>2</v>
      </c>
      <c r="AC48" s="388">
        <v>292</v>
      </c>
      <c r="AD48" s="388">
        <v>217</v>
      </c>
      <c r="AE48" s="388">
        <v>3.63</v>
      </c>
      <c r="AF48" s="548">
        <v>1.194</v>
      </c>
      <c r="AG48" s="557">
        <v>8</v>
      </c>
      <c r="AH48" s="557">
        <v>0.5</v>
      </c>
      <c r="AI48" s="557">
        <v>2.8</v>
      </c>
      <c r="AJ48" s="557">
        <v>5.3</v>
      </c>
      <c r="AK48" s="557">
        <v>1.91</v>
      </c>
      <c r="AM48" s="388">
        <v>97</v>
      </c>
      <c r="AN48" s="388">
        <v>0</v>
      </c>
      <c r="AO48" s="388">
        <v>16</v>
      </c>
      <c r="AP48" s="388">
        <v>4</v>
      </c>
      <c r="AQ48" s="388">
        <v>0</v>
      </c>
      <c r="AR48" s="388">
        <v>0</v>
      </c>
      <c r="AS48" s="388">
        <v>4</v>
      </c>
      <c r="AT48" s="388">
        <v>2</v>
      </c>
      <c r="AU48" s="388">
        <v>22</v>
      </c>
      <c r="AV48" s="548">
        <v>0.16500000000000001</v>
      </c>
      <c r="AW48" s="548">
        <v>0.182</v>
      </c>
      <c r="AX48" s="548">
        <v>0.20599999999999999</v>
      </c>
      <c r="AY48" s="548">
        <v>0.38800000000000001</v>
      </c>
      <c r="BA48" s="388">
        <v>171</v>
      </c>
      <c r="BB48" s="388">
        <v>0</v>
      </c>
      <c r="BC48" s="388">
        <v>48</v>
      </c>
      <c r="BD48" s="388">
        <v>10</v>
      </c>
      <c r="BE48" s="388">
        <v>0</v>
      </c>
      <c r="BF48" s="388">
        <v>4</v>
      </c>
      <c r="BG48" s="388">
        <v>18</v>
      </c>
      <c r="BH48" s="388">
        <v>20</v>
      </c>
      <c r="BI48" s="388">
        <v>20</v>
      </c>
      <c r="BJ48" s="548">
        <v>0.28100000000000003</v>
      </c>
      <c r="BK48" s="548">
        <v>0.35399999999999998</v>
      </c>
      <c r="BL48" s="548">
        <v>0.40899999999999997</v>
      </c>
      <c r="BM48" s="548">
        <v>0.76300000000000001</v>
      </c>
    </row>
    <row r="49" spans="1:65">
      <c r="A49" s="272" t="s">
        <v>8325</v>
      </c>
      <c r="B49" s="388" t="s">
        <v>8326</v>
      </c>
      <c r="C49" s="388" t="s">
        <v>10193</v>
      </c>
      <c r="D49" s="388">
        <v>25</v>
      </c>
      <c r="E49" s="388" t="s">
        <v>40</v>
      </c>
      <c r="F49" s="388" t="s">
        <v>34</v>
      </c>
      <c r="G49" s="388" t="s">
        <v>35</v>
      </c>
      <c r="H49" s="388">
        <v>1</v>
      </c>
      <c r="I49" s="388">
        <v>6</v>
      </c>
      <c r="J49" s="548">
        <v>0.14299999999999999</v>
      </c>
      <c r="K49" s="556">
        <v>5.14</v>
      </c>
      <c r="L49" s="388">
        <v>14</v>
      </c>
      <c r="M49" s="388">
        <v>13</v>
      </c>
      <c r="N49" s="388">
        <v>0</v>
      </c>
      <c r="O49" s="388">
        <v>0</v>
      </c>
      <c r="P49" s="388">
        <v>0</v>
      </c>
      <c r="Q49" s="388">
        <v>0</v>
      </c>
      <c r="R49" s="557">
        <v>70</v>
      </c>
      <c r="S49" s="388">
        <v>66</v>
      </c>
      <c r="T49" s="388">
        <v>41</v>
      </c>
      <c r="U49" s="388">
        <v>40</v>
      </c>
      <c r="V49" s="388">
        <v>12</v>
      </c>
      <c r="W49" s="388">
        <v>19</v>
      </c>
      <c r="X49" s="388">
        <v>0</v>
      </c>
      <c r="Y49" s="388">
        <v>49</v>
      </c>
      <c r="Z49" s="388">
        <v>6</v>
      </c>
      <c r="AA49" s="388">
        <v>0</v>
      </c>
      <c r="AB49" s="388">
        <v>3</v>
      </c>
      <c r="AC49" s="388">
        <v>293</v>
      </c>
      <c r="AD49" s="388">
        <v>83</v>
      </c>
      <c r="AE49" s="388">
        <v>5.0599999999999996</v>
      </c>
      <c r="AF49" s="548">
        <v>1.214</v>
      </c>
      <c r="AG49" s="557">
        <v>8.5</v>
      </c>
      <c r="AH49" s="557">
        <v>1.5</v>
      </c>
      <c r="AI49" s="557">
        <v>2.4</v>
      </c>
      <c r="AJ49" s="557">
        <v>6.3</v>
      </c>
      <c r="AK49" s="557">
        <v>2.58</v>
      </c>
      <c r="AM49" s="388">
        <v>46</v>
      </c>
      <c r="AN49" s="388">
        <v>0</v>
      </c>
      <c r="AO49" s="388">
        <v>9</v>
      </c>
      <c r="AP49" s="388">
        <v>2</v>
      </c>
      <c r="AQ49" s="388">
        <v>0</v>
      </c>
      <c r="AR49" s="388">
        <v>4</v>
      </c>
      <c r="AS49" s="388">
        <v>10</v>
      </c>
      <c r="AT49" s="388">
        <v>3</v>
      </c>
      <c r="AU49" s="388">
        <v>9</v>
      </c>
      <c r="AV49" s="548">
        <v>0.19600000000000001</v>
      </c>
      <c r="AW49" s="548">
        <v>0.315</v>
      </c>
      <c r="AX49" s="548">
        <v>0.5</v>
      </c>
      <c r="AY49" s="548">
        <v>0.81499999999999995</v>
      </c>
      <c r="BA49" s="388">
        <v>222</v>
      </c>
      <c r="BB49" s="388">
        <v>0</v>
      </c>
      <c r="BC49" s="388">
        <v>57</v>
      </c>
      <c r="BD49" s="388">
        <v>12</v>
      </c>
      <c r="BE49" s="388">
        <v>5</v>
      </c>
      <c r="BF49" s="388">
        <v>8</v>
      </c>
      <c r="BG49" s="388">
        <v>27</v>
      </c>
      <c r="BH49" s="388">
        <v>16</v>
      </c>
      <c r="BI49" s="388">
        <v>40</v>
      </c>
      <c r="BJ49" s="548">
        <v>0.25700000000000001</v>
      </c>
      <c r="BK49" s="548">
        <v>0.31</v>
      </c>
      <c r="BL49" s="548">
        <v>0.46400000000000002</v>
      </c>
      <c r="BM49" s="548">
        <v>0.77400000000000002</v>
      </c>
    </row>
    <row r="50" spans="1:65">
      <c r="A50" s="272" t="s">
        <v>8159</v>
      </c>
      <c r="B50" s="388" t="s">
        <v>8160</v>
      </c>
      <c r="C50" s="388" t="s">
        <v>10193</v>
      </c>
      <c r="D50" s="388">
        <v>27</v>
      </c>
      <c r="E50" s="388" t="s">
        <v>88</v>
      </c>
      <c r="F50" s="388" t="s">
        <v>34</v>
      </c>
      <c r="G50" s="388" t="s">
        <v>10</v>
      </c>
      <c r="H50" s="388">
        <v>3</v>
      </c>
      <c r="I50" s="388">
        <v>4</v>
      </c>
      <c r="J50" s="548">
        <v>0.42899999999999999</v>
      </c>
      <c r="K50" s="556">
        <v>4.1500000000000004</v>
      </c>
      <c r="L50" s="388">
        <v>66</v>
      </c>
      <c r="M50" s="388">
        <v>1</v>
      </c>
      <c r="N50" s="388">
        <v>12</v>
      </c>
      <c r="O50" s="388">
        <v>0</v>
      </c>
      <c r="P50" s="388">
        <v>0</v>
      </c>
      <c r="Q50" s="388">
        <v>0</v>
      </c>
      <c r="R50" s="557">
        <v>69.332999999999998</v>
      </c>
      <c r="S50" s="388">
        <v>67</v>
      </c>
      <c r="T50" s="388">
        <v>34</v>
      </c>
      <c r="U50" s="388">
        <v>32</v>
      </c>
      <c r="V50" s="388">
        <v>6</v>
      </c>
      <c r="W50" s="388">
        <v>41</v>
      </c>
      <c r="X50" s="388">
        <v>1</v>
      </c>
      <c r="Y50" s="388">
        <v>57</v>
      </c>
      <c r="Z50" s="388">
        <v>1</v>
      </c>
      <c r="AA50" s="388">
        <v>0</v>
      </c>
      <c r="AB50" s="388">
        <v>2</v>
      </c>
      <c r="AC50" s="388">
        <v>308</v>
      </c>
      <c r="AD50" s="388">
        <v>105</v>
      </c>
      <c r="AE50" s="388">
        <v>4.46</v>
      </c>
      <c r="AF50" s="548">
        <v>1.5580000000000001</v>
      </c>
      <c r="AG50" s="557">
        <v>8.6999999999999993</v>
      </c>
      <c r="AH50" s="557">
        <v>0.8</v>
      </c>
      <c r="AI50" s="557">
        <v>5.3</v>
      </c>
      <c r="AJ50" s="557">
        <v>7.4</v>
      </c>
      <c r="AK50" s="557">
        <v>1.39</v>
      </c>
      <c r="AM50" s="388">
        <v>113</v>
      </c>
      <c r="AN50" s="388">
        <v>0</v>
      </c>
      <c r="AO50" s="388">
        <v>19</v>
      </c>
      <c r="AP50" s="388">
        <v>7</v>
      </c>
      <c r="AQ50" s="388">
        <v>0</v>
      </c>
      <c r="AR50" s="388">
        <v>2</v>
      </c>
      <c r="AS50" s="388">
        <v>9</v>
      </c>
      <c r="AT50" s="388">
        <v>27</v>
      </c>
      <c r="AU50" s="388">
        <v>22</v>
      </c>
      <c r="AV50" s="548">
        <v>0.16800000000000001</v>
      </c>
      <c r="AW50" s="548">
        <v>0.32900000000000001</v>
      </c>
      <c r="AX50" s="548">
        <v>0.28299999999999997</v>
      </c>
      <c r="AY50" s="548">
        <v>0.61199999999999999</v>
      </c>
      <c r="BA50" s="388">
        <v>150</v>
      </c>
      <c r="BB50" s="388">
        <v>0</v>
      </c>
      <c r="BC50" s="388">
        <v>48</v>
      </c>
      <c r="BD50" s="388">
        <v>13</v>
      </c>
      <c r="BE50" s="388">
        <v>0</v>
      </c>
      <c r="BF50" s="388">
        <v>4</v>
      </c>
      <c r="BG50" s="388">
        <v>21</v>
      </c>
      <c r="BH50" s="388">
        <v>14</v>
      </c>
      <c r="BI50" s="388">
        <v>35</v>
      </c>
      <c r="BJ50" s="548">
        <v>0.32</v>
      </c>
      <c r="BK50" s="548">
        <v>0.377</v>
      </c>
      <c r="BL50" s="548">
        <v>0.48699999999999999</v>
      </c>
      <c r="BM50" s="548">
        <v>0.86399999999999999</v>
      </c>
    </row>
    <row r="51" spans="1:65">
      <c r="A51" s="272" t="s">
        <v>8443</v>
      </c>
      <c r="B51" s="388" t="s">
        <v>8444</v>
      </c>
      <c r="C51" s="388" t="s">
        <v>10193</v>
      </c>
      <c r="D51" s="388">
        <v>28</v>
      </c>
      <c r="E51" s="388" t="s">
        <v>77</v>
      </c>
      <c r="F51" s="388" t="s">
        <v>43</v>
      </c>
      <c r="G51" s="388" t="s">
        <v>10</v>
      </c>
      <c r="H51" s="388">
        <v>4</v>
      </c>
      <c r="I51" s="388">
        <v>3</v>
      </c>
      <c r="J51" s="548">
        <v>0.57099999999999995</v>
      </c>
      <c r="K51" s="556">
        <v>2.4700000000000002</v>
      </c>
      <c r="L51" s="388">
        <v>63</v>
      </c>
      <c r="M51" s="388">
        <v>0</v>
      </c>
      <c r="N51" s="388">
        <v>20</v>
      </c>
      <c r="O51" s="388">
        <v>0</v>
      </c>
      <c r="P51" s="388">
        <v>0</v>
      </c>
      <c r="Q51" s="388">
        <v>0</v>
      </c>
      <c r="R51" s="557">
        <v>69.332999999999998</v>
      </c>
      <c r="S51" s="388">
        <v>55</v>
      </c>
      <c r="T51" s="388">
        <v>19</v>
      </c>
      <c r="U51" s="388">
        <v>19</v>
      </c>
      <c r="V51" s="388">
        <v>5</v>
      </c>
      <c r="W51" s="388">
        <v>19</v>
      </c>
      <c r="X51" s="388">
        <v>3</v>
      </c>
      <c r="Y51" s="388">
        <v>88</v>
      </c>
      <c r="Z51" s="388">
        <v>5</v>
      </c>
      <c r="AA51" s="388">
        <v>0</v>
      </c>
      <c r="AB51" s="388">
        <v>11</v>
      </c>
      <c r="AC51" s="388">
        <v>279</v>
      </c>
      <c r="AD51" s="388">
        <v>158</v>
      </c>
      <c r="AE51" s="388">
        <v>2.6</v>
      </c>
      <c r="AF51" s="548">
        <v>1.0669999999999999</v>
      </c>
      <c r="AG51" s="557">
        <v>7.1</v>
      </c>
      <c r="AH51" s="557">
        <v>0.6</v>
      </c>
      <c r="AI51" s="557">
        <v>2.5</v>
      </c>
      <c r="AJ51" s="557">
        <v>11.4</v>
      </c>
      <c r="AK51" s="557">
        <v>4.63</v>
      </c>
      <c r="AM51" s="388">
        <v>116</v>
      </c>
      <c r="AN51" s="388">
        <v>0</v>
      </c>
      <c r="AO51" s="388">
        <v>18</v>
      </c>
      <c r="AP51" s="388">
        <v>1</v>
      </c>
      <c r="AQ51" s="388">
        <v>1</v>
      </c>
      <c r="AR51" s="388">
        <v>1</v>
      </c>
      <c r="AS51" s="388">
        <v>5</v>
      </c>
      <c r="AT51" s="388">
        <v>11</v>
      </c>
      <c r="AU51" s="388">
        <v>50</v>
      </c>
      <c r="AV51" s="548">
        <v>0.155</v>
      </c>
      <c r="AW51" s="548">
        <v>0.23300000000000001</v>
      </c>
      <c r="AX51" s="548">
        <v>0.20699999999999999</v>
      </c>
      <c r="AY51" s="548">
        <v>0.44</v>
      </c>
      <c r="BA51" s="388">
        <v>137</v>
      </c>
      <c r="BB51" s="388">
        <v>0</v>
      </c>
      <c r="BC51" s="388">
        <v>37</v>
      </c>
      <c r="BD51" s="388">
        <v>6</v>
      </c>
      <c r="BE51" s="388">
        <v>0</v>
      </c>
      <c r="BF51" s="388">
        <v>4</v>
      </c>
      <c r="BG51" s="388">
        <v>17</v>
      </c>
      <c r="BH51" s="388">
        <v>8</v>
      </c>
      <c r="BI51" s="388">
        <v>38</v>
      </c>
      <c r="BJ51" s="548">
        <v>0.27</v>
      </c>
      <c r="BK51" s="548">
        <v>0.32900000000000001</v>
      </c>
      <c r="BL51" s="548">
        <v>0.40100000000000002</v>
      </c>
      <c r="BM51" s="548">
        <v>0.73</v>
      </c>
    </row>
    <row r="52" spans="1:65">
      <c r="A52" s="272" t="s">
        <v>10260</v>
      </c>
      <c r="B52" s="388" t="s">
        <v>10261</v>
      </c>
      <c r="C52" s="388" t="s">
        <v>10193</v>
      </c>
      <c r="D52" s="388">
        <v>27</v>
      </c>
      <c r="E52" s="388" t="s">
        <v>51</v>
      </c>
      <c r="F52" s="388" t="s">
        <v>52</v>
      </c>
      <c r="G52" s="388" t="s">
        <v>10</v>
      </c>
      <c r="H52" s="388">
        <v>3</v>
      </c>
      <c r="I52" s="388">
        <v>8</v>
      </c>
      <c r="J52" s="548">
        <v>0.27300000000000002</v>
      </c>
      <c r="K52" s="556">
        <v>3.42</v>
      </c>
      <c r="L52" s="388">
        <v>70</v>
      </c>
      <c r="M52" s="388">
        <v>0</v>
      </c>
      <c r="N52" s="388">
        <v>16</v>
      </c>
      <c r="O52" s="388">
        <v>0</v>
      </c>
      <c r="P52" s="388">
        <v>0</v>
      </c>
      <c r="Q52" s="388">
        <v>0</v>
      </c>
      <c r="R52" s="557">
        <v>68.332999999999998</v>
      </c>
      <c r="S52" s="388">
        <v>68</v>
      </c>
      <c r="T52" s="388">
        <v>28</v>
      </c>
      <c r="U52" s="388">
        <v>26</v>
      </c>
      <c r="V52" s="388">
        <v>5</v>
      </c>
      <c r="W52" s="388">
        <v>17</v>
      </c>
      <c r="X52" s="388">
        <v>9</v>
      </c>
      <c r="Y52" s="388">
        <v>58</v>
      </c>
      <c r="Z52" s="388">
        <v>6</v>
      </c>
      <c r="AA52" s="388">
        <v>0</v>
      </c>
      <c r="AB52" s="388">
        <v>1</v>
      </c>
      <c r="AC52" s="388">
        <v>284</v>
      </c>
      <c r="AD52" s="388">
        <v>118</v>
      </c>
      <c r="AE52" s="388">
        <v>3.42</v>
      </c>
      <c r="AF52" s="548">
        <v>1.244</v>
      </c>
      <c r="AG52" s="557">
        <v>9</v>
      </c>
      <c r="AH52" s="557">
        <v>0.7</v>
      </c>
      <c r="AI52" s="557">
        <v>2.2000000000000002</v>
      </c>
      <c r="AJ52" s="557">
        <v>7.6</v>
      </c>
      <c r="AK52" s="557">
        <v>3.41</v>
      </c>
      <c r="AM52" s="388">
        <v>73</v>
      </c>
      <c r="AN52" s="388">
        <v>0</v>
      </c>
      <c r="AO52" s="388">
        <v>24</v>
      </c>
      <c r="AP52" s="388">
        <v>10</v>
      </c>
      <c r="AQ52" s="388">
        <v>3</v>
      </c>
      <c r="AR52" s="388">
        <v>2</v>
      </c>
      <c r="AS52" s="388">
        <v>12</v>
      </c>
      <c r="AT52" s="388">
        <v>13</v>
      </c>
      <c r="AU52" s="388">
        <v>26</v>
      </c>
      <c r="AV52" s="548">
        <v>0.32900000000000001</v>
      </c>
      <c r="AW52" s="548">
        <v>0.432</v>
      </c>
      <c r="AX52" s="548">
        <v>0.63</v>
      </c>
      <c r="AY52" s="548">
        <v>1.0620000000000001</v>
      </c>
      <c r="BA52" s="388">
        <v>184</v>
      </c>
      <c r="BB52" s="388">
        <v>0</v>
      </c>
      <c r="BC52" s="388">
        <v>44</v>
      </c>
      <c r="BD52" s="388">
        <v>9</v>
      </c>
      <c r="BE52" s="388">
        <v>0</v>
      </c>
      <c r="BF52" s="388">
        <v>3</v>
      </c>
      <c r="BG52" s="388">
        <v>24</v>
      </c>
      <c r="BH52" s="388">
        <v>4</v>
      </c>
      <c r="BI52" s="388">
        <v>32</v>
      </c>
      <c r="BJ52" s="548">
        <v>0.23899999999999999</v>
      </c>
      <c r="BK52" s="548">
        <v>0.27300000000000002</v>
      </c>
      <c r="BL52" s="548">
        <v>0.33700000000000002</v>
      </c>
      <c r="BM52" s="548">
        <v>0.61</v>
      </c>
    </row>
    <row r="53" spans="1:65">
      <c r="A53" s="272" t="s">
        <v>10262</v>
      </c>
      <c r="B53" s="388" t="s">
        <v>10263</v>
      </c>
      <c r="C53" s="388" t="s">
        <v>10193</v>
      </c>
      <c r="D53" s="388">
        <v>34</v>
      </c>
      <c r="E53" s="388" t="s">
        <v>48</v>
      </c>
      <c r="F53" s="388" t="s">
        <v>43</v>
      </c>
      <c r="G53" s="388" t="s">
        <v>10</v>
      </c>
      <c r="H53" s="388">
        <v>4</v>
      </c>
      <c r="I53" s="388">
        <v>3</v>
      </c>
      <c r="J53" s="548">
        <v>0.57099999999999995</v>
      </c>
      <c r="K53" s="556">
        <v>2.44</v>
      </c>
      <c r="L53" s="388">
        <v>75</v>
      </c>
      <c r="M53" s="388">
        <v>0</v>
      </c>
      <c r="N53" s="388">
        <v>10</v>
      </c>
      <c r="O53" s="388">
        <v>0</v>
      </c>
      <c r="P53" s="388">
        <v>0</v>
      </c>
      <c r="Q53" s="388">
        <v>3</v>
      </c>
      <c r="R53" s="557">
        <v>66.332999999999998</v>
      </c>
      <c r="S53" s="388">
        <v>49</v>
      </c>
      <c r="T53" s="388">
        <v>22</v>
      </c>
      <c r="U53" s="388">
        <v>18</v>
      </c>
      <c r="V53" s="388">
        <v>6</v>
      </c>
      <c r="W53" s="388">
        <v>23</v>
      </c>
      <c r="X53" s="388">
        <v>4</v>
      </c>
      <c r="Y53" s="388">
        <v>59</v>
      </c>
      <c r="Z53" s="388">
        <v>2</v>
      </c>
      <c r="AA53" s="388">
        <v>1</v>
      </c>
      <c r="AB53" s="388">
        <v>6</v>
      </c>
      <c r="AC53" s="388">
        <v>262</v>
      </c>
      <c r="AD53" s="388">
        <v>178</v>
      </c>
      <c r="AE53" s="388">
        <v>3.69</v>
      </c>
      <c r="AF53" s="548">
        <v>1.085</v>
      </c>
      <c r="AG53" s="557">
        <v>6.6</v>
      </c>
      <c r="AH53" s="557">
        <v>0.8</v>
      </c>
      <c r="AI53" s="557">
        <v>3.1</v>
      </c>
      <c r="AJ53" s="557">
        <v>8</v>
      </c>
      <c r="AK53" s="557">
        <v>2.57</v>
      </c>
      <c r="AM53" s="388">
        <v>93</v>
      </c>
      <c r="AN53" s="388">
        <v>0</v>
      </c>
      <c r="AO53" s="388">
        <v>20</v>
      </c>
      <c r="AP53" s="388">
        <v>4</v>
      </c>
      <c r="AQ53" s="388">
        <v>1</v>
      </c>
      <c r="AR53" s="388">
        <v>1</v>
      </c>
      <c r="AS53" s="388">
        <v>6</v>
      </c>
      <c r="AT53" s="388">
        <v>10</v>
      </c>
      <c r="AU53" s="388">
        <v>22</v>
      </c>
      <c r="AV53" s="548">
        <v>0.215</v>
      </c>
      <c r="AW53" s="548">
        <v>0.29099999999999998</v>
      </c>
      <c r="AX53" s="548">
        <v>0.312</v>
      </c>
      <c r="AY53" s="548">
        <v>0.60299999999999998</v>
      </c>
      <c r="BA53" s="388">
        <v>142</v>
      </c>
      <c r="BB53" s="388">
        <v>0</v>
      </c>
      <c r="BC53" s="388">
        <v>29</v>
      </c>
      <c r="BD53" s="388">
        <v>3</v>
      </c>
      <c r="BE53" s="388">
        <v>1</v>
      </c>
      <c r="BF53" s="388">
        <v>5</v>
      </c>
      <c r="BG53" s="388">
        <v>12</v>
      </c>
      <c r="BH53" s="388">
        <v>13</v>
      </c>
      <c r="BI53" s="388">
        <v>37</v>
      </c>
      <c r="BJ53" s="548">
        <v>0.20399999999999999</v>
      </c>
      <c r="BK53" s="548">
        <v>0.27800000000000002</v>
      </c>
      <c r="BL53" s="548">
        <v>0.34499999999999997</v>
      </c>
      <c r="BM53" s="548">
        <v>0.623</v>
      </c>
    </row>
    <row r="54" spans="1:65">
      <c r="A54" s="272" t="s">
        <v>8323</v>
      </c>
      <c r="B54" s="388" t="s">
        <v>8324</v>
      </c>
      <c r="C54" s="388" t="s">
        <v>10193</v>
      </c>
      <c r="D54" s="388">
        <v>26</v>
      </c>
      <c r="E54" s="388" t="s">
        <v>77</v>
      </c>
      <c r="F54" s="388" t="s">
        <v>43</v>
      </c>
      <c r="G54" s="388" t="s">
        <v>10</v>
      </c>
      <c r="H54" s="388">
        <v>3</v>
      </c>
      <c r="I54" s="388">
        <v>4</v>
      </c>
      <c r="J54" s="548">
        <v>0.42899999999999999</v>
      </c>
      <c r="K54" s="556">
        <v>3.26</v>
      </c>
      <c r="L54" s="388">
        <v>69</v>
      </c>
      <c r="M54" s="388">
        <v>0</v>
      </c>
      <c r="N54" s="388">
        <v>11</v>
      </c>
      <c r="O54" s="388">
        <v>0</v>
      </c>
      <c r="P54" s="388">
        <v>0</v>
      </c>
      <c r="Q54" s="388">
        <v>0</v>
      </c>
      <c r="R54" s="557">
        <v>66.332999999999998</v>
      </c>
      <c r="S54" s="388">
        <v>61</v>
      </c>
      <c r="T54" s="388">
        <v>25</v>
      </c>
      <c r="U54" s="388">
        <v>24</v>
      </c>
      <c r="V54" s="388">
        <v>7</v>
      </c>
      <c r="W54" s="388">
        <v>12</v>
      </c>
      <c r="X54" s="388">
        <v>2</v>
      </c>
      <c r="Y54" s="388">
        <v>54</v>
      </c>
      <c r="Z54" s="388">
        <v>3</v>
      </c>
      <c r="AA54" s="388">
        <v>0</v>
      </c>
      <c r="AB54" s="388">
        <v>3</v>
      </c>
      <c r="AC54" s="388">
        <v>271</v>
      </c>
      <c r="AD54" s="388">
        <v>120</v>
      </c>
      <c r="AE54" s="388">
        <v>3.58</v>
      </c>
      <c r="AF54" s="548">
        <v>1.101</v>
      </c>
      <c r="AG54" s="557">
        <v>8.3000000000000007</v>
      </c>
      <c r="AH54" s="557">
        <v>0.9</v>
      </c>
      <c r="AI54" s="557">
        <v>1.6</v>
      </c>
      <c r="AJ54" s="557">
        <v>7.3</v>
      </c>
      <c r="AK54" s="557">
        <v>4.5</v>
      </c>
      <c r="AM54" s="388">
        <v>126</v>
      </c>
      <c r="AN54" s="388">
        <v>0</v>
      </c>
      <c r="AO54" s="388">
        <v>27</v>
      </c>
      <c r="AP54" s="388">
        <v>7</v>
      </c>
      <c r="AQ54" s="388">
        <v>0</v>
      </c>
      <c r="AR54" s="388">
        <v>7</v>
      </c>
      <c r="AS54" s="388">
        <v>18</v>
      </c>
      <c r="AT54" s="388">
        <v>7</v>
      </c>
      <c r="AU54" s="388">
        <v>32</v>
      </c>
      <c r="AV54" s="548">
        <v>0.214</v>
      </c>
      <c r="AW54" s="548">
        <v>0.25900000000000001</v>
      </c>
      <c r="AX54" s="548">
        <v>0.437</v>
      </c>
      <c r="AY54" s="548">
        <v>0.69599999999999995</v>
      </c>
      <c r="BA54" s="388">
        <v>128</v>
      </c>
      <c r="BB54" s="388">
        <v>0</v>
      </c>
      <c r="BC54" s="388">
        <v>34</v>
      </c>
      <c r="BD54" s="388">
        <v>7</v>
      </c>
      <c r="BE54" s="388">
        <v>0</v>
      </c>
      <c r="BF54" s="388">
        <v>0</v>
      </c>
      <c r="BG54" s="388">
        <v>9</v>
      </c>
      <c r="BH54" s="388">
        <v>5</v>
      </c>
      <c r="BI54" s="388">
        <v>22</v>
      </c>
      <c r="BJ54" s="548">
        <v>0.26600000000000001</v>
      </c>
      <c r="BK54" s="548">
        <v>0.30399999999999999</v>
      </c>
      <c r="BL54" s="548">
        <v>0.32</v>
      </c>
      <c r="BM54" s="548">
        <v>0.624</v>
      </c>
    </row>
    <row r="55" spans="1:65">
      <c r="A55" s="272" t="s">
        <v>8307</v>
      </c>
      <c r="B55" s="388" t="s">
        <v>8308</v>
      </c>
      <c r="C55" s="388" t="s">
        <v>10193</v>
      </c>
      <c r="D55" s="388">
        <v>26</v>
      </c>
      <c r="E55" s="388" t="s">
        <v>64</v>
      </c>
      <c r="F55" s="388" t="s">
        <v>34</v>
      </c>
      <c r="G55" s="388" t="s">
        <v>10</v>
      </c>
      <c r="H55" s="388">
        <v>2</v>
      </c>
      <c r="I55" s="388">
        <v>3</v>
      </c>
      <c r="J55" s="548">
        <v>0.4</v>
      </c>
      <c r="K55" s="556">
        <v>2.98</v>
      </c>
      <c r="L55" s="388">
        <v>59</v>
      </c>
      <c r="M55" s="388">
        <v>29</v>
      </c>
      <c r="N55" s="388">
        <v>10</v>
      </c>
      <c r="O55" s="388">
        <v>0</v>
      </c>
      <c r="P55" s="388">
        <v>0</v>
      </c>
      <c r="Q55" s="388">
        <v>0</v>
      </c>
      <c r="R55" s="557">
        <v>66.332999999999998</v>
      </c>
      <c r="S55" s="388">
        <v>45</v>
      </c>
      <c r="T55" s="388">
        <v>23</v>
      </c>
      <c r="U55" s="388">
        <v>22</v>
      </c>
      <c r="V55" s="388">
        <v>8</v>
      </c>
      <c r="W55" s="388">
        <v>27</v>
      </c>
      <c r="X55" s="388">
        <v>1</v>
      </c>
      <c r="Y55" s="388">
        <v>81</v>
      </c>
      <c r="Z55" s="388">
        <v>1</v>
      </c>
      <c r="AA55" s="388">
        <v>0</v>
      </c>
      <c r="AB55" s="388">
        <v>5</v>
      </c>
      <c r="AC55" s="388">
        <v>263</v>
      </c>
      <c r="AD55" s="388">
        <v>140</v>
      </c>
      <c r="AE55" s="388">
        <v>3.55</v>
      </c>
      <c r="AF55" s="548">
        <v>1.085</v>
      </c>
      <c r="AG55" s="557">
        <v>6.1</v>
      </c>
      <c r="AH55" s="557">
        <v>1.1000000000000001</v>
      </c>
      <c r="AI55" s="557">
        <v>3.7</v>
      </c>
      <c r="AJ55" s="557">
        <v>11</v>
      </c>
      <c r="AK55" s="557">
        <v>3</v>
      </c>
      <c r="AM55" s="388">
        <v>86</v>
      </c>
      <c r="AN55" s="388">
        <v>0</v>
      </c>
      <c r="AO55" s="388">
        <v>14</v>
      </c>
      <c r="AP55" s="388">
        <v>1</v>
      </c>
      <c r="AQ55" s="388">
        <v>0</v>
      </c>
      <c r="AR55" s="388">
        <v>2</v>
      </c>
      <c r="AS55" s="388">
        <v>7</v>
      </c>
      <c r="AT55" s="388">
        <v>11</v>
      </c>
      <c r="AU55" s="388">
        <v>36</v>
      </c>
      <c r="AV55" s="548">
        <v>0.16300000000000001</v>
      </c>
      <c r="AW55" s="548">
        <v>0.26500000000000001</v>
      </c>
      <c r="AX55" s="548">
        <v>0.24399999999999999</v>
      </c>
      <c r="AY55" s="548">
        <v>0.50900000000000001</v>
      </c>
      <c r="BA55" s="388">
        <v>149</v>
      </c>
      <c r="BB55" s="388">
        <v>0</v>
      </c>
      <c r="BC55" s="388">
        <v>31</v>
      </c>
      <c r="BD55" s="388">
        <v>8</v>
      </c>
      <c r="BE55" s="388">
        <v>1</v>
      </c>
      <c r="BF55" s="388">
        <v>6</v>
      </c>
      <c r="BG55" s="388">
        <v>18</v>
      </c>
      <c r="BH55" s="388">
        <v>16</v>
      </c>
      <c r="BI55" s="388">
        <v>45</v>
      </c>
      <c r="BJ55" s="548">
        <v>0.20799999999999999</v>
      </c>
      <c r="BK55" s="548">
        <v>0.28499999999999998</v>
      </c>
      <c r="BL55" s="548">
        <v>0.39600000000000002</v>
      </c>
      <c r="BM55" s="548">
        <v>0.68100000000000005</v>
      </c>
    </row>
    <row r="56" spans="1:65">
      <c r="A56" s="272" t="s">
        <v>8203</v>
      </c>
      <c r="B56" s="388" t="s">
        <v>8204</v>
      </c>
      <c r="C56" s="388" t="s">
        <v>10193</v>
      </c>
      <c r="D56" s="388">
        <v>25</v>
      </c>
      <c r="E56" s="388" t="s">
        <v>134</v>
      </c>
      <c r="F56" s="388" t="s">
        <v>34</v>
      </c>
      <c r="G56" s="388" t="s">
        <v>10</v>
      </c>
      <c r="H56" s="388">
        <v>1</v>
      </c>
      <c r="I56" s="388">
        <v>3</v>
      </c>
      <c r="J56" s="548">
        <v>0.25</v>
      </c>
      <c r="K56" s="556">
        <v>3.14</v>
      </c>
      <c r="L56" s="388">
        <v>60</v>
      </c>
      <c r="M56" s="388">
        <v>1</v>
      </c>
      <c r="N56" s="388">
        <v>14</v>
      </c>
      <c r="O56" s="388">
        <v>0</v>
      </c>
      <c r="P56" s="388">
        <v>0</v>
      </c>
      <c r="Q56" s="388">
        <v>0</v>
      </c>
      <c r="R56" s="557">
        <v>66</v>
      </c>
      <c r="S56" s="388">
        <v>53</v>
      </c>
      <c r="T56" s="388">
        <v>27</v>
      </c>
      <c r="U56" s="388">
        <v>23</v>
      </c>
      <c r="V56" s="388">
        <v>4</v>
      </c>
      <c r="W56" s="388">
        <v>19</v>
      </c>
      <c r="X56" s="388">
        <v>3</v>
      </c>
      <c r="Y56" s="388">
        <v>60</v>
      </c>
      <c r="Z56" s="388">
        <v>1</v>
      </c>
      <c r="AA56" s="388">
        <v>0</v>
      </c>
      <c r="AB56" s="388">
        <v>1</v>
      </c>
      <c r="AC56" s="388">
        <v>272</v>
      </c>
      <c r="AD56" s="388">
        <v>140</v>
      </c>
      <c r="AE56" s="388">
        <v>3.04</v>
      </c>
      <c r="AF56" s="548">
        <v>1.091</v>
      </c>
      <c r="AG56" s="557">
        <v>7.2</v>
      </c>
      <c r="AH56" s="557">
        <v>0.5</v>
      </c>
      <c r="AI56" s="557">
        <v>2.6</v>
      </c>
      <c r="AJ56" s="557">
        <v>8.1999999999999993</v>
      </c>
      <c r="AK56" s="557">
        <v>3.16</v>
      </c>
      <c r="AM56" s="388">
        <v>118</v>
      </c>
      <c r="AN56" s="388">
        <v>0</v>
      </c>
      <c r="AO56" s="388">
        <v>25</v>
      </c>
      <c r="AP56" s="388">
        <v>6</v>
      </c>
      <c r="AQ56" s="388">
        <v>0</v>
      </c>
      <c r="AR56" s="388">
        <v>2</v>
      </c>
      <c r="AS56" s="388">
        <v>17</v>
      </c>
      <c r="AT56" s="388">
        <v>7</v>
      </c>
      <c r="AU56" s="388">
        <v>29</v>
      </c>
      <c r="AV56" s="548">
        <v>0.21199999999999999</v>
      </c>
      <c r="AW56" s="548">
        <v>0.254</v>
      </c>
      <c r="AX56" s="548">
        <v>0.314</v>
      </c>
      <c r="AY56" s="548">
        <v>0.56799999999999995</v>
      </c>
      <c r="BA56" s="388">
        <v>130</v>
      </c>
      <c r="BB56" s="388">
        <v>0</v>
      </c>
      <c r="BC56" s="388">
        <v>28</v>
      </c>
      <c r="BD56" s="388">
        <v>8</v>
      </c>
      <c r="BE56" s="388">
        <v>0</v>
      </c>
      <c r="BF56" s="388">
        <v>2</v>
      </c>
      <c r="BG56" s="388">
        <v>13</v>
      </c>
      <c r="BH56" s="388">
        <v>12</v>
      </c>
      <c r="BI56" s="388">
        <v>31</v>
      </c>
      <c r="BJ56" s="548">
        <v>0.215</v>
      </c>
      <c r="BK56" s="548">
        <v>0.28499999999999998</v>
      </c>
      <c r="BL56" s="548">
        <v>0.32300000000000001</v>
      </c>
      <c r="BM56" s="548">
        <v>0.60799999999999998</v>
      </c>
    </row>
    <row r="57" spans="1:65">
      <c r="A57" s="272" t="s">
        <v>10264</v>
      </c>
      <c r="B57" s="388" t="s">
        <v>10265</v>
      </c>
      <c r="C57" s="388" t="s">
        <v>10193</v>
      </c>
      <c r="D57" s="388">
        <v>23</v>
      </c>
      <c r="E57" s="388" t="s">
        <v>124</v>
      </c>
      <c r="F57" s="388" t="s">
        <v>43</v>
      </c>
      <c r="G57" s="388" t="s">
        <v>10</v>
      </c>
      <c r="H57" s="388">
        <v>2</v>
      </c>
      <c r="I57" s="388">
        <v>7</v>
      </c>
      <c r="J57" s="548">
        <v>0.222</v>
      </c>
      <c r="K57" s="556">
        <v>5.21</v>
      </c>
      <c r="L57" s="388">
        <v>32</v>
      </c>
      <c r="M57" s="388">
        <v>6</v>
      </c>
      <c r="N57" s="388">
        <v>6</v>
      </c>
      <c r="O57" s="388">
        <v>0</v>
      </c>
      <c r="P57" s="388">
        <v>0</v>
      </c>
      <c r="Q57" s="388">
        <v>0</v>
      </c>
      <c r="R57" s="557">
        <v>65.667000000000002</v>
      </c>
      <c r="S57" s="388">
        <v>68</v>
      </c>
      <c r="T57" s="388">
        <v>38</v>
      </c>
      <c r="U57" s="388">
        <v>38</v>
      </c>
      <c r="V57" s="388">
        <v>11</v>
      </c>
      <c r="W57" s="388">
        <v>27</v>
      </c>
      <c r="X57" s="388">
        <v>3</v>
      </c>
      <c r="Y57" s="388">
        <v>45</v>
      </c>
      <c r="Z57" s="388">
        <v>2</v>
      </c>
      <c r="AA57" s="388">
        <v>1</v>
      </c>
      <c r="AB57" s="388">
        <v>1</v>
      </c>
      <c r="AC57" s="388">
        <v>284</v>
      </c>
      <c r="AD57" s="388">
        <v>70</v>
      </c>
      <c r="AE57" s="388">
        <v>5.29</v>
      </c>
      <c r="AF57" s="548">
        <v>1.4470000000000001</v>
      </c>
      <c r="AG57" s="557">
        <v>9.3000000000000007</v>
      </c>
      <c r="AH57" s="557">
        <v>1.5</v>
      </c>
      <c r="AI57" s="557">
        <v>3.7</v>
      </c>
      <c r="AJ57" s="557">
        <v>6.2</v>
      </c>
      <c r="AK57" s="557">
        <v>1.67</v>
      </c>
      <c r="AM57" s="388">
        <v>126</v>
      </c>
      <c r="AN57" s="388">
        <v>0</v>
      </c>
      <c r="AO57" s="388">
        <v>36</v>
      </c>
      <c r="AP57" s="388">
        <v>7</v>
      </c>
      <c r="AQ57" s="388">
        <v>1</v>
      </c>
      <c r="AR57" s="388">
        <v>6</v>
      </c>
      <c r="AS57" s="388">
        <v>22</v>
      </c>
      <c r="AT57" s="388">
        <v>19</v>
      </c>
      <c r="AU57" s="388">
        <v>19</v>
      </c>
      <c r="AV57" s="548">
        <v>0.28599999999999998</v>
      </c>
      <c r="AW57" s="548">
        <v>0.38400000000000001</v>
      </c>
      <c r="AX57" s="548">
        <v>0.5</v>
      </c>
      <c r="AY57" s="548">
        <v>0.88400000000000001</v>
      </c>
      <c r="BA57" s="388">
        <v>124</v>
      </c>
      <c r="BB57" s="388">
        <v>0</v>
      </c>
      <c r="BC57" s="388">
        <v>32</v>
      </c>
      <c r="BD57" s="388">
        <v>4</v>
      </c>
      <c r="BE57" s="388">
        <v>1</v>
      </c>
      <c r="BF57" s="388">
        <v>5</v>
      </c>
      <c r="BG57" s="388">
        <v>16</v>
      </c>
      <c r="BH57" s="388">
        <v>8</v>
      </c>
      <c r="BI57" s="388">
        <v>26</v>
      </c>
      <c r="BJ57" s="548">
        <v>0.25800000000000001</v>
      </c>
      <c r="BK57" s="548">
        <v>0.30399999999999999</v>
      </c>
      <c r="BL57" s="548">
        <v>0.42699999999999999</v>
      </c>
      <c r="BM57" s="548">
        <v>0.73099999999999998</v>
      </c>
    </row>
    <row r="58" spans="1:65">
      <c r="A58" s="272" t="s">
        <v>10266</v>
      </c>
      <c r="B58" s="388" t="s">
        <v>10267</v>
      </c>
      <c r="C58" s="388" t="s">
        <v>10193</v>
      </c>
      <c r="D58" s="388">
        <v>24</v>
      </c>
      <c r="E58" s="388" t="s">
        <v>60</v>
      </c>
      <c r="F58" s="388" t="s">
        <v>34</v>
      </c>
      <c r="G58" s="388" t="s">
        <v>10</v>
      </c>
      <c r="H58" s="388">
        <v>1</v>
      </c>
      <c r="I58" s="388">
        <v>8</v>
      </c>
      <c r="J58" s="548">
        <v>0.111</v>
      </c>
      <c r="K58" s="556">
        <v>5.92</v>
      </c>
      <c r="L58" s="388">
        <v>17</v>
      </c>
      <c r="M58" s="388">
        <v>12</v>
      </c>
      <c r="N58" s="388">
        <v>2</v>
      </c>
      <c r="O58" s="388">
        <v>0</v>
      </c>
      <c r="P58" s="388">
        <v>0</v>
      </c>
      <c r="Q58" s="388">
        <v>0</v>
      </c>
      <c r="R58" s="557">
        <v>65.332999999999998</v>
      </c>
      <c r="S58" s="388">
        <v>64</v>
      </c>
      <c r="T58" s="388">
        <v>44</v>
      </c>
      <c r="U58" s="388">
        <v>43</v>
      </c>
      <c r="V58" s="388">
        <v>11</v>
      </c>
      <c r="W58" s="388">
        <v>36</v>
      </c>
      <c r="X58" s="388">
        <v>1</v>
      </c>
      <c r="Y58" s="388">
        <v>62</v>
      </c>
      <c r="Z58" s="388">
        <v>4</v>
      </c>
      <c r="AA58" s="388">
        <v>0</v>
      </c>
      <c r="AB58" s="388">
        <v>5</v>
      </c>
      <c r="AC58" s="388">
        <v>294</v>
      </c>
      <c r="AD58" s="388">
        <v>70</v>
      </c>
      <c r="AE58" s="388">
        <v>5.29</v>
      </c>
      <c r="AF58" s="548">
        <v>1.5309999999999999</v>
      </c>
      <c r="AG58" s="557">
        <v>8.8000000000000007</v>
      </c>
      <c r="AH58" s="557">
        <v>1.5</v>
      </c>
      <c r="AI58" s="557">
        <v>5</v>
      </c>
      <c r="AJ58" s="557">
        <v>8.5</v>
      </c>
      <c r="AK58" s="557">
        <v>1.72</v>
      </c>
      <c r="AM58" s="388">
        <v>108</v>
      </c>
      <c r="AN58" s="388">
        <v>0</v>
      </c>
      <c r="AO58" s="388">
        <v>31</v>
      </c>
      <c r="AP58" s="388">
        <v>7</v>
      </c>
      <c r="AQ58" s="388">
        <v>0</v>
      </c>
      <c r="AR58" s="388">
        <v>5</v>
      </c>
      <c r="AS58" s="388">
        <v>19</v>
      </c>
      <c r="AT58" s="388">
        <v>28</v>
      </c>
      <c r="AU58" s="388">
        <v>31</v>
      </c>
      <c r="AV58" s="548">
        <v>0.28699999999999998</v>
      </c>
      <c r="AW58" s="548">
        <v>0.436</v>
      </c>
      <c r="AX58" s="548">
        <v>0.49099999999999999</v>
      </c>
      <c r="AY58" s="548">
        <v>0.92700000000000005</v>
      </c>
      <c r="BA58" s="388">
        <v>141</v>
      </c>
      <c r="BB58" s="388">
        <v>0</v>
      </c>
      <c r="BC58" s="388">
        <v>33</v>
      </c>
      <c r="BD58" s="388">
        <v>3</v>
      </c>
      <c r="BE58" s="388">
        <v>2</v>
      </c>
      <c r="BF58" s="388">
        <v>6</v>
      </c>
      <c r="BG58" s="388">
        <v>19</v>
      </c>
      <c r="BH58" s="388">
        <v>8</v>
      </c>
      <c r="BI58" s="388">
        <v>31</v>
      </c>
      <c r="BJ58" s="548">
        <v>0.23400000000000001</v>
      </c>
      <c r="BK58" s="548">
        <v>0.28299999999999997</v>
      </c>
      <c r="BL58" s="548">
        <v>0.41099999999999998</v>
      </c>
      <c r="BM58" s="548">
        <v>0.69399999999999995</v>
      </c>
    </row>
    <row r="59" spans="1:65">
      <c r="A59" s="272" t="s">
        <v>8237</v>
      </c>
      <c r="B59" s="388" t="s">
        <v>8238</v>
      </c>
      <c r="C59" s="388" t="s">
        <v>10193</v>
      </c>
      <c r="D59" s="388">
        <v>25</v>
      </c>
      <c r="E59" s="388" t="s">
        <v>36</v>
      </c>
      <c r="F59" s="388" t="s">
        <v>34</v>
      </c>
      <c r="G59" s="388" t="s">
        <v>10</v>
      </c>
      <c r="H59" s="388">
        <v>5</v>
      </c>
      <c r="I59" s="388">
        <v>4</v>
      </c>
      <c r="J59" s="548">
        <v>0.55600000000000005</v>
      </c>
      <c r="K59" s="556">
        <v>3.88</v>
      </c>
      <c r="L59" s="388">
        <v>13</v>
      </c>
      <c r="M59" s="388">
        <v>11</v>
      </c>
      <c r="N59" s="388">
        <v>1</v>
      </c>
      <c r="O59" s="388">
        <v>0</v>
      </c>
      <c r="P59" s="388">
        <v>0</v>
      </c>
      <c r="Q59" s="388">
        <v>0</v>
      </c>
      <c r="R59" s="557">
        <v>65</v>
      </c>
      <c r="S59" s="388">
        <v>74</v>
      </c>
      <c r="T59" s="388">
        <v>34</v>
      </c>
      <c r="U59" s="388">
        <v>28</v>
      </c>
      <c r="V59" s="388">
        <v>5</v>
      </c>
      <c r="W59" s="388">
        <v>21</v>
      </c>
      <c r="X59" s="388">
        <v>0</v>
      </c>
      <c r="Y59" s="388">
        <v>43</v>
      </c>
      <c r="Z59" s="388">
        <v>2</v>
      </c>
      <c r="AA59" s="388">
        <v>0</v>
      </c>
      <c r="AB59" s="388">
        <v>5</v>
      </c>
      <c r="AC59" s="388">
        <v>283</v>
      </c>
      <c r="AD59" s="388">
        <v>107</v>
      </c>
      <c r="AE59" s="388">
        <v>3.9</v>
      </c>
      <c r="AF59" s="548">
        <v>1.462</v>
      </c>
      <c r="AG59" s="557">
        <v>10.199999999999999</v>
      </c>
      <c r="AH59" s="557">
        <v>0.7</v>
      </c>
      <c r="AI59" s="557">
        <v>2.9</v>
      </c>
      <c r="AJ59" s="557">
        <v>6</v>
      </c>
      <c r="AK59" s="557">
        <v>2.0499999999999998</v>
      </c>
      <c r="AM59" s="388">
        <v>128</v>
      </c>
      <c r="AN59" s="388">
        <v>0</v>
      </c>
      <c r="AO59" s="388">
        <v>39</v>
      </c>
      <c r="AP59" s="388">
        <v>15</v>
      </c>
      <c r="AQ59" s="388">
        <v>2</v>
      </c>
      <c r="AR59" s="388">
        <v>3</v>
      </c>
      <c r="AS59" s="388">
        <v>16</v>
      </c>
      <c r="AT59" s="388">
        <v>12</v>
      </c>
      <c r="AU59" s="388">
        <v>18</v>
      </c>
      <c r="AV59" s="548">
        <v>0.30499999999999999</v>
      </c>
      <c r="AW59" s="548">
        <v>0.36199999999999999</v>
      </c>
      <c r="AX59" s="548">
        <v>0.52300000000000002</v>
      </c>
      <c r="AY59" s="548">
        <v>0.88500000000000001</v>
      </c>
      <c r="BA59" s="388">
        <v>127</v>
      </c>
      <c r="BB59" s="388">
        <v>0</v>
      </c>
      <c r="BC59" s="388">
        <v>35</v>
      </c>
      <c r="BD59" s="388">
        <v>5</v>
      </c>
      <c r="BE59" s="388">
        <v>1</v>
      </c>
      <c r="BF59" s="388">
        <v>2</v>
      </c>
      <c r="BG59" s="388">
        <v>14</v>
      </c>
      <c r="BH59" s="388">
        <v>9</v>
      </c>
      <c r="BI59" s="388">
        <v>25</v>
      </c>
      <c r="BJ59" s="548">
        <v>0.27600000000000002</v>
      </c>
      <c r="BK59" s="548">
        <v>0.32900000000000001</v>
      </c>
      <c r="BL59" s="548">
        <v>0.378</v>
      </c>
      <c r="BM59" s="548">
        <v>0.70699999999999996</v>
      </c>
    </row>
    <row r="60" spans="1:65">
      <c r="A60" s="272" t="s">
        <v>8434</v>
      </c>
      <c r="B60" s="388" t="s">
        <v>8435</v>
      </c>
      <c r="C60" s="388" t="s">
        <v>10193</v>
      </c>
      <c r="D60" s="388">
        <v>25</v>
      </c>
      <c r="E60" s="388" t="s">
        <v>66</v>
      </c>
      <c r="F60" s="388" t="s">
        <v>43</v>
      </c>
      <c r="G60" s="388" t="s">
        <v>10</v>
      </c>
      <c r="H60" s="388">
        <v>5</v>
      </c>
      <c r="I60" s="388">
        <v>2</v>
      </c>
      <c r="J60" s="548">
        <v>0.71399999999999997</v>
      </c>
      <c r="K60" s="556">
        <v>2.4900000000000002</v>
      </c>
      <c r="L60" s="388">
        <v>69</v>
      </c>
      <c r="M60" s="388">
        <v>0</v>
      </c>
      <c r="N60" s="388">
        <v>9</v>
      </c>
      <c r="O60" s="388">
        <v>0</v>
      </c>
      <c r="P60" s="388">
        <v>0</v>
      </c>
      <c r="Q60" s="388">
        <v>1</v>
      </c>
      <c r="R60" s="557">
        <v>65</v>
      </c>
      <c r="S60" s="388">
        <v>34</v>
      </c>
      <c r="T60" s="388">
        <v>20</v>
      </c>
      <c r="U60" s="388">
        <v>18</v>
      </c>
      <c r="V60" s="388">
        <v>4</v>
      </c>
      <c r="W60" s="388">
        <v>37</v>
      </c>
      <c r="X60" s="388">
        <v>4</v>
      </c>
      <c r="Y60" s="388">
        <v>79</v>
      </c>
      <c r="Z60" s="388">
        <v>0</v>
      </c>
      <c r="AA60" s="388">
        <v>0</v>
      </c>
      <c r="AB60" s="388">
        <v>5</v>
      </c>
      <c r="AC60" s="388">
        <v>262</v>
      </c>
      <c r="AD60" s="388">
        <v>156</v>
      </c>
      <c r="AE60" s="388">
        <v>3.24</v>
      </c>
      <c r="AF60" s="548">
        <v>1.0920000000000001</v>
      </c>
      <c r="AG60" s="557">
        <v>4.7</v>
      </c>
      <c r="AH60" s="557">
        <v>0.6</v>
      </c>
      <c r="AI60" s="557">
        <v>5.0999999999999996</v>
      </c>
      <c r="AJ60" s="557">
        <v>10.9</v>
      </c>
      <c r="AK60" s="557">
        <v>2.14</v>
      </c>
      <c r="AM60" s="388">
        <v>85</v>
      </c>
      <c r="AN60" s="388">
        <v>0</v>
      </c>
      <c r="AO60" s="388">
        <v>16</v>
      </c>
      <c r="AP60" s="388">
        <v>3</v>
      </c>
      <c r="AQ60" s="388">
        <v>0</v>
      </c>
      <c r="AR60" s="388">
        <v>3</v>
      </c>
      <c r="AS60" s="388">
        <v>7</v>
      </c>
      <c r="AT60" s="388">
        <v>11</v>
      </c>
      <c r="AU60" s="388">
        <v>32</v>
      </c>
      <c r="AV60" s="548">
        <v>0.188</v>
      </c>
      <c r="AW60" s="548">
        <v>0.27800000000000002</v>
      </c>
      <c r="AX60" s="548">
        <v>0.32900000000000001</v>
      </c>
      <c r="AY60" s="548">
        <v>0.60699999999999998</v>
      </c>
      <c r="BA60" s="388">
        <v>136</v>
      </c>
      <c r="BB60" s="388">
        <v>0</v>
      </c>
      <c r="BC60" s="388">
        <v>18</v>
      </c>
      <c r="BD60" s="388">
        <v>3</v>
      </c>
      <c r="BE60" s="388">
        <v>0</v>
      </c>
      <c r="BF60" s="388">
        <v>1</v>
      </c>
      <c r="BG60" s="388">
        <v>10</v>
      </c>
      <c r="BH60" s="388">
        <v>26</v>
      </c>
      <c r="BI60" s="388">
        <v>47</v>
      </c>
      <c r="BJ60" s="548">
        <v>0.13200000000000001</v>
      </c>
      <c r="BK60" s="548">
        <v>0.26800000000000002</v>
      </c>
      <c r="BL60" s="548">
        <v>0.17599999999999999</v>
      </c>
      <c r="BM60" s="548">
        <v>0.44400000000000001</v>
      </c>
    </row>
    <row r="61" spans="1:65">
      <c r="A61" s="272" t="s">
        <v>10268</v>
      </c>
      <c r="B61" s="388" t="s">
        <v>10269</v>
      </c>
      <c r="C61" s="388" t="s">
        <v>10193</v>
      </c>
      <c r="D61" s="388">
        <v>24</v>
      </c>
      <c r="E61" s="388" t="s">
        <v>42</v>
      </c>
      <c r="F61" s="388" t="s">
        <v>43</v>
      </c>
      <c r="G61" s="388" t="s">
        <v>10</v>
      </c>
      <c r="H61" s="388">
        <v>3</v>
      </c>
      <c r="I61" s="388">
        <v>3</v>
      </c>
      <c r="J61" s="548">
        <v>0.5</v>
      </c>
      <c r="K61" s="556">
        <v>5.85</v>
      </c>
      <c r="L61" s="388">
        <v>17</v>
      </c>
      <c r="M61" s="388">
        <v>12</v>
      </c>
      <c r="N61" s="388">
        <v>2</v>
      </c>
      <c r="O61" s="388">
        <v>0</v>
      </c>
      <c r="P61" s="388">
        <v>0</v>
      </c>
      <c r="Q61" s="388">
        <v>0</v>
      </c>
      <c r="R61" s="557">
        <v>64.667000000000002</v>
      </c>
      <c r="S61" s="388">
        <v>69</v>
      </c>
      <c r="T61" s="388">
        <v>43</v>
      </c>
      <c r="U61" s="388">
        <v>42</v>
      </c>
      <c r="V61" s="388">
        <v>14</v>
      </c>
      <c r="W61" s="388">
        <v>20</v>
      </c>
      <c r="X61" s="388">
        <v>1</v>
      </c>
      <c r="Y61" s="388">
        <v>45</v>
      </c>
      <c r="Z61" s="388">
        <v>4</v>
      </c>
      <c r="AA61" s="388">
        <v>0</v>
      </c>
      <c r="AB61" s="388">
        <v>4</v>
      </c>
      <c r="AC61" s="388">
        <v>282</v>
      </c>
      <c r="AD61" s="388">
        <v>63</v>
      </c>
      <c r="AE61" s="388">
        <v>5.7</v>
      </c>
      <c r="AF61" s="548">
        <v>1.3759999999999999</v>
      </c>
      <c r="AG61" s="557">
        <v>9.6</v>
      </c>
      <c r="AH61" s="557">
        <v>1.9</v>
      </c>
      <c r="AI61" s="557">
        <v>2.8</v>
      </c>
      <c r="AJ61" s="557">
        <v>6.3</v>
      </c>
      <c r="AK61" s="557">
        <v>2.25</v>
      </c>
      <c r="AM61" s="388">
        <v>108</v>
      </c>
      <c r="AN61" s="388">
        <v>0</v>
      </c>
      <c r="AO61" s="388">
        <v>25</v>
      </c>
      <c r="AP61" s="388">
        <v>3</v>
      </c>
      <c r="AQ61" s="388">
        <v>0</v>
      </c>
      <c r="AR61" s="388">
        <v>4</v>
      </c>
      <c r="AS61" s="388">
        <v>9</v>
      </c>
      <c r="AT61" s="388">
        <v>10</v>
      </c>
      <c r="AU61" s="388">
        <v>14</v>
      </c>
      <c r="AV61" s="548">
        <v>0.23100000000000001</v>
      </c>
      <c r="AW61" s="548">
        <v>0.30299999999999999</v>
      </c>
      <c r="AX61" s="548">
        <v>0.37</v>
      </c>
      <c r="AY61" s="548">
        <v>0.67300000000000004</v>
      </c>
      <c r="BA61" s="388">
        <v>149</v>
      </c>
      <c r="BB61" s="388">
        <v>0</v>
      </c>
      <c r="BC61" s="388">
        <v>44</v>
      </c>
      <c r="BD61" s="388">
        <v>8</v>
      </c>
      <c r="BE61" s="388">
        <v>0</v>
      </c>
      <c r="BF61" s="388">
        <v>10</v>
      </c>
      <c r="BG61" s="388">
        <v>32</v>
      </c>
      <c r="BH61" s="388">
        <v>10</v>
      </c>
      <c r="BI61" s="388">
        <v>31</v>
      </c>
      <c r="BJ61" s="548">
        <v>0.29499999999999998</v>
      </c>
      <c r="BK61" s="548">
        <v>0.35199999999999998</v>
      </c>
      <c r="BL61" s="548">
        <v>0.55000000000000004</v>
      </c>
      <c r="BM61" s="548">
        <v>0.90200000000000002</v>
      </c>
    </row>
    <row r="62" spans="1:65">
      <c r="A62" s="272" t="s">
        <v>8392</v>
      </c>
      <c r="B62" s="388" t="s">
        <v>8393</v>
      </c>
      <c r="C62" s="388" t="s">
        <v>10193</v>
      </c>
      <c r="D62" s="388">
        <v>27</v>
      </c>
      <c r="E62" s="388" t="s">
        <v>51</v>
      </c>
      <c r="F62" s="388" t="s">
        <v>43</v>
      </c>
      <c r="G62" s="388" t="s">
        <v>10</v>
      </c>
      <c r="H62" s="388">
        <v>6</v>
      </c>
      <c r="I62" s="388">
        <v>3</v>
      </c>
      <c r="J62" s="548">
        <v>0.66700000000000004</v>
      </c>
      <c r="K62" s="556">
        <v>2.25</v>
      </c>
      <c r="L62" s="388">
        <v>54</v>
      </c>
      <c r="M62" s="388">
        <v>0</v>
      </c>
      <c r="N62" s="388">
        <v>20</v>
      </c>
      <c r="O62" s="388">
        <v>0</v>
      </c>
      <c r="P62" s="388">
        <v>0</v>
      </c>
      <c r="Q62" s="388">
        <v>0</v>
      </c>
      <c r="R62" s="557">
        <v>64</v>
      </c>
      <c r="S62" s="388">
        <v>57</v>
      </c>
      <c r="T62" s="388">
        <v>17</v>
      </c>
      <c r="U62" s="388">
        <v>16</v>
      </c>
      <c r="V62" s="388">
        <v>3</v>
      </c>
      <c r="W62" s="388">
        <v>23</v>
      </c>
      <c r="X62" s="388">
        <v>6</v>
      </c>
      <c r="Y62" s="388">
        <v>58</v>
      </c>
      <c r="Z62" s="388">
        <v>1</v>
      </c>
      <c r="AA62" s="388">
        <v>2</v>
      </c>
      <c r="AB62" s="388">
        <v>1</v>
      </c>
      <c r="AC62" s="388">
        <v>271</v>
      </c>
      <c r="AD62" s="388">
        <v>182</v>
      </c>
      <c r="AE62" s="388">
        <v>3.08</v>
      </c>
      <c r="AF62" s="548">
        <v>1.25</v>
      </c>
      <c r="AG62" s="557">
        <v>8</v>
      </c>
      <c r="AH62" s="557">
        <v>0.4</v>
      </c>
      <c r="AI62" s="557">
        <v>3.2</v>
      </c>
      <c r="AJ62" s="557">
        <v>8.1999999999999993</v>
      </c>
      <c r="AK62" s="557">
        <v>2.52</v>
      </c>
      <c r="AM62" s="388">
        <v>89</v>
      </c>
      <c r="AN62" s="388">
        <v>0</v>
      </c>
      <c r="AO62" s="388">
        <v>26</v>
      </c>
      <c r="AP62" s="388">
        <v>7</v>
      </c>
      <c r="AQ62" s="388">
        <v>0</v>
      </c>
      <c r="AR62" s="388">
        <v>1</v>
      </c>
      <c r="AS62" s="388">
        <v>10</v>
      </c>
      <c r="AT62" s="388">
        <v>10</v>
      </c>
      <c r="AU62" s="388">
        <v>23</v>
      </c>
      <c r="AV62" s="548">
        <v>0.29199999999999998</v>
      </c>
      <c r="AW62" s="548">
        <v>0.35299999999999998</v>
      </c>
      <c r="AX62" s="548">
        <v>0.40400000000000003</v>
      </c>
      <c r="AY62" s="548">
        <v>0.75700000000000001</v>
      </c>
      <c r="BA62" s="388">
        <v>152</v>
      </c>
      <c r="BB62" s="388">
        <v>0</v>
      </c>
      <c r="BC62" s="388">
        <v>31</v>
      </c>
      <c r="BD62" s="388">
        <v>5</v>
      </c>
      <c r="BE62" s="388">
        <v>1</v>
      </c>
      <c r="BF62" s="388">
        <v>2</v>
      </c>
      <c r="BG62" s="388">
        <v>8</v>
      </c>
      <c r="BH62" s="388">
        <v>13</v>
      </c>
      <c r="BI62" s="388">
        <v>35</v>
      </c>
      <c r="BJ62" s="548">
        <v>0.20399999999999999</v>
      </c>
      <c r="BK62" s="548">
        <v>0.27100000000000002</v>
      </c>
      <c r="BL62" s="548">
        <v>0.28899999999999998</v>
      </c>
      <c r="BM62" s="548">
        <v>0.56000000000000005</v>
      </c>
    </row>
    <row r="63" spans="1:65">
      <c r="A63" s="272" t="s">
        <v>10270</v>
      </c>
      <c r="B63" s="388" t="s">
        <v>10271</v>
      </c>
      <c r="C63" s="388" t="s">
        <v>10193</v>
      </c>
      <c r="D63" s="388">
        <v>26</v>
      </c>
      <c r="E63" s="388" t="s">
        <v>56</v>
      </c>
      <c r="F63" s="388" t="s">
        <v>43</v>
      </c>
      <c r="G63" s="388" t="s">
        <v>35</v>
      </c>
      <c r="H63" s="388">
        <v>6</v>
      </c>
      <c r="I63" s="388">
        <v>1</v>
      </c>
      <c r="J63" s="548">
        <v>0.85699999999999998</v>
      </c>
      <c r="K63" s="556">
        <v>3.11</v>
      </c>
      <c r="L63" s="388">
        <v>60</v>
      </c>
      <c r="M63" s="388">
        <v>0</v>
      </c>
      <c r="N63" s="388">
        <v>14</v>
      </c>
      <c r="O63" s="388">
        <v>0</v>
      </c>
      <c r="P63" s="388">
        <v>0</v>
      </c>
      <c r="Q63" s="388">
        <v>1</v>
      </c>
      <c r="R63" s="557">
        <v>63.667000000000002</v>
      </c>
      <c r="S63" s="388">
        <v>50</v>
      </c>
      <c r="T63" s="388">
        <v>26</v>
      </c>
      <c r="U63" s="388">
        <v>22</v>
      </c>
      <c r="V63" s="388">
        <v>6</v>
      </c>
      <c r="W63" s="388">
        <v>31</v>
      </c>
      <c r="X63" s="388">
        <v>5</v>
      </c>
      <c r="Y63" s="388">
        <v>67</v>
      </c>
      <c r="Z63" s="388">
        <v>3</v>
      </c>
      <c r="AA63" s="388">
        <v>0</v>
      </c>
      <c r="AB63" s="388">
        <v>2</v>
      </c>
      <c r="AC63" s="388">
        <v>266</v>
      </c>
      <c r="AD63" s="388">
        <v>130</v>
      </c>
      <c r="AE63" s="388">
        <v>3.88</v>
      </c>
      <c r="AF63" s="548">
        <v>1.272</v>
      </c>
      <c r="AG63" s="557">
        <v>7.1</v>
      </c>
      <c r="AH63" s="557">
        <v>0.8</v>
      </c>
      <c r="AI63" s="557">
        <v>4.4000000000000004</v>
      </c>
      <c r="AJ63" s="557">
        <v>9.5</v>
      </c>
      <c r="AK63" s="557">
        <v>2.16</v>
      </c>
      <c r="AM63" s="388">
        <v>95</v>
      </c>
      <c r="AN63" s="388">
        <v>0</v>
      </c>
      <c r="AO63" s="388">
        <v>24</v>
      </c>
      <c r="AP63" s="388">
        <v>4</v>
      </c>
      <c r="AQ63" s="388">
        <v>0</v>
      </c>
      <c r="AR63" s="388">
        <v>4</v>
      </c>
      <c r="AS63" s="388">
        <v>14</v>
      </c>
      <c r="AT63" s="388">
        <v>10</v>
      </c>
      <c r="AU63" s="388">
        <v>26</v>
      </c>
      <c r="AV63" s="548">
        <v>0.253</v>
      </c>
      <c r="AW63" s="548">
        <v>0.33</v>
      </c>
      <c r="AX63" s="548">
        <v>0.42099999999999999</v>
      </c>
      <c r="AY63" s="548">
        <v>0.751</v>
      </c>
      <c r="BA63" s="388">
        <v>134</v>
      </c>
      <c r="BB63" s="388">
        <v>0</v>
      </c>
      <c r="BC63" s="388">
        <v>26</v>
      </c>
      <c r="BD63" s="388">
        <v>5</v>
      </c>
      <c r="BE63" s="388">
        <v>0</v>
      </c>
      <c r="BF63" s="388">
        <v>2</v>
      </c>
      <c r="BG63" s="388">
        <v>10</v>
      </c>
      <c r="BH63" s="388">
        <v>21</v>
      </c>
      <c r="BI63" s="388">
        <v>41</v>
      </c>
      <c r="BJ63" s="548">
        <v>0.19400000000000001</v>
      </c>
      <c r="BK63" s="548">
        <v>0.31</v>
      </c>
      <c r="BL63" s="548">
        <v>0.27600000000000002</v>
      </c>
      <c r="BM63" s="548">
        <v>0.58599999999999997</v>
      </c>
    </row>
    <row r="64" spans="1:65">
      <c r="A64" s="272" t="s">
        <v>10272</v>
      </c>
      <c r="B64" s="388" t="s">
        <v>10273</v>
      </c>
      <c r="C64" s="388" t="s">
        <v>10193</v>
      </c>
      <c r="D64" s="388">
        <v>35</v>
      </c>
      <c r="E64" s="388" t="s">
        <v>38</v>
      </c>
      <c r="F64" s="388" t="s">
        <v>34</v>
      </c>
      <c r="G64" s="388" t="s">
        <v>10</v>
      </c>
      <c r="H64" s="388">
        <v>5</v>
      </c>
      <c r="I64" s="388">
        <v>3</v>
      </c>
      <c r="J64" s="548">
        <v>0.625</v>
      </c>
      <c r="K64" s="556">
        <v>3.84</v>
      </c>
      <c r="L64" s="388">
        <v>62</v>
      </c>
      <c r="M64" s="388">
        <v>1</v>
      </c>
      <c r="N64" s="388">
        <v>14</v>
      </c>
      <c r="O64" s="388">
        <v>0</v>
      </c>
      <c r="P64" s="388">
        <v>0</v>
      </c>
      <c r="Q64" s="388">
        <v>2</v>
      </c>
      <c r="R64" s="557">
        <v>63.332999999999998</v>
      </c>
      <c r="S64" s="388">
        <v>64</v>
      </c>
      <c r="T64" s="388">
        <v>38</v>
      </c>
      <c r="U64" s="388">
        <v>27</v>
      </c>
      <c r="V64" s="388">
        <v>9</v>
      </c>
      <c r="W64" s="388">
        <v>22</v>
      </c>
      <c r="X64" s="388">
        <v>1</v>
      </c>
      <c r="Y64" s="388">
        <v>45</v>
      </c>
      <c r="Z64" s="388">
        <v>1</v>
      </c>
      <c r="AA64" s="388">
        <v>0</v>
      </c>
      <c r="AB64" s="388">
        <v>5</v>
      </c>
      <c r="AC64" s="388">
        <v>268</v>
      </c>
      <c r="AD64" s="388">
        <v>109</v>
      </c>
      <c r="AE64" s="388">
        <v>4.68</v>
      </c>
      <c r="AF64" s="548">
        <v>1.3580000000000001</v>
      </c>
      <c r="AG64" s="557">
        <v>9.1</v>
      </c>
      <c r="AH64" s="557">
        <v>1.3</v>
      </c>
      <c r="AI64" s="557">
        <v>3.1</v>
      </c>
      <c r="AJ64" s="557">
        <v>6.4</v>
      </c>
      <c r="AK64" s="557">
        <v>2.0499999999999998</v>
      </c>
      <c r="AM64" s="388">
        <v>103</v>
      </c>
      <c r="AN64" s="388">
        <v>0</v>
      </c>
      <c r="AO64" s="388">
        <v>31</v>
      </c>
      <c r="AP64" s="388">
        <v>5</v>
      </c>
      <c r="AQ64" s="388">
        <v>1</v>
      </c>
      <c r="AR64" s="388">
        <v>6</v>
      </c>
      <c r="AS64" s="388">
        <v>17</v>
      </c>
      <c r="AT64" s="388">
        <v>7</v>
      </c>
      <c r="AU64" s="388">
        <v>16</v>
      </c>
      <c r="AV64" s="548">
        <v>0.30099999999999999</v>
      </c>
      <c r="AW64" s="548">
        <v>0.34200000000000003</v>
      </c>
      <c r="AX64" s="548">
        <v>0.54400000000000004</v>
      </c>
      <c r="AY64" s="548">
        <v>0.88600000000000001</v>
      </c>
      <c r="BA64" s="388">
        <v>136</v>
      </c>
      <c r="BB64" s="388">
        <v>0</v>
      </c>
      <c r="BC64" s="388">
        <v>33</v>
      </c>
      <c r="BD64" s="388">
        <v>1</v>
      </c>
      <c r="BE64" s="388">
        <v>0</v>
      </c>
      <c r="BF64" s="388">
        <v>3</v>
      </c>
      <c r="BG64" s="388">
        <v>20</v>
      </c>
      <c r="BH64" s="388">
        <v>15</v>
      </c>
      <c r="BI64" s="388">
        <v>29</v>
      </c>
      <c r="BJ64" s="548">
        <v>0.24299999999999999</v>
      </c>
      <c r="BK64" s="548">
        <v>0.316</v>
      </c>
      <c r="BL64" s="548">
        <v>0.316</v>
      </c>
      <c r="BM64" s="548">
        <v>0.63200000000000001</v>
      </c>
    </row>
    <row r="65" spans="1:65">
      <c r="A65" s="272" t="s">
        <v>8458</v>
      </c>
      <c r="B65" s="388" t="s">
        <v>8459</v>
      </c>
      <c r="C65" s="388" t="s">
        <v>10193</v>
      </c>
      <c r="D65" s="388">
        <v>26</v>
      </c>
      <c r="E65" s="388" t="s">
        <v>56</v>
      </c>
      <c r="F65" s="388" t="s">
        <v>43</v>
      </c>
      <c r="G65" s="388" t="s">
        <v>10</v>
      </c>
      <c r="H65" s="388">
        <v>4</v>
      </c>
      <c r="I65" s="388">
        <v>1</v>
      </c>
      <c r="J65" s="548">
        <v>0.8</v>
      </c>
      <c r="K65" s="556">
        <v>2.86</v>
      </c>
      <c r="L65" s="388">
        <v>53</v>
      </c>
      <c r="M65" s="388">
        <v>0</v>
      </c>
      <c r="N65" s="388">
        <v>8</v>
      </c>
      <c r="O65" s="388">
        <v>0</v>
      </c>
      <c r="P65" s="388">
        <v>0</v>
      </c>
      <c r="Q65" s="388">
        <v>1</v>
      </c>
      <c r="R65" s="557">
        <v>63</v>
      </c>
      <c r="S65" s="388">
        <v>50</v>
      </c>
      <c r="T65" s="388">
        <v>22</v>
      </c>
      <c r="U65" s="388">
        <v>20</v>
      </c>
      <c r="V65" s="388">
        <v>2</v>
      </c>
      <c r="W65" s="388">
        <v>27</v>
      </c>
      <c r="X65" s="388">
        <v>7</v>
      </c>
      <c r="Y65" s="388">
        <v>43</v>
      </c>
      <c r="Z65" s="388">
        <v>1</v>
      </c>
      <c r="AA65" s="388">
        <v>0</v>
      </c>
      <c r="AB65" s="388">
        <v>2</v>
      </c>
      <c r="AC65" s="388">
        <v>259</v>
      </c>
      <c r="AD65" s="388">
        <v>142</v>
      </c>
      <c r="AE65" s="388">
        <v>3.54</v>
      </c>
      <c r="AF65" s="548">
        <v>1.222</v>
      </c>
      <c r="AG65" s="557">
        <v>7.1</v>
      </c>
      <c r="AH65" s="557">
        <v>0.3</v>
      </c>
      <c r="AI65" s="557">
        <v>3.9</v>
      </c>
      <c r="AJ65" s="557">
        <v>6.1</v>
      </c>
      <c r="AK65" s="557">
        <v>1.59</v>
      </c>
      <c r="AM65" s="388">
        <v>86</v>
      </c>
      <c r="AN65" s="388">
        <v>0</v>
      </c>
      <c r="AO65" s="388">
        <v>19</v>
      </c>
      <c r="AP65" s="388">
        <v>4</v>
      </c>
      <c r="AQ65" s="388">
        <v>0</v>
      </c>
      <c r="AR65" s="388">
        <v>0</v>
      </c>
      <c r="AS65" s="388">
        <v>9</v>
      </c>
      <c r="AT65" s="388">
        <v>16</v>
      </c>
      <c r="AU65" s="388">
        <v>14</v>
      </c>
      <c r="AV65" s="548">
        <v>0.221</v>
      </c>
      <c r="AW65" s="548">
        <v>0.34</v>
      </c>
      <c r="AX65" s="548">
        <v>0.26700000000000002</v>
      </c>
      <c r="AY65" s="548">
        <v>0.60699999999999998</v>
      </c>
      <c r="BA65" s="388">
        <v>140</v>
      </c>
      <c r="BB65" s="388">
        <v>0</v>
      </c>
      <c r="BC65" s="388">
        <v>31</v>
      </c>
      <c r="BD65" s="388">
        <v>11</v>
      </c>
      <c r="BE65" s="388">
        <v>0</v>
      </c>
      <c r="BF65" s="388">
        <v>2</v>
      </c>
      <c r="BG65" s="388">
        <v>17</v>
      </c>
      <c r="BH65" s="388">
        <v>11</v>
      </c>
      <c r="BI65" s="388">
        <v>29</v>
      </c>
      <c r="BJ65" s="548">
        <v>0.221</v>
      </c>
      <c r="BK65" s="548">
        <v>0.27700000000000002</v>
      </c>
      <c r="BL65" s="548">
        <v>0.34300000000000003</v>
      </c>
      <c r="BM65" s="548">
        <v>0.62</v>
      </c>
    </row>
    <row r="66" spans="1:65">
      <c r="A66" s="272" t="s">
        <v>8313</v>
      </c>
      <c r="B66" s="388" t="s">
        <v>8314</v>
      </c>
      <c r="C66" s="388" t="s">
        <v>10193</v>
      </c>
      <c r="D66" s="388">
        <v>23</v>
      </c>
      <c r="E66" s="388" t="s">
        <v>88</v>
      </c>
      <c r="F66" s="388" t="s">
        <v>34</v>
      </c>
      <c r="G66" s="388" t="s">
        <v>10</v>
      </c>
      <c r="H66" s="388">
        <v>5</v>
      </c>
      <c r="I66" s="388">
        <v>4</v>
      </c>
      <c r="J66" s="548">
        <v>0.55600000000000005</v>
      </c>
      <c r="K66" s="556">
        <v>4.3099999999999996</v>
      </c>
      <c r="L66" s="388">
        <v>68</v>
      </c>
      <c r="M66" s="388">
        <v>0</v>
      </c>
      <c r="N66" s="388">
        <v>17</v>
      </c>
      <c r="O66" s="388">
        <v>0</v>
      </c>
      <c r="P66" s="388">
        <v>0</v>
      </c>
      <c r="Q66" s="388">
        <v>3</v>
      </c>
      <c r="R66" s="557">
        <v>62.667000000000002</v>
      </c>
      <c r="S66" s="388">
        <v>53</v>
      </c>
      <c r="T66" s="388">
        <v>34</v>
      </c>
      <c r="U66" s="388">
        <v>30</v>
      </c>
      <c r="V66" s="388">
        <v>5</v>
      </c>
      <c r="W66" s="388">
        <v>22</v>
      </c>
      <c r="X66" s="388">
        <v>3</v>
      </c>
      <c r="Y66" s="388">
        <v>78</v>
      </c>
      <c r="Z66" s="388">
        <v>3</v>
      </c>
      <c r="AA66" s="388">
        <v>0</v>
      </c>
      <c r="AB66" s="388">
        <v>3</v>
      </c>
      <c r="AC66" s="388">
        <v>267</v>
      </c>
      <c r="AD66" s="388">
        <v>102</v>
      </c>
      <c r="AE66" s="388">
        <v>2.91</v>
      </c>
      <c r="AF66" s="548">
        <v>1.1970000000000001</v>
      </c>
      <c r="AG66" s="557">
        <v>7.6</v>
      </c>
      <c r="AH66" s="557">
        <v>0.7</v>
      </c>
      <c r="AI66" s="557">
        <v>3.2</v>
      </c>
      <c r="AJ66" s="557">
        <v>11.2</v>
      </c>
      <c r="AK66" s="557">
        <v>3.55</v>
      </c>
      <c r="AM66" s="388">
        <v>110</v>
      </c>
      <c r="AN66" s="388">
        <v>0</v>
      </c>
      <c r="AO66" s="388">
        <v>23</v>
      </c>
      <c r="AP66" s="388">
        <v>5</v>
      </c>
      <c r="AQ66" s="388">
        <v>1</v>
      </c>
      <c r="AR66" s="388">
        <v>4</v>
      </c>
      <c r="AS66" s="388">
        <v>13</v>
      </c>
      <c r="AT66" s="388">
        <v>16</v>
      </c>
      <c r="AU66" s="388">
        <v>43</v>
      </c>
      <c r="AV66" s="548">
        <v>0.21099999999999999</v>
      </c>
      <c r="AW66" s="548">
        <v>0.317</v>
      </c>
      <c r="AX66" s="548">
        <v>0.38500000000000001</v>
      </c>
      <c r="AY66" s="548">
        <v>0.70199999999999996</v>
      </c>
      <c r="BA66" s="388">
        <v>130</v>
      </c>
      <c r="BB66" s="388">
        <v>0</v>
      </c>
      <c r="BC66" s="388">
        <v>30</v>
      </c>
      <c r="BD66" s="388">
        <v>9</v>
      </c>
      <c r="BE66" s="388">
        <v>0</v>
      </c>
      <c r="BF66" s="388">
        <v>1</v>
      </c>
      <c r="BG66" s="388">
        <v>18</v>
      </c>
      <c r="BH66" s="388">
        <v>6</v>
      </c>
      <c r="BI66" s="388">
        <v>35</v>
      </c>
      <c r="BJ66" s="548">
        <v>0.23100000000000001</v>
      </c>
      <c r="BK66" s="548">
        <v>0.27100000000000002</v>
      </c>
      <c r="BL66" s="548">
        <v>0.32300000000000001</v>
      </c>
      <c r="BM66" s="548">
        <v>0.59399999999999997</v>
      </c>
    </row>
    <row r="67" spans="1:65">
      <c r="A67" s="272" t="s">
        <v>8356</v>
      </c>
      <c r="B67" s="388" t="s">
        <v>8357</v>
      </c>
      <c r="C67" s="388" t="s">
        <v>10193</v>
      </c>
      <c r="D67" s="388">
        <v>24</v>
      </c>
      <c r="E67" s="388" t="s">
        <v>56</v>
      </c>
      <c r="F67" s="388" t="s">
        <v>43</v>
      </c>
      <c r="G67" s="388" t="s">
        <v>35</v>
      </c>
      <c r="H67" s="388">
        <v>4</v>
      </c>
      <c r="I67" s="388">
        <v>3</v>
      </c>
      <c r="J67" s="548">
        <v>0.57099999999999995</v>
      </c>
      <c r="K67" s="556">
        <v>3.23</v>
      </c>
      <c r="L67" s="388">
        <v>65</v>
      </c>
      <c r="M67" s="388">
        <v>0</v>
      </c>
      <c r="N67" s="388">
        <v>31</v>
      </c>
      <c r="O67" s="388">
        <v>0</v>
      </c>
      <c r="P67" s="388">
        <v>0</v>
      </c>
      <c r="Q67" s="388">
        <v>15</v>
      </c>
      <c r="R67" s="557">
        <v>61.332999999999998</v>
      </c>
      <c r="S67" s="388">
        <v>57</v>
      </c>
      <c r="T67" s="388">
        <v>23</v>
      </c>
      <c r="U67" s="388">
        <v>22</v>
      </c>
      <c r="V67" s="388">
        <v>3</v>
      </c>
      <c r="W67" s="388">
        <v>22</v>
      </c>
      <c r="X67" s="388">
        <v>1</v>
      </c>
      <c r="Y67" s="388">
        <v>69</v>
      </c>
      <c r="Z67" s="388">
        <v>2</v>
      </c>
      <c r="AA67" s="388">
        <v>0</v>
      </c>
      <c r="AB67" s="388">
        <v>5</v>
      </c>
      <c r="AC67" s="388">
        <v>260</v>
      </c>
      <c r="AD67" s="388">
        <v>126</v>
      </c>
      <c r="AE67" s="388">
        <v>2.72</v>
      </c>
      <c r="AF67" s="548">
        <v>1.288</v>
      </c>
      <c r="AG67" s="557">
        <v>8.4</v>
      </c>
      <c r="AH67" s="557">
        <v>0.4</v>
      </c>
      <c r="AI67" s="557">
        <v>3.2</v>
      </c>
      <c r="AJ67" s="557">
        <v>10.1</v>
      </c>
      <c r="AK67" s="557">
        <v>3.14</v>
      </c>
      <c r="AM67" s="388">
        <v>80</v>
      </c>
      <c r="AN67" s="388">
        <v>0</v>
      </c>
      <c r="AO67" s="388">
        <v>18</v>
      </c>
      <c r="AP67" s="388">
        <v>2</v>
      </c>
      <c r="AQ67" s="388">
        <v>0</v>
      </c>
      <c r="AR67" s="388">
        <v>0</v>
      </c>
      <c r="AS67" s="388">
        <v>4</v>
      </c>
      <c r="AT67" s="388">
        <v>6</v>
      </c>
      <c r="AU67" s="388">
        <v>27</v>
      </c>
      <c r="AV67" s="548">
        <v>0.22500000000000001</v>
      </c>
      <c r="AW67" s="548">
        <v>0.27900000000000003</v>
      </c>
      <c r="AX67" s="548">
        <v>0.25</v>
      </c>
      <c r="AY67" s="548">
        <v>0.52900000000000003</v>
      </c>
      <c r="BA67" s="388">
        <v>154</v>
      </c>
      <c r="BB67" s="388">
        <v>0</v>
      </c>
      <c r="BC67" s="388">
        <v>39</v>
      </c>
      <c r="BD67" s="388">
        <v>7</v>
      </c>
      <c r="BE67" s="388">
        <v>1</v>
      </c>
      <c r="BF67" s="388">
        <v>3</v>
      </c>
      <c r="BG67" s="388">
        <v>18</v>
      </c>
      <c r="BH67" s="388">
        <v>16</v>
      </c>
      <c r="BI67" s="388">
        <v>42</v>
      </c>
      <c r="BJ67" s="548">
        <v>0.253</v>
      </c>
      <c r="BK67" s="548">
        <v>0.32900000000000001</v>
      </c>
      <c r="BL67" s="548">
        <v>0.37</v>
      </c>
      <c r="BM67" s="548">
        <v>0.69899999999999995</v>
      </c>
    </row>
    <row r="68" spans="1:65">
      <c r="A68" s="272" t="s">
        <v>8217</v>
      </c>
      <c r="B68" s="388" t="s">
        <v>8218</v>
      </c>
      <c r="C68" s="388" t="s">
        <v>10193</v>
      </c>
      <c r="D68" s="388">
        <v>26</v>
      </c>
      <c r="E68" s="388" t="s">
        <v>128</v>
      </c>
      <c r="F68" s="388" t="s">
        <v>43</v>
      </c>
      <c r="G68" s="388" t="s">
        <v>35</v>
      </c>
      <c r="H68" s="388">
        <v>3</v>
      </c>
      <c r="I68" s="388">
        <v>4</v>
      </c>
      <c r="J68" s="548">
        <v>0.42899999999999999</v>
      </c>
      <c r="K68" s="556">
        <v>2.0499999999999998</v>
      </c>
      <c r="L68" s="388">
        <v>41</v>
      </c>
      <c r="M68" s="388">
        <v>5</v>
      </c>
      <c r="N68" s="388">
        <v>5</v>
      </c>
      <c r="O68" s="388">
        <v>0</v>
      </c>
      <c r="P68" s="388">
        <v>0</v>
      </c>
      <c r="Q68" s="388">
        <v>0</v>
      </c>
      <c r="R68" s="557">
        <v>61.332999999999998</v>
      </c>
      <c r="S68" s="388">
        <v>39</v>
      </c>
      <c r="T68" s="388">
        <v>16</v>
      </c>
      <c r="U68" s="388">
        <v>14</v>
      </c>
      <c r="V68" s="388">
        <v>6</v>
      </c>
      <c r="W68" s="388">
        <v>21</v>
      </c>
      <c r="X68" s="388">
        <v>1</v>
      </c>
      <c r="Y68" s="388">
        <v>69</v>
      </c>
      <c r="Z68" s="388">
        <v>3</v>
      </c>
      <c r="AA68" s="388">
        <v>0</v>
      </c>
      <c r="AB68" s="388">
        <v>2</v>
      </c>
      <c r="AC68" s="388">
        <v>245</v>
      </c>
      <c r="AD68" s="388">
        <v>188</v>
      </c>
      <c r="AE68" s="388">
        <v>3.36</v>
      </c>
      <c r="AF68" s="548">
        <v>0.97799999999999998</v>
      </c>
      <c r="AG68" s="557">
        <v>5.7</v>
      </c>
      <c r="AH68" s="557">
        <v>0.9</v>
      </c>
      <c r="AI68" s="557">
        <v>3.1</v>
      </c>
      <c r="AJ68" s="557">
        <v>10.1</v>
      </c>
      <c r="AK68" s="557">
        <v>3.29</v>
      </c>
      <c r="AM68" s="388">
        <v>65</v>
      </c>
      <c r="AN68" s="388">
        <v>0</v>
      </c>
      <c r="AO68" s="388">
        <v>16</v>
      </c>
      <c r="AP68" s="388">
        <v>1</v>
      </c>
      <c r="AQ68" s="388">
        <v>1</v>
      </c>
      <c r="AR68" s="388">
        <v>3</v>
      </c>
      <c r="AS68" s="388">
        <v>7</v>
      </c>
      <c r="AT68" s="388">
        <v>9</v>
      </c>
      <c r="AU68" s="388">
        <v>20</v>
      </c>
      <c r="AV68" s="548">
        <v>0.246</v>
      </c>
      <c r="AW68" s="548">
        <v>0.34200000000000003</v>
      </c>
      <c r="AX68" s="548">
        <v>0.43099999999999999</v>
      </c>
      <c r="AY68" s="548">
        <v>0.77300000000000002</v>
      </c>
      <c r="BA68" s="388">
        <v>154</v>
      </c>
      <c r="BB68" s="388">
        <v>0</v>
      </c>
      <c r="BC68" s="388">
        <v>23</v>
      </c>
      <c r="BD68" s="388">
        <v>7</v>
      </c>
      <c r="BE68" s="388">
        <v>0</v>
      </c>
      <c r="BF68" s="388">
        <v>3</v>
      </c>
      <c r="BG68" s="388">
        <v>10</v>
      </c>
      <c r="BH68" s="388">
        <v>12</v>
      </c>
      <c r="BI68" s="388">
        <v>49</v>
      </c>
      <c r="BJ68" s="548">
        <v>0.14899999999999999</v>
      </c>
      <c r="BK68" s="548">
        <v>0.22</v>
      </c>
      <c r="BL68" s="548">
        <v>0.253</v>
      </c>
      <c r="BM68" s="548">
        <v>0.47299999999999998</v>
      </c>
    </row>
    <row r="69" spans="1:65">
      <c r="A69" s="272" t="s">
        <v>8364</v>
      </c>
      <c r="B69" s="388" t="s">
        <v>8365</v>
      </c>
      <c r="C69" s="388" t="s">
        <v>10193</v>
      </c>
      <c r="D69" s="388">
        <v>28</v>
      </c>
      <c r="E69" s="388" t="s">
        <v>56</v>
      </c>
      <c r="F69" s="388" t="s">
        <v>43</v>
      </c>
      <c r="G69" s="388" t="s">
        <v>10</v>
      </c>
      <c r="H69" s="388">
        <v>4</v>
      </c>
      <c r="I69" s="388">
        <v>0</v>
      </c>
      <c r="J69" s="548">
        <v>1</v>
      </c>
      <c r="K69" s="556">
        <v>3.43</v>
      </c>
      <c r="L69" s="388">
        <v>69</v>
      </c>
      <c r="M69" s="388">
        <v>0</v>
      </c>
      <c r="N69" s="388">
        <v>11</v>
      </c>
      <c r="O69" s="388">
        <v>0</v>
      </c>
      <c r="P69" s="388">
        <v>0</v>
      </c>
      <c r="Q69" s="388">
        <v>2</v>
      </c>
      <c r="R69" s="557">
        <v>60.332999999999998</v>
      </c>
      <c r="S69" s="388">
        <v>52</v>
      </c>
      <c r="T69" s="388">
        <v>27</v>
      </c>
      <c r="U69" s="388">
        <v>23</v>
      </c>
      <c r="V69" s="388">
        <v>3</v>
      </c>
      <c r="W69" s="388">
        <v>20</v>
      </c>
      <c r="X69" s="388">
        <v>1</v>
      </c>
      <c r="Y69" s="388">
        <v>69</v>
      </c>
      <c r="Z69" s="388">
        <v>5</v>
      </c>
      <c r="AA69" s="388">
        <v>0</v>
      </c>
      <c r="AB69" s="388">
        <v>2</v>
      </c>
      <c r="AC69" s="388">
        <v>255</v>
      </c>
      <c r="AD69" s="388">
        <v>118</v>
      </c>
      <c r="AE69" s="388">
        <v>2.76</v>
      </c>
      <c r="AF69" s="548">
        <v>1.1930000000000001</v>
      </c>
      <c r="AG69" s="557">
        <v>7.8</v>
      </c>
      <c r="AH69" s="557">
        <v>0.4</v>
      </c>
      <c r="AI69" s="557">
        <v>3</v>
      </c>
      <c r="AJ69" s="557">
        <v>10.3</v>
      </c>
      <c r="AK69" s="557">
        <v>3.45</v>
      </c>
      <c r="AM69" s="388">
        <v>83</v>
      </c>
      <c r="AN69" s="388">
        <v>0</v>
      </c>
      <c r="AO69" s="388">
        <v>24</v>
      </c>
      <c r="AP69" s="388">
        <v>8</v>
      </c>
      <c r="AQ69" s="388">
        <v>2</v>
      </c>
      <c r="AR69" s="388">
        <v>2</v>
      </c>
      <c r="AS69" s="388">
        <v>15</v>
      </c>
      <c r="AT69" s="388">
        <v>9</v>
      </c>
      <c r="AU69" s="388">
        <v>22</v>
      </c>
      <c r="AV69" s="548">
        <v>0.28899999999999998</v>
      </c>
      <c r="AW69" s="548">
        <v>0.38500000000000001</v>
      </c>
      <c r="AX69" s="548">
        <v>0.50600000000000001</v>
      </c>
      <c r="AY69" s="548">
        <v>0.89100000000000001</v>
      </c>
      <c r="BA69" s="388">
        <v>145</v>
      </c>
      <c r="BB69" s="388">
        <v>0</v>
      </c>
      <c r="BC69" s="388">
        <v>28</v>
      </c>
      <c r="BD69" s="388">
        <v>5</v>
      </c>
      <c r="BE69" s="388">
        <v>0</v>
      </c>
      <c r="BF69" s="388">
        <v>1</v>
      </c>
      <c r="BG69" s="388">
        <v>13</v>
      </c>
      <c r="BH69" s="388">
        <v>11</v>
      </c>
      <c r="BI69" s="388">
        <v>47</v>
      </c>
      <c r="BJ69" s="548">
        <v>0.193</v>
      </c>
      <c r="BK69" s="548">
        <v>0.253</v>
      </c>
      <c r="BL69" s="548">
        <v>0.248</v>
      </c>
      <c r="BM69" s="548">
        <v>0.501</v>
      </c>
    </row>
    <row r="70" spans="1:65">
      <c r="A70" s="272" t="s">
        <v>8378</v>
      </c>
      <c r="B70" s="388" t="s">
        <v>8379</v>
      </c>
      <c r="C70" s="388" t="s">
        <v>10193</v>
      </c>
      <c r="D70" s="388">
        <v>23</v>
      </c>
      <c r="E70" s="388" t="s">
        <v>46</v>
      </c>
      <c r="F70" s="388" t="s">
        <v>43</v>
      </c>
      <c r="G70" s="388" t="s">
        <v>10</v>
      </c>
      <c r="H70" s="388">
        <v>1</v>
      </c>
      <c r="I70" s="388">
        <v>2</v>
      </c>
      <c r="J70" s="548">
        <v>0.33300000000000002</v>
      </c>
      <c r="K70" s="556">
        <v>2.73</v>
      </c>
      <c r="L70" s="388">
        <v>60</v>
      </c>
      <c r="M70" s="388">
        <v>0</v>
      </c>
      <c r="N70" s="388">
        <v>14</v>
      </c>
      <c r="O70" s="388">
        <v>0</v>
      </c>
      <c r="P70" s="388">
        <v>0</v>
      </c>
      <c r="Q70" s="388">
        <v>3</v>
      </c>
      <c r="R70" s="557">
        <v>59.332999999999998</v>
      </c>
      <c r="S70" s="388">
        <v>54</v>
      </c>
      <c r="T70" s="388">
        <v>19</v>
      </c>
      <c r="U70" s="388">
        <v>18</v>
      </c>
      <c r="V70" s="388">
        <v>6</v>
      </c>
      <c r="W70" s="388">
        <v>17</v>
      </c>
      <c r="X70" s="388">
        <v>4</v>
      </c>
      <c r="Y70" s="388">
        <v>60</v>
      </c>
      <c r="Z70" s="388">
        <v>1</v>
      </c>
      <c r="AA70" s="388">
        <v>0</v>
      </c>
      <c r="AB70" s="388">
        <v>1</v>
      </c>
      <c r="AC70" s="388">
        <v>246</v>
      </c>
      <c r="AD70" s="388">
        <v>153</v>
      </c>
      <c r="AE70" s="388">
        <v>3.36</v>
      </c>
      <c r="AF70" s="548">
        <v>1.1970000000000001</v>
      </c>
      <c r="AG70" s="557">
        <v>8.1999999999999993</v>
      </c>
      <c r="AH70" s="557">
        <v>0.9</v>
      </c>
      <c r="AI70" s="557">
        <v>2.6</v>
      </c>
      <c r="AJ70" s="557">
        <v>9.1</v>
      </c>
      <c r="AK70" s="557">
        <v>3.53</v>
      </c>
      <c r="AM70" s="388">
        <v>91</v>
      </c>
      <c r="AN70" s="388">
        <v>0</v>
      </c>
      <c r="AO70" s="388">
        <v>26</v>
      </c>
      <c r="AP70" s="388">
        <v>4</v>
      </c>
      <c r="AQ70" s="388">
        <v>2</v>
      </c>
      <c r="AR70" s="388">
        <v>3</v>
      </c>
      <c r="AS70" s="388">
        <v>7</v>
      </c>
      <c r="AT70" s="388">
        <v>10</v>
      </c>
      <c r="AU70" s="388">
        <v>17</v>
      </c>
      <c r="AV70" s="548">
        <v>0.28599999999999998</v>
      </c>
      <c r="AW70" s="548">
        <v>0.35599999999999998</v>
      </c>
      <c r="AX70" s="548">
        <v>0.47299999999999998</v>
      </c>
      <c r="AY70" s="548">
        <v>0.82899999999999996</v>
      </c>
      <c r="BA70" s="388">
        <v>135</v>
      </c>
      <c r="BB70" s="388">
        <v>0</v>
      </c>
      <c r="BC70" s="388">
        <v>28</v>
      </c>
      <c r="BD70" s="388">
        <v>6</v>
      </c>
      <c r="BE70" s="388">
        <v>0</v>
      </c>
      <c r="BF70" s="388">
        <v>3</v>
      </c>
      <c r="BG70" s="388">
        <v>17</v>
      </c>
      <c r="BH70" s="388">
        <v>7</v>
      </c>
      <c r="BI70" s="388">
        <v>43</v>
      </c>
      <c r="BJ70" s="548">
        <v>0.20699999999999999</v>
      </c>
      <c r="BK70" s="548">
        <v>0.248</v>
      </c>
      <c r="BL70" s="548">
        <v>0.31900000000000001</v>
      </c>
      <c r="BM70" s="548">
        <v>0.56699999999999995</v>
      </c>
    </row>
    <row r="71" spans="1:65">
      <c r="A71" s="272" t="s">
        <v>10274</v>
      </c>
      <c r="B71" s="388" t="s">
        <v>10275</v>
      </c>
      <c r="C71" s="388" t="s">
        <v>10193</v>
      </c>
      <c r="D71" s="388">
        <v>22</v>
      </c>
      <c r="E71" s="388" t="s">
        <v>124</v>
      </c>
      <c r="F71" s="388" t="s">
        <v>43</v>
      </c>
      <c r="G71" s="388" t="s">
        <v>10</v>
      </c>
      <c r="H71" s="388">
        <v>2</v>
      </c>
      <c r="I71" s="388">
        <v>4</v>
      </c>
      <c r="J71" s="548">
        <v>0.33300000000000002</v>
      </c>
      <c r="K71" s="556">
        <v>4.1399999999999997</v>
      </c>
      <c r="L71" s="388">
        <v>10</v>
      </c>
      <c r="M71" s="388">
        <v>10</v>
      </c>
      <c r="N71" s="388">
        <v>0</v>
      </c>
      <c r="O71" s="388">
        <v>0</v>
      </c>
      <c r="P71" s="388">
        <v>0</v>
      </c>
      <c r="Q71" s="388">
        <v>0</v>
      </c>
      <c r="R71" s="557">
        <v>58.667000000000002</v>
      </c>
      <c r="S71" s="388">
        <v>56</v>
      </c>
      <c r="T71" s="388">
        <v>28</v>
      </c>
      <c r="U71" s="388">
        <v>27</v>
      </c>
      <c r="V71" s="388">
        <v>8</v>
      </c>
      <c r="W71" s="388">
        <v>18</v>
      </c>
      <c r="X71" s="388">
        <v>5</v>
      </c>
      <c r="Y71" s="388">
        <v>46</v>
      </c>
      <c r="Z71" s="388">
        <v>4</v>
      </c>
      <c r="AA71" s="388">
        <v>0</v>
      </c>
      <c r="AB71" s="388">
        <v>2</v>
      </c>
      <c r="AC71" s="388">
        <v>247</v>
      </c>
      <c r="AD71" s="388">
        <v>88</v>
      </c>
      <c r="AE71" s="388">
        <v>4.49</v>
      </c>
      <c r="AF71" s="548">
        <v>1.2609999999999999</v>
      </c>
      <c r="AG71" s="557">
        <v>8.6</v>
      </c>
      <c r="AH71" s="557">
        <v>1.2</v>
      </c>
      <c r="AI71" s="557">
        <v>2.8</v>
      </c>
      <c r="AJ71" s="557">
        <v>7.1</v>
      </c>
      <c r="AK71" s="557">
        <v>2.56</v>
      </c>
      <c r="AM71" s="388">
        <v>110</v>
      </c>
      <c r="AN71" s="388">
        <v>0</v>
      </c>
      <c r="AO71" s="388">
        <v>27</v>
      </c>
      <c r="AP71" s="388">
        <v>9</v>
      </c>
      <c r="AQ71" s="388">
        <v>0</v>
      </c>
      <c r="AR71" s="388">
        <v>2</v>
      </c>
      <c r="AS71" s="388">
        <v>13</v>
      </c>
      <c r="AT71" s="388">
        <v>9</v>
      </c>
      <c r="AU71" s="388">
        <v>24</v>
      </c>
      <c r="AV71" s="548">
        <v>0.245</v>
      </c>
      <c r="AW71" s="548">
        <v>0.29799999999999999</v>
      </c>
      <c r="AX71" s="548">
        <v>0.38200000000000001</v>
      </c>
      <c r="AY71" s="548">
        <v>0.68</v>
      </c>
      <c r="BA71" s="388">
        <v>112</v>
      </c>
      <c r="BB71" s="388">
        <v>0</v>
      </c>
      <c r="BC71" s="388">
        <v>29</v>
      </c>
      <c r="BD71" s="388">
        <v>6</v>
      </c>
      <c r="BE71" s="388">
        <v>0</v>
      </c>
      <c r="BF71" s="388">
        <v>6</v>
      </c>
      <c r="BG71" s="388">
        <v>12</v>
      </c>
      <c r="BH71" s="388">
        <v>9</v>
      </c>
      <c r="BI71" s="388">
        <v>22</v>
      </c>
      <c r="BJ71" s="548">
        <v>0.25900000000000001</v>
      </c>
      <c r="BK71" s="548">
        <v>0.33600000000000002</v>
      </c>
      <c r="BL71" s="548">
        <v>0.47299999999999998</v>
      </c>
      <c r="BM71" s="548">
        <v>0.80900000000000005</v>
      </c>
    </row>
    <row r="72" spans="1:65">
      <c r="A72" s="272" t="s">
        <v>8099</v>
      </c>
      <c r="B72" s="388" t="s">
        <v>8100</v>
      </c>
      <c r="C72" s="388" t="s">
        <v>10193</v>
      </c>
      <c r="D72" s="388">
        <v>28</v>
      </c>
      <c r="E72" s="388" t="s">
        <v>113</v>
      </c>
      <c r="F72" s="388" t="s">
        <v>43</v>
      </c>
      <c r="G72" s="388" t="s">
        <v>10</v>
      </c>
      <c r="H72" s="388">
        <v>8</v>
      </c>
      <c r="I72" s="388">
        <v>1</v>
      </c>
      <c r="J72" s="548">
        <v>0.88900000000000001</v>
      </c>
      <c r="K72" s="556">
        <v>2.4500000000000002</v>
      </c>
      <c r="L72" s="388">
        <v>56</v>
      </c>
      <c r="M72" s="388">
        <v>0</v>
      </c>
      <c r="N72" s="388">
        <v>7</v>
      </c>
      <c r="O72" s="388">
        <v>0</v>
      </c>
      <c r="P72" s="388">
        <v>0</v>
      </c>
      <c r="Q72" s="388">
        <v>0</v>
      </c>
      <c r="R72" s="557">
        <v>58.667000000000002</v>
      </c>
      <c r="S72" s="388">
        <v>45</v>
      </c>
      <c r="T72" s="388">
        <v>17</v>
      </c>
      <c r="U72" s="388">
        <v>16</v>
      </c>
      <c r="V72" s="388">
        <v>4</v>
      </c>
      <c r="W72" s="388">
        <v>12</v>
      </c>
      <c r="X72" s="388">
        <v>0</v>
      </c>
      <c r="Y72" s="388">
        <v>57</v>
      </c>
      <c r="Z72" s="388">
        <v>3</v>
      </c>
      <c r="AA72" s="388">
        <v>0</v>
      </c>
      <c r="AB72" s="388">
        <v>3</v>
      </c>
      <c r="AC72" s="388">
        <v>228</v>
      </c>
      <c r="AD72" s="388">
        <v>192</v>
      </c>
      <c r="AE72" s="388">
        <v>2.87</v>
      </c>
      <c r="AF72" s="548">
        <v>0.97199999999999998</v>
      </c>
      <c r="AG72" s="557">
        <v>6.9</v>
      </c>
      <c r="AH72" s="557">
        <v>0.6</v>
      </c>
      <c r="AI72" s="557">
        <v>1.8</v>
      </c>
      <c r="AJ72" s="557">
        <v>8.6999999999999993</v>
      </c>
      <c r="AK72" s="557">
        <v>4.75</v>
      </c>
      <c r="AM72" s="388">
        <v>92</v>
      </c>
      <c r="AN72" s="388">
        <v>0</v>
      </c>
      <c r="AO72" s="388">
        <v>24</v>
      </c>
      <c r="AP72" s="388">
        <v>2</v>
      </c>
      <c r="AQ72" s="388">
        <v>0</v>
      </c>
      <c r="AR72" s="388">
        <v>2</v>
      </c>
      <c r="AS72" s="388">
        <v>17</v>
      </c>
      <c r="AT72" s="388">
        <v>6</v>
      </c>
      <c r="AU72" s="388">
        <v>26</v>
      </c>
      <c r="AV72" s="548">
        <v>0.26100000000000001</v>
      </c>
      <c r="AW72" s="548">
        <v>0.30599999999999999</v>
      </c>
      <c r="AX72" s="548">
        <v>0.34799999999999998</v>
      </c>
      <c r="AY72" s="548">
        <v>0.65400000000000003</v>
      </c>
      <c r="BA72" s="388">
        <v>119</v>
      </c>
      <c r="BB72" s="388">
        <v>0</v>
      </c>
      <c r="BC72" s="388">
        <v>22</v>
      </c>
      <c r="BD72" s="388">
        <v>6</v>
      </c>
      <c r="BE72" s="388">
        <v>0</v>
      </c>
      <c r="BF72" s="388">
        <v>2</v>
      </c>
      <c r="BG72" s="388">
        <v>20</v>
      </c>
      <c r="BH72" s="388">
        <v>6</v>
      </c>
      <c r="BI72" s="388">
        <v>31</v>
      </c>
      <c r="BJ72" s="548">
        <v>0.185</v>
      </c>
      <c r="BK72" s="548">
        <v>0.23799999999999999</v>
      </c>
      <c r="BL72" s="548">
        <v>0.28599999999999998</v>
      </c>
      <c r="BM72" s="548">
        <v>0.52400000000000002</v>
      </c>
    </row>
    <row r="73" spans="1:65">
      <c r="A73" s="272" t="s">
        <v>10276</v>
      </c>
      <c r="B73" s="388" t="s">
        <v>10277</v>
      </c>
      <c r="C73" s="388" t="s">
        <v>10193</v>
      </c>
      <c r="D73" s="388">
        <v>23</v>
      </c>
      <c r="E73" s="388" t="s">
        <v>46</v>
      </c>
      <c r="F73" s="388" t="s">
        <v>43</v>
      </c>
      <c r="G73" s="388" t="s">
        <v>10</v>
      </c>
      <c r="H73" s="388">
        <v>2</v>
      </c>
      <c r="I73" s="388">
        <v>5</v>
      </c>
      <c r="J73" s="548">
        <v>0.28599999999999998</v>
      </c>
      <c r="K73" s="556">
        <v>2.95</v>
      </c>
      <c r="L73" s="388">
        <v>53</v>
      </c>
      <c r="M73" s="388">
        <v>0</v>
      </c>
      <c r="N73" s="388">
        <v>24</v>
      </c>
      <c r="O73" s="388">
        <v>0</v>
      </c>
      <c r="P73" s="388">
        <v>0</v>
      </c>
      <c r="Q73" s="388">
        <v>16</v>
      </c>
      <c r="R73" s="557">
        <v>58</v>
      </c>
      <c r="S73" s="388">
        <v>32</v>
      </c>
      <c r="T73" s="388">
        <v>19</v>
      </c>
      <c r="U73" s="388">
        <v>19</v>
      </c>
      <c r="V73" s="388">
        <v>4</v>
      </c>
      <c r="W73" s="388">
        <v>22</v>
      </c>
      <c r="X73" s="388">
        <v>2</v>
      </c>
      <c r="Y73" s="388">
        <v>74</v>
      </c>
      <c r="Z73" s="388">
        <v>4</v>
      </c>
      <c r="AA73" s="388">
        <v>0</v>
      </c>
      <c r="AB73" s="388">
        <v>10</v>
      </c>
      <c r="AC73" s="388">
        <v>231</v>
      </c>
      <c r="AD73" s="388">
        <v>142</v>
      </c>
      <c r="AE73" s="388">
        <v>2.85</v>
      </c>
      <c r="AF73" s="548">
        <v>0.93100000000000005</v>
      </c>
      <c r="AG73" s="557">
        <v>5</v>
      </c>
      <c r="AH73" s="557">
        <v>0.6</v>
      </c>
      <c r="AI73" s="557">
        <v>3.4</v>
      </c>
      <c r="AJ73" s="557">
        <v>11.5</v>
      </c>
      <c r="AK73" s="557">
        <v>3.36</v>
      </c>
      <c r="AM73" s="388">
        <v>101</v>
      </c>
      <c r="AN73" s="388">
        <v>0</v>
      </c>
      <c r="AO73" s="388">
        <v>19</v>
      </c>
      <c r="AP73" s="388">
        <v>6</v>
      </c>
      <c r="AQ73" s="388">
        <v>0</v>
      </c>
      <c r="AR73" s="388">
        <v>3</v>
      </c>
      <c r="AS73" s="388">
        <v>7</v>
      </c>
      <c r="AT73" s="388">
        <v>14</v>
      </c>
      <c r="AU73" s="388">
        <v>30</v>
      </c>
      <c r="AV73" s="548">
        <v>0.188</v>
      </c>
      <c r="AW73" s="548">
        <v>0.29299999999999998</v>
      </c>
      <c r="AX73" s="548">
        <v>0.33700000000000002</v>
      </c>
      <c r="AY73" s="548">
        <v>0.63</v>
      </c>
      <c r="BA73" s="388">
        <v>103</v>
      </c>
      <c r="BB73" s="388">
        <v>0</v>
      </c>
      <c r="BC73" s="388">
        <v>13</v>
      </c>
      <c r="BD73" s="388">
        <v>1</v>
      </c>
      <c r="BE73" s="388">
        <v>0</v>
      </c>
      <c r="BF73" s="388">
        <v>1</v>
      </c>
      <c r="BG73" s="388">
        <v>9</v>
      </c>
      <c r="BH73" s="388">
        <v>8</v>
      </c>
      <c r="BI73" s="388">
        <v>44</v>
      </c>
      <c r="BJ73" s="548">
        <v>0.126</v>
      </c>
      <c r="BK73" s="548">
        <v>0.20899999999999999</v>
      </c>
      <c r="BL73" s="548">
        <v>0.16500000000000001</v>
      </c>
      <c r="BM73" s="548">
        <v>0.374</v>
      </c>
    </row>
    <row r="74" spans="1:65">
      <c r="A74" s="272" t="s">
        <v>10278</v>
      </c>
      <c r="B74" s="388" t="s">
        <v>10279</v>
      </c>
      <c r="C74" s="388" t="s">
        <v>10193</v>
      </c>
      <c r="D74" s="388">
        <v>27</v>
      </c>
      <c r="E74" s="388" t="s">
        <v>124</v>
      </c>
      <c r="F74" s="388" t="s">
        <v>43</v>
      </c>
      <c r="G74" s="388" t="s">
        <v>10</v>
      </c>
      <c r="H74" s="388">
        <v>1</v>
      </c>
      <c r="I74" s="388">
        <v>3</v>
      </c>
      <c r="J74" s="548">
        <v>0.25</v>
      </c>
      <c r="K74" s="556">
        <v>5.43</v>
      </c>
      <c r="L74" s="388">
        <v>60</v>
      </c>
      <c r="M74" s="388">
        <v>0</v>
      </c>
      <c r="N74" s="388">
        <v>11</v>
      </c>
      <c r="O74" s="388">
        <v>0</v>
      </c>
      <c r="P74" s="388">
        <v>0</v>
      </c>
      <c r="Q74" s="388">
        <v>0</v>
      </c>
      <c r="R74" s="557">
        <v>58</v>
      </c>
      <c r="S74" s="388">
        <v>64</v>
      </c>
      <c r="T74" s="388">
        <v>40</v>
      </c>
      <c r="U74" s="388">
        <v>35</v>
      </c>
      <c r="V74" s="388">
        <v>8</v>
      </c>
      <c r="W74" s="388">
        <v>30</v>
      </c>
      <c r="X74" s="388">
        <v>1</v>
      </c>
      <c r="Y74" s="388">
        <v>68</v>
      </c>
      <c r="Z74" s="388">
        <v>3</v>
      </c>
      <c r="AA74" s="388">
        <v>0</v>
      </c>
      <c r="AB74" s="388">
        <v>8</v>
      </c>
      <c r="AC74" s="388">
        <v>268</v>
      </c>
      <c r="AD74" s="388">
        <v>67</v>
      </c>
      <c r="AE74" s="388">
        <v>4.32</v>
      </c>
      <c r="AF74" s="548">
        <v>1.621</v>
      </c>
      <c r="AG74" s="557">
        <v>9.9</v>
      </c>
      <c r="AH74" s="557">
        <v>1.2</v>
      </c>
      <c r="AI74" s="557">
        <v>4.7</v>
      </c>
      <c r="AJ74" s="557">
        <v>10.6</v>
      </c>
      <c r="AK74" s="557">
        <v>2.27</v>
      </c>
      <c r="AM74" s="388">
        <v>102</v>
      </c>
      <c r="AN74" s="388">
        <v>0</v>
      </c>
      <c r="AO74" s="388">
        <v>31</v>
      </c>
      <c r="AP74" s="388">
        <v>7</v>
      </c>
      <c r="AQ74" s="388">
        <v>1</v>
      </c>
      <c r="AR74" s="388">
        <v>5</v>
      </c>
      <c r="AS74" s="388">
        <v>14</v>
      </c>
      <c r="AT74" s="388">
        <v>18</v>
      </c>
      <c r="AU74" s="388">
        <v>26</v>
      </c>
      <c r="AV74" s="548">
        <v>0.307</v>
      </c>
      <c r="AW74" s="548">
        <v>0.41699999999999998</v>
      </c>
      <c r="AX74" s="548">
        <v>0.54500000000000004</v>
      </c>
      <c r="AY74" s="548">
        <v>0.96199999999999997</v>
      </c>
      <c r="BA74" s="388">
        <v>132</v>
      </c>
      <c r="BB74" s="388">
        <v>0</v>
      </c>
      <c r="BC74" s="388">
        <v>33</v>
      </c>
      <c r="BD74" s="388">
        <v>4</v>
      </c>
      <c r="BE74" s="388">
        <v>0</v>
      </c>
      <c r="BF74" s="388">
        <v>3</v>
      </c>
      <c r="BG74" s="388">
        <v>18</v>
      </c>
      <c r="BH74" s="388">
        <v>12</v>
      </c>
      <c r="BI74" s="388">
        <v>42</v>
      </c>
      <c r="BJ74" s="548">
        <v>0.25</v>
      </c>
      <c r="BK74" s="548">
        <v>0.32</v>
      </c>
      <c r="BL74" s="548">
        <v>0.34799999999999998</v>
      </c>
      <c r="BM74" s="548">
        <v>0.66800000000000004</v>
      </c>
    </row>
    <row r="75" spans="1:65">
      <c r="A75" s="272" t="s">
        <v>10280</v>
      </c>
      <c r="B75" s="388" t="s">
        <v>10281</v>
      </c>
      <c r="C75" s="388" t="s">
        <v>10193</v>
      </c>
      <c r="D75" s="388">
        <v>24</v>
      </c>
      <c r="E75" s="388" t="s">
        <v>64</v>
      </c>
      <c r="F75" s="388" t="s">
        <v>34</v>
      </c>
      <c r="G75" s="388" t="s">
        <v>10</v>
      </c>
      <c r="H75" s="388">
        <v>4</v>
      </c>
      <c r="I75" s="388">
        <v>2</v>
      </c>
      <c r="J75" s="548">
        <v>0.66700000000000004</v>
      </c>
      <c r="K75" s="556">
        <v>3.18</v>
      </c>
      <c r="L75" s="388">
        <v>43</v>
      </c>
      <c r="M75" s="388">
        <v>11</v>
      </c>
      <c r="N75" s="388">
        <v>5</v>
      </c>
      <c r="O75" s="388">
        <v>0</v>
      </c>
      <c r="P75" s="388">
        <v>0</v>
      </c>
      <c r="Q75" s="388">
        <v>0</v>
      </c>
      <c r="R75" s="557">
        <v>56.667000000000002</v>
      </c>
      <c r="S75" s="388">
        <v>36</v>
      </c>
      <c r="T75" s="388">
        <v>21</v>
      </c>
      <c r="U75" s="388">
        <v>20</v>
      </c>
      <c r="V75" s="388">
        <v>6</v>
      </c>
      <c r="W75" s="388">
        <v>18</v>
      </c>
      <c r="X75" s="388">
        <v>0</v>
      </c>
      <c r="Y75" s="388">
        <v>65</v>
      </c>
      <c r="Z75" s="388">
        <v>2</v>
      </c>
      <c r="AA75" s="388">
        <v>1</v>
      </c>
      <c r="AB75" s="388">
        <v>5</v>
      </c>
      <c r="AC75" s="388">
        <v>222</v>
      </c>
      <c r="AD75" s="388">
        <v>131</v>
      </c>
      <c r="AE75" s="388">
        <v>3.3</v>
      </c>
      <c r="AF75" s="548">
        <v>0.95299999999999996</v>
      </c>
      <c r="AG75" s="557">
        <v>5.7</v>
      </c>
      <c r="AH75" s="557">
        <v>1</v>
      </c>
      <c r="AI75" s="557">
        <v>2.9</v>
      </c>
      <c r="AJ75" s="557">
        <v>10.3</v>
      </c>
      <c r="AK75" s="557">
        <v>3.61</v>
      </c>
      <c r="AM75" s="388">
        <v>82</v>
      </c>
      <c r="AN75" s="388">
        <v>0</v>
      </c>
      <c r="AO75" s="388">
        <v>12</v>
      </c>
      <c r="AP75" s="388">
        <v>1</v>
      </c>
      <c r="AQ75" s="388">
        <v>0</v>
      </c>
      <c r="AR75" s="388">
        <v>3</v>
      </c>
      <c r="AS75" s="388">
        <v>10</v>
      </c>
      <c r="AT75" s="388">
        <v>11</v>
      </c>
      <c r="AU75" s="388">
        <v>29</v>
      </c>
      <c r="AV75" s="548">
        <v>0.14599999999999999</v>
      </c>
      <c r="AW75" s="548">
        <v>0.247</v>
      </c>
      <c r="AX75" s="548">
        <v>0.26800000000000002</v>
      </c>
      <c r="AY75" s="548">
        <v>0.51500000000000001</v>
      </c>
      <c r="BA75" s="388">
        <v>120</v>
      </c>
      <c r="BB75" s="388">
        <v>0</v>
      </c>
      <c r="BC75" s="388">
        <v>24</v>
      </c>
      <c r="BD75" s="388">
        <v>6</v>
      </c>
      <c r="BE75" s="388">
        <v>0</v>
      </c>
      <c r="BF75" s="388">
        <v>3</v>
      </c>
      <c r="BG75" s="388">
        <v>10</v>
      </c>
      <c r="BH75" s="388">
        <v>7</v>
      </c>
      <c r="BI75" s="388">
        <v>36</v>
      </c>
      <c r="BJ75" s="548">
        <v>0.2</v>
      </c>
      <c r="BK75" s="548">
        <v>0.25600000000000001</v>
      </c>
      <c r="BL75" s="548">
        <v>0.32500000000000001</v>
      </c>
      <c r="BM75" s="548">
        <v>0.58099999999999996</v>
      </c>
    </row>
    <row r="76" spans="1:65">
      <c r="A76" s="272" t="s">
        <v>10282</v>
      </c>
      <c r="B76" s="388" t="s">
        <v>10283</v>
      </c>
      <c r="C76" s="388" t="s">
        <v>10193</v>
      </c>
      <c r="D76" s="388">
        <v>28</v>
      </c>
      <c r="E76" s="388" t="s">
        <v>33</v>
      </c>
      <c r="F76" s="388" t="s">
        <v>34</v>
      </c>
      <c r="G76" s="388" t="s">
        <v>10</v>
      </c>
      <c r="H76" s="388">
        <v>3</v>
      </c>
      <c r="I76" s="388">
        <v>3</v>
      </c>
      <c r="J76" s="548">
        <v>0.5</v>
      </c>
      <c r="K76" s="556">
        <v>3.81</v>
      </c>
      <c r="L76" s="388">
        <v>40</v>
      </c>
      <c r="M76" s="388">
        <v>0</v>
      </c>
      <c r="N76" s="388">
        <v>9</v>
      </c>
      <c r="O76" s="388">
        <v>0</v>
      </c>
      <c r="P76" s="388">
        <v>0</v>
      </c>
      <c r="Q76" s="388">
        <v>0</v>
      </c>
      <c r="R76" s="557">
        <v>56.667000000000002</v>
      </c>
      <c r="S76" s="388">
        <v>58</v>
      </c>
      <c r="T76" s="388">
        <v>24</v>
      </c>
      <c r="U76" s="388">
        <v>24</v>
      </c>
      <c r="V76" s="388">
        <v>11</v>
      </c>
      <c r="W76" s="388">
        <v>23</v>
      </c>
      <c r="X76" s="388">
        <v>0</v>
      </c>
      <c r="Y76" s="388">
        <v>56</v>
      </c>
      <c r="Z76" s="388">
        <v>3</v>
      </c>
      <c r="AA76" s="388">
        <v>0</v>
      </c>
      <c r="AB76" s="388">
        <v>0</v>
      </c>
      <c r="AC76" s="388">
        <v>249</v>
      </c>
      <c r="AD76" s="388">
        <v>115</v>
      </c>
      <c r="AE76" s="388">
        <v>5.08</v>
      </c>
      <c r="AF76" s="548">
        <v>1.429</v>
      </c>
      <c r="AG76" s="557">
        <v>9.1999999999999993</v>
      </c>
      <c r="AH76" s="557">
        <v>1.7</v>
      </c>
      <c r="AI76" s="557">
        <v>3.7</v>
      </c>
      <c r="AJ76" s="557">
        <v>8.9</v>
      </c>
      <c r="AK76" s="557">
        <v>2.4300000000000002</v>
      </c>
      <c r="AM76" s="388">
        <v>93</v>
      </c>
      <c r="AN76" s="388">
        <v>0</v>
      </c>
      <c r="AO76" s="388">
        <v>24</v>
      </c>
      <c r="AP76" s="388">
        <v>6</v>
      </c>
      <c r="AQ76" s="388">
        <v>0</v>
      </c>
      <c r="AR76" s="388">
        <v>4</v>
      </c>
      <c r="AS76" s="388">
        <v>14</v>
      </c>
      <c r="AT76" s="388">
        <v>16</v>
      </c>
      <c r="AU76" s="388">
        <v>19</v>
      </c>
      <c r="AV76" s="548">
        <v>0.25800000000000001</v>
      </c>
      <c r="AW76" s="548">
        <v>0.378</v>
      </c>
      <c r="AX76" s="548">
        <v>0.45200000000000001</v>
      </c>
      <c r="AY76" s="548">
        <v>0.83</v>
      </c>
      <c r="BA76" s="388">
        <v>128</v>
      </c>
      <c r="BB76" s="388">
        <v>0</v>
      </c>
      <c r="BC76" s="388">
        <v>34</v>
      </c>
      <c r="BD76" s="388">
        <v>5</v>
      </c>
      <c r="BE76" s="388">
        <v>1</v>
      </c>
      <c r="BF76" s="388">
        <v>7</v>
      </c>
      <c r="BG76" s="388">
        <v>16</v>
      </c>
      <c r="BH76" s="388">
        <v>7</v>
      </c>
      <c r="BI76" s="388">
        <v>37</v>
      </c>
      <c r="BJ76" s="548">
        <v>0.26600000000000001</v>
      </c>
      <c r="BK76" s="548">
        <v>0.307</v>
      </c>
      <c r="BL76" s="548">
        <v>0.48399999999999999</v>
      </c>
      <c r="BM76" s="548">
        <v>0.79100000000000004</v>
      </c>
    </row>
    <row r="77" spans="1:65">
      <c r="A77" s="272" t="s">
        <v>8222</v>
      </c>
      <c r="B77" s="388" t="s">
        <v>8223</v>
      </c>
      <c r="C77" s="388" t="s">
        <v>10193</v>
      </c>
      <c r="D77" s="388">
        <v>27</v>
      </c>
      <c r="E77" s="388" t="s">
        <v>88</v>
      </c>
      <c r="F77" s="388" t="s">
        <v>34</v>
      </c>
      <c r="G77" s="388" t="s">
        <v>10</v>
      </c>
      <c r="H77" s="388">
        <v>3</v>
      </c>
      <c r="I77" s="388">
        <v>3</v>
      </c>
      <c r="J77" s="548">
        <v>0.5</v>
      </c>
      <c r="K77" s="556">
        <v>4.63</v>
      </c>
      <c r="L77" s="388">
        <v>41</v>
      </c>
      <c r="M77" s="388">
        <v>1</v>
      </c>
      <c r="N77" s="388">
        <v>4</v>
      </c>
      <c r="O77" s="388">
        <v>0</v>
      </c>
      <c r="P77" s="388">
        <v>0</v>
      </c>
      <c r="Q77" s="388">
        <v>0</v>
      </c>
      <c r="R77" s="557">
        <v>56.332999999999998</v>
      </c>
      <c r="S77" s="388">
        <v>46</v>
      </c>
      <c r="T77" s="388">
        <v>29</v>
      </c>
      <c r="U77" s="388">
        <v>29</v>
      </c>
      <c r="V77" s="388">
        <v>6</v>
      </c>
      <c r="W77" s="388">
        <v>19</v>
      </c>
      <c r="X77" s="388">
        <v>0</v>
      </c>
      <c r="Y77" s="388">
        <v>53</v>
      </c>
      <c r="Z77" s="388">
        <v>3</v>
      </c>
      <c r="AA77" s="388">
        <v>0</v>
      </c>
      <c r="AB77" s="388">
        <v>6</v>
      </c>
      <c r="AC77" s="388">
        <v>233</v>
      </c>
      <c r="AD77" s="388">
        <v>95</v>
      </c>
      <c r="AE77" s="388">
        <v>3.84</v>
      </c>
      <c r="AF77" s="548">
        <v>1.1539999999999999</v>
      </c>
      <c r="AG77" s="557">
        <v>7.3</v>
      </c>
      <c r="AH77" s="557">
        <v>1</v>
      </c>
      <c r="AI77" s="557">
        <v>3</v>
      </c>
      <c r="AJ77" s="557">
        <v>8.5</v>
      </c>
      <c r="AK77" s="557">
        <v>2.79</v>
      </c>
      <c r="AM77" s="388">
        <v>80</v>
      </c>
      <c r="AN77" s="388">
        <v>0</v>
      </c>
      <c r="AO77" s="388">
        <v>20</v>
      </c>
      <c r="AP77" s="388">
        <v>2</v>
      </c>
      <c r="AQ77" s="388">
        <v>1</v>
      </c>
      <c r="AR77" s="388">
        <v>3</v>
      </c>
      <c r="AS77" s="388">
        <v>7</v>
      </c>
      <c r="AT77" s="388">
        <v>11</v>
      </c>
      <c r="AU77" s="388">
        <v>21</v>
      </c>
      <c r="AV77" s="548">
        <v>0.25</v>
      </c>
      <c r="AW77" s="548">
        <v>0.33700000000000002</v>
      </c>
      <c r="AX77" s="548">
        <v>0.41299999999999998</v>
      </c>
      <c r="AY77" s="548">
        <v>0.75</v>
      </c>
      <c r="BA77" s="388">
        <v>127</v>
      </c>
      <c r="BB77" s="388">
        <v>0</v>
      </c>
      <c r="BC77" s="388">
        <v>26</v>
      </c>
      <c r="BD77" s="388">
        <v>5</v>
      </c>
      <c r="BE77" s="388">
        <v>0</v>
      </c>
      <c r="BF77" s="388">
        <v>3</v>
      </c>
      <c r="BG77" s="388">
        <v>21</v>
      </c>
      <c r="BH77" s="388">
        <v>8</v>
      </c>
      <c r="BI77" s="388">
        <v>32</v>
      </c>
      <c r="BJ77" s="548">
        <v>0.20499999999999999</v>
      </c>
      <c r="BK77" s="548">
        <v>0.26200000000000001</v>
      </c>
      <c r="BL77" s="548">
        <v>0.315</v>
      </c>
      <c r="BM77" s="548">
        <v>0.57699999999999996</v>
      </c>
    </row>
    <row r="78" spans="1:65">
      <c r="A78" s="272" t="s">
        <v>10284</v>
      </c>
      <c r="B78" s="388" t="s">
        <v>10285</v>
      </c>
      <c r="C78" s="388" t="s">
        <v>10193</v>
      </c>
      <c r="D78" s="388">
        <v>23</v>
      </c>
      <c r="E78" s="388" t="s">
        <v>33</v>
      </c>
      <c r="F78" s="388" t="s">
        <v>34</v>
      </c>
      <c r="G78" s="388" t="s">
        <v>10</v>
      </c>
      <c r="H78" s="388">
        <v>3</v>
      </c>
      <c r="I78" s="388">
        <v>3</v>
      </c>
      <c r="J78" s="548">
        <v>0.5</v>
      </c>
      <c r="K78" s="556">
        <v>4.6900000000000004</v>
      </c>
      <c r="L78" s="388">
        <v>11</v>
      </c>
      <c r="M78" s="388">
        <v>11</v>
      </c>
      <c r="N78" s="388">
        <v>0</v>
      </c>
      <c r="O78" s="388">
        <v>0</v>
      </c>
      <c r="P78" s="388">
        <v>0</v>
      </c>
      <c r="Q78" s="388">
        <v>0</v>
      </c>
      <c r="R78" s="557">
        <v>55.667000000000002</v>
      </c>
      <c r="S78" s="388">
        <v>60</v>
      </c>
      <c r="T78" s="388">
        <v>31</v>
      </c>
      <c r="U78" s="388">
        <v>29</v>
      </c>
      <c r="V78" s="388">
        <v>6</v>
      </c>
      <c r="W78" s="388">
        <v>19</v>
      </c>
      <c r="X78" s="388">
        <v>1</v>
      </c>
      <c r="Y78" s="388">
        <v>45</v>
      </c>
      <c r="Z78" s="388">
        <v>7</v>
      </c>
      <c r="AA78" s="388">
        <v>0</v>
      </c>
      <c r="AB78" s="388">
        <v>7</v>
      </c>
      <c r="AC78" s="388">
        <v>247</v>
      </c>
      <c r="AD78" s="388">
        <v>93</v>
      </c>
      <c r="AE78" s="388">
        <v>4.3499999999999996</v>
      </c>
      <c r="AF78" s="548">
        <v>1.419</v>
      </c>
      <c r="AG78" s="557">
        <v>9.6999999999999993</v>
      </c>
      <c r="AH78" s="557">
        <v>1</v>
      </c>
      <c r="AI78" s="557">
        <v>3.1</v>
      </c>
      <c r="AJ78" s="557">
        <v>7.3</v>
      </c>
      <c r="AK78" s="557">
        <v>2.37</v>
      </c>
      <c r="AM78" s="388">
        <v>95</v>
      </c>
      <c r="AN78" s="388">
        <v>0</v>
      </c>
      <c r="AO78" s="388">
        <v>26</v>
      </c>
      <c r="AP78" s="388">
        <v>6</v>
      </c>
      <c r="AQ78" s="388">
        <v>0</v>
      </c>
      <c r="AR78" s="388">
        <v>5</v>
      </c>
      <c r="AS78" s="388">
        <v>16</v>
      </c>
      <c r="AT78" s="388">
        <v>6</v>
      </c>
      <c r="AU78" s="388">
        <v>18</v>
      </c>
      <c r="AV78" s="548">
        <v>0.27400000000000002</v>
      </c>
      <c r="AW78" s="548">
        <v>0.317</v>
      </c>
      <c r="AX78" s="548">
        <v>0.495</v>
      </c>
      <c r="AY78" s="548">
        <v>0.81200000000000006</v>
      </c>
      <c r="BA78" s="388">
        <v>120</v>
      </c>
      <c r="BB78" s="388">
        <v>0</v>
      </c>
      <c r="BC78" s="388">
        <v>34</v>
      </c>
      <c r="BD78" s="388">
        <v>6</v>
      </c>
      <c r="BE78" s="388">
        <v>0</v>
      </c>
      <c r="BF78" s="388">
        <v>1</v>
      </c>
      <c r="BG78" s="388">
        <v>13</v>
      </c>
      <c r="BH78" s="388">
        <v>13</v>
      </c>
      <c r="BI78" s="388">
        <v>27</v>
      </c>
      <c r="BJ78" s="548">
        <v>0.28299999999999997</v>
      </c>
      <c r="BK78" s="548">
        <v>0.376</v>
      </c>
      <c r="BL78" s="548">
        <v>0.35799999999999998</v>
      </c>
      <c r="BM78" s="548">
        <v>0.73399999999999999</v>
      </c>
    </row>
    <row r="79" spans="1:65">
      <c r="A79" s="272" t="s">
        <v>10286</v>
      </c>
      <c r="B79" s="388" t="s">
        <v>10287</v>
      </c>
      <c r="C79" s="388" t="s">
        <v>10193</v>
      </c>
      <c r="D79" s="388">
        <v>25</v>
      </c>
      <c r="E79" s="388" t="s">
        <v>38</v>
      </c>
      <c r="F79" s="388" t="s">
        <v>34</v>
      </c>
      <c r="G79" s="388" t="s">
        <v>10</v>
      </c>
      <c r="H79" s="388">
        <v>3</v>
      </c>
      <c r="I79" s="388">
        <v>3</v>
      </c>
      <c r="J79" s="548">
        <v>0.5</v>
      </c>
      <c r="K79" s="556">
        <v>4.07</v>
      </c>
      <c r="L79" s="388">
        <v>57</v>
      </c>
      <c r="M79" s="388">
        <v>0</v>
      </c>
      <c r="N79" s="388">
        <v>10</v>
      </c>
      <c r="O79" s="388">
        <v>0</v>
      </c>
      <c r="P79" s="388">
        <v>0</v>
      </c>
      <c r="Q79" s="388">
        <v>4</v>
      </c>
      <c r="R79" s="557">
        <v>55.332999999999998</v>
      </c>
      <c r="S79" s="388">
        <v>42</v>
      </c>
      <c r="T79" s="388">
        <v>25</v>
      </c>
      <c r="U79" s="388">
        <v>25</v>
      </c>
      <c r="V79" s="388">
        <v>3</v>
      </c>
      <c r="W79" s="388">
        <v>40</v>
      </c>
      <c r="X79" s="388">
        <v>3</v>
      </c>
      <c r="Y79" s="388">
        <v>67</v>
      </c>
      <c r="Z79" s="388">
        <v>4</v>
      </c>
      <c r="AA79" s="388">
        <v>1</v>
      </c>
      <c r="AB79" s="388">
        <v>9</v>
      </c>
      <c r="AC79" s="388">
        <v>241</v>
      </c>
      <c r="AD79" s="388">
        <v>103</v>
      </c>
      <c r="AE79" s="388">
        <v>3.83</v>
      </c>
      <c r="AF79" s="548">
        <v>1.482</v>
      </c>
      <c r="AG79" s="557">
        <v>6.8</v>
      </c>
      <c r="AH79" s="557">
        <v>0.5</v>
      </c>
      <c r="AI79" s="557">
        <v>6.5</v>
      </c>
      <c r="AJ79" s="557">
        <v>10.9</v>
      </c>
      <c r="AK79" s="557">
        <v>1.68</v>
      </c>
      <c r="AM79" s="388">
        <v>79</v>
      </c>
      <c r="AN79" s="388">
        <v>0</v>
      </c>
      <c r="AO79" s="388">
        <v>17</v>
      </c>
      <c r="AP79" s="388">
        <v>2</v>
      </c>
      <c r="AQ79" s="388">
        <v>0</v>
      </c>
      <c r="AR79" s="388">
        <v>1</v>
      </c>
      <c r="AS79" s="388">
        <v>8</v>
      </c>
      <c r="AT79" s="388">
        <v>20</v>
      </c>
      <c r="AU79" s="388">
        <v>30</v>
      </c>
      <c r="AV79" s="548">
        <v>0.215</v>
      </c>
      <c r="AW79" s="548">
        <v>0.38600000000000001</v>
      </c>
      <c r="AX79" s="548">
        <v>0.27800000000000002</v>
      </c>
      <c r="AY79" s="548">
        <v>0.66400000000000003</v>
      </c>
      <c r="BA79" s="388">
        <v>118</v>
      </c>
      <c r="BB79" s="388">
        <v>0</v>
      </c>
      <c r="BC79" s="388">
        <v>25</v>
      </c>
      <c r="BD79" s="388">
        <v>1</v>
      </c>
      <c r="BE79" s="388">
        <v>0</v>
      </c>
      <c r="BF79" s="388">
        <v>2</v>
      </c>
      <c r="BG79" s="388">
        <v>8</v>
      </c>
      <c r="BH79" s="388">
        <v>20</v>
      </c>
      <c r="BI79" s="388">
        <v>37</v>
      </c>
      <c r="BJ79" s="548">
        <v>0.214</v>
      </c>
      <c r="BK79" s="548">
        <v>0.33800000000000002</v>
      </c>
      <c r="BL79" s="548">
        <v>0.27400000000000002</v>
      </c>
      <c r="BM79" s="548">
        <v>0.61199999999999999</v>
      </c>
    </row>
    <row r="80" spans="1:65">
      <c r="A80" s="272" t="s">
        <v>10288</v>
      </c>
      <c r="B80" s="388" t="s">
        <v>10289</v>
      </c>
      <c r="C80" s="388" t="s">
        <v>10193</v>
      </c>
      <c r="D80" s="388">
        <v>35</v>
      </c>
      <c r="E80" s="388" t="s">
        <v>51</v>
      </c>
      <c r="F80" s="388" t="s">
        <v>52</v>
      </c>
      <c r="G80" s="388" t="s">
        <v>10</v>
      </c>
      <c r="H80" s="388">
        <v>4</v>
      </c>
      <c r="I80" s="388">
        <v>1</v>
      </c>
      <c r="J80" s="548">
        <v>0.8</v>
      </c>
      <c r="K80" s="556">
        <v>5.27</v>
      </c>
      <c r="L80" s="388">
        <v>50</v>
      </c>
      <c r="M80" s="388">
        <v>1</v>
      </c>
      <c r="N80" s="388">
        <v>12</v>
      </c>
      <c r="O80" s="388">
        <v>0</v>
      </c>
      <c r="P80" s="388">
        <v>0</v>
      </c>
      <c r="Q80" s="388">
        <v>0</v>
      </c>
      <c r="R80" s="557">
        <v>54.667000000000002</v>
      </c>
      <c r="S80" s="388">
        <v>52</v>
      </c>
      <c r="T80" s="388">
        <v>35</v>
      </c>
      <c r="U80" s="388">
        <v>32</v>
      </c>
      <c r="V80" s="388">
        <v>6</v>
      </c>
      <c r="W80" s="388">
        <v>22</v>
      </c>
      <c r="X80" s="388">
        <v>1</v>
      </c>
      <c r="Y80" s="388">
        <v>54</v>
      </c>
      <c r="Z80" s="388">
        <v>3</v>
      </c>
      <c r="AA80" s="388">
        <v>0</v>
      </c>
      <c r="AB80" s="388">
        <v>6</v>
      </c>
      <c r="AC80" s="388">
        <v>233</v>
      </c>
      <c r="AD80" s="388">
        <v>80</v>
      </c>
      <c r="AE80" s="388">
        <v>3.98</v>
      </c>
      <c r="AF80" s="548">
        <v>1.3540000000000001</v>
      </c>
      <c r="AG80" s="557">
        <v>8.6</v>
      </c>
      <c r="AH80" s="557">
        <v>1</v>
      </c>
      <c r="AI80" s="557">
        <v>3.6</v>
      </c>
      <c r="AJ80" s="557">
        <v>8.9</v>
      </c>
      <c r="AK80" s="557">
        <v>2.4500000000000002</v>
      </c>
      <c r="AM80" s="388">
        <v>73</v>
      </c>
      <c r="AN80" s="388">
        <v>0</v>
      </c>
      <c r="AO80" s="388">
        <v>11</v>
      </c>
      <c r="AP80" s="388">
        <v>2</v>
      </c>
      <c r="AQ80" s="388">
        <v>0</v>
      </c>
      <c r="AR80" s="388">
        <v>3</v>
      </c>
      <c r="AS80" s="388">
        <v>10</v>
      </c>
      <c r="AT80" s="388">
        <v>10</v>
      </c>
      <c r="AU80" s="388">
        <v>28</v>
      </c>
      <c r="AV80" s="548">
        <v>0.151</v>
      </c>
      <c r="AW80" s="548">
        <v>0.25900000000000001</v>
      </c>
      <c r="AX80" s="548">
        <v>0.30099999999999999</v>
      </c>
      <c r="AY80" s="548">
        <v>0.56000000000000005</v>
      </c>
      <c r="BA80" s="388">
        <v>133</v>
      </c>
      <c r="BB80" s="388">
        <v>0</v>
      </c>
      <c r="BC80" s="388">
        <v>41</v>
      </c>
      <c r="BD80" s="388">
        <v>8</v>
      </c>
      <c r="BE80" s="388">
        <v>1</v>
      </c>
      <c r="BF80" s="388">
        <v>3</v>
      </c>
      <c r="BG80" s="388">
        <v>21</v>
      </c>
      <c r="BH80" s="388">
        <v>12</v>
      </c>
      <c r="BI80" s="388">
        <v>26</v>
      </c>
      <c r="BJ80" s="548">
        <v>0.308</v>
      </c>
      <c r="BK80" s="548">
        <v>0.372</v>
      </c>
      <c r="BL80" s="548">
        <v>0.45100000000000001</v>
      </c>
      <c r="BM80" s="548">
        <v>0.82299999999999995</v>
      </c>
    </row>
    <row r="81" spans="1:65">
      <c r="A81" s="272" t="s">
        <v>10290</v>
      </c>
      <c r="B81" s="388" t="s">
        <v>10291</v>
      </c>
      <c r="C81" s="388" t="s">
        <v>10193</v>
      </c>
      <c r="D81" s="388">
        <v>22</v>
      </c>
      <c r="E81" s="388" t="s">
        <v>73</v>
      </c>
      <c r="F81" s="388" t="s">
        <v>34</v>
      </c>
      <c r="G81" s="388" t="s">
        <v>10</v>
      </c>
      <c r="H81" s="388">
        <v>5</v>
      </c>
      <c r="I81" s="388">
        <v>5</v>
      </c>
      <c r="J81" s="548">
        <v>0.5</v>
      </c>
      <c r="K81" s="556">
        <v>5.93</v>
      </c>
      <c r="L81" s="388">
        <v>12</v>
      </c>
      <c r="M81" s="388">
        <v>8</v>
      </c>
      <c r="N81" s="388">
        <v>0</v>
      </c>
      <c r="O81" s="388">
        <v>0</v>
      </c>
      <c r="P81" s="388">
        <v>0</v>
      </c>
      <c r="Q81" s="388">
        <v>0</v>
      </c>
      <c r="R81" s="557">
        <v>54.667000000000002</v>
      </c>
      <c r="S81" s="388">
        <v>66</v>
      </c>
      <c r="T81" s="388">
        <v>36</v>
      </c>
      <c r="U81" s="388">
        <v>36</v>
      </c>
      <c r="V81" s="388">
        <v>7</v>
      </c>
      <c r="W81" s="388">
        <v>18</v>
      </c>
      <c r="X81" s="388">
        <v>1</v>
      </c>
      <c r="Y81" s="388">
        <v>22</v>
      </c>
      <c r="Z81" s="388">
        <v>0</v>
      </c>
      <c r="AA81" s="388">
        <v>0</v>
      </c>
      <c r="AB81" s="388">
        <v>0</v>
      </c>
      <c r="AC81" s="388">
        <v>241</v>
      </c>
      <c r="AD81" s="388">
        <v>82</v>
      </c>
      <c r="AE81" s="388">
        <v>5.01</v>
      </c>
      <c r="AF81" s="548">
        <v>1.5369999999999999</v>
      </c>
      <c r="AG81" s="557">
        <v>10.9</v>
      </c>
      <c r="AH81" s="557">
        <v>1.2</v>
      </c>
      <c r="AI81" s="557">
        <v>3</v>
      </c>
      <c r="AJ81" s="557">
        <v>3.6</v>
      </c>
      <c r="AK81" s="557">
        <v>1.22</v>
      </c>
      <c r="AM81" s="388">
        <v>96</v>
      </c>
      <c r="AN81" s="388">
        <v>0</v>
      </c>
      <c r="AO81" s="388">
        <v>35</v>
      </c>
      <c r="AP81" s="388">
        <v>4</v>
      </c>
      <c r="AQ81" s="388">
        <v>2</v>
      </c>
      <c r="AR81" s="388">
        <v>4</v>
      </c>
      <c r="AS81" s="388">
        <v>16</v>
      </c>
      <c r="AT81" s="388">
        <v>11</v>
      </c>
      <c r="AU81" s="388">
        <v>11</v>
      </c>
      <c r="AV81" s="548">
        <v>0.36499999999999999</v>
      </c>
      <c r="AW81" s="548">
        <v>0.43</v>
      </c>
      <c r="AX81" s="548">
        <v>0.57299999999999995</v>
      </c>
      <c r="AY81" s="548">
        <v>1.0029999999999999</v>
      </c>
      <c r="BA81" s="388">
        <v>126</v>
      </c>
      <c r="BB81" s="388">
        <v>0</v>
      </c>
      <c r="BC81" s="388">
        <v>31</v>
      </c>
      <c r="BD81" s="388">
        <v>7</v>
      </c>
      <c r="BE81" s="388">
        <v>0</v>
      </c>
      <c r="BF81" s="388">
        <v>3</v>
      </c>
      <c r="BG81" s="388">
        <v>18</v>
      </c>
      <c r="BH81" s="388">
        <v>7</v>
      </c>
      <c r="BI81" s="388">
        <v>11</v>
      </c>
      <c r="BJ81" s="548">
        <v>0.246</v>
      </c>
      <c r="BK81" s="548">
        <v>0.28599999999999998</v>
      </c>
      <c r="BL81" s="548">
        <v>0.373</v>
      </c>
      <c r="BM81" s="548">
        <v>0.65900000000000003</v>
      </c>
    </row>
    <row r="82" spans="1:65">
      <c r="A82" s="272" t="s">
        <v>8224</v>
      </c>
      <c r="B82" s="388" t="s">
        <v>8225</v>
      </c>
      <c r="C82" s="388" t="s">
        <v>10193</v>
      </c>
      <c r="D82" s="388">
        <v>28</v>
      </c>
      <c r="E82" s="388" t="s">
        <v>55</v>
      </c>
      <c r="F82" s="388" t="s">
        <v>34</v>
      </c>
      <c r="G82" s="388" t="s">
        <v>10</v>
      </c>
      <c r="H82" s="388">
        <v>5</v>
      </c>
      <c r="I82" s="388">
        <v>0</v>
      </c>
      <c r="J82" s="548">
        <v>1</v>
      </c>
      <c r="K82" s="556">
        <v>3.69</v>
      </c>
      <c r="L82" s="388">
        <v>46</v>
      </c>
      <c r="M82" s="388">
        <v>0</v>
      </c>
      <c r="N82" s="388">
        <v>15</v>
      </c>
      <c r="O82" s="388">
        <v>0</v>
      </c>
      <c r="P82" s="388">
        <v>0</v>
      </c>
      <c r="Q82" s="388">
        <v>0</v>
      </c>
      <c r="R82" s="557">
        <v>53.667000000000002</v>
      </c>
      <c r="S82" s="388">
        <v>55</v>
      </c>
      <c r="T82" s="388">
        <v>23</v>
      </c>
      <c r="U82" s="388">
        <v>22</v>
      </c>
      <c r="V82" s="388">
        <v>9</v>
      </c>
      <c r="W82" s="388">
        <v>14</v>
      </c>
      <c r="X82" s="388">
        <v>1</v>
      </c>
      <c r="Y82" s="388">
        <v>38</v>
      </c>
      <c r="Z82" s="388">
        <v>5</v>
      </c>
      <c r="AA82" s="388">
        <v>0</v>
      </c>
      <c r="AB82" s="388">
        <v>1</v>
      </c>
      <c r="AC82" s="388">
        <v>231</v>
      </c>
      <c r="AD82" s="388">
        <v>111</v>
      </c>
      <c r="AE82" s="388">
        <v>4.99</v>
      </c>
      <c r="AF82" s="548">
        <v>1.286</v>
      </c>
      <c r="AG82" s="557">
        <v>9.1999999999999993</v>
      </c>
      <c r="AH82" s="557">
        <v>1.5</v>
      </c>
      <c r="AI82" s="557">
        <v>2.2999999999999998</v>
      </c>
      <c r="AJ82" s="557">
        <v>6.4</v>
      </c>
      <c r="AK82" s="557">
        <v>2.71</v>
      </c>
      <c r="AM82" s="388">
        <v>66</v>
      </c>
      <c r="AN82" s="388">
        <v>0</v>
      </c>
      <c r="AO82" s="388">
        <v>17</v>
      </c>
      <c r="AP82" s="388">
        <v>4</v>
      </c>
      <c r="AQ82" s="388">
        <v>0</v>
      </c>
      <c r="AR82" s="388">
        <v>3</v>
      </c>
      <c r="AS82" s="388">
        <v>9</v>
      </c>
      <c r="AT82" s="388">
        <v>4</v>
      </c>
      <c r="AU82" s="388">
        <v>13</v>
      </c>
      <c r="AV82" s="548">
        <v>0.25800000000000001</v>
      </c>
      <c r="AW82" s="548">
        <v>0.29599999999999999</v>
      </c>
      <c r="AX82" s="548">
        <v>0.45500000000000002</v>
      </c>
      <c r="AY82" s="548">
        <v>0.751</v>
      </c>
      <c r="BA82" s="388">
        <v>144</v>
      </c>
      <c r="BB82" s="388">
        <v>0</v>
      </c>
      <c r="BC82" s="388">
        <v>38</v>
      </c>
      <c r="BD82" s="388">
        <v>4</v>
      </c>
      <c r="BE82" s="388">
        <v>1</v>
      </c>
      <c r="BF82" s="388">
        <v>6</v>
      </c>
      <c r="BG82" s="388">
        <v>18</v>
      </c>
      <c r="BH82" s="388">
        <v>10</v>
      </c>
      <c r="BI82" s="388">
        <v>25</v>
      </c>
      <c r="BJ82" s="548">
        <v>0.26400000000000001</v>
      </c>
      <c r="BK82" s="548">
        <v>0.33100000000000002</v>
      </c>
      <c r="BL82" s="548">
        <v>0.43099999999999999</v>
      </c>
      <c r="BM82" s="548">
        <v>0.76200000000000001</v>
      </c>
    </row>
    <row r="83" spans="1:65">
      <c r="A83" s="272" t="s">
        <v>8473</v>
      </c>
      <c r="B83" s="388" t="s">
        <v>8474</v>
      </c>
      <c r="C83" s="388" t="s">
        <v>10193</v>
      </c>
      <c r="D83" s="388">
        <v>25</v>
      </c>
      <c r="E83" s="388" t="s">
        <v>51</v>
      </c>
      <c r="F83" s="388" t="s">
        <v>52</v>
      </c>
      <c r="G83" s="388" t="s">
        <v>10</v>
      </c>
      <c r="H83" s="388">
        <v>2</v>
      </c>
      <c r="I83" s="388">
        <v>5</v>
      </c>
      <c r="J83" s="548">
        <v>0.28599999999999998</v>
      </c>
      <c r="K83" s="556">
        <v>5.03</v>
      </c>
      <c r="L83" s="388">
        <v>17</v>
      </c>
      <c r="M83" s="388">
        <v>7</v>
      </c>
      <c r="N83" s="388">
        <v>8</v>
      </c>
      <c r="O83" s="388">
        <v>0</v>
      </c>
      <c r="P83" s="388">
        <v>0</v>
      </c>
      <c r="Q83" s="388">
        <v>0</v>
      </c>
      <c r="R83" s="557">
        <v>53.667000000000002</v>
      </c>
      <c r="S83" s="388">
        <v>57</v>
      </c>
      <c r="T83" s="388">
        <v>30</v>
      </c>
      <c r="U83" s="388">
        <v>30</v>
      </c>
      <c r="V83" s="388">
        <v>6</v>
      </c>
      <c r="W83" s="388">
        <v>22</v>
      </c>
      <c r="X83" s="388">
        <v>1</v>
      </c>
      <c r="Y83" s="388">
        <v>38</v>
      </c>
      <c r="Z83" s="388">
        <v>1</v>
      </c>
      <c r="AA83" s="388">
        <v>0</v>
      </c>
      <c r="AB83" s="388">
        <v>3</v>
      </c>
      <c r="AC83" s="388">
        <v>234</v>
      </c>
      <c r="AD83" s="388">
        <v>85</v>
      </c>
      <c r="AE83" s="388">
        <v>4.4800000000000004</v>
      </c>
      <c r="AF83" s="548">
        <v>1.472</v>
      </c>
      <c r="AG83" s="557">
        <v>9.6</v>
      </c>
      <c r="AH83" s="557">
        <v>1</v>
      </c>
      <c r="AI83" s="557">
        <v>3.7</v>
      </c>
      <c r="AJ83" s="557">
        <v>6.4</v>
      </c>
      <c r="AK83" s="557">
        <v>1.73</v>
      </c>
      <c r="AM83" s="388">
        <v>124</v>
      </c>
      <c r="AN83" s="388">
        <v>0</v>
      </c>
      <c r="AO83" s="388">
        <v>30</v>
      </c>
      <c r="AP83" s="388">
        <v>6</v>
      </c>
      <c r="AQ83" s="388">
        <v>0</v>
      </c>
      <c r="AR83" s="388">
        <v>5</v>
      </c>
      <c r="AS83" s="388">
        <v>20</v>
      </c>
      <c r="AT83" s="388">
        <v>14</v>
      </c>
      <c r="AU83" s="388">
        <v>20</v>
      </c>
      <c r="AV83" s="548">
        <v>0.24199999999999999</v>
      </c>
      <c r="AW83" s="548">
        <v>0.317</v>
      </c>
      <c r="AX83" s="548">
        <v>0.41099999999999998</v>
      </c>
      <c r="AY83" s="548">
        <v>0.72799999999999998</v>
      </c>
      <c r="BA83" s="388">
        <v>85</v>
      </c>
      <c r="BB83" s="388">
        <v>0</v>
      </c>
      <c r="BC83" s="388">
        <v>27</v>
      </c>
      <c r="BD83" s="388">
        <v>5</v>
      </c>
      <c r="BE83" s="388">
        <v>1</v>
      </c>
      <c r="BF83" s="388">
        <v>1</v>
      </c>
      <c r="BG83" s="388">
        <v>9</v>
      </c>
      <c r="BH83" s="388">
        <v>8</v>
      </c>
      <c r="BI83" s="388">
        <v>18</v>
      </c>
      <c r="BJ83" s="548">
        <v>0.318</v>
      </c>
      <c r="BK83" s="548">
        <v>0.379</v>
      </c>
      <c r="BL83" s="548">
        <v>0.435</v>
      </c>
      <c r="BM83" s="548">
        <v>0.81399999999999995</v>
      </c>
    </row>
    <row r="84" spans="1:65">
      <c r="A84" s="272" t="s">
        <v>6180</v>
      </c>
      <c r="B84" s="388" t="s">
        <v>10292</v>
      </c>
      <c r="C84" s="388" t="s">
        <v>10193</v>
      </c>
      <c r="D84" s="388">
        <v>33</v>
      </c>
      <c r="E84" s="388" t="s">
        <v>53</v>
      </c>
      <c r="F84" s="388" t="s">
        <v>34</v>
      </c>
      <c r="G84" s="388" t="s">
        <v>10</v>
      </c>
      <c r="H84" s="388">
        <v>3</v>
      </c>
      <c r="I84" s="388">
        <v>1</v>
      </c>
      <c r="J84" s="548">
        <v>0.75</v>
      </c>
      <c r="K84" s="556">
        <v>2.68</v>
      </c>
      <c r="L84" s="388">
        <v>20</v>
      </c>
      <c r="M84" s="388">
        <v>4</v>
      </c>
      <c r="N84" s="388">
        <v>4</v>
      </c>
      <c r="O84" s="388">
        <v>0</v>
      </c>
      <c r="P84" s="388">
        <v>0</v>
      </c>
      <c r="Q84" s="388">
        <v>1</v>
      </c>
      <c r="R84" s="557">
        <v>53.667000000000002</v>
      </c>
      <c r="S84" s="388">
        <v>41</v>
      </c>
      <c r="T84" s="388">
        <v>17</v>
      </c>
      <c r="U84" s="388">
        <v>16</v>
      </c>
      <c r="V84" s="388">
        <v>5</v>
      </c>
      <c r="W84" s="388">
        <v>26</v>
      </c>
      <c r="X84" s="388">
        <v>1</v>
      </c>
      <c r="Y84" s="388">
        <v>42</v>
      </c>
      <c r="Z84" s="388">
        <v>2</v>
      </c>
      <c r="AA84" s="388">
        <v>0</v>
      </c>
      <c r="AB84" s="388">
        <v>0</v>
      </c>
      <c r="AC84" s="388">
        <v>223</v>
      </c>
      <c r="AD84" s="388">
        <v>163</v>
      </c>
      <c r="AE84" s="388">
        <v>4.37</v>
      </c>
      <c r="AF84" s="548">
        <v>1.248</v>
      </c>
      <c r="AG84" s="557">
        <v>6.9</v>
      </c>
      <c r="AH84" s="557">
        <v>0.8</v>
      </c>
      <c r="AI84" s="557">
        <v>4.4000000000000004</v>
      </c>
      <c r="AJ84" s="557">
        <v>7</v>
      </c>
      <c r="AK84" s="557">
        <v>1.62</v>
      </c>
      <c r="AM84" s="388">
        <v>55</v>
      </c>
      <c r="AN84" s="388">
        <v>0</v>
      </c>
      <c r="AO84" s="388">
        <v>14</v>
      </c>
      <c r="AP84" s="388">
        <v>2</v>
      </c>
      <c r="AQ84" s="388">
        <v>0</v>
      </c>
      <c r="AR84" s="388">
        <v>0</v>
      </c>
      <c r="AS84" s="388">
        <v>1</v>
      </c>
      <c r="AT84" s="388">
        <v>9</v>
      </c>
      <c r="AU84" s="388">
        <v>10</v>
      </c>
      <c r="AV84" s="548">
        <v>0.255</v>
      </c>
      <c r="AW84" s="548">
        <v>0.379</v>
      </c>
      <c r="AX84" s="548">
        <v>0.29099999999999998</v>
      </c>
      <c r="AY84" s="548">
        <v>0.67</v>
      </c>
      <c r="BA84" s="388">
        <v>140</v>
      </c>
      <c r="BB84" s="388">
        <v>0</v>
      </c>
      <c r="BC84" s="388">
        <v>27</v>
      </c>
      <c r="BD84" s="388">
        <v>7</v>
      </c>
      <c r="BE84" s="388">
        <v>0</v>
      </c>
      <c r="BF84" s="388">
        <v>5</v>
      </c>
      <c r="BG84" s="388">
        <v>15</v>
      </c>
      <c r="BH84" s="388">
        <v>17</v>
      </c>
      <c r="BI84" s="388">
        <v>32</v>
      </c>
      <c r="BJ84" s="548">
        <v>0.193</v>
      </c>
      <c r="BK84" s="548">
        <v>0.28000000000000003</v>
      </c>
      <c r="BL84" s="548">
        <v>0.35</v>
      </c>
      <c r="BM84" s="548">
        <v>0.63</v>
      </c>
    </row>
    <row r="85" spans="1:65">
      <c r="A85" s="272" t="s">
        <v>10293</v>
      </c>
      <c r="B85" s="388" t="s">
        <v>10294</v>
      </c>
      <c r="C85" s="388" t="s">
        <v>10193</v>
      </c>
      <c r="D85" s="388">
        <v>31</v>
      </c>
      <c r="E85" s="388" t="s">
        <v>51</v>
      </c>
      <c r="F85" s="388" t="s">
        <v>52</v>
      </c>
      <c r="G85" s="388" t="s">
        <v>35</v>
      </c>
      <c r="H85" s="388">
        <v>1</v>
      </c>
      <c r="I85" s="388">
        <v>2</v>
      </c>
      <c r="J85" s="548">
        <v>0.33300000000000002</v>
      </c>
      <c r="K85" s="556">
        <v>4.7300000000000004</v>
      </c>
      <c r="L85" s="388">
        <v>71</v>
      </c>
      <c r="M85" s="388">
        <v>0</v>
      </c>
      <c r="N85" s="388">
        <v>15</v>
      </c>
      <c r="O85" s="388">
        <v>0</v>
      </c>
      <c r="P85" s="388">
        <v>0</v>
      </c>
      <c r="Q85" s="388">
        <v>2</v>
      </c>
      <c r="R85" s="557">
        <v>53.332999999999998</v>
      </c>
      <c r="S85" s="388">
        <v>49</v>
      </c>
      <c r="T85" s="388">
        <v>33</v>
      </c>
      <c r="U85" s="388">
        <v>28</v>
      </c>
      <c r="V85" s="388">
        <v>4</v>
      </c>
      <c r="W85" s="388">
        <v>31</v>
      </c>
      <c r="X85" s="388">
        <v>2</v>
      </c>
      <c r="Y85" s="388">
        <v>66</v>
      </c>
      <c r="Z85" s="388">
        <v>6</v>
      </c>
      <c r="AA85" s="388">
        <v>0</v>
      </c>
      <c r="AB85" s="388">
        <v>3</v>
      </c>
      <c r="AC85" s="388">
        <v>243</v>
      </c>
      <c r="AD85" s="388">
        <v>100</v>
      </c>
      <c r="AE85" s="388">
        <v>3.74</v>
      </c>
      <c r="AF85" s="548">
        <v>1.5</v>
      </c>
      <c r="AG85" s="557">
        <v>8.3000000000000007</v>
      </c>
      <c r="AH85" s="557">
        <v>0.7</v>
      </c>
      <c r="AI85" s="557">
        <v>5.2</v>
      </c>
      <c r="AJ85" s="557">
        <v>11.1</v>
      </c>
      <c r="AK85" s="557">
        <v>2.13</v>
      </c>
      <c r="AM85" s="388">
        <v>73</v>
      </c>
      <c r="AN85" s="388">
        <v>0</v>
      </c>
      <c r="AO85" s="388">
        <v>24</v>
      </c>
      <c r="AP85" s="388">
        <v>2</v>
      </c>
      <c r="AQ85" s="388">
        <v>0</v>
      </c>
      <c r="AR85" s="388">
        <v>2</v>
      </c>
      <c r="AS85" s="388">
        <v>8</v>
      </c>
      <c r="AT85" s="388">
        <v>13</v>
      </c>
      <c r="AU85" s="388">
        <v>17</v>
      </c>
      <c r="AV85" s="548">
        <v>0.32900000000000001</v>
      </c>
      <c r="AW85" s="548">
        <v>0.443</v>
      </c>
      <c r="AX85" s="548">
        <v>0.438</v>
      </c>
      <c r="AY85" s="548">
        <v>0.88100000000000001</v>
      </c>
      <c r="BA85" s="388">
        <v>131</v>
      </c>
      <c r="BB85" s="388">
        <v>0</v>
      </c>
      <c r="BC85" s="388">
        <v>25</v>
      </c>
      <c r="BD85" s="388">
        <v>9</v>
      </c>
      <c r="BE85" s="388">
        <v>1</v>
      </c>
      <c r="BF85" s="388">
        <v>2</v>
      </c>
      <c r="BG85" s="388">
        <v>18</v>
      </c>
      <c r="BH85" s="388">
        <v>18</v>
      </c>
      <c r="BI85" s="388">
        <v>49</v>
      </c>
      <c r="BJ85" s="548">
        <v>0.191</v>
      </c>
      <c r="BK85" s="548">
        <v>0.30299999999999999</v>
      </c>
      <c r="BL85" s="548">
        <v>0.32100000000000001</v>
      </c>
      <c r="BM85" s="548">
        <v>0.624</v>
      </c>
    </row>
    <row r="86" spans="1:65">
      <c r="A86" s="272" t="s">
        <v>8475</v>
      </c>
      <c r="B86" s="388" t="s">
        <v>8476</v>
      </c>
      <c r="C86" s="388" t="s">
        <v>10193</v>
      </c>
      <c r="D86" s="388">
        <v>23</v>
      </c>
      <c r="E86" s="388" t="s">
        <v>60</v>
      </c>
      <c r="F86" s="388" t="s">
        <v>34</v>
      </c>
      <c r="G86" s="388" t="s">
        <v>35</v>
      </c>
      <c r="H86" s="388">
        <v>3</v>
      </c>
      <c r="I86" s="388">
        <v>3</v>
      </c>
      <c r="J86" s="548">
        <v>0.5</v>
      </c>
      <c r="K86" s="556">
        <v>5.4</v>
      </c>
      <c r="L86" s="388">
        <v>53</v>
      </c>
      <c r="M86" s="388">
        <v>0</v>
      </c>
      <c r="N86" s="388">
        <v>8</v>
      </c>
      <c r="O86" s="388">
        <v>0</v>
      </c>
      <c r="P86" s="388">
        <v>0</v>
      </c>
      <c r="Q86" s="388">
        <v>0</v>
      </c>
      <c r="R86" s="557">
        <v>53.332999999999998</v>
      </c>
      <c r="S86" s="388">
        <v>55</v>
      </c>
      <c r="T86" s="388">
        <v>33</v>
      </c>
      <c r="U86" s="388">
        <v>32</v>
      </c>
      <c r="V86" s="388">
        <v>6</v>
      </c>
      <c r="W86" s="388">
        <v>28</v>
      </c>
      <c r="X86" s="388">
        <v>1</v>
      </c>
      <c r="Y86" s="388">
        <v>76</v>
      </c>
      <c r="Z86" s="388">
        <v>1</v>
      </c>
      <c r="AA86" s="388">
        <v>0</v>
      </c>
      <c r="AB86" s="388">
        <v>7</v>
      </c>
      <c r="AC86" s="388">
        <v>240</v>
      </c>
      <c r="AD86" s="388">
        <v>77</v>
      </c>
      <c r="AE86" s="388">
        <v>3.4</v>
      </c>
      <c r="AF86" s="548">
        <v>1.556</v>
      </c>
      <c r="AG86" s="557">
        <v>9.3000000000000007</v>
      </c>
      <c r="AH86" s="557">
        <v>1</v>
      </c>
      <c r="AI86" s="557">
        <v>4.7</v>
      </c>
      <c r="AJ86" s="557">
        <v>12.8</v>
      </c>
      <c r="AK86" s="557">
        <v>2.71</v>
      </c>
      <c r="AM86" s="388">
        <v>87</v>
      </c>
      <c r="AN86" s="388">
        <v>0</v>
      </c>
      <c r="AO86" s="388">
        <v>19</v>
      </c>
      <c r="AP86" s="388">
        <v>4</v>
      </c>
      <c r="AQ86" s="388">
        <v>1</v>
      </c>
      <c r="AR86" s="388">
        <v>1</v>
      </c>
      <c r="AS86" s="388">
        <v>10</v>
      </c>
      <c r="AT86" s="388">
        <v>13</v>
      </c>
      <c r="AU86" s="388">
        <v>35</v>
      </c>
      <c r="AV86" s="548">
        <v>0.218</v>
      </c>
      <c r="AW86" s="548">
        <v>0.317</v>
      </c>
      <c r="AX86" s="548">
        <v>0.32200000000000001</v>
      </c>
      <c r="AY86" s="548">
        <v>0.63900000000000001</v>
      </c>
      <c r="BA86" s="388">
        <v>122</v>
      </c>
      <c r="BB86" s="388">
        <v>0</v>
      </c>
      <c r="BC86" s="388">
        <v>36</v>
      </c>
      <c r="BD86" s="388">
        <v>8</v>
      </c>
      <c r="BE86" s="388">
        <v>1</v>
      </c>
      <c r="BF86" s="388">
        <v>5</v>
      </c>
      <c r="BG86" s="388">
        <v>25</v>
      </c>
      <c r="BH86" s="388">
        <v>15</v>
      </c>
      <c r="BI86" s="388">
        <v>41</v>
      </c>
      <c r="BJ86" s="548">
        <v>0.29499999999999998</v>
      </c>
      <c r="BK86" s="548">
        <v>0.377</v>
      </c>
      <c r="BL86" s="548">
        <v>0.5</v>
      </c>
      <c r="BM86" s="548">
        <v>0.877</v>
      </c>
    </row>
    <row r="87" spans="1:65">
      <c r="A87" s="272" t="s">
        <v>8454</v>
      </c>
      <c r="B87" s="388" t="s">
        <v>8455</v>
      </c>
      <c r="C87" s="388" t="s">
        <v>10193</v>
      </c>
      <c r="D87" s="388">
        <v>26</v>
      </c>
      <c r="E87" s="388" t="s">
        <v>70</v>
      </c>
      <c r="F87" s="388" t="s">
        <v>43</v>
      </c>
      <c r="G87" s="388" t="s">
        <v>10</v>
      </c>
      <c r="H87" s="388">
        <v>1</v>
      </c>
      <c r="I87" s="388">
        <v>3</v>
      </c>
      <c r="J87" s="548">
        <v>0.25</v>
      </c>
      <c r="K87" s="556">
        <v>4.25</v>
      </c>
      <c r="L87" s="388">
        <v>56</v>
      </c>
      <c r="M87" s="388">
        <v>0</v>
      </c>
      <c r="N87" s="388">
        <v>10</v>
      </c>
      <c r="O87" s="388">
        <v>0</v>
      </c>
      <c r="P87" s="388">
        <v>0</v>
      </c>
      <c r="Q87" s="388">
        <v>0</v>
      </c>
      <c r="R87" s="557">
        <v>53</v>
      </c>
      <c r="S87" s="388">
        <v>53</v>
      </c>
      <c r="T87" s="388">
        <v>28</v>
      </c>
      <c r="U87" s="388">
        <v>25</v>
      </c>
      <c r="V87" s="388">
        <v>6</v>
      </c>
      <c r="W87" s="388">
        <v>25</v>
      </c>
      <c r="X87" s="388">
        <v>4</v>
      </c>
      <c r="Y87" s="388">
        <v>57</v>
      </c>
      <c r="Z87" s="388">
        <v>1</v>
      </c>
      <c r="AA87" s="388">
        <v>0</v>
      </c>
      <c r="AB87" s="388">
        <v>4</v>
      </c>
      <c r="AC87" s="388">
        <v>236</v>
      </c>
      <c r="AD87" s="388">
        <v>97</v>
      </c>
      <c r="AE87" s="388">
        <v>3.95</v>
      </c>
      <c r="AF87" s="548">
        <v>1.472</v>
      </c>
      <c r="AG87" s="557">
        <v>9</v>
      </c>
      <c r="AH87" s="557">
        <v>1</v>
      </c>
      <c r="AI87" s="557">
        <v>4.2</v>
      </c>
      <c r="AJ87" s="557">
        <v>9.6999999999999993</v>
      </c>
      <c r="AK87" s="557">
        <v>2.2799999999999998</v>
      </c>
      <c r="AM87" s="388">
        <v>75</v>
      </c>
      <c r="AN87" s="388">
        <v>0</v>
      </c>
      <c r="AO87" s="388">
        <v>26</v>
      </c>
      <c r="AP87" s="388">
        <v>7</v>
      </c>
      <c r="AQ87" s="388">
        <v>1</v>
      </c>
      <c r="AR87" s="388">
        <v>4</v>
      </c>
      <c r="AS87" s="388">
        <v>11</v>
      </c>
      <c r="AT87" s="388">
        <v>11</v>
      </c>
      <c r="AU87" s="388">
        <v>14</v>
      </c>
      <c r="AV87" s="548">
        <v>0.34699999999999998</v>
      </c>
      <c r="AW87" s="548">
        <v>0.43</v>
      </c>
      <c r="AX87" s="548">
        <v>0.627</v>
      </c>
      <c r="AY87" s="548">
        <v>1.0569999999999999</v>
      </c>
      <c r="BA87" s="388">
        <v>129</v>
      </c>
      <c r="BB87" s="388">
        <v>0</v>
      </c>
      <c r="BC87" s="388">
        <v>27</v>
      </c>
      <c r="BD87" s="388">
        <v>1</v>
      </c>
      <c r="BE87" s="388">
        <v>1</v>
      </c>
      <c r="BF87" s="388">
        <v>2</v>
      </c>
      <c r="BG87" s="388">
        <v>13</v>
      </c>
      <c r="BH87" s="388">
        <v>14</v>
      </c>
      <c r="BI87" s="388">
        <v>43</v>
      </c>
      <c r="BJ87" s="548">
        <v>0.20899999999999999</v>
      </c>
      <c r="BK87" s="548">
        <v>0.28799999999999998</v>
      </c>
      <c r="BL87" s="548">
        <v>0.27900000000000003</v>
      </c>
      <c r="BM87" s="548">
        <v>0.56699999999999995</v>
      </c>
    </row>
    <row r="88" spans="1:65">
      <c r="A88" s="272" t="s">
        <v>6222</v>
      </c>
      <c r="B88" s="388" t="s">
        <v>10295</v>
      </c>
      <c r="C88" s="388" t="s">
        <v>10193</v>
      </c>
      <c r="D88" s="388">
        <v>31</v>
      </c>
      <c r="E88" s="388" t="s">
        <v>68</v>
      </c>
      <c r="F88" s="388" t="s">
        <v>43</v>
      </c>
      <c r="G88" s="388" t="s">
        <v>10</v>
      </c>
      <c r="H88" s="388">
        <v>7</v>
      </c>
      <c r="I88" s="388">
        <v>1</v>
      </c>
      <c r="J88" s="548">
        <v>0.875</v>
      </c>
      <c r="K88" s="556">
        <v>3.61</v>
      </c>
      <c r="L88" s="388">
        <v>51</v>
      </c>
      <c r="M88" s="388">
        <v>0</v>
      </c>
      <c r="N88" s="388">
        <v>10</v>
      </c>
      <c r="O88" s="388">
        <v>0</v>
      </c>
      <c r="P88" s="388">
        <v>0</v>
      </c>
      <c r="Q88" s="388">
        <v>2</v>
      </c>
      <c r="R88" s="557">
        <v>52.332999999999998</v>
      </c>
      <c r="S88" s="388">
        <v>42</v>
      </c>
      <c r="T88" s="388">
        <v>22</v>
      </c>
      <c r="U88" s="388">
        <v>21</v>
      </c>
      <c r="V88" s="388">
        <v>10</v>
      </c>
      <c r="W88" s="388">
        <v>17</v>
      </c>
      <c r="X88" s="388">
        <v>1</v>
      </c>
      <c r="Y88" s="388">
        <v>60</v>
      </c>
      <c r="Z88" s="388">
        <v>2</v>
      </c>
      <c r="AA88" s="388">
        <v>0</v>
      </c>
      <c r="AB88" s="388">
        <v>1</v>
      </c>
      <c r="AC88" s="388">
        <v>215</v>
      </c>
      <c r="AD88" s="388">
        <v>118</v>
      </c>
      <c r="AE88" s="388">
        <v>4.4400000000000004</v>
      </c>
      <c r="AF88" s="548">
        <v>1.127</v>
      </c>
      <c r="AG88" s="557">
        <v>7.2</v>
      </c>
      <c r="AH88" s="557">
        <v>1.7</v>
      </c>
      <c r="AI88" s="557">
        <v>2.9</v>
      </c>
      <c r="AJ88" s="557">
        <v>10.3</v>
      </c>
      <c r="AK88" s="557">
        <v>3.53</v>
      </c>
      <c r="AM88" s="388">
        <v>73</v>
      </c>
      <c r="AN88" s="388">
        <v>0</v>
      </c>
      <c r="AO88" s="388">
        <v>17</v>
      </c>
      <c r="AP88" s="388">
        <v>4</v>
      </c>
      <c r="AQ88" s="388">
        <v>0</v>
      </c>
      <c r="AR88" s="388">
        <v>5</v>
      </c>
      <c r="AS88" s="388">
        <v>9</v>
      </c>
      <c r="AT88" s="388">
        <v>9</v>
      </c>
      <c r="AU88" s="388">
        <v>19</v>
      </c>
      <c r="AV88" s="548">
        <v>0.23300000000000001</v>
      </c>
      <c r="AW88" s="548">
        <v>0.32900000000000001</v>
      </c>
      <c r="AX88" s="548">
        <v>0.49299999999999999</v>
      </c>
      <c r="AY88" s="548">
        <v>0.82199999999999995</v>
      </c>
      <c r="BA88" s="388">
        <v>120</v>
      </c>
      <c r="BB88" s="388">
        <v>0</v>
      </c>
      <c r="BC88" s="388">
        <v>25</v>
      </c>
      <c r="BD88" s="388">
        <v>3</v>
      </c>
      <c r="BE88" s="388">
        <v>1</v>
      </c>
      <c r="BF88" s="388">
        <v>5</v>
      </c>
      <c r="BG88" s="388">
        <v>11</v>
      </c>
      <c r="BH88" s="388">
        <v>8</v>
      </c>
      <c r="BI88" s="388">
        <v>41</v>
      </c>
      <c r="BJ88" s="548">
        <v>0.20799999999999999</v>
      </c>
      <c r="BK88" s="548">
        <v>0.25600000000000001</v>
      </c>
      <c r="BL88" s="548">
        <v>0.375</v>
      </c>
      <c r="BM88" s="548">
        <v>0.63100000000000001</v>
      </c>
    </row>
    <row r="89" spans="1:65">
      <c r="A89" s="272" t="s">
        <v>3909</v>
      </c>
      <c r="B89" s="388" t="s">
        <v>10296</v>
      </c>
      <c r="C89" s="388" t="s">
        <v>10193</v>
      </c>
      <c r="D89" s="388">
        <v>35</v>
      </c>
      <c r="E89" s="388" t="s">
        <v>51</v>
      </c>
      <c r="F89" s="388" t="s">
        <v>34</v>
      </c>
      <c r="G89" s="388" t="s">
        <v>35</v>
      </c>
      <c r="H89" s="388">
        <v>5</v>
      </c>
      <c r="I89" s="388">
        <v>5</v>
      </c>
      <c r="J89" s="548">
        <v>0.5</v>
      </c>
      <c r="K89" s="556">
        <v>4.1500000000000004</v>
      </c>
      <c r="L89" s="388">
        <v>72</v>
      </c>
      <c r="M89" s="388">
        <v>0</v>
      </c>
      <c r="N89" s="388">
        <v>11</v>
      </c>
      <c r="O89" s="388">
        <v>0</v>
      </c>
      <c r="P89" s="388">
        <v>0</v>
      </c>
      <c r="Q89" s="388">
        <v>0</v>
      </c>
      <c r="R89" s="557">
        <v>52</v>
      </c>
      <c r="S89" s="388">
        <v>57</v>
      </c>
      <c r="T89" s="388">
        <v>28</v>
      </c>
      <c r="U89" s="388">
        <v>24</v>
      </c>
      <c r="V89" s="388">
        <v>1</v>
      </c>
      <c r="W89" s="388">
        <v>21</v>
      </c>
      <c r="X89" s="388">
        <v>4</v>
      </c>
      <c r="Y89" s="388">
        <v>51</v>
      </c>
      <c r="Z89" s="388">
        <v>6</v>
      </c>
      <c r="AA89" s="388">
        <v>0</v>
      </c>
      <c r="AB89" s="388">
        <v>3</v>
      </c>
      <c r="AC89" s="388">
        <v>240</v>
      </c>
      <c r="AD89" s="388">
        <v>104</v>
      </c>
      <c r="AE89" s="388">
        <v>3.01</v>
      </c>
      <c r="AF89" s="548">
        <v>1.5</v>
      </c>
      <c r="AG89" s="557">
        <v>9.9</v>
      </c>
      <c r="AH89" s="557">
        <v>0.2</v>
      </c>
      <c r="AI89" s="557">
        <v>3.6</v>
      </c>
      <c r="AJ89" s="557">
        <v>8.8000000000000007</v>
      </c>
      <c r="AK89" s="557">
        <v>2.4300000000000002</v>
      </c>
      <c r="AM89" s="388">
        <v>91</v>
      </c>
      <c r="AN89" s="388">
        <v>0</v>
      </c>
      <c r="AO89" s="388">
        <v>20</v>
      </c>
      <c r="AP89" s="388">
        <v>4</v>
      </c>
      <c r="AQ89" s="388">
        <v>1</v>
      </c>
      <c r="AR89" s="388">
        <v>1</v>
      </c>
      <c r="AS89" s="388">
        <v>11</v>
      </c>
      <c r="AT89" s="388">
        <v>7</v>
      </c>
      <c r="AU89" s="388">
        <v>25</v>
      </c>
      <c r="AV89" s="548">
        <v>0.22</v>
      </c>
      <c r="AW89" s="548">
        <v>0.28299999999999997</v>
      </c>
      <c r="AX89" s="548">
        <v>0.31900000000000001</v>
      </c>
      <c r="AY89" s="548">
        <v>0.60199999999999998</v>
      </c>
      <c r="BA89" s="388">
        <v>119</v>
      </c>
      <c r="BB89" s="388">
        <v>0</v>
      </c>
      <c r="BC89" s="388">
        <v>37</v>
      </c>
      <c r="BD89" s="388">
        <v>5</v>
      </c>
      <c r="BE89" s="388">
        <v>1</v>
      </c>
      <c r="BF89" s="388">
        <v>0</v>
      </c>
      <c r="BG89" s="388">
        <v>11</v>
      </c>
      <c r="BH89" s="388">
        <v>14</v>
      </c>
      <c r="BI89" s="388">
        <v>26</v>
      </c>
      <c r="BJ89" s="548">
        <v>0.311</v>
      </c>
      <c r="BK89" s="548">
        <v>0.40300000000000002</v>
      </c>
      <c r="BL89" s="548">
        <v>0.37</v>
      </c>
      <c r="BM89" s="548">
        <v>0.77300000000000002</v>
      </c>
    </row>
    <row r="90" spans="1:65">
      <c r="A90" s="272" t="s">
        <v>10297</v>
      </c>
      <c r="B90" s="388" t="s">
        <v>10298</v>
      </c>
      <c r="C90" s="388" t="s">
        <v>10193</v>
      </c>
      <c r="D90" s="388">
        <v>24</v>
      </c>
      <c r="E90" s="388" t="s">
        <v>68</v>
      </c>
      <c r="F90" s="388" t="s">
        <v>43</v>
      </c>
      <c r="G90" s="388" t="s">
        <v>10</v>
      </c>
      <c r="H90" s="388">
        <v>3</v>
      </c>
      <c r="I90" s="388">
        <v>3</v>
      </c>
      <c r="J90" s="548">
        <v>0.5</v>
      </c>
      <c r="K90" s="556">
        <v>5.71</v>
      </c>
      <c r="L90" s="388">
        <v>14</v>
      </c>
      <c r="M90" s="388">
        <v>8</v>
      </c>
      <c r="N90" s="388">
        <v>2</v>
      </c>
      <c r="O90" s="388">
        <v>0</v>
      </c>
      <c r="P90" s="388">
        <v>0</v>
      </c>
      <c r="Q90" s="388">
        <v>0</v>
      </c>
      <c r="R90" s="557">
        <v>52</v>
      </c>
      <c r="S90" s="388">
        <v>43</v>
      </c>
      <c r="T90" s="388">
        <v>35</v>
      </c>
      <c r="U90" s="388">
        <v>33</v>
      </c>
      <c r="V90" s="388">
        <v>8</v>
      </c>
      <c r="W90" s="388">
        <v>37</v>
      </c>
      <c r="X90" s="388">
        <v>5</v>
      </c>
      <c r="Y90" s="388">
        <v>39</v>
      </c>
      <c r="Z90" s="388">
        <v>3</v>
      </c>
      <c r="AA90" s="388">
        <v>0</v>
      </c>
      <c r="AB90" s="388">
        <v>2</v>
      </c>
      <c r="AC90" s="388">
        <v>233</v>
      </c>
      <c r="AD90" s="388">
        <v>75</v>
      </c>
      <c r="AE90" s="388">
        <v>5.97</v>
      </c>
      <c r="AF90" s="548">
        <v>1.538</v>
      </c>
      <c r="AG90" s="557">
        <v>7.4</v>
      </c>
      <c r="AH90" s="557">
        <v>1.4</v>
      </c>
      <c r="AI90" s="557">
        <v>6.4</v>
      </c>
      <c r="AJ90" s="557">
        <v>6.8</v>
      </c>
      <c r="AK90" s="557">
        <v>1.05</v>
      </c>
      <c r="AM90" s="388">
        <v>88</v>
      </c>
      <c r="AN90" s="388">
        <v>0</v>
      </c>
      <c r="AO90" s="388">
        <v>23</v>
      </c>
      <c r="AP90" s="388">
        <v>6</v>
      </c>
      <c r="AQ90" s="388">
        <v>1</v>
      </c>
      <c r="AR90" s="388">
        <v>4</v>
      </c>
      <c r="AS90" s="388">
        <v>19</v>
      </c>
      <c r="AT90" s="388">
        <v>22</v>
      </c>
      <c r="AU90" s="388">
        <v>12</v>
      </c>
      <c r="AV90" s="548">
        <v>0.26100000000000001</v>
      </c>
      <c r="AW90" s="548">
        <v>0.41099999999999998</v>
      </c>
      <c r="AX90" s="548">
        <v>0.48899999999999999</v>
      </c>
      <c r="AY90" s="548">
        <v>0.9</v>
      </c>
      <c r="BA90" s="388">
        <v>101</v>
      </c>
      <c r="BB90" s="388">
        <v>0</v>
      </c>
      <c r="BC90" s="388">
        <v>20</v>
      </c>
      <c r="BD90" s="388">
        <v>5</v>
      </c>
      <c r="BE90" s="388">
        <v>0</v>
      </c>
      <c r="BF90" s="388">
        <v>4</v>
      </c>
      <c r="BG90" s="388">
        <v>10</v>
      </c>
      <c r="BH90" s="388">
        <v>15</v>
      </c>
      <c r="BI90" s="388">
        <v>27</v>
      </c>
      <c r="BJ90" s="548">
        <v>0.19800000000000001</v>
      </c>
      <c r="BK90" s="548">
        <v>0.314</v>
      </c>
      <c r="BL90" s="548">
        <v>0.36599999999999999</v>
      </c>
      <c r="BM90" s="548">
        <v>0.68</v>
      </c>
    </row>
    <row r="91" spans="1:65">
      <c r="A91" s="272" t="s">
        <v>8452</v>
      </c>
      <c r="B91" s="388" t="s">
        <v>8453</v>
      </c>
      <c r="C91" s="388" t="s">
        <v>10193</v>
      </c>
      <c r="D91" s="388">
        <v>26</v>
      </c>
      <c r="E91" s="388" t="s">
        <v>49</v>
      </c>
      <c r="F91" s="388" t="s">
        <v>43</v>
      </c>
      <c r="G91" s="388" t="s">
        <v>10</v>
      </c>
      <c r="H91" s="388">
        <v>2</v>
      </c>
      <c r="I91" s="388">
        <v>1</v>
      </c>
      <c r="J91" s="548">
        <v>0.66700000000000004</v>
      </c>
      <c r="K91" s="556">
        <v>4.7</v>
      </c>
      <c r="L91" s="388">
        <v>50</v>
      </c>
      <c r="M91" s="388">
        <v>0</v>
      </c>
      <c r="N91" s="388">
        <v>15</v>
      </c>
      <c r="O91" s="388">
        <v>0</v>
      </c>
      <c r="P91" s="388">
        <v>0</v>
      </c>
      <c r="Q91" s="388">
        <v>1</v>
      </c>
      <c r="R91" s="557">
        <v>51.667000000000002</v>
      </c>
      <c r="S91" s="388">
        <v>59</v>
      </c>
      <c r="T91" s="388">
        <v>28</v>
      </c>
      <c r="U91" s="388">
        <v>27</v>
      </c>
      <c r="V91" s="388">
        <v>7</v>
      </c>
      <c r="W91" s="388">
        <v>15</v>
      </c>
      <c r="X91" s="388">
        <v>1</v>
      </c>
      <c r="Y91" s="388">
        <v>49</v>
      </c>
      <c r="Z91" s="388">
        <v>1</v>
      </c>
      <c r="AA91" s="388">
        <v>0</v>
      </c>
      <c r="AB91" s="388">
        <v>4</v>
      </c>
      <c r="AC91" s="388">
        <v>226</v>
      </c>
      <c r="AD91" s="388">
        <v>83</v>
      </c>
      <c r="AE91" s="388">
        <v>3.95</v>
      </c>
      <c r="AF91" s="548">
        <v>1.4319999999999999</v>
      </c>
      <c r="AG91" s="557">
        <v>10.3</v>
      </c>
      <c r="AH91" s="557">
        <v>1.2</v>
      </c>
      <c r="AI91" s="557">
        <v>2.6</v>
      </c>
      <c r="AJ91" s="557">
        <v>8.5</v>
      </c>
      <c r="AK91" s="557">
        <v>3.27</v>
      </c>
      <c r="AM91" s="388">
        <v>93</v>
      </c>
      <c r="AN91" s="388">
        <v>0</v>
      </c>
      <c r="AO91" s="388">
        <v>23</v>
      </c>
      <c r="AP91" s="388">
        <v>8</v>
      </c>
      <c r="AQ91" s="388">
        <v>0</v>
      </c>
      <c r="AR91" s="388">
        <v>3</v>
      </c>
      <c r="AS91" s="388">
        <v>14</v>
      </c>
      <c r="AT91" s="388">
        <v>6</v>
      </c>
      <c r="AU91" s="388">
        <v>24</v>
      </c>
      <c r="AV91" s="548">
        <v>0.247</v>
      </c>
      <c r="AW91" s="548">
        <v>0.29099999999999998</v>
      </c>
      <c r="AX91" s="548">
        <v>0.43</v>
      </c>
      <c r="AY91" s="548">
        <v>0.72099999999999997</v>
      </c>
      <c r="BA91" s="388">
        <v>111</v>
      </c>
      <c r="BB91" s="388">
        <v>0</v>
      </c>
      <c r="BC91" s="388">
        <v>36</v>
      </c>
      <c r="BD91" s="388">
        <v>11</v>
      </c>
      <c r="BE91" s="388">
        <v>0</v>
      </c>
      <c r="BF91" s="388">
        <v>4</v>
      </c>
      <c r="BG91" s="388">
        <v>22</v>
      </c>
      <c r="BH91" s="388">
        <v>9</v>
      </c>
      <c r="BI91" s="388">
        <v>25</v>
      </c>
      <c r="BJ91" s="548">
        <v>0.32400000000000001</v>
      </c>
      <c r="BK91" s="548">
        <v>0.375</v>
      </c>
      <c r="BL91" s="548">
        <v>0.53200000000000003</v>
      </c>
      <c r="BM91" s="548">
        <v>0.90700000000000003</v>
      </c>
    </row>
    <row r="92" spans="1:65">
      <c r="A92" s="272" t="s">
        <v>10299</v>
      </c>
      <c r="B92" s="388" t="s">
        <v>10300</v>
      </c>
      <c r="C92" s="388" t="s">
        <v>528</v>
      </c>
      <c r="D92" s="388">
        <v>23</v>
      </c>
      <c r="E92" s="388" t="s">
        <v>38</v>
      </c>
      <c r="F92" s="388" t="s">
        <v>34</v>
      </c>
      <c r="G92" s="388" t="s">
        <v>10</v>
      </c>
      <c r="H92" s="388">
        <v>4</v>
      </c>
      <c r="I92" s="388">
        <v>2</v>
      </c>
      <c r="J92" s="548">
        <v>0.66700000000000004</v>
      </c>
      <c r="K92" s="556">
        <v>3.31</v>
      </c>
      <c r="L92" s="388">
        <v>10</v>
      </c>
      <c r="M92" s="388">
        <v>10</v>
      </c>
      <c r="N92" s="388">
        <v>0</v>
      </c>
      <c r="O92" s="388">
        <v>0</v>
      </c>
      <c r="P92" s="388">
        <v>0</v>
      </c>
      <c r="Q92" s="388">
        <v>0</v>
      </c>
      <c r="R92" s="557">
        <v>51.667000000000002</v>
      </c>
      <c r="S92" s="388">
        <v>38</v>
      </c>
      <c r="T92" s="388">
        <v>19</v>
      </c>
      <c r="U92" s="388">
        <v>19</v>
      </c>
      <c r="V92" s="388">
        <v>6</v>
      </c>
      <c r="W92" s="388">
        <v>22</v>
      </c>
      <c r="X92" s="388">
        <v>0</v>
      </c>
      <c r="Y92" s="388">
        <v>63</v>
      </c>
      <c r="Z92" s="388">
        <v>1</v>
      </c>
      <c r="AA92" s="388">
        <v>0</v>
      </c>
      <c r="AB92" s="388">
        <v>5</v>
      </c>
      <c r="AC92" s="388">
        <v>211</v>
      </c>
      <c r="AD92" s="388">
        <v>126</v>
      </c>
      <c r="AE92" s="388">
        <v>3.57</v>
      </c>
      <c r="AF92" s="548">
        <v>1.161</v>
      </c>
      <c r="AG92" s="557">
        <v>6.6</v>
      </c>
      <c r="AH92" s="557">
        <v>1</v>
      </c>
      <c r="AI92" s="557">
        <v>3.8</v>
      </c>
      <c r="AJ92" s="557">
        <v>11</v>
      </c>
      <c r="AK92" s="557">
        <v>2.86</v>
      </c>
      <c r="AM92" s="388">
        <v>78</v>
      </c>
      <c r="AN92" s="388">
        <v>8</v>
      </c>
      <c r="AO92" s="388">
        <v>15</v>
      </c>
      <c r="AP92" s="388">
        <v>0</v>
      </c>
      <c r="AQ92" s="388">
        <v>0</v>
      </c>
      <c r="AR92" s="388">
        <v>1</v>
      </c>
      <c r="AS92" s="388">
        <v>0</v>
      </c>
      <c r="AT92" s="388">
        <v>13</v>
      </c>
      <c r="AU92" s="388">
        <v>24</v>
      </c>
      <c r="AV92" s="548">
        <v>0.192</v>
      </c>
      <c r="AW92" s="548">
        <v>0.30399999999999999</v>
      </c>
      <c r="AX92" s="548">
        <v>0.23100000000000001</v>
      </c>
      <c r="AY92" s="548">
        <v>0.53500000000000003</v>
      </c>
      <c r="BA92" s="388">
        <v>109</v>
      </c>
      <c r="BB92" s="388">
        <v>9</v>
      </c>
      <c r="BC92" s="388">
        <v>23</v>
      </c>
      <c r="BD92" s="388">
        <v>6</v>
      </c>
      <c r="BE92" s="388">
        <v>0</v>
      </c>
      <c r="BF92" s="388">
        <v>5</v>
      </c>
      <c r="BG92" s="388">
        <v>0</v>
      </c>
      <c r="BH92" s="388">
        <v>9</v>
      </c>
      <c r="BI92" s="388">
        <v>39</v>
      </c>
      <c r="BJ92" s="548">
        <v>0.21099999999999999</v>
      </c>
      <c r="BK92" s="548">
        <v>0.27700000000000002</v>
      </c>
      <c r="BL92" s="548">
        <v>0.40400000000000003</v>
      </c>
      <c r="BM92" s="548">
        <v>0.68100000000000005</v>
      </c>
    </row>
    <row r="93" spans="1:65">
      <c r="A93" s="272" t="s">
        <v>10301</v>
      </c>
      <c r="B93" s="388" t="s">
        <v>10302</v>
      </c>
      <c r="C93" s="388" t="s">
        <v>10193</v>
      </c>
      <c r="D93" s="388">
        <v>32</v>
      </c>
      <c r="E93" s="388" t="s">
        <v>88</v>
      </c>
      <c r="F93" s="388" t="s">
        <v>34</v>
      </c>
      <c r="G93" s="388" t="s">
        <v>10</v>
      </c>
      <c r="H93" s="388">
        <v>4</v>
      </c>
      <c r="I93" s="388">
        <v>1</v>
      </c>
      <c r="J93" s="548">
        <v>0.8</v>
      </c>
      <c r="K93" s="556">
        <v>3.51</v>
      </c>
      <c r="L93" s="388">
        <v>51</v>
      </c>
      <c r="M93" s="388">
        <v>0</v>
      </c>
      <c r="N93" s="388">
        <v>9</v>
      </c>
      <c r="O93" s="388">
        <v>0</v>
      </c>
      <c r="P93" s="388">
        <v>0</v>
      </c>
      <c r="Q93" s="388">
        <v>0</v>
      </c>
      <c r="R93" s="557">
        <v>51.332999999999998</v>
      </c>
      <c r="S93" s="388">
        <v>43</v>
      </c>
      <c r="T93" s="388">
        <v>21</v>
      </c>
      <c r="U93" s="388">
        <v>20</v>
      </c>
      <c r="V93" s="388">
        <v>5</v>
      </c>
      <c r="W93" s="388">
        <v>24</v>
      </c>
      <c r="X93" s="388">
        <v>2</v>
      </c>
      <c r="Y93" s="388">
        <v>41</v>
      </c>
      <c r="Z93" s="388">
        <v>6</v>
      </c>
      <c r="AA93" s="388">
        <v>0</v>
      </c>
      <c r="AB93" s="388">
        <v>0</v>
      </c>
      <c r="AC93" s="388">
        <v>217</v>
      </c>
      <c r="AD93" s="388">
        <v>125</v>
      </c>
      <c r="AE93" s="388">
        <v>4.58</v>
      </c>
      <c r="AF93" s="548">
        <v>1.3049999999999999</v>
      </c>
      <c r="AG93" s="557">
        <v>7.5</v>
      </c>
      <c r="AH93" s="557">
        <v>0.9</v>
      </c>
      <c r="AI93" s="557">
        <v>4.2</v>
      </c>
      <c r="AJ93" s="557">
        <v>7.2</v>
      </c>
      <c r="AK93" s="557">
        <v>1.71</v>
      </c>
      <c r="AM93" s="388">
        <v>72</v>
      </c>
      <c r="AN93" s="388">
        <v>0</v>
      </c>
      <c r="AO93" s="388">
        <v>16</v>
      </c>
      <c r="AP93" s="388">
        <v>5</v>
      </c>
      <c r="AQ93" s="388">
        <v>0</v>
      </c>
      <c r="AR93" s="388">
        <v>1</v>
      </c>
      <c r="AS93" s="388">
        <v>8</v>
      </c>
      <c r="AT93" s="388">
        <v>10</v>
      </c>
      <c r="AU93" s="388">
        <v>16</v>
      </c>
      <c r="AV93" s="548">
        <v>0.222</v>
      </c>
      <c r="AW93" s="548">
        <v>0.33300000000000002</v>
      </c>
      <c r="AX93" s="548">
        <v>0.33300000000000002</v>
      </c>
      <c r="AY93" s="548">
        <v>0.66600000000000004</v>
      </c>
      <c r="BA93" s="388">
        <v>111</v>
      </c>
      <c r="BB93" s="388">
        <v>0</v>
      </c>
      <c r="BC93" s="388">
        <v>27</v>
      </c>
      <c r="BD93" s="388">
        <v>5</v>
      </c>
      <c r="BE93" s="388">
        <v>0</v>
      </c>
      <c r="BF93" s="388">
        <v>4</v>
      </c>
      <c r="BG93" s="388">
        <v>18</v>
      </c>
      <c r="BH93" s="388">
        <v>14</v>
      </c>
      <c r="BI93" s="388">
        <v>25</v>
      </c>
      <c r="BJ93" s="548">
        <v>0.24299999999999999</v>
      </c>
      <c r="BK93" s="548">
        <v>0.34100000000000003</v>
      </c>
      <c r="BL93" s="548">
        <v>0.39600000000000002</v>
      </c>
      <c r="BM93" s="548">
        <v>0.73699999999999999</v>
      </c>
    </row>
    <row r="94" spans="1:65">
      <c r="A94" s="272" t="s">
        <v>8432</v>
      </c>
      <c r="B94" s="388" t="s">
        <v>8433</v>
      </c>
      <c r="C94" s="388" t="s">
        <v>10193</v>
      </c>
      <c r="D94" s="388">
        <v>24</v>
      </c>
      <c r="E94" s="388" t="s">
        <v>58</v>
      </c>
      <c r="F94" s="388" t="s">
        <v>34</v>
      </c>
      <c r="G94" s="388" t="s">
        <v>35</v>
      </c>
      <c r="H94" s="388">
        <v>2</v>
      </c>
      <c r="I94" s="388">
        <v>3</v>
      </c>
      <c r="J94" s="548">
        <v>0.4</v>
      </c>
      <c r="K94" s="556">
        <v>4.38</v>
      </c>
      <c r="L94" s="388">
        <v>59</v>
      </c>
      <c r="M94" s="388">
        <v>1</v>
      </c>
      <c r="N94" s="388">
        <v>12</v>
      </c>
      <c r="O94" s="388">
        <v>0</v>
      </c>
      <c r="P94" s="388">
        <v>0</v>
      </c>
      <c r="Q94" s="388">
        <v>4</v>
      </c>
      <c r="R94" s="557">
        <v>51.332999999999998</v>
      </c>
      <c r="S94" s="388">
        <v>37</v>
      </c>
      <c r="T94" s="388">
        <v>28</v>
      </c>
      <c r="U94" s="388">
        <v>25</v>
      </c>
      <c r="V94" s="388">
        <v>4</v>
      </c>
      <c r="W94" s="388">
        <v>20</v>
      </c>
      <c r="X94" s="388">
        <v>0</v>
      </c>
      <c r="Y94" s="388">
        <v>70</v>
      </c>
      <c r="Z94" s="388">
        <v>1</v>
      </c>
      <c r="AA94" s="388">
        <v>0</v>
      </c>
      <c r="AB94" s="388">
        <v>5</v>
      </c>
      <c r="AC94" s="388">
        <v>214</v>
      </c>
      <c r="AD94" s="388">
        <v>96</v>
      </c>
      <c r="AE94" s="388">
        <v>2.67</v>
      </c>
      <c r="AF94" s="548">
        <v>1.1100000000000001</v>
      </c>
      <c r="AG94" s="557">
        <v>6.5</v>
      </c>
      <c r="AH94" s="557">
        <v>0.7</v>
      </c>
      <c r="AI94" s="557">
        <v>3.5</v>
      </c>
      <c r="AJ94" s="557">
        <v>12.3</v>
      </c>
      <c r="AK94" s="557">
        <v>3.5</v>
      </c>
      <c r="AM94" s="388">
        <v>84</v>
      </c>
      <c r="AN94" s="388">
        <v>0</v>
      </c>
      <c r="AO94" s="388">
        <v>12</v>
      </c>
      <c r="AP94" s="388">
        <v>2</v>
      </c>
      <c r="AQ94" s="388">
        <v>1</v>
      </c>
      <c r="AR94" s="388">
        <v>0</v>
      </c>
      <c r="AS94" s="388">
        <v>7</v>
      </c>
      <c r="AT94" s="388">
        <v>8</v>
      </c>
      <c r="AU94" s="388">
        <v>34</v>
      </c>
      <c r="AV94" s="548">
        <v>0.14299999999999999</v>
      </c>
      <c r="AW94" s="548">
        <v>0.217</v>
      </c>
      <c r="AX94" s="548">
        <v>0.19</v>
      </c>
      <c r="AY94" s="548">
        <v>0.40699999999999997</v>
      </c>
      <c r="BA94" s="388">
        <v>107</v>
      </c>
      <c r="BB94" s="388">
        <v>0</v>
      </c>
      <c r="BC94" s="388">
        <v>25</v>
      </c>
      <c r="BD94" s="388">
        <v>3</v>
      </c>
      <c r="BE94" s="388">
        <v>0</v>
      </c>
      <c r="BF94" s="388">
        <v>4</v>
      </c>
      <c r="BG94" s="388">
        <v>12</v>
      </c>
      <c r="BH94" s="388">
        <v>12</v>
      </c>
      <c r="BI94" s="388">
        <v>36</v>
      </c>
      <c r="BJ94" s="548">
        <v>0.23400000000000001</v>
      </c>
      <c r="BK94" s="548">
        <v>0.317</v>
      </c>
      <c r="BL94" s="548">
        <v>0.374</v>
      </c>
      <c r="BM94" s="548">
        <v>0.69099999999999995</v>
      </c>
    </row>
    <row r="95" spans="1:65">
      <c r="A95" s="272" t="s">
        <v>8491</v>
      </c>
      <c r="B95" s="388" t="s">
        <v>8492</v>
      </c>
      <c r="C95" s="388" t="s">
        <v>10193</v>
      </c>
      <c r="D95" s="388">
        <v>29</v>
      </c>
      <c r="E95" s="388" t="s">
        <v>55</v>
      </c>
      <c r="F95" s="388" t="s">
        <v>34</v>
      </c>
      <c r="G95" s="388" t="s">
        <v>35</v>
      </c>
      <c r="H95" s="388">
        <v>3</v>
      </c>
      <c r="I95" s="388">
        <v>1</v>
      </c>
      <c r="J95" s="548">
        <v>0.75</v>
      </c>
      <c r="K95" s="556">
        <v>2.65</v>
      </c>
      <c r="L95" s="388">
        <v>23</v>
      </c>
      <c r="M95" s="388">
        <v>4</v>
      </c>
      <c r="N95" s="388">
        <v>13</v>
      </c>
      <c r="O95" s="388">
        <v>0</v>
      </c>
      <c r="P95" s="388">
        <v>0</v>
      </c>
      <c r="Q95" s="388">
        <v>0</v>
      </c>
      <c r="R95" s="557">
        <v>51</v>
      </c>
      <c r="S95" s="388">
        <v>46</v>
      </c>
      <c r="T95" s="388">
        <v>17</v>
      </c>
      <c r="U95" s="388">
        <v>15</v>
      </c>
      <c r="V95" s="388">
        <v>1</v>
      </c>
      <c r="W95" s="388">
        <v>16</v>
      </c>
      <c r="X95" s="388">
        <v>1</v>
      </c>
      <c r="Y95" s="388">
        <v>34</v>
      </c>
      <c r="Z95" s="388">
        <v>1</v>
      </c>
      <c r="AA95" s="388">
        <v>0</v>
      </c>
      <c r="AB95" s="388">
        <v>3</v>
      </c>
      <c r="AC95" s="388">
        <v>210</v>
      </c>
      <c r="AD95" s="388">
        <v>154</v>
      </c>
      <c r="AE95" s="388">
        <v>3.08</v>
      </c>
      <c r="AF95" s="548">
        <v>1.216</v>
      </c>
      <c r="AG95" s="557">
        <v>8.1</v>
      </c>
      <c r="AH95" s="557">
        <v>0.2</v>
      </c>
      <c r="AI95" s="557">
        <v>2.8</v>
      </c>
      <c r="AJ95" s="557">
        <v>6</v>
      </c>
      <c r="AK95" s="557">
        <v>2.13</v>
      </c>
      <c r="AM95" s="388">
        <v>69</v>
      </c>
      <c r="AN95" s="388">
        <v>0</v>
      </c>
      <c r="AO95" s="388">
        <v>19</v>
      </c>
      <c r="AP95" s="388">
        <v>4</v>
      </c>
      <c r="AQ95" s="388">
        <v>1</v>
      </c>
      <c r="AR95" s="388">
        <v>0</v>
      </c>
      <c r="AS95" s="388">
        <v>9</v>
      </c>
      <c r="AT95" s="388">
        <v>5</v>
      </c>
      <c r="AU95" s="388">
        <v>16</v>
      </c>
      <c r="AV95" s="548">
        <v>0.27500000000000002</v>
      </c>
      <c r="AW95" s="548">
        <v>0.316</v>
      </c>
      <c r="AX95" s="548">
        <v>0.36199999999999999</v>
      </c>
      <c r="AY95" s="548">
        <v>0.67800000000000005</v>
      </c>
      <c r="BA95" s="388">
        <v>121</v>
      </c>
      <c r="BB95" s="388">
        <v>0</v>
      </c>
      <c r="BC95" s="388">
        <v>27</v>
      </c>
      <c r="BD95" s="388">
        <v>8</v>
      </c>
      <c r="BE95" s="388">
        <v>1</v>
      </c>
      <c r="BF95" s="388">
        <v>1</v>
      </c>
      <c r="BG95" s="388">
        <v>9</v>
      </c>
      <c r="BH95" s="388">
        <v>11</v>
      </c>
      <c r="BI95" s="388">
        <v>18</v>
      </c>
      <c r="BJ95" s="548">
        <v>0.223</v>
      </c>
      <c r="BK95" s="548">
        <v>0.29099999999999998</v>
      </c>
      <c r="BL95" s="548">
        <v>0.33100000000000002</v>
      </c>
      <c r="BM95" s="548">
        <v>0.622</v>
      </c>
    </row>
    <row r="96" spans="1:65">
      <c r="A96" s="272" t="s">
        <v>10303</v>
      </c>
      <c r="B96" s="388" t="s">
        <v>10304</v>
      </c>
      <c r="C96" s="388" t="s">
        <v>10193</v>
      </c>
      <c r="D96" s="388">
        <v>24</v>
      </c>
      <c r="E96" s="388" t="s">
        <v>51</v>
      </c>
      <c r="F96" s="388" t="s">
        <v>34</v>
      </c>
      <c r="G96" s="388" t="s">
        <v>35</v>
      </c>
      <c r="H96" s="388">
        <v>5</v>
      </c>
      <c r="I96" s="388">
        <v>1</v>
      </c>
      <c r="J96" s="548">
        <v>0.83299999999999996</v>
      </c>
      <c r="K96" s="556">
        <v>5.51</v>
      </c>
      <c r="L96" s="388">
        <v>14</v>
      </c>
      <c r="M96" s="388">
        <v>1</v>
      </c>
      <c r="N96" s="388">
        <v>0</v>
      </c>
      <c r="O96" s="388">
        <v>0</v>
      </c>
      <c r="P96" s="388">
        <v>0</v>
      </c>
      <c r="Q96" s="388">
        <v>0</v>
      </c>
      <c r="R96" s="557">
        <v>50.667000000000002</v>
      </c>
      <c r="S96" s="388">
        <v>52</v>
      </c>
      <c r="T96" s="388">
        <v>31</v>
      </c>
      <c r="U96" s="388">
        <v>31</v>
      </c>
      <c r="V96" s="388">
        <v>6</v>
      </c>
      <c r="W96" s="388">
        <v>24</v>
      </c>
      <c r="X96" s="388">
        <v>0</v>
      </c>
      <c r="Y96" s="388">
        <v>42</v>
      </c>
      <c r="Z96" s="388">
        <v>3</v>
      </c>
      <c r="AA96" s="388">
        <v>0</v>
      </c>
      <c r="AB96" s="388">
        <v>0</v>
      </c>
      <c r="AC96" s="388">
        <v>223</v>
      </c>
      <c r="AD96" s="388">
        <v>77</v>
      </c>
      <c r="AE96" s="388">
        <v>4.6399999999999997</v>
      </c>
      <c r="AF96" s="548">
        <v>1.5</v>
      </c>
      <c r="AG96" s="557">
        <v>9.1999999999999993</v>
      </c>
      <c r="AH96" s="557">
        <v>1.1000000000000001</v>
      </c>
      <c r="AI96" s="557">
        <v>4.3</v>
      </c>
      <c r="AJ96" s="557">
        <v>7.5</v>
      </c>
      <c r="AK96" s="557">
        <v>1.75</v>
      </c>
      <c r="AM96" s="388">
        <v>46</v>
      </c>
      <c r="AN96" s="388">
        <v>0</v>
      </c>
      <c r="AO96" s="388">
        <v>9</v>
      </c>
      <c r="AP96" s="388">
        <v>1</v>
      </c>
      <c r="AQ96" s="388">
        <v>1</v>
      </c>
      <c r="AR96" s="388">
        <v>1</v>
      </c>
      <c r="AS96" s="388">
        <v>2</v>
      </c>
      <c r="AT96" s="388">
        <v>3</v>
      </c>
      <c r="AU96" s="388">
        <v>12</v>
      </c>
      <c r="AV96" s="548">
        <v>0.19600000000000001</v>
      </c>
      <c r="AW96" s="548">
        <v>0.26</v>
      </c>
      <c r="AX96" s="548">
        <v>0.32600000000000001</v>
      </c>
      <c r="AY96" s="548">
        <v>0.58599999999999997</v>
      </c>
      <c r="BA96" s="388">
        <v>148</v>
      </c>
      <c r="BB96" s="388">
        <v>0</v>
      </c>
      <c r="BC96" s="388">
        <v>43</v>
      </c>
      <c r="BD96" s="388">
        <v>12</v>
      </c>
      <c r="BE96" s="388">
        <v>0</v>
      </c>
      <c r="BF96" s="388">
        <v>5</v>
      </c>
      <c r="BG96" s="388">
        <v>28</v>
      </c>
      <c r="BH96" s="388">
        <v>21</v>
      </c>
      <c r="BI96" s="388">
        <v>30</v>
      </c>
      <c r="BJ96" s="548">
        <v>0.29099999999999998</v>
      </c>
      <c r="BK96" s="548">
        <v>0.38400000000000001</v>
      </c>
      <c r="BL96" s="548">
        <v>0.47299999999999998</v>
      </c>
      <c r="BM96" s="548">
        <v>0.85699999999999998</v>
      </c>
    </row>
    <row r="97" spans="1:65">
      <c r="A97" s="272" t="s">
        <v>8350</v>
      </c>
      <c r="B97" s="388" t="s">
        <v>8351</v>
      </c>
      <c r="C97" s="388" t="s">
        <v>10193</v>
      </c>
      <c r="D97" s="388">
        <v>25</v>
      </c>
      <c r="E97" s="388" t="s">
        <v>68</v>
      </c>
      <c r="F97" s="388" t="s">
        <v>43</v>
      </c>
      <c r="G97" s="388" t="s">
        <v>10</v>
      </c>
      <c r="H97" s="388">
        <v>2</v>
      </c>
      <c r="I97" s="388">
        <v>4</v>
      </c>
      <c r="J97" s="548">
        <v>0.33300000000000002</v>
      </c>
      <c r="K97" s="556">
        <v>5.54</v>
      </c>
      <c r="L97" s="388">
        <v>11</v>
      </c>
      <c r="M97" s="388">
        <v>11</v>
      </c>
      <c r="N97" s="388">
        <v>0</v>
      </c>
      <c r="O97" s="388">
        <v>0</v>
      </c>
      <c r="P97" s="388">
        <v>0</v>
      </c>
      <c r="Q97" s="388">
        <v>0</v>
      </c>
      <c r="R97" s="557">
        <v>50.332999999999998</v>
      </c>
      <c r="S97" s="388">
        <v>55</v>
      </c>
      <c r="T97" s="388">
        <v>31</v>
      </c>
      <c r="U97" s="388">
        <v>31</v>
      </c>
      <c r="V97" s="388">
        <v>8</v>
      </c>
      <c r="W97" s="388">
        <v>22</v>
      </c>
      <c r="X97" s="388">
        <v>1</v>
      </c>
      <c r="Y97" s="388">
        <v>46</v>
      </c>
      <c r="Z97" s="388">
        <v>0</v>
      </c>
      <c r="AA97" s="388">
        <v>1</v>
      </c>
      <c r="AB97" s="388">
        <v>0</v>
      </c>
      <c r="AC97" s="388">
        <v>217</v>
      </c>
      <c r="AD97" s="388">
        <v>77</v>
      </c>
      <c r="AE97" s="388">
        <v>4.71</v>
      </c>
      <c r="AF97" s="548">
        <v>1.53</v>
      </c>
      <c r="AG97" s="557">
        <v>9.8000000000000007</v>
      </c>
      <c r="AH97" s="557">
        <v>1.4</v>
      </c>
      <c r="AI97" s="557">
        <v>3.9</v>
      </c>
      <c r="AJ97" s="557">
        <v>8.1999999999999993</v>
      </c>
      <c r="AK97" s="557">
        <v>2.09</v>
      </c>
      <c r="AM97" s="388">
        <v>86</v>
      </c>
      <c r="AN97" s="388">
        <v>0</v>
      </c>
      <c r="AO97" s="388">
        <v>26</v>
      </c>
      <c r="AP97" s="388">
        <v>6</v>
      </c>
      <c r="AQ97" s="388">
        <v>1</v>
      </c>
      <c r="AR97" s="388">
        <v>3</v>
      </c>
      <c r="AS97" s="388">
        <v>9</v>
      </c>
      <c r="AT97" s="388">
        <v>11</v>
      </c>
      <c r="AU97" s="388">
        <v>18</v>
      </c>
      <c r="AV97" s="548">
        <v>0.30199999999999999</v>
      </c>
      <c r="AW97" s="548">
        <v>0.378</v>
      </c>
      <c r="AX97" s="548">
        <v>0.5</v>
      </c>
      <c r="AY97" s="548">
        <v>0.878</v>
      </c>
      <c r="BA97" s="388">
        <v>106</v>
      </c>
      <c r="BB97" s="388">
        <v>0</v>
      </c>
      <c r="BC97" s="388">
        <v>29</v>
      </c>
      <c r="BD97" s="388">
        <v>7</v>
      </c>
      <c r="BE97" s="388">
        <v>0</v>
      </c>
      <c r="BF97" s="388">
        <v>5</v>
      </c>
      <c r="BG97" s="388">
        <v>17</v>
      </c>
      <c r="BH97" s="388">
        <v>11</v>
      </c>
      <c r="BI97" s="388">
        <v>28</v>
      </c>
      <c r="BJ97" s="548">
        <v>0.27400000000000002</v>
      </c>
      <c r="BK97" s="548">
        <v>0.33900000000000002</v>
      </c>
      <c r="BL97" s="548">
        <v>0.48099999999999998</v>
      </c>
      <c r="BM97" s="548">
        <v>0.82</v>
      </c>
    </row>
    <row r="98" spans="1:65">
      <c r="A98" s="272" t="s">
        <v>8380</v>
      </c>
      <c r="B98" s="388" t="s">
        <v>8381</v>
      </c>
      <c r="C98" s="388" t="s">
        <v>10193</v>
      </c>
      <c r="D98" s="388">
        <v>31</v>
      </c>
      <c r="E98" s="388" t="s">
        <v>64</v>
      </c>
      <c r="F98" s="388" t="s">
        <v>34</v>
      </c>
      <c r="G98" s="388" t="s">
        <v>10</v>
      </c>
      <c r="H98" s="388">
        <v>1</v>
      </c>
      <c r="I98" s="388">
        <v>3</v>
      </c>
      <c r="J98" s="548">
        <v>0.25</v>
      </c>
      <c r="K98" s="556">
        <v>3.58</v>
      </c>
      <c r="L98" s="388">
        <v>61</v>
      </c>
      <c r="M98" s="388">
        <v>0</v>
      </c>
      <c r="N98" s="388">
        <v>6</v>
      </c>
      <c r="O98" s="388">
        <v>0</v>
      </c>
      <c r="P98" s="388">
        <v>0</v>
      </c>
      <c r="Q98" s="388">
        <v>1</v>
      </c>
      <c r="R98" s="557">
        <v>50.332999999999998</v>
      </c>
      <c r="S98" s="388">
        <v>35</v>
      </c>
      <c r="T98" s="388">
        <v>21</v>
      </c>
      <c r="U98" s="388">
        <v>20</v>
      </c>
      <c r="V98" s="388">
        <v>6</v>
      </c>
      <c r="W98" s="388">
        <v>16</v>
      </c>
      <c r="X98" s="388">
        <v>1</v>
      </c>
      <c r="Y98" s="388">
        <v>53</v>
      </c>
      <c r="Z98" s="388">
        <v>8</v>
      </c>
      <c r="AA98" s="388">
        <v>0</v>
      </c>
      <c r="AB98" s="388">
        <v>1</v>
      </c>
      <c r="AC98" s="388">
        <v>203</v>
      </c>
      <c r="AD98" s="388">
        <v>117</v>
      </c>
      <c r="AE98" s="388">
        <v>4.04</v>
      </c>
      <c r="AF98" s="548">
        <v>1.0129999999999999</v>
      </c>
      <c r="AG98" s="557">
        <v>6.3</v>
      </c>
      <c r="AH98" s="557">
        <v>1.1000000000000001</v>
      </c>
      <c r="AI98" s="557">
        <v>2.9</v>
      </c>
      <c r="AJ98" s="557">
        <v>9.5</v>
      </c>
      <c r="AK98" s="557">
        <v>3.31</v>
      </c>
      <c r="AM98" s="388">
        <v>40</v>
      </c>
      <c r="AN98" s="388">
        <v>0</v>
      </c>
      <c r="AO98" s="388">
        <v>9</v>
      </c>
      <c r="AP98" s="388">
        <v>1</v>
      </c>
      <c r="AQ98" s="388">
        <v>0</v>
      </c>
      <c r="AR98" s="388">
        <v>2</v>
      </c>
      <c r="AS98" s="388">
        <v>5</v>
      </c>
      <c r="AT98" s="388">
        <v>7</v>
      </c>
      <c r="AU98" s="388">
        <v>10</v>
      </c>
      <c r="AV98" s="548">
        <v>0.22500000000000001</v>
      </c>
      <c r="AW98" s="548">
        <v>0.40400000000000003</v>
      </c>
      <c r="AX98" s="548">
        <v>0.4</v>
      </c>
      <c r="AY98" s="548">
        <v>0.80400000000000005</v>
      </c>
      <c r="BA98" s="388">
        <v>138</v>
      </c>
      <c r="BB98" s="388">
        <v>0</v>
      </c>
      <c r="BC98" s="388">
        <v>26</v>
      </c>
      <c r="BD98" s="388">
        <v>6</v>
      </c>
      <c r="BE98" s="388">
        <v>0</v>
      </c>
      <c r="BF98" s="388">
        <v>4</v>
      </c>
      <c r="BG98" s="388">
        <v>16</v>
      </c>
      <c r="BH98" s="388">
        <v>9</v>
      </c>
      <c r="BI98" s="388">
        <v>43</v>
      </c>
      <c r="BJ98" s="548">
        <v>0.188</v>
      </c>
      <c r="BK98" s="548">
        <v>0.253</v>
      </c>
      <c r="BL98" s="548">
        <v>0.31900000000000001</v>
      </c>
      <c r="BM98" s="548">
        <v>0.57199999999999995</v>
      </c>
    </row>
    <row r="99" spans="1:65">
      <c r="A99" s="272" t="s">
        <v>10305</v>
      </c>
      <c r="B99" s="388" t="s">
        <v>10306</v>
      </c>
      <c r="C99" s="388" t="s">
        <v>10193</v>
      </c>
      <c r="D99" s="388">
        <v>21</v>
      </c>
      <c r="E99" s="388" t="s">
        <v>69</v>
      </c>
      <c r="F99" s="388" t="s">
        <v>43</v>
      </c>
      <c r="G99" s="388" t="s">
        <v>35</v>
      </c>
      <c r="H99" s="388">
        <v>7</v>
      </c>
      <c r="I99" s="388">
        <v>2</v>
      </c>
      <c r="J99" s="548">
        <v>0.77800000000000002</v>
      </c>
      <c r="K99" s="556">
        <v>3.49</v>
      </c>
      <c r="L99" s="388">
        <v>29</v>
      </c>
      <c r="M99" s="388">
        <v>3</v>
      </c>
      <c r="N99" s="388">
        <v>7</v>
      </c>
      <c r="O99" s="388">
        <v>0</v>
      </c>
      <c r="P99" s="388">
        <v>0</v>
      </c>
      <c r="Q99" s="388">
        <v>2</v>
      </c>
      <c r="R99" s="557">
        <v>49</v>
      </c>
      <c r="S99" s="388">
        <v>43</v>
      </c>
      <c r="T99" s="388">
        <v>21</v>
      </c>
      <c r="U99" s="388">
        <v>19</v>
      </c>
      <c r="V99" s="388">
        <v>8</v>
      </c>
      <c r="W99" s="388">
        <v>12</v>
      </c>
      <c r="X99" s="388">
        <v>1</v>
      </c>
      <c r="Y99" s="388">
        <v>59</v>
      </c>
      <c r="Z99" s="388">
        <v>3</v>
      </c>
      <c r="AA99" s="388">
        <v>0</v>
      </c>
      <c r="AB99" s="388">
        <v>1</v>
      </c>
      <c r="AC99" s="388">
        <v>202</v>
      </c>
      <c r="AD99" s="388">
        <v>112</v>
      </c>
      <c r="AE99" s="388">
        <v>3.79</v>
      </c>
      <c r="AF99" s="548">
        <v>1.1220000000000001</v>
      </c>
      <c r="AG99" s="557">
        <v>7.9</v>
      </c>
      <c r="AH99" s="557">
        <v>1.5</v>
      </c>
      <c r="AI99" s="557">
        <v>2.2000000000000002</v>
      </c>
      <c r="AJ99" s="557">
        <v>10.8</v>
      </c>
      <c r="AK99" s="557">
        <v>4.92</v>
      </c>
      <c r="AM99" s="388">
        <v>69</v>
      </c>
      <c r="AN99" s="388">
        <v>0</v>
      </c>
      <c r="AO99" s="388">
        <v>15</v>
      </c>
      <c r="AP99" s="388">
        <v>1</v>
      </c>
      <c r="AQ99" s="388">
        <v>1</v>
      </c>
      <c r="AR99" s="388">
        <v>4</v>
      </c>
      <c r="AS99" s="388">
        <v>6</v>
      </c>
      <c r="AT99" s="388">
        <v>6</v>
      </c>
      <c r="AU99" s="388">
        <v>19</v>
      </c>
      <c r="AV99" s="548">
        <v>0.217</v>
      </c>
      <c r="AW99" s="548">
        <v>0.29899999999999999</v>
      </c>
      <c r="AX99" s="548">
        <v>0.435</v>
      </c>
      <c r="AY99" s="548">
        <v>0.73399999999999999</v>
      </c>
      <c r="BA99" s="388">
        <v>118</v>
      </c>
      <c r="BB99" s="388">
        <v>0</v>
      </c>
      <c r="BC99" s="388">
        <v>28</v>
      </c>
      <c r="BD99" s="388">
        <v>3</v>
      </c>
      <c r="BE99" s="388">
        <v>1</v>
      </c>
      <c r="BF99" s="388">
        <v>4</v>
      </c>
      <c r="BG99" s="388">
        <v>12</v>
      </c>
      <c r="BH99" s="388">
        <v>6</v>
      </c>
      <c r="BI99" s="388">
        <v>40</v>
      </c>
      <c r="BJ99" s="548">
        <v>0.23699999999999999</v>
      </c>
      <c r="BK99" s="548">
        <v>0.28000000000000003</v>
      </c>
      <c r="BL99" s="548">
        <v>0.38100000000000001</v>
      </c>
      <c r="BM99" s="548">
        <v>0.66100000000000003</v>
      </c>
    </row>
    <row r="100" spans="1:65">
      <c r="A100" s="272" t="s">
        <v>441</v>
      </c>
      <c r="B100" s="388" t="s">
        <v>10307</v>
      </c>
      <c r="C100" s="388" t="s">
        <v>10193</v>
      </c>
      <c r="D100" s="388">
        <v>34</v>
      </c>
      <c r="E100" s="388" t="s">
        <v>51</v>
      </c>
      <c r="F100" s="388" t="s">
        <v>52</v>
      </c>
      <c r="G100" s="388" t="s">
        <v>10</v>
      </c>
      <c r="H100" s="388">
        <v>2</v>
      </c>
      <c r="I100" s="388">
        <v>0</v>
      </c>
      <c r="J100" s="548">
        <v>1</v>
      </c>
      <c r="K100" s="556">
        <v>2.94</v>
      </c>
      <c r="L100" s="388">
        <v>54</v>
      </c>
      <c r="M100" s="388">
        <v>0</v>
      </c>
      <c r="N100" s="388">
        <v>15</v>
      </c>
      <c r="O100" s="388">
        <v>0</v>
      </c>
      <c r="P100" s="388">
        <v>0</v>
      </c>
      <c r="Q100" s="388">
        <v>0</v>
      </c>
      <c r="R100" s="557">
        <v>49</v>
      </c>
      <c r="S100" s="388">
        <v>33</v>
      </c>
      <c r="T100" s="388">
        <v>16</v>
      </c>
      <c r="U100" s="388">
        <v>16</v>
      </c>
      <c r="V100" s="388">
        <v>7</v>
      </c>
      <c r="W100" s="388">
        <v>11</v>
      </c>
      <c r="X100" s="388">
        <v>3</v>
      </c>
      <c r="Y100" s="388">
        <v>50</v>
      </c>
      <c r="Z100" s="388">
        <v>1</v>
      </c>
      <c r="AA100" s="388">
        <v>0</v>
      </c>
      <c r="AB100" s="388">
        <v>2</v>
      </c>
      <c r="AC100" s="388">
        <v>190</v>
      </c>
      <c r="AD100" s="388">
        <v>145</v>
      </c>
      <c r="AE100" s="388">
        <v>3.71</v>
      </c>
      <c r="AF100" s="548">
        <v>0.89800000000000002</v>
      </c>
      <c r="AG100" s="557">
        <v>6.1</v>
      </c>
      <c r="AH100" s="557">
        <v>1.3</v>
      </c>
      <c r="AI100" s="557">
        <v>2</v>
      </c>
      <c r="AJ100" s="557">
        <v>9.1999999999999993</v>
      </c>
      <c r="AK100" s="557">
        <v>4.55</v>
      </c>
      <c r="AM100" s="388">
        <v>59</v>
      </c>
      <c r="AN100" s="388">
        <v>0</v>
      </c>
      <c r="AO100" s="388">
        <v>13</v>
      </c>
      <c r="AP100" s="388">
        <v>6</v>
      </c>
      <c r="AQ100" s="388">
        <v>0</v>
      </c>
      <c r="AR100" s="388">
        <v>0</v>
      </c>
      <c r="AS100" s="388">
        <v>7</v>
      </c>
      <c r="AT100" s="388">
        <v>8</v>
      </c>
      <c r="AU100" s="388">
        <v>22</v>
      </c>
      <c r="AV100" s="548">
        <v>0.22</v>
      </c>
      <c r="AW100" s="548">
        <v>0.313</v>
      </c>
      <c r="AX100" s="548">
        <v>0.32200000000000001</v>
      </c>
      <c r="AY100" s="548">
        <v>0.63500000000000001</v>
      </c>
      <c r="BA100" s="388">
        <v>117</v>
      </c>
      <c r="BB100" s="388">
        <v>0</v>
      </c>
      <c r="BC100" s="388">
        <v>20</v>
      </c>
      <c r="BD100" s="388">
        <v>7</v>
      </c>
      <c r="BE100" s="388">
        <v>0</v>
      </c>
      <c r="BF100" s="388">
        <v>7</v>
      </c>
      <c r="BG100" s="388">
        <v>11</v>
      </c>
      <c r="BH100" s="388">
        <v>3</v>
      </c>
      <c r="BI100" s="388">
        <v>28</v>
      </c>
      <c r="BJ100" s="548">
        <v>0.17100000000000001</v>
      </c>
      <c r="BK100" s="548">
        <v>0.19500000000000001</v>
      </c>
      <c r="BL100" s="548">
        <v>0.41</v>
      </c>
      <c r="BM100" s="548">
        <v>0.60499999999999998</v>
      </c>
    </row>
    <row r="101" spans="1:65">
      <c r="A101" s="272" t="s">
        <v>6172</v>
      </c>
      <c r="B101" s="388" t="s">
        <v>10308</v>
      </c>
      <c r="C101" s="388" t="s">
        <v>10193</v>
      </c>
      <c r="D101" s="388">
        <v>29</v>
      </c>
      <c r="E101" s="388" t="s">
        <v>36</v>
      </c>
      <c r="F101" s="388" t="s">
        <v>34</v>
      </c>
      <c r="G101" s="388" t="s">
        <v>10</v>
      </c>
      <c r="H101" s="388">
        <v>2</v>
      </c>
      <c r="I101" s="388">
        <v>3</v>
      </c>
      <c r="J101" s="548">
        <v>0.4</v>
      </c>
      <c r="K101" s="556">
        <v>3.02</v>
      </c>
      <c r="L101" s="388">
        <v>11</v>
      </c>
      <c r="M101" s="388">
        <v>7</v>
      </c>
      <c r="N101" s="388">
        <v>0</v>
      </c>
      <c r="O101" s="388">
        <v>0</v>
      </c>
      <c r="P101" s="388">
        <v>0</v>
      </c>
      <c r="Q101" s="388">
        <v>0</v>
      </c>
      <c r="R101" s="557">
        <v>47.667000000000002</v>
      </c>
      <c r="S101" s="388">
        <v>40</v>
      </c>
      <c r="T101" s="388">
        <v>21</v>
      </c>
      <c r="U101" s="388">
        <v>16</v>
      </c>
      <c r="V101" s="388">
        <v>4</v>
      </c>
      <c r="W101" s="388">
        <v>19</v>
      </c>
      <c r="X101" s="388">
        <v>0</v>
      </c>
      <c r="Y101" s="388">
        <v>41</v>
      </c>
      <c r="Z101" s="388">
        <v>4</v>
      </c>
      <c r="AA101" s="388">
        <v>0</v>
      </c>
      <c r="AB101" s="388">
        <v>2</v>
      </c>
      <c r="AC101" s="388">
        <v>204</v>
      </c>
      <c r="AD101" s="388">
        <v>138</v>
      </c>
      <c r="AE101" s="388">
        <v>3.98</v>
      </c>
      <c r="AF101" s="548">
        <v>1.238</v>
      </c>
      <c r="AG101" s="557">
        <v>7.6</v>
      </c>
      <c r="AH101" s="557">
        <v>0.8</v>
      </c>
      <c r="AI101" s="557">
        <v>3.6</v>
      </c>
      <c r="AJ101" s="557">
        <v>7.7</v>
      </c>
      <c r="AK101" s="557">
        <v>2.16</v>
      </c>
      <c r="AM101" s="388">
        <v>87</v>
      </c>
      <c r="AN101" s="388">
        <v>0</v>
      </c>
      <c r="AO101" s="388">
        <v>19</v>
      </c>
      <c r="AP101" s="388">
        <v>2</v>
      </c>
      <c r="AQ101" s="388">
        <v>0</v>
      </c>
      <c r="AR101" s="388">
        <v>1</v>
      </c>
      <c r="AS101" s="388">
        <v>7</v>
      </c>
      <c r="AT101" s="388">
        <v>8</v>
      </c>
      <c r="AU101" s="388">
        <v>22</v>
      </c>
      <c r="AV101" s="548">
        <v>0.218</v>
      </c>
      <c r="AW101" s="548">
        <v>0.29899999999999999</v>
      </c>
      <c r="AX101" s="548">
        <v>0.27600000000000002</v>
      </c>
      <c r="AY101" s="548">
        <v>0.57499999999999996</v>
      </c>
      <c r="BA101" s="388">
        <v>94</v>
      </c>
      <c r="BB101" s="388">
        <v>0</v>
      </c>
      <c r="BC101" s="388">
        <v>21</v>
      </c>
      <c r="BD101" s="388">
        <v>3</v>
      </c>
      <c r="BE101" s="388">
        <v>0</v>
      </c>
      <c r="BF101" s="388">
        <v>3</v>
      </c>
      <c r="BG101" s="388">
        <v>8</v>
      </c>
      <c r="BH101" s="388">
        <v>11</v>
      </c>
      <c r="BI101" s="388">
        <v>19</v>
      </c>
      <c r="BJ101" s="548">
        <v>0.223</v>
      </c>
      <c r="BK101" s="548">
        <v>0.318</v>
      </c>
      <c r="BL101" s="548">
        <v>0.35099999999999998</v>
      </c>
      <c r="BM101" s="548">
        <v>0.66900000000000004</v>
      </c>
    </row>
    <row r="102" spans="1:65">
      <c r="A102" s="272" t="s">
        <v>8122</v>
      </c>
      <c r="B102" s="388" t="s">
        <v>8123</v>
      </c>
      <c r="C102" s="388" t="s">
        <v>10193</v>
      </c>
      <c r="D102" s="388">
        <v>31</v>
      </c>
      <c r="E102" s="388" t="s">
        <v>51</v>
      </c>
      <c r="F102" s="388" t="s">
        <v>52</v>
      </c>
      <c r="G102" s="388" t="s">
        <v>10</v>
      </c>
      <c r="H102" s="388">
        <v>1</v>
      </c>
      <c r="I102" s="388">
        <v>1</v>
      </c>
      <c r="J102" s="548">
        <v>0.5</v>
      </c>
      <c r="K102" s="556">
        <v>5.29</v>
      </c>
      <c r="L102" s="388">
        <v>44</v>
      </c>
      <c r="M102" s="388">
        <v>0</v>
      </c>
      <c r="N102" s="388">
        <v>19</v>
      </c>
      <c r="O102" s="388">
        <v>0</v>
      </c>
      <c r="P102" s="388">
        <v>0</v>
      </c>
      <c r="Q102" s="388">
        <v>0</v>
      </c>
      <c r="R102" s="557">
        <v>47.667000000000002</v>
      </c>
      <c r="S102" s="388">
        <v>52</v>
      </c>
      <c r="T102" s="388">
        <v>29</v>
      </c>
      <c r="U102" s="388">
        <v>28</v>
      </c>
      <c r="V102" s="388">
        <v>4</v>
      </c>
      <c r="W102" s="388">
        <v>17</v>
      </c>
      <c r="X102" s="388">
        <v>1</v>
      </c>
      <c r="Y102" s="388">
        <v>51</v>
      </c>
      <c r="Z102" s="388">
        <v>1</v>
      </c>
      <c r="AA102" s="388">
        <v>0</v>
      </c>
      <c r="AB102" s="388">
        <v>5</v>
      </c>
      <c r="AC102" s="388">
        <v>209</v>
      </c>
      <c r="AD102" s="388">
        <v>83</v>
      </c>
      <c r="AE102" s="388">
        <v>3.24</v>
      </c>
      <c r="AF102" s="548">
        <v>1.448</v>
      </c>
      <c r="AG102" s="557">
        <v>9.8000000000000007</v>
      </c>
      <c r="AH102" s="557">
        <v>0.8</v>
      </c>
      <c r="AI102" s="557">
        <v>3.2</v>
      </c>
      <c r="AJ102" s="557">
        <v>9.6</v>
      </c>
      <c r="AK102" s="557">
        <v>3</v>
      </c>
      <c r="AM102" s="388">
        <v>87</v>
      </c>
      <c r="AN102" s="388">
        <v>0</v>
      </c>
      <c r="AO102" s="388">
        <v>29</v>
      </c>
      <c r="AP102" s="388">
        <v>7</v>
      </c>
      <c r="AQ102" s="388">
        <v>1</v>
      </c>
      <c r="AR102" s="388">
        <v>1</v>
      </c>
      <c r="AS102" s="388">
        <v>10</v>
      </c>
      <c r="AT102" s="388">
        <v>7</v>
      </c>
      <c r="AU102" s="388">
        <v>16</v>
      </c>
      <c r="AV102" s="548">
        <v>0.33300000000000002</v>
      </c>
      <c r="AW102" s="548">
        <v>0.38900000000000001</v>
      </c>
      <c r="AX102" s="548">
        <v>0.47099999999999997</v>
      </c>
      <c r="AY102" s="548">
        <v>0.86</v>
      </c>
      <c r="BA102" s="388">
        <v>103</v>
      </c>
      <c r="BB102" s="388">
        <v>0</v>
      </c>
      <c r="BC102" s="388">
        <v>23</v>
      </c>
      <c r="BD102" s="388">
        <v>7</v>
      </c>
      <c r="BE102" s="388">
        <v>0</v>
      </c>
      <c r="BF102" s="388">
        <v>3</v>
      </c>
      <c r="BG102" s="388">
        <v>18</v>
      </c>
      <c r="BH102" s="388">
        <v>10</v>
      </c>
      <c r="BI102" s="388">
        <v>35</v>
      </c>
      <c r="BJ102" s="548">
        <v>0.223</v>
      </c>
      <c r="BK102" s="548">
        <v>0.29199999999999998</v>
      </c>
      <c r="BL102" s="548">
        <v>0.379</v>
      </c>
      <c r="BM102" s="548">
        <v>0.67100000000000004</v>
      </c>
    </row>
    <row r="103" spans="1:65">
      <c r="A103" s="272" t="s">
        <v>10309</v>
      </c>
      <c r="B103" s="388" t="s">
        <v>10310</v>
      </c>
      <c r="C103" s="388" t="s">
        <v>10193</v>
      </c>
      <c r="D103" s="388">
        <v>26</v>
      </c>
      <c r="E103" s="388" t="s">
        <v>68</v>
      </c>
      <c r="F103" s="388" t="s">
        <v>43</v>
      </c>
      <c r="G103" s="388" t="s">
        <v>10</v>
      </c>
      <c r="H103" s="388">
        <v>4</v>
      </c>
      <c r="I103" s="388">
        <v>1</v>
      </c>
      <c r="J103" s="548">
        <v>0.8</v>
      </c>
      <c r="K103" s="556">
        <v>3.59</v>
      </c>
      <c r="L103" s="388">
        <v>40</v>
      </c>
      <c r="M103" s="388">
        <v>0</v>
      </c>
      <c r="N103" s="388">
        <v>11</v>
      </c>
      <c r="O103" s="388">
        <v>0</v>
      </c>
      <c r="P103" s="388">
        <v>0</v>
      </c>
      <c r="Q103" s="388">
        <v>0</v>
      </c>
      <c r="R103" s="557">
        <v>47.667000000000002</v>
      </c>
      <c r="S103" s="388">
        <v>43</v>
      </c>
      <c r="T103" s="388">
        <v>20</v>
      </c>
      <c r="U103" s="388">
        <v>19</v>
      </c>
      <c r="V103" s="388">
        <v>4</v>
      </c>
      <c r="W103" s="388">
        <v>15</v>
      </c>
      <c r="X103" s="388">
        <v>2</v>
      </c>
      <c r="Y103" s="388">
        <v>47</v>
      </c>
      <c r="Z103" s="388">
        <v>4</v>
      </c>
      <c r="AA103" s="388">
        <v>1</v>
      </c>
      <c r="AB103" s="388">
        <v>3</v>
      </c>
      <c r="AC103" s="388">
        <v>200</v>
      </c>
      <c r="AD103" s="388">
        <v>119</v>
      </c>
      <c r="AE103" s="388">
        <v>3.48</v>
      </c>
      <c r="AF103" s="548">
        <v>1.2170000000000001</v>
      </c>
      <c r="AG103" s="557">
        <v>8.1</v>
      </c>
      <c r="AH103" s="557">
        <v>0.8</v>
      </c>
      <c r="AI103" s="557">
        <v>2.8</v>
      </c>
      <c r="AJ103" s="557">
        <v>8.9</v>
      </c>
      <c r="AK103" s="557">
        <v>3.13</v>
      </c>
      <c r="AM103" s="388">
        <v>76</v>
      </c>
      <c r="AN103" s="388">
        <v>0</v>
      </c>
      <c r="AO103" s="388">
        <v>18</v>
      </c>
      <c r="AP103" s="388">
        <v>5</v>
      </c>
      <c r="AQ103" s="388">
        <v>3</v>
      </c>
      <c r="AR103" s="388">
        <v>0</v>
      </c>
      <c r="AS103" s="388">
        <v>8</v>
      </c>
      <c r="AT103" s="388">
        <v>9</v>
      </c>
      <c r="AU103" s="388">
        <v>22</v>
      </c>
      <c r="AV103" s="548">
        <v>0.23699999999999999</v>
      </c>
      <c r="AW103" s="548">
        <v>0.32600000000000001</v>
      </c>
      <c r="AX103" s="548">
        <v>0.38200000000000001</v>
      </c>
      <c r="AY103" s="548">
        <v>0.70799999999999996</v>
      </c>
      <c r="BA103" s="388">
        <v>103</v>
      </c>
      <c r="BB103" s="388">
        <v>0</v>
      </c>
      <c r="BC103" s="388">
        <v>25</v>
      </c>
      <c r="BD103" s="388">
        <v>7</v>
      </c>
      <c r="BE103" s="388">
        <v>0</v>
      </c>
      <c r="BF103" s="388">
        <v>4</v>
      </c>
      <c r="BG103" s="388">
        <v>15</v>
      </c>
      <c r="BH103" s="388">
        <v>6</v>
      </c>
      <c r="BI103" s="388">
        <v>25</v>
      </c>
      <c r="BJ103" s="548">
        <v>0.24299999999999999</v>
      </c>
      <c r="BK103" s="548">
        <v>0.30099999999999999</v>
      </c>
      <c r="BL103" s="548">
        <v>0.42699999999999999</v>
      </c>
      <c r="BM103" s="548">
        <v>0.72799999999999998</v>
      </c>
    </row>
    <row r="104" spans="1:65">
      <c r="A104" s="272" t="s">
        <v>8311</v>
      </c>
      <c r="B104" s="388" t="s">
        <v>8312</v>
      </c>
      <c r="C104" s="388" t="s">
        <v>10193</v>
      </c>
      <c r="D104" s="388">
        <v>31</v>
      </c>
      <c r="E104" s="388" t="s">
        <v>58</v>
      </c>
      <c r="F104" s="388" t="s">
        <v>34</v>
      </c>
      <c r="G104" s="388" t="s">
        <v>10</v>
      </c>
      <c r="H104" s="388">
        <v>1</v>
      </c>
      <c r="I104" s="388">
        <v>5</v>
      </c>
      <c r="J104" s="548">
        <v>0.16700000000000001</v>
      </c>
      <c r="K104" s="556">
        <v>6.27</v>
      </c>
      <c r="L104" s="388">
        <v>33</v>
      </c>
      <c r="M104" s="388">
        <v>1</v>
      </c>
      <c r="N104" s="388">
        <v>5</v>
      </c>
      <c r="O104" s="388">
        <v>0</v>
      </c>
      <c r="P104" s="388">
        <v>0</v>
      </c>
      <c r="Q104" s="388">
        <v>0</v>
      </c>
      <c r="R104" s="557">
        <v>47.332999999999998</v>
      </c>
      <c r="S104" s="388">
        <v>65</v>
      </c>
      <c r="T104" s="388">
        <v>35</v>
      </c>
      <c r="U104" s="388">
        <v>33</v>
      </c>
      <c r="V104" s="388">
        <v>9</v>
      </c>
      <c r="W104" s="388">
        <v>12</v>
      </c>
      <c r="X104" s="388">
        <v>1</v>
      </c>
      <c r="Y104" s="388">
        <v>29</v>
      </c>
      <c r="Z104" s="388">
        <v>3</v>
      </c>
      <c r="AA104" s="388">
        <v>0</v>
      </c>
      <c r="AB104" s="388">
        <v>1</v>
      </c>
      <c r="AC104" s="388">
        <v>215</v>
      </c>
      <c r="AD104" s="388">
        <v>67</v>
      </c>
      <c r="AE104" s="388">
        <v>5.36</v>
      </c>
      <c r="AF104" s="548">
        <v>1.627</v>
      </c>
      <c r="AG104" s="557">
        <v>12.4</v>
      </c>
      <c r="AH104" s="557">
        <v>1.7</v>
      </c>
      <c r="AI104" s="557">
        <v>2.2999999999999998</v>
      </c>
      <c r="AJ104" s="557">
        <v>5.5</v>
      </c>
      <c r="AK104" s="557">
        <v>2.42</v>
      </c>
      <c r="AM104" s="388">
        <v>79</v>
      </c>
      <c r="AN104" s="388">
        <v>0</v>
      </c>
      <c r="AO104" s="388">
        <v>27</v>
      </c>
      <c r="AP104" s="388">
        <v>8</v>
      </c>
      <c r="AQ104" s="388">
        <v>0</v>
      </c>
      <c r="AR104" s="388">
        <v>6</v>
      </c>
      <c r="AS104" s="388">
        <v>22</v>
      </c>
      <c r="AT104" s="388">
        <v>3</v>
      </c>
      <c r="AU104" s="388">
        <v>15</v>
      </c>
      <c r="AV104" s="548">
        <v>0.34200000000000003</v>
      </c>
      <c r="AW104" s="548">
        <v>0.372</v>
      </c>
      <c r="AX104" s="548">
        <v>0.67100000000000004</v>
      </c>
      <c r="AY104" s="548">
        <v>1.0429999999999999</v>
      </c>
      <c r="BA104" s="388">
        <v>117</v>
      </c>
      <c r="BB104" s="388">
        <v>0</v>
      </c>
      <c r="BC104" s="388">
        <v>38</v>
      </c>
      <c r="BD104" s="388">
        <v>8</v>
      </c>
      <c r="BE104" s="388">
        <v>0</v>
      </c>
      <c r="BF104" s="388">
        <v>3</v>
      </c>
      <c r="BG104" s="388">
        <v>26</v>
      </c>
      <c r="BH104" s="388">
        <v>9</v>
      </c>
      <c r="BI104" s="388">
        <v>14</v>
      </c>
      <c r="BJ104" s="548">
        <v>0.32500000000000001</v>
      </c>
      <c r="BK104" s="548">
        <v>0.375</v>
      </c>
      <c r="BL104" s="548">
        <v>0.47</v>
      </c>
      <c r="BM104" s="548">
        <v>0.84499999999999997</v>
      </c>
    </row>
    <row r="105" spans="1:65">
      <c r="A105" s="272" t="s">
        <v>8469</v>
      </c>
      <c r="B105" s="388" t="s">
        <v>8470</v>
      </c>
      <c r="C105" s="388" t="s">
        <v>10193</v>
      </c>
      <c r="D105" s="388">
        <v>24</v>
      </c>
      <c r="E105" s="388" t="s">
        <v>97</v>
      </c>
      <c r="F105" s="388" t="s">
        <v>43</v>
      </c>
      <c r="G105" s="388" t="s">
        <v>35</v>
      </c>
      <c r="H105" s="388">
        <v>4</v>
      </c>
      <c r="I105" s="388">
        <v>0</v>
      </c>
      <c r="J105" s="548">
        <v>1</v>
      </c>
      <c r="K105" s="556">
        <v>3.66</v>
      </c>
      <c r="L105" s="388">
        <v>44</v>
      </c>
      <c r="M105" s="388">
        <v>0</v>
      </c>
      <c r="N105" s="388">
        <v>8</v>
      </c>
      <c r="O105" s="388">
        <v>0</v>
      </c>
      <c r="P105" s="388">
        <v>0</v>
      </c>
      <c r="Q105" s="388">
        <v>1</v>
      </c>
      <c r="R105" s="557">
        <v>46.667000000000002</v>
      </c>
      <c r="S105" s="388">
        <v>47</v>
      </c>
      <c r="T105" s="388">
        <v>22</v>
      </c>
      <c r="U105" s="388">
        <v>19</v>
      </c>
      <c r="V105" s="388">
        <v>5</v>
      </c>
      <c r="W105" s="388">
        <v>22</v>
      </c>
      <c r="X105" s="388">
        <v>2</v>
      </c>
      <c r="Y105" s="388">
        <v>30</v>
      </c>
      <c r="Z105" s="388">
        <v>0</v>
      </c>
      <c r="AA105" s="388">
        <v>0</v>
      </c>
      <c r="AB105" s="388">
        <v>1</v>
      </c>
      <c r="AC105" s="388">
        <v>200</v>
      </c>
      <c r="AD105" s="388">
        <v>117</v>
      </c>
      <c r="AE105" s="388">
        <v>4.68</v>
      </c>
      <c r="AF105" s="548">
        <v>1.4790000000000001</v>
      </c>
      <c r="AG105" s="557">
        <v>9.1</v>
      </c>
      <c r="AH105" s="557">
        <v>1</v>
      </c>
      <c r="AI105" s="557">
        <v>4.2</v>
      </c>
      <c r="AJ105" s="557">
        <v>5.8</v>
      </c>
      <c r="AK105" s="557">
        <v>1.36</v>
      </c>
      <c r="AM105" s="388">
        <v>69</v>
      </c>
      <c r="AN105" s="388">
        <v>0</v>
      </c>
      <c r="AO105" s="388">
        <v>12</v>
      </c>
      <c r="AP105" s="388">
        <v>1</v>
      </c>
      <c r="AQ105" s="388">
        <v>0</v>
      </c>
      <c r="AR105" s="388">
        <v>3</v>
      </c>
      <c r="AS105" s="388">
        <v>8</v>
      </c>
      <c r="AT105" s="388">
        <v>10</v>
      </c>
      <c r="AU105" s="388">
        <v>18</v>
      </c>
      <c r="AV105" s="548">
        <v>0.17399999999999999</v>
      </c>
      <c r="AW105" s="548">
        <v>0.27800000000000002</v>
      </c>
      <c r="AX105" s="548">
        <v>0.31900000000000001</v>
      </c>
      <c r="AY105" s="548">
        <v>0.59699999999999998</v>
      </c>
      <c r="BA105" s="388">
        <v>109</v>
      </c>
      <c r="BB105" s="388">
        <v>0</v>
      </c>
      <c r="BC105" s="388">
        <v>35</v>
      </c>
      <c r="BD105" s="388">
        <v>4</v>
      </c>
      <c r="BE105" s="388">
        <v>0</v>
      </c>
      <c r="BF105" s="388">
        <v>2</v>
      </c>
      <c r="BG105" s="388">
        <v>11</v>
      </c>
      <c r="BH105" s="388">
        <v>12</v>
      </c>
      <c r="BI105" s="388">
        <v>12</v>
      </c>
      <c r="BJ105" s="548">
        <v>0.32100000000000001</v>
      </c>
      <c r="BK105" s="548">
        <v>0.38800000000000001</v>
      </c>
      <c r="BL105" s="548">
        <v>0.41299999999999998</v>
      </c>
      <c r="BM105" s="548">
        <v>0.80100000000000005</v>
      </c>
    </row>
    <row r="106" spans="1:65">
      <c r="A106" s="272" t="s">
        <v>10311</v>
      </c>
      <c r="B106" s="388" t="s">
        <v>10312</v>
      </c>
      <c r="C106" s="388" t="s">
        <v>10193</v>
      </c>
      <c r="D106" s="388">
        <v>28</v>
      </c>
      <c r="E106" s="388" t="s">
        <v>40</v>
      </c>
      <c r="F106" s="388" t="s">
        <v>34</v>
      </c>
      <c r="G106" s="388" t="s">
        <v>35</v>
      </c>
      <c r="H106" s="388">
        <v>1</v>
      </c>
      <c r="I106" s="388">
        <v>4</v>
      </c>
      <c r="J106" s="548">
        <v>0.2</v>
      </c>
      <c r="K106" s="556">
        <v>4.53</v>
      </c>
      <c r="L106" s="388">
        <v>70</v>
      </c>
      <c r="M106" s="388">
        <v>0</v>
      </c>
      <c r="N106" s="388">
        <v>9</v>
      </c>
      <c r="O106" s="388">
        <v>0</v>
      </c>
      <c r="P106" s="388">
        <v>0</v>
      </c>
      <c r="Q106" s="388">
        <v>2</v>
      </c>
      <c r="R106" s="557">
        <v>45.667000000000002</v>
      </c>
      <c r="S106" s="388">
        <v>46</v>
      </c>
      <c r="T106" s="388">
        <v>28</v>
      </c>
      <c r="U106" s="388">
        <v>23</v>
      </c>
      <c r="V106" s="388">
        <v>4</v>
      </c>
      <c r="W106" s="388">
        <v>14</v>
      </c>
      <c r="X106" s="388">
        <v>0</v>
      </c>
      <c r="Y106" s="388">
        <v>42</v>
      </c>
      <c r="Z106" s="388">
        <v>2</v>
      </c>
      <c r="AA106" s="388">
        <v>0</v>
      </c>
      <c r="AB106" s="388">
        <v>0</v>
      </c>
      <c r="AC106" s="388">
        <v>198</v>
      </c>
      <c r="AD106" s="388">
        <v>95</v>
      </c>
      <c r="AE106" s="388">
        <v>3.51</v>
      </c>
      <c r="AF106" s="548">
        <v>1.3140000000000001</v>
      </c>
      <c r="AG106" s="557">
        <v>9.1</v>
      </c>
      <c r="AH106" s="557">
        <v>0.8</v>
      </c>
      <c r="AI106" s="557">
        <v>2.8</v>
      </c>
      <c r="AJ106" s="557">
        <v>8.3000000000000007</v>
      </c>
      <c r="AK106" s="557">
        <v>3</v>
      </c>
      <c r="AM106" s="388">
        <v>74</v>
      </c>
      <c r="AN106" s="388">
        <v>0</v>
      </c>
      <c r="AO106" s="388">
        <v>17</v>
      </c>
      <c r="AP106" s="388">
        <v>1</v>
      </c>
      <c r="AQ106" s="388">
        <v>0</v>
      </c>
      <c r="AR106" s="388">
        <v>1</v>
      </c>
      <c r="AS106" s="388">
        <v>7</v>
      </c>
      <c r="AT106" s="388">
        <v>6</v>
      </c>
      <c r="AU106" s="388">
        <v>20</v>
      </c>
      <c r="AV106" s="548">
        <v>0.23</v>
      </c>
      <c r="AW106" s="548">
        <v>0.28799999999999998</v>
      </c>
      <c r="AX106" s="548">
        <v>0.28399999999999997</v>
      </c>
      <c r="AY106" s="548">
        <v>0.57199999999999995</v>
      </c>
      <c r="BA106" s="388">
        <v>105</v>
      </c>
      <c r="BB106" s="388">
        <v>0</v>
      </c>
      <c r="BC106" s="388">
        <v>29</v>
      </c>
      <c r="BD106" s="388">
        <v>8</v>
      </c>
      <c r="BE106" s="388">
        <v>0</v>
      </c>
      <c r="BF106" s="388">
        <v>3</v>
      </c>
      <c r="BG106" s="388">
        <v>21</v>
      </c>
      <c r="BH106" s="388">
        <v>8</v>
      </c>
      <c r="BI106" s="388">
        <v>22</v>
      </c>
      <c r="BJ106" s="548">
        <v>0.27600000000000002</v>
      </c>
      <c r="BK106" s="548">
        <v>0.33600000000000002</v>
      </c>
      <c r="BL106" s="548">
        <v>0.438</v>
      </c>
      <c r="BM106" s="548">
        <v>0.77400000000000002</v>
      </c>
    </row>
    <row r="107" spans="1:65">
      <c r="A107" s="272" t="s">
        <v>8271</v>
      </c>
      <c r="B107" s="388" t="s">
        <v>8272</v>
      </c>
      <c r="C107" s="388" t="s">
        <v>10193</v>
      </c>
      <c r="D107" s="388">
        <v>30</v>
      </c>
      <c r="E107" s="388" t="s">
        <v>44</v>
      </c>
      <c r="F107" s="388" t="s">
        <v>34</v>
      </c>
      <c r="G107" s="388" t="s">
        <v>10</v>
      </c>
      <c r="H107" s="388">
        <v>3</v>
      </c>
      <c r="I107" s="388">
        <v>1</v>
      </c>
      <c r="J107" s="548">
        <v>0.75</v>
      </c>
      <c r="K107" s="556">
        <v>4.53</v>
      </c>
      <c r="L107" s="388">
        <v>41</v>
      </c>
      <c r="M107" s="388">
        <v>0</v>
      </c>
      <c r="N107" s="388">
        <v>5</v>
      </c>
      <c r="O107" s="388">
        <v>0</v>
      </c>
      <c r="P107" s="388">
        <v>0</v>
      </c>
      <c r="Q107" s="388">
        <v>0</v>
      </c>
      <c r="R107" s="557">
        <v>45.667000000000002</v>
      </c>
      <c r="S107" s="388">
        <v>59</v>
      </c>
      <c r="T107" s="388">
        <v>28</v>
      </c>
      <c r="U107" s="388">
        <v>23</v>
      </c>
      <c r="V107" s="388">
        <v>6</v>
      </c>
      <c r="W107" s="388">
        <v>16</v>
      </c>
      <c r="X107" s="388">
        <v>0</v>
      </c>
      <c r="Y107" s="388">
        <v>41</v>
      </c>
      <c r="Z107" s="388">
        <v>5</v>
      </c>
      <c r="AA107" s="388">
        <v>0</v>
      </c>
      <c r="AB107" s="388">
        <v>5</v>
      </c>
      <c r="AC107" s="388">
        <v>208</v>
      </c>
      <c r="AD107" s="388">
        <v>93</v>
      </c>
      <c r="AE107" s="388">
        <v>4.45</v>
      </c>
      <c r="AF107" s="548">
        <v>1.6419999999999999</v>
      </c>
      <c r="AG107" s="557">
        <v>11.6</v>
      </c>
      <c r="AH107" s="557">
        <v>1.2</v>
      </c>
      <c r="AI107" s="557">
        <v>3.2</v>
      </c>
      <c r="AJ107" s="557">
        <v>8.1</v>
      </c>
      <c r="AK107" s="557">
        <v>2.56</v>
      </c>
      <c r="AM107" s="388">
        <v>74</v>
      </c>
      <c r="AN107" s="388">
        <v>0</v>
      </c>
      <c r="AO107" s="388">
        <v>19</v>
      </c>
      <c r="AP107" s="388">
        <v>6</v>
      </c>
      <c r="AQ107" s="388">
        <v>1</v>
      </c>
      <c r="AR107" s="388">
        <v>4</v>
      </c>
      <c r="AS107" s="388">
        <v>13</v>
      </c>
      <c r="AT107" s="388">
        <v>10</v>
      </c>
      <c r="AU107" s="388">
        <v>17</v>
      </c>
      <c r="AV107" s="548">
        <v>0.25700000000000001</v>
      </c>
      <c r="AW107" s="548">
        <v>0.375</v>
      </c>
      <c r="AX107" s="548">
        <v>0.52700000000000002</v>
      </c>
      <c r="AY107" s="548">
        <v>0.90200000000000002</v>
      </c>
      <c r="BA107" s="388">
        <v>112</v>
      </c>
      <c r="BB107" s="388">
        <v>0</v>
      </c>
      <c r="BC107" s="388">
        <v>40</v>
      </c>
      <c r="BD107" s="388">
        <v>8</v>
      </c>
      <c r="BE107" s="388">
        <v>1</v>
      </c>
      <c r="BF107" s="388">
        <v>2</v>
      </c>
      <c r="BG107" s="388">
        <v>15</v>
      </c>
      <c r="BH107" s="388">
        <v>6</v>
      </c>
      <c r="BI107" s="388">
        <v>24</v>
      </c>
      <c r="BJ107" s="548">
        <v>0.35699999999999998</v>
      </c>
      <c r="BK107" s="548">
        <v>0.39500000000000002</v>
      </c>
      <c r="BL107" s="548">
        <v>0.5</v>
      </c>
      <c r="BM107" s="548">
        <v>0.89500000000000002</v>
      </c>
    </row>
    <row r="108" spans="1:65">
      <c r="A108" s="272" t="s">
        <v>8054</v>
      </c>
      <c r="B108" s="388" t="s">
        <v>8055</v>
      </c>
      <c r="C108" s="388" t="s">
        <v>10193</v>
      </c>
      <c r="D108" s="388">
        <v>33</v>
      </c>
      <c r="E108" s="388" t="s">
        <v>73</v>
      </c>
      <c r="F108" s="388" t="s">
        <v>34</v>
      </c>
      <c r="G108" s="388" t="s">
        <v>10</v>
      </c>
      <c r="H108" s="388">
        <v>2</v>
      </c>
      <c r="I108" s="388">
        <v>3</v>
      </c>
      <c r="J108" s="548">
        <v>0.4</v>
      </c>
      <c r="K108" s="556">
        <v>6.2</v>
      </c>
      <c r="L108" s="388">
        <v>13</v>
      </c>
      <c r="M108" s="388">
        <v>6</v>
      </c>
      <c r="N108" s="388">
        <v>4</v>
      </c>
      <c r="O108" s="388">
        <v>0</v>
      </c>
      <c r="P108" s="388">
        <v>0</v>
      </c>
      <c r="Q108" s="388">
        <v>0</v>
      </c>
      <c r="R108" s="557">
        <v>45</v>
      </c>
      <c r="S108" s="388">
        <v>56</v>
      </c>
      <c r="T108" s="388">
        <v>33</v>
      </c>
      <c r="U108" s="388">
        <v>31</v>
      </c>
      <c r="V108" s="388">
        <v>9</v>
      </c>
      <c r="W108" s="388">
        <v>14</v>
      </c>
      <c r="X108" s="388">
        <v>0</v>
      </c>
      <c r="Y108" s="388">
        <v>33</v>
      </c>
      <c r="Z108" s="388">
        <v>5</v>
      </c>
      <c r="AA108" s="388">
        <v>0</v>
      </c>
      <c r="AB108" s="388">
        <v>2</v>
      </c>
      <c r="AC108" s="388">
        <v>203</v>
      </c>
      <c r="AD108" s="388">
        <v>78</v>
      </c>
      <c r="AE108" s="388">
        <v>5.56</v>
      </c>
      <c r="AF108" s="548">
        <v>1.556</v>
      </c>
      <c r="AG108" s="557">
        <v>11.2</v>
      </c>
      <c r="AH108" s="557">
        <v>1.8</v>
      </c>
      <c r="AI108" s="557">
        <v>2.8</v>
      </c>
      <c r="AJ108" s="557">
        <v>6.6</v>
      </c>
      <c r="AK108" s="557">
        <v>2.36</v>
      </c>
      <c r="AM108" s="388">
        <v>83</v>
      </c>
      <c r="AN108" s="388">
        <v>0</v>
      </c>
      <c r="AO108" s="388">
        <v>25</v>
      </c>
      <c r="AP108" s="388">
        <v>5</v>
      </c>
      <c r="AQ108" s="388">
        <v>1</v>
      </c>
      <c r="AR108" s="388">
        <v>6</v>
      </c>
      <c r="AS108" s="388">
        <v>12</v>
      </c>
      <c r="AT108" s="388">
        <v>6</v>
      </c>
      <c r="AU108" s="388">
        <v>13</v>
      </c>
      <c r="AV108" s="548">
        <v>0.30099999999999999</v>
      </c>
      <c r="AW108" s="548">
        <v>0.34799999999999998</v>
      </c>
      <c r="AX108" s="548">
        <v>0.60199999999999998</v>
      </c>
      <c r="AY108" s="548">
        <v>0.95</v>
      </c>
      <c r="BA108" s="388">
        <v>99</v>
      </c>
      <c r="BB108" s="388">
        <v>0</v>
      </c>
      <c r="BC108" s="388">
        <v>31</v>
      </c>
      <c r="BD108" s="388">
        <v>7</v>
      </c>
      <c r="BE108" s="388">
        <v>0</v>
      </c>
      <c r="BF108" s="388">
        <v>3</v>
      </c>
      <c r="BG108" s="388">
        <v>18</v>
      </c>
      <c r="BH108" s="388">
        <v>8</v>
      </c>
      <c r="BI108" s="388">
        <v>20</v>
      </c>
      <c r="BJ108" s="548">
        <v>0.313</v>
      </c>
      <c r="BK108" s="548">
        <v>0.39300000000000002</v>
      </c>
      <c r="BL108" s="548">
        <v>0.47499999999999998</v>
      </c>
      <c r="BM108" s="548">
        <v>0.86799999999999999</v>
      </c>
    </row>
    <row r="109" spans="1:65">
      <c r="A109" s="272" t="s">
        <v>10313</v>
      </c>
      <c r="B109" s="388" t="s">
        <v>10314</v>
      </c>
      <c r="C109" s="388" t="s">
        <v>10193</v>
      </c>
      <c r="D109" s="388">
        <v>26</v>
      </c>
      <c r="E109" s="388" t="s">
        <v>134</v>
      </c>
      <c r="F109" s="388" t="s">
        <v>34</v>
      </c>
      <c r="G109" s="388" t="s">
        <v>10</v>
      </c>
      <c r="H109" s="388">
        <v>1</v>
      </c>
      <c r="I109" s="388">
        <v>4</v>
      </c>
      <c r="J109" s="548">
        <v>0.2</v>
      </c>
      <c r="K109" s="556">
        <v>5.24</v>
      </c>
      <c r="L109" s="388">
        <v>16</v>
      </c>
      <c r="M109" s="388">
        <v>5</v>
      </c>
      <c r="N109" s="388">
        <v>6</v>
      </c>
      <c r="O109" s="388">
        <v>0</v>
      </c>
      <c r="P109" s="388">
        <v>0</v>
      </c>
      <c r="Q109" s="388">
        <v>2</v>
      </c>
      <c r="R109" s="557">
        <v>44.667000000000002</v>
      </c>
      <c r="S109" s="388">
        <v>51</v>
      </c>
      <c r="T109" s="388">
        <v>27</v>
      </c>
      <c r="U109" s="388">
        <v>26</v>
      </c>
      <c r="V109" s="388">
        <v>5</v>
      </c>
      <c r="W109" s="388">
        <v>13</v>
      </c>
      <c r="X109" s="388">
        <v>0</v>
      </c>
      <c r="Y109" s="388">
        <v>39</v>
      </c>
      <c r="Z109" s="388">
        <v>0</v>
      </c>
      <c r="AA109" s="388">
        <v>0</v>
      </c>
      <c r="AB109" s="388">
        <v>7</v>
      </c>
      <c r="AC109" s="388">
        <v>195</v>
      </c>
      <c r="AD109" s="388">
        <v>84</v>
      </c>
      <c r="AE109" s="388">
        <v>3.74</v>
      </c>
      <c r="AF109" s="548">
        <v>1.4330000000000001</v>
      </c>
      <c r="AG109" s="557">
        <v>10.3</v>
      </c>
      <c r="AH109" s="557">
        <v>1</v>
      </c>
      <c r="AI109" s="557">
        <v>2.6</v>
      </c>
      <c r="AJ109" s="557">
        <v>7.9</v>
      </c>
      <c r="AK109" s="557">
        <v>3</v>
      </c>
      <c r="AM109" s="388">
        <v>79</v>
      </c>
      <c r="AN109" s="388">
        <v>0</v>
      </c>
      <c r="AO109" s="388">
        <v>21</v>
      </c>
      <c r="AP109" s="388">
        <v>6</v>
      </c>
      <c r="AQ109" s="388">
        <v>0</v>
      </c>
      <c r="AR109" s="388">
        <v>2</v>
      </c>
      <c r="AS109" s="388">
        <v>13</v>
      </c>
      <c r="AT109" s="388">
        <v>5</v>
      </c>
      <c r="AU109" s="388">
        <v>19</v>
      </c>
      <c r="AV109" s="548">
        <v>0.26600000000000001</v>
      </c>
      <c r="AW109" s="548">
        <v>0.31</v>
      </c>
      <c r="AX109" s="548">
        <v>0.41799999999999998</v>
      </c>
      <c r="AY109" s="548">
        <v>0.72799999999999998</v>
      </c>
      <c r="BA109" s="388">
        <v>102</v>
      </c>
      <c r="BB109" s="388">
        <v>0</v>
      </c>
      <c r="BC109" s="388">
        <v>30</v>
      </c>
      <c r="BD109" s="388">
        <v>6</v>
      </c>
      <c r="BE109" s="388">
        <v>0</v>
      </c>
      <c r="BF109" s="388">
        <v>3</v>
      </c>
      <c r="BG109" s="388">
        <v>9</v>
      </c>
      <c r="BH109" s="388">
        <v>8</v>
      </c>
      <c r="BI109" s="388">
        <v>20</v>
      </c>
      <c r="BJ109" s="548">
        <v>0.29399999999999998</v>
      </c>
      <c r="BK109" s="548">
        <v>0.34499999999999997</v>
      </c>
      <c r="BL109" s="548">
        <v>0.441</v>
      </c>
      <c r="BM109" s="548">
        <v>0.78600000000000003</v>
      </c>
    </row>
    <row r="110" spans="1:65">
      <c r="A110" s="272" t="s">
        <v>10315</v>
      </c>
      <c r="B110" s="388" t="s">
        <v>10316</v>
      </c>
      <c r="C110" s="388" t="s">
        <v>10193</v>
      </c>
      <c r="D110" s="388">
        <v>26</v>
      </c>
      <c r="E110" s="388" t="s">
        <v>113</v>
      </c>
      <c r="F110" s="388" t="s">
        <v>43</v>
      </c>
      <c r="G110" s="388" t="s">
        <v>35</v>
      </c>
      <c r="H110" s="388">
        <v>2</v>
      </c>
      <c r="I110" s="388">
        <v>3</v>
      </c>
      <c r="J110" s="548">
        <v>0.4</v>
      </c>
      <c r="K110" s="556">
        <v>4.63</v>
      </c>
      <c r="L110" s="388">
        <v>35</v>
      </c>
      <c r="M110" s="388">
        <v>0</v>
      </c>
      <c r="N110" s="388">
        <v>8</v>
      </c>
      <c r="O110" s="388">
        <v>0</v>
      </c>
      <c r="P110" s="388">
        <v>0</v>
      </c>
      <c r="Q110" s="388">
        <v>0</v>
      </c>
      <c r="R110" s="557">
        <v>44.667000000000002</v>
      </c>
      <c r="S110" s="388">
        <v>36</v>
      </c>
      <c r="T110" s="388">
        <v>23</v>
      </c>
      <c r="U110" s="388">
        <v>23</v>
      </c>
      <c r="V110" s="388">
        <v>7</v>
      </c>
      <c r="W110" s="388">
        <v>22</v>
      </c>
      <c r="X110" s="388">
        <v>2</v>
      </c>
      <c r="Y110" s="388">
        <v>32</v>
      </c>
      <c r="Z110" s="388">
        <v>1</v>
      </c>
      <c r="AA110" s="388">
        <v>1</v>
      </c>
      <c r="AB110" s="388">
        <v>2</v>
      </c>
      <c r="AC110" s="388">
        <v>185</v>
      </c>
      <c r="AD110" s="388">
        <v>102</v>
      </c>
      <c r="AE110" s="388">
        <v>5.31</v>
      </c>
      <c r="AF110" s="548">
        <v>1.2989999999999999</v>
      </c>
      <c r="AG110" s="557">
        <v>7.3</v>
      </c>
      <c r="AH110" s="557">
        <v>1.4</v>
      </c>
      <c r="AI110" s="557">
        <v>4.4000000000000004</v>
      </c>
      <c r="AJ110" s="557">
        <v>6.4</v>
      </c>
      <c r="AK110" s="557">
        <v>1.45</v>
      </c>
      <c r="AM110" s="388">
        <v>69</v>
      </c>
      <c r="AN110" s="388">
        <v>0</v>
      </c>
      <c r="AO110" s="388">
        <v>15</v>
      </c>
      <c r="AP110" s="388">
        <v>4</v>
      </c>
      <c r="AQ110" s="388">
        <v>0</v>
      </c>
      <c r="AR110" s="388">
        <v>3</v>
      </c>
      <c r="AS110" s="388">
        <v>7</v>
      </c>
      <c r="AT110" s="388">
        <v>3</v>
      </c>
      <c r="AU110" s="388">
        <v>17</v>
      </c>
      <c r="AV110" s="548">
        <v>0.217</v>
      </c>
      <c r="AW110" s="548">
        <v>0.26</v>
      </c>
      <c r="AX110" s="548">
        <v>0.40600000000000003</v>
      </c>
      <c r="AY110" s="548">
        <v>0.66600000000000004</v>
      </c>
      <c r="BA110" s="388">
        <v>92</v>
      </c>
      <c r="BB110" s="388">
        <v>0</v>
      </c>
      <c r="BC110" s="388">
        <v>21</v>
      </c>
      <c r="BD110" s="388">
        <v>3</v>
      </c>
      <c r="BE110" s="388">
        <v>6</v>
      </c>
      <c r="BF110" s="388">
        <v>4</v>
      </c>
      <c r="BG110" s="388">
        <v>15</v>
      </c>
      <c r="BH110" s="388">
        <v>19</v>
      </c>
      <c r="BI110" s="388">
        <v>15</v>
      </c>
      <c r="BJ110" s="548">
        <v>0.22800000000000001</v>
      </c>
      <c r="BK110" s="548">
        <v>0.35699999999999998</v>
      </c>
      <c r="BL110" s="548">
        <v>0.52200000000000002</v>
      </c>
      <c r="BM110" s="548">
        <v>0.879</v>
      </c>
    </row>
    <row r="111" spans="1:65">
      <c r="A111" s="272" t="s">
        <v>8462</v>
      </c>
      <c r="B111" s="388" t="s">
        <v>8463</v>
      </c>
      <c r="C111" s="388" t="s">
        <v>10193</v>
      </c>
      <c r="D111" s="388">
        <v>28</v>
      </c>
      <c r="E111" s="388" t="s">
        <v>51</v>
      </c>
      <c r="F111" s="388" t="s">
        <v>52</v>
      </c>
      <c r="G111" s="388" t="s">
        <v>10</v>
      </c>
      <c r="H111" s="388">
        <v>2</v>
      </c>
      <c r="I111" s="388">
        <v>3</v>
      </c>
      <c r="J111" s="548">
        <v>0.4</v>
      </c>
      <c r="K111" s="556">
        <v>5.93</v>
      </c>
      <c r="L111" s="388">
        <v>19</v>
      </c>
      <c r="M111" s="388">
        <v>5</v>
      </c>
      <c r="N111" s="388">
        <v>8</v>
      </c>
      <c r="O111" s="388">
        <v>0</v>
      </c>
      <c r="P111" s="388">
        <v>0</v>
      </c>
      <c r="Q111" s="388">
        <v>0</v>
      </c>
      <c r="R111" s="557">
        <v>44</v>
      </c>
      <c r="S111" s="388">
        <v>46</v>
      </c>
      <c r="T111" s="388">
        <v>29</v>
      </c>
      <c r="U111" s="388">
        <v>29</v>
      </c>
      <c r="V111" s="388">
        <v>12</v>
      </c>
      <c r="W111" s="388">
        <v>16</v>
      </c>
      <c r="X111" s="388">
        <v>1</v>
      </c>
      <c r="Y111" s="388">
        <v>36</v>
      </c>
      <c r="Z111" s="388">
        <v>1</v>
      </c>
      <c r="AA111" s="388">
        <v>0</v>
      </c>
      <c r="AB111" s="388">
        <v>1</v>
      </c>
      <c r="AC111" s="388">
        <v>192</v>
      </c>
      <c r="AD111" s="388">
        <v>71</v>
      </c>
      <c r="AE111" s="388">
        <v>6.23</v>
      </c>
      <c r="AF111" s="548">
        <v>1.409</v>
      </c>
      <c r="AG111" s="557">
        <v>9.4</v>
      </c>
      <c r="AH111" s="557">
        <v>2.5</v>
      </c>
      <c r="AI111" s="557">
        <v>3.3</v>
      </c>
      <c r="AJ111" s="557">
        <v>7.4</v>
      </c>
      <c r="AK111" s="557">
        <v>2.25</v>
      </c>
      <c r="AM111" s="388">
        <v>76</v>
      </c>
      <c r="AN111" s="388">
        <v>0</v>
      </c>
      <c r="AO111" s="388">
        <v>20</v>
      </c>
      <c r="AP111" s="388">
        <v>0</v>
      </c>
      <c r="AQ111" s="388">
        <v>1</v>
      </c>
      <c r="AR111" s="388">
        <v>6</v>
      </c>
      <c r="AS111" s="388">
        <v>11</v>
      </c>
      <c r="AT111" s="388">
        <v>4</v>
      </c>
      <c r="AU111" s="388">
        <v>13</v>
      </c>
      <c r="AV111" s="548">
        <v>0.26300000000000001</v>
      </c>
      <c r="AW111" s="548">
        <v>0.309</v>
      </c>
      <c r="AX111" s="548">
        <v>0.52600000000000002</v>
      </c>
      <c r="AY111" s="548">
        <v>0.83499999999999996</v>
      </c>
      <c r="BA111" s="388">
        <v>99</v>
      </c>
      <c r="BB111" s="388">
        <v>0</v>
      </c>
      <c r="BC111" s="388">
        <v>26</v>
      </c>
      <c r="BD111" s="388">
        <v>6</v>
      </c>
      <c r="BE111" s="388">
        <v>0</v>
      </c>
      <c r="BF111" s="388">
        <v>6</v>
      </c>
      <c r="BG111" s="388">
        <v>16</v>
      </c>
      <c r="BH111" s="388">
        <v>12</v>
      </c>
      <c r="BI111" s="388">
        <v>23</v>
      </c>
      <c r="BJ111" s="548">
        <v>0.26300000000000001</v>
      </c>
      <c r="BK111" s="548">
        <v>0.34200000000000003</v>
      </c>
      <c r="BL111" s="548">
        <v>0.505</v>
      </c>
      <c r="BM111" s="548">
        <v>0.84699999999999998</v>
      </c>
    </row>
    <row r="112" spans="1:65">
      <c r="A112" s="272" t="s">
        <v>8481</v>
      </c>
      <c r="B112" s="388" t="s">
        <v>8482</v>
      </c>
      <c r="C112" s="388" t="s">
        <v>10193</v>
      </c>
      <c r="D112" s="388">
        <v>27</v>
      </c>
      <c r="E112" s="388" t="s">
        <v>66</v>
      </c>
      <c r="F112" s="388" t="s">
        <v>43</v>
      </c>
      <c r="G112" s="388" t="s">
        <v>10</v>
      </c>
      <c r="H112" s="388">
        <v>3</v>
      </c>
      <c r="I112" s="388">
        <v>2</v>
      </c>
      <c r="J112" s="548">
        <v>0.6</v>
      </c>
      <c r="K112" s="556">
        <v>5.56</v>
      </c>
      <c r="L112" s="388">
        <v>37</v>
      </c>
      <c r="M112" s="388">
        <v>0</v>
      </c>
      <c r="N112" s="388">
        <v>7</v>
      </c>
      <c r="O112" s="388">
        <v>0</v>
      </c>
      <c r="P112" s="388">
        <v>0</v>
      </c>
      <c r="Q112" s="388">
        <v>0</v>
      </c>
      <c r="R112" s="557">
        <v>43.667000000000002</v>
      </c>
      <c r="S112" s="388">
        <v>38</v>
      </c>
      <c r="T112" s="388">
        <v>27</v>
      </c>
      <c r="U112" s="388">
        <v>27</v>
      </c>
      <c r="V112" s="388">
        <v>5</v>
      </c>
      <c r="W112" s="388">
        <v>22</v>
      </c>
      <c r="X112" s="388">
        <v>1</v>
      </c>
      <c r="Y112" s="388">
        <v>36</v>
      </c>
      <c r="Z112" s="388">
        <v>0</v>
      </c>
      <c r="AA112" s="388">
        <v>0</v>
      </c>
      <c r="AB112" s="388">
        <v>1</v>
      </c>
      <c r="AC112" s="388">
        <v>186</v>
      </c>
      <c r="AD112" s="388">
        <v>70</v>
      </c>
      <c r="AE112" s="388">
        <v>4.51</v>
      </c>
      <c r="AF112" s="548">
        <v>1.3740000000000001</v>
      </c>
      <c r="AG112" s="557">
        <v>7.8</v>
      </c>
      <c r="AH112" s="557">
        <v>1</v>
      </c>
      <c r="AI112" s="557">
        <v>4.5</v>
      </c>
      <c r="AJ112" s="557">
        <v>7.4</v>
      </c>
      <c r="AK112" s="557">
        <v>1.64</v>
      </c>
      <c r="AM112" s="388">
        <v>63</v>
      </c>
      <c r="AN112" s="388">
        <v>0</v>
      </c>
      <c r="AO112" s="388">
        <v>14</v>
      </c>
      <c r="AP112" s="388">
        <v>3</v>
      </c>
      <c r="AQ112" s="388">
        <v>1</v>
      </c>
      <c r="AR112" s="388">
        <v>1</v>
      </c>
      <c r="AS112" s="388">
        <v>6</v>
      </c>
      <c r="AT112" s="388">
        <v>11</v>
      </c>
      <c r="AU112" s="388">
        <v>15</v>
      </c>
      <c r="AV112" s="548">
        <v>0.222</v>
      </c>
      <c r="AW112" s="548">
        <v>0.33300000000000002</v>
      </c>
      <c r="AX112" s="548">
        <v>0.34899999999999998</v>
      </c>
      <c r="AY112" s="548">
        <v>0.68200000000000005</v>
      </c>
      <c r="BA112" s="388">
        <v>98</v>
      </c>
      <c r="BB112" s="388">
        <v>0</v>
      </c>
      <c r="BC112" s="388">
        <v>24</v>
      </c>
      <c r="BD112" s="388">
        <v>5</v>
      </c>
      <c r="BE112" s="388">
        <v>2</v>
      </c>
      <c r="BF112" s="388">
        <v>4</v>
      </c>
      <c r="BG112" s="388">
        <v>18</v>
      </c>
      <c r="BH112" s="388">
        <v>11</v>
      </c>
      <c r="BI112" s="388">
        <v>21</v>
      </c>
      <c r="BJ112" s="548">
        <v>0.245</v>
      </c>
      <c r="BK112" s="548">
        <v>0.318</v>
      </c>
      <c r="BL112" s="548">
        <v>0.45900000000000002</v>
      </c>
      <c r="BM112" s="548">
        <v>0.77700000000000002</v>
      </c>
    </row>
    <row r="113" spans="1:65">
      <c r="A113" s="272" t="s">
        <v>10317</v>
      </c>
      <c r="B113" s="388" t="s">
        <v>10318</v>
      </c>
      <c r="C113" s="388" t="s">
        <v>10193</v>
      </c>
      <c r="D113" s="388">
        <v>24</v>
      </c>
      <c r="E113" s="388" t="s">
        <v>44</v>
      </c>
      <c r="F113" s="388" t="s">
        <v>34</v>
      </c>
      <c r="G113" s="388" t="s">
        <v>35</v>
      </c>
      <c r="H113" s="388">
        <v>4</v>
      </c>
      <c r="I113" s="388">
        <v>1</v>
      </c>
      <c r="J113" s="548">
        <v>0.8</v>
      </c>
      <c r="K113" s="556">
        <v>4.1900000000000004</v>
      </c>
      <c r="L113" s="388">
        <v>12</v>
      </c>
      <c r="M113" s="388">
        <v>6</v>
      </c>
      <c r="N113" s="388">
        <v>2</v>
      </c>
      <c r="O113" s="388">
        <v>0</v>
      </c>
      <c r="P113" s="388">
        <v>0</v>
      </c>
      <c r="Q113" s="388">
        <v>0</v>
      </c>
      <c r="R113" s="557">
        <v>43</v>
      </c>
      <c r="S113" s="388">
        <v>37</v>
      </c>
      <c r="T113" s="388">
        <v>20</v>
      </c>
      <c r="U113" s="388">
        <v>20</v>
      </c>
      <c r="V113" s="388">
        <v>7</v>
      </c>
      <c r="W113" s="388">
        <v>15</v>
      </c>
      <c r="X113" s="388">
        <v>0</v>
      </c>
      <c r="Y113" s="388">
        <v>29</v>
      </c>
      <c r="Z113" s="388">
        <v>2</v>
      </c>
      <c r="AA113" s="388">
        <v>0</v>
      </c>
      <c r="AB113" s="388">
        <v>0</v>
      </c>
      <c r="AC113" s="388">
        <v>181</v>
      </c>
      <c r="AD113" s="388">
        <v>101</v>
      </c>
      <c r="AE113" s="388">
        <v>5.1100000000000003</v>
      </c>
      <c r="AF113" s="548">
        <v>1.2090000000000001</v>
      </c>
      <c r="AG113" s="557">
        <v>7.7</v>
      </c>
      <c r="AH113" s="557">
        <v>1.5</v>
      </c>
      <c r="AI113" s="557">
        <v>3.1</v>
      </c>
      <c r="AJ113" s="557">
        <v>6.1</v>
      </c>
      <c r="AK113" s="557">
        <v>1.93</v>
      </c>
      <c r="AM113" s="388">
        <v>45</v>
      </c>
      <c r="AN113" s="388">
        <v>0</v>
      </c>
      <c r="AO113" s="388">
        <v>14</v>
      </c>
      <c r="AP113" s="388">
        <v>3</v>
      </c>
      <c r="AQ113" s="388">
        <v>1</v>
      </c>
      <c r="AR113" s="388">
        <v>0</v>
      </c>
      <c r="AS113" s="388">
        <v>5</v>
      </c>
      <c r="AT113" s="388">
        <v>4</v>
      </c>
      <c r="AU113" s="388">
        <v>12</v>
      </c>
      <c r="AV113" s="548">
        <v>0.311</v>
      </c>
      <c r="AW113" s="548">
        <v>0.373</v>
      </c>
      <c r="AX113" s="548">
        <v>0.42199999999999999</v>
      </c>
      <c r="AY113" s="548">
        <v>0.79500000000000004</v>
      </c>
      <c r="BA113" s="388">
        <v>115</v>
      </c>
      <c r="BB113" s="388">
        <v>0</v>
      </c>
      <c r="BC113" s="388">
        <v>23</v>
      </c>
      <c r="BD113" s="388">
        <v>2</v>
      </c>
      <c r="BE113" s="388">
        <v>1</v>
      </c>
      <c r="BF113" s="388">
        <v>7</v>
      </c>
      <c r="BG113" s="388">
        <v>14</v>
      </c>
      <c r="BH113" s="388">
        <v>11</v>
      </c>
      <c r="BI113" s="388">
        <v>17</v>
      </c>
      <c r="BJ113" s="548">
        <v>0.2</v>
      </c>
      <c r="BK113" s="548">
        <v>0.27100000000000002</v>
      </c>
      <c r="BL113" s="548">
        <v>0.41699999999999998</v>
      </c>
      <c r="BM113" s="548">
        <v>0.68799999999999994</v>
      </c>
    </row>
    <row r="114" spans="1:65">
      <c r="A114" s="272" t="s">
        <v>10319</v>
      </c>
      <c r="B114" s="388" t="s">
        <v>10320</v>
      </c>
      <c r="C114" s="388" t="s">
        <v>10193</v>
      </c>
      <c r="D114" s="388">
        <v>25</v>
      </c>
      <c r="E114" s="388" t="s">
        <v>100</v>
      </c>
      <c r="F114" s="388" t="s">
        <v>43</v>
      </c>
      <c r="G114" s="388" t="s">
        <v>35</v>
      </c>
      <c r="H114" s="388">
        <v>1</v>
      </c>
      <c r="I114" s="388">
        <v>3</v>
      </c>
      <c r="J114" s="548">
        <v>0.25</v>
      </c>
      <c r="K114" s="556">
        <v>3.98</v>
      </c>
      <c r="L114" s="388">
        <v>17</v>
      </c>
      <c r="M114" s="388">
        <v>7</v>
      </c>
      <c r="N114" s="388">
        <v>2</v>
      </c>
      <c r="O114" s="388">
        <v>0</v>
      </c>
      <c r="P114" s="388">
        <v>0</v>
      </c>
      <c r="Q114" s="388">
        <v>0</v>
      </c>
      <c r="R114" s="557">
        <v>43</v>
      </c>
      <c r="S114" s="388">
        <v>45</v>
      </c>
      <c r="T114" s="388">
        <v>21</v>
      </c>
      <c r="U114" s="388">
        <v>19</v>
      </c>
      <c r="V114" s="388">
        <v>5</v>
      </c>
      <c r="W114" s="388">
        <v>15</v>
      </c>
      <c r="X114" s="388">
        <v>0</v>
      </c>
      <c r="Y114" s="388">
        <v>42</v>
      </c>
      <c r="Z114" s="388">
        <v>2</v>
      </c>
      <c r="AA114" s="388">
        <v>0</v>
      </c>
      <c r="AB114" s="388">
        <v>2</v>
      </c>
      <c r="AC114" s="388">
        <v>188</v>
      </c>
      <c r="AD114" s="388">
        <v>106</v>
      </c>
      <c r="AE114" s="388">
        <v>3.91</v>
      </c>
      <c r="AF114" s="548">
        <v>1.395</v>
      </c>
      <c r="AG114" s="557">
        <v>9.4</v>
      </c>
      <c r="AH114" s="557">
        <v>1</v>
      </c>
      <c r="AI114" s="557">
        <v>3.1</v>
      </c>
      <c r="AJ114" s="557">
        <v>8.8000000000000007</v>
      </c>
      <c r="AK114" s="557">
        <v>2.8</v>
      </c>
      <c r="AM114" s="388">
        <v>36</v>
      </c>
      <c r="AN114" s="388">
        <v>0</v>
      </c>
      <c r="AO114" s="388">
        <v>8</v>
      </c>
      <c r="AP114" s="388">
        <v>2</v>
      </c>
      <c r="AQ114" s="388">
        <v>0</v>
      </c>
      <c r="AR114" s="388">
        <v>0</v>
      </c>
      <c r="AS114" s="388">
        <v>4</v>
      </c>
      <c r="AT114" s="388">
        <v>3</v>
      </c>
      <c r="AU114" s="388">
        <v>9</v>
      </c>
      <c r="AV114" s="548">
        <v>0.222</v>
      </c>
      <c r="AW114" s="548">
        <v>0.28199999999999997</v>
      </c>
      <c r="AX114" s="548">
        <v>0.27800000000000002</v>
      </c>
      <c r="AY114" s="548">
        <v>0.56000000000000005</v>
      </c>
      <c r="BA114" s="388">
        <v>131</v>
      </c>
      <c r="BB114" s="388">
        <v>0</v>
      </c>
      <c r="BC114" s="388">
        <v>37</v>
      </c>
      <c r="BD114" s="388">
        <v>4</v>
      </c>
      <c r="BE114" s="388">
        <v>0</v>
      </c>
      <c r="BF114" s="388">
        <v>5</v>
      </c>
      <c r="BG114" s="388">
        <v>17</v>
      </c>
      <c r="BH114" s="388">
        <v>12</v>
      </c>
      <c r="BI114" s="388">
        <v>33</v>
      </c>
      <c r="BJ114" s="548">
        <v>0.28199999999999997</v>
      </c>
      <c r="BK114" s="548">
        <v>0.34699999999999998</v>
      </c>
      <c r="BL114" s="548">
        <v>0.42699999999999999</v>
      </c>
      <c r="BM114" s="548">
        <v>0.77400000000000002</v>
      </c>
    </row>
    <row r="115" spans="1:65">
      <c r="A115" s="272" t="s">
        <v>10321</v>
      </c>
      <c r="B115" s="388" t="s">
        <v>10322</v>
      </c>
      <c r="C115" s="388" t="s">
        <v>10193</v>
      </c>
      <c r="D115" s="388">
        <v>27</v>
      </c>
      <c r="E115" s="388" t="s">
        <v>51</v>
      </c>
      <c r="F115" s="388" t="s">
        <v>52</v>
      </c>
      <c r="G115" s="388" t="s">
        <v>10</v>
      </c>
      <c r="H115" s="388">
        <v>2</v>
      </c>
      <c r="I115" s="388">
        <v>2</v>
      </c>
      <c r="J115" s="548">
        <v>0.5</v>
      </c>
      <c r="K115" s="556">
        <v>6.75</v>
      </c>
      <c r="L115" s="388">
        <v>16</v>
      </c>
      <c r="M115" s="388">
        <v>5</v>
      </c>
      <c r="N115" s="388">
        <v>6</v>
      </c>
      <c r="O115" s="388">
        <v>0</v>
      </c>
      <c r="P115" s="388">
        <v>0</v>
      </c>
      <c r="Q115" s="388">
        <v>0</v>
      </c>
      <c r="R115" s="557">
        <v>42.667000000000002</v>
      </c>
      <c r="S115" s="388">
        <v>50</v>
      </c>
      <c r="T115" s="388">
        <v>32</v>
      </c>
      <c r="U115" s="388">
        <v>32</v>
      </c>
      <c r="V115" s="388">
        <v>9</v>
      </c>
      <c r="W115" s="388">
        <v>26</v>
      </c>
      <c r="X115" s="388">
        <v>0</v>
      </c>
      <c r="Y115" s="388">
        <v>31</v>
      </c>
      <c r="Z115" s="388">
        <v>2</v>
      </c>
      <c r="AA115" s="388">
        <v>0</v>
      </c>
      <c r="AB115" s="388">
        <v>5</v>
      </c>
      <c r="AC115" s="388">
        <v>199</v>
      </c>
      <c r="AD115" s="388">
        <v>68</v>
      </c>
      <c r="AE115" s="388">
        <v>6.42</v>
      </c>
      <c r="AF115" s="548">
        <v>1.7809999999999999</v>
      </c>
      <c r="AG115" s="557">
        <v>10.5</v>
      </c>
      <c r="AH115" s="557">
        <v>1.9</v>
      </c>
      <c r="AI115" s="557">
        <v>5.5</v>
      </c>
      <c r="AJ115" s="557">
        <v>6.5</v>
      </c>
      <c r="AK115" s="557">
        <v>1.19</v>
      </c>
      <c r="AM115" s="388">
        <v>76</v>
      </c>
      <c r="AN115" s="388">
        <v>0</v>
      </c>
      <c r="AO115" s="388">
        <v>24</v>
      </c>
      <c r="AP115" s="388">
        <v>5</v>
      </c>
      <c r="AQ115" s="388">
        <v>0</v>
      </c>
      <c r="AR115" s="388">
        <v>2</v>
      </c>
      <c r="AS115" s="388">
        <v>11</v>
      </c>
      <c r="AT115" s="388">
        <v>11</v>
      </c>
      <c r="AU115" s="388">
        <v>15</v>
      </c>
      <c r="AV115" s="548">
        <v>0.316</v>
      </c>
      <c r="AW115" s="548">
        <v>0.4</v>
      </c>
      <c r="AX115" s="548">
        <v>0.46100000000000002</v>
      </c>
      <c r="AY115" s="548">
        <v>0.86099999999999999</v>
      </c>
      <c r="BA115" s="388">
        <v>88</v>
      </c>
      <c r="BB115" s="388">
        <v>0</v>
      </c>
      <c r="BC115" s="388">
        <v>26</v>
      </c>
      <c r="BD115" s="388">
        <v>2</v>
      </c>
      <c r="BE115" s="388">
        <v>1</v>
      </c>
      <c r="BF115" s="388">
        <v>7</v>
      </c>
      <c r="BG115" s="388">
        <v>20</v>
      </c>
      <c r="BH115" s="388">
        <v>15</v>
      </c>
      <c r="BI115" s="388">
        <v>16</v>
      </c>
      <c r="BJ115" s="548">
        <v>0.29499999999999998</v>
      </c>
      <c r="BK115" s="548">
        <v>0.39600000000000002</v>
      </c>
      <c r="BL115" s="548">
        <v>0.57999999999999996</v>
      </c>
      <c r="BM115" s="548">
        <v>0.97599999999999998</v>
      </c>
    </row>
    <row r="116" spans="1:65">
      <c r="A116" s="272" t="s">
        <v>10323</v>
      </c>
      <c r="B116" s="388" t="s">
        <v>10324</v>
      </c>
      <c r="C116" s="388" t="s">
        <v>10193</v>
      </c>
      <c r="D116" s="388">
        <v>22</v>
      </c>
      <c r="E116" s="388" t="s">
        <v>128</v>
      </c>
      <c r="F116" s="388" t="s">
        <v>43</v>
      </c>
      <c r="G116" s="388" t="s">
        <v>10</v>
      </c>
      <c r="H116" s="388">
        <v>2</v>
      </c>
      <c r="I116" s="388">
        <v>5</v>
      </c>
      <c r="J116" s="548">
        <v>0.28599999999999998</v>
      </c>
      <c r="K116" s="556">
        <v>7.02</v>
      </c>
      <c r="L116" s="388">
        <v>9</v>
      </c>
      <c r="M116" s="388">
        <v>9</v>
      </c>
      <c r="N116" s="388">
        <v>0</v>
      </c>
      <c r="O116" s="388">
        <v>0</v>
      </c>
      <c r="P116" s="388">
        <v>0</v>
      </c>
      <c r="Q116" s="388">
        <v>0</v>
      </c>
      <c r="R116" s="557">
        <v>42.332999999999998</v>
      </c>
      <c r="S116" s="388">
        <v>52</v>
      </c>
      <c r="T116" s="388">
        <v>33</v>
      </c>
      <c r="U116" s="388">
        <v>33</v>
      </c>
      <c r="V116" s="388">
        <v>8</v>
      </c>
      <c r="W116" s="388">
        <v>13</v>
      </c>
      <c r="X116" s="388">
        <v>0</v>
      </c>
      <c r="Y116" s="388">
        <v>21</v>
      </c>
      <c r="Z116" s="388">
        <v>4</v>
      </c>
      <c r="AA116" s="388">
        <v>0</v>
      </c>
      <c r="AB116" s="388">
        <v>4</v>
      </c>
      <c r="AC116" s="388">
        <v>190</v>
      </c>
      <c r="AD116" s="388">
        <v>55</v>
      </c>
      <c r="AE116" s="388">
        <v>5.83</v>
      </c>
      <c r="AF116" s="548">
        <v>1.5349999999999999</v>
      </c>
      <c r="AG116" s="557">
        <v>11.1</v>
      </c>
      <c r="AH116" s="557">
        <v>1.7</v>
      </c>
      <c r="AI116" s="557">
        <v>2.8</v>
      </c>
      <c r="AJ116" s="557">
        <v>4.5</v>
      </c>
      <c r="AK116" s="557">
        <v>1.62</v>
      </c>
      <c r="AM116" s="388">
        <v>100</v>
      </c>
      <c r="AN116" s="388">
        <v>0</v>
      </c>
      <c r="AO116" s="388">
        <v>32</v>
      </c>
      <c r="AP116" s="388">
        <v>8</v>
      </c>
      <c r="AQ116" s="388">
        <v>1</v>
      </c>
      <c r="AR116" s="388">
        <v>6</v>
      </c>
      <c r="AS116" s="388">
        <v>18</v>
      </c>
      <c r="AT116" s="388">
        <v>8</v>
      </c>
      <c r="AU116" s="388">
        <v>14</v>
      </c>
      <c r="AV116" s="548">
        <v>0.32</v>
      </c>
      <c r="AW116" s="548">
        <v>0.378</v>
      </c>
      <c r="AX116" s="548">
        <v>0.6</v>
      </c>
      <c r="AY116" s="548">
        <v>0.97799999999999998</v>
      </c>
      <c r="BA116" s="388">
        <v>71</v>
      </c>
      <c r="BB116" s="388">
        <v>0</v>
      </c>
      <c r="BC116" s="388">
        <v>20</v>
      </c>
      <c r="BD116" s="388">
        <v>5</v>
      </c>
      <c r="BE116" s="388">
        <v>1</v>
      </c>
      <c r="BF116" s="388">
        <v>2</v>
      </c>
      <c r="BG116" s="388">
        <v>11</v>
      </c>
      <c r="BH116" s="388">
        <v>5</v>
      </c>
      <c r="BI116" s="388">
        <v>7</v>
      </c>
      <c r="BJ116" s="548">
        <v>0.28199999999999997</v>
      </c>
      <c r="BK116" s="548">
        <v>0.34200000000000003</v>
      </c>
      <c r="BL116" s="548">
        <v>0.46500000000000002</v>
      </c>
      <c r="BM116" s="548">
        <v>0.80700000000000005</v>
      </c>
    </row>
    <row r="117" spans="1:65">
      <c r="A117" s="272" t="s">
        <v>10325</v>
      </c>
      <c r="B117" s="388" t="s">
        <v>10326</v>
      </c>
      <c r="C117" s="388" t="s">
        <v>10193</v>
      </c>
      <c r="D117" s="388">
        <v>32</v>
      </c>
      <c r="E117" s="388" t="s">
        <v>73</v>
      </c>
      <c r="F117" s="388" t="s">
        <v>34</v>
      </c>
      <c r="G117" s="388" t="s">
        <v>10</v>
      </c>
      <c r="H117" s="388">
        <v>1</v>
      </c>
      <c r="I117" s="388">
        <v>5</v>
      </c>
      <c r="J117" s="548">
        <v>0.16700000000000001</v>
      </c>
      <c r="K117" s="556">
        <v>4.54</v>
      </c>
      <c r="L117" s="388">
        <v>46</v>
      </c>
      <c r="M117" s="388">
        <v>0</v>
      </c>
      <c r="N117" s="388">
        <v>8</v>
      </c>
      <c r="O117" s="388">
        <v>0</v>
      </c>
      <c r="P117" s="388">
        <v>0</v>
      </c>
      <c r="Q117" s="388">
        <v>0</v>
      </c>
      <c r="R117" s="557">
        <v>41.667000000000002</v>
      </c>
      <c r="S117" s="388">
        <v>46</v>
      </c>
      <c r="T117" s="388">
        <v>21</v>
      </c>
      <c r="U117" s="388">
        <v>21</v>
      </c>
      <c r="V117" s="388">
        <v>5</v>
      </c>
      <c r="W117" s="388">
        <v>5</v>
      </c>
      <c r="X117" s="388">
        <v>2</v>
      </c>
      <c r="Y117" s="388">
        <v>37</v>
      </c>
      <c r="Z117" s="388">
        <v>3</v>
      </c>
      <c r="AA117" s="388">
        <v>0</v>
      </c>
      <c r="AB117" s="388">
        <v>4</v>
      </c>
      <c r="AC117" s="388">
        <v>177</v>
      </c>
      <c r="AD117" s="388">
        <v>107</v>
      </c>
      <c r="AE117" s="388">
        <v>3.52</v>
      </c>
      <c r="AF117" s="548">
        <v>1.224</v>
      </c>
      <c r="AG117" s="557">
        <v>9.9</v>
      </c>
      <c r="AH117" s="557">
        <v>1.1000000000000001</v>
      </c>
      <c r="AI117" s="557">
        <v>1.1000000000000001</v>
      </c>
      <c r="AJ117" s="557">
        <v>8</v>
      </c>
      <c r="AK117" s="557">
        <v>7.4</v>
      </c>
      <c r="AM117" s="388">
        <v>55</v>
      </c>
      <c r="AN117" s="388">
        <v>0</v>
      </c>
      <c r="AO117" s="388">
        <v>15</v>
      </c>
      <c r="AP117" s="388">
        <v>4</v>
      </c>
      <c r="AQ117" s="388">
        <v>0</v>
      </c>
      <c r="AR117" s="388">
        <v>2</v>
      </c>
      <c r="AS117" s="388">
        <v>6</v>
      </c>
      <c r="AT117" s="388">
        <v>5</v>
      </c>
      <c r="AU117" s="388">
        <v>11</v>
      </c>
      <c r="AV117" s="548">
        <v>0.27300000000000002</v>
      </c>
      <c r="AW117" s="548">
        <v>0.33300000000000002</v>
      </c>
      <c r="AX117" s="548">
        <v>0.45500000000000002</v>
      </c>
      <c r="AY117" s="548">
        <v>0.78800000000000003</v>
      </c>
      <c r="BA117" s="388">
        <v>113</v>
      </c>
      <c r="BB117" s="388">
        <v>0</v>
      </c>
      <c r="BC117" s="388">
        <v>31</v>
      </c>
      <c r="BD117" s="388">
        <v>5</v>
      </c>
      <c r="BE117" s="388">
        <v>0</v>
      </c>
      <c r="BF117" s="388">
        <v>3</v>
      </c>
      <c r="BG117" s="388">
        <v>12</v>
      </c>
      <c r="BH117" s="388">
        <v>0</v>
      </c>
      <c r="BI117" s="388">
        <v>26</v>
      </c>
      <c r="BJ117" s="548">
        <v>0.27400000000000002</v>
      </c>
      <c r="BK117" s="548">
        <v>0.29099999999999998</v>
      </c>
      <c r="BL117" s="548">
        <v>0.39800000000000002</v>
      </c>
      <c r="BM117" s="548">
        <v>0.68899999999999995</v>
      </c>
    </row>
    <row r="118" spans="1:65">
      <c r="A118" s="272" t="s">
        <v>8245</v>
      </c>
      <c r="B118" s="388" t="s">
        <v>8246</v>
      </c>
      <c r="C118" s="388" t="s">
        <v>10193</v>
      </c>
      <c r="D118" s="388">
        <v>29</v>
      </c>
      <c r="E118" s="388" t="s">
        <v>82</v>
      </c>
      <c r="F118" s="388" t="s">
        <v>34</v>
      </c>
      <c r="G118" s="388" t="s">
        <v>10</v>
      </c>
      <c r="H118" s="388">
        <v>0</v>
      </c>
      <c r="I118" s="388">
        <v>3</v>
      </c>
      <c r="J118" s="548">
        <v>0</v>
      </c>
      <c r="K118" s="556">
        <v>4.54</v>
      </c>
      <c r="L118" s="388">
        <v>47</v>
      </c>
      <c r="M118" s="388">
        <v>0</v>
      </c>
      <c r="N118" s="388">
        <v>9</v>
      </c>
      <c r="O118" s="388">
        <v>0</v>
      </c>
      <c r="P118" s="388">
        <v>0</v>
      </c>
      <c r="Q118" s="388">
        <v>0</v>
      </c>
      <c r="R118" s="557">
        <v>41.667000000000002</v>
      </c>
      <c r="S118" s="388">
        <v>36</v>
      </c>
      <c r="T118" s="388">
        <v>21</v>
      </c>
      <c r="U118" s="388">
        <v>21</v>
      </c>
      <c r="V118" s="388">
        <v>9</v>
      </c>
      <c r="W118" s="388">
        <v>18</v>
      </c>
      <c r="X118" s="388">
        <v>1</v>
      </c>
      <c r="Y118" s="388">
        <v>51</v>
      </c>
      <c r="Z118" s="388">
        <v>3</v>
      </c>
      <c r="AA118" s="388">
        <v>0</v>
      </c>
      <c r="AB118" s="388">
        <v>0</v>
      </c>
      <c r="AC118" s="388">
        <v>180</v>
      </c>
      <c r="AD118" s="388">
        <v>97</v>
      </c>
      <c r="AE118" s="388">
        <v>5.03</v>
      </c>
      <c r="AF118" s="548">
        <v>1.296</v>
      </c>
      <c r="AG118" s="557">
        <v>7.8</v>
      </c>
      <c r="AH118" s="557">
        <v>1.9</v>
      </c>
      <c r="AI118" s="557">
        <v>3.9</v>
      </c>
      <c r="AJ118" s="557">
        <v>11</v>
      </c>
      <c r="AK118" s="557">
        <v>2.83</v>
      </c>
      <c r="AM118" s="388">
        <v>55</v>
      </c>
      <c r="AN118" s="388">
        <v>0</v>
      </c>
      <c r="AO118" s="388">
        <v>12</v>
      </c>
      <c r="AP118" s="388">
        <v>2</v>
      </c>
      <c r="AQ118" s="388">
        <v>0</v>
      </c>
      <c r="AR118" s="388">
        <v>4</v>
      </c>
      <c r="AS118" s="388">
        <v>9</v>
      </c>
      <c r="AT118" s="388">
        <v>11</v>
      </c>
      <c r="AU118" s="388">
        <v>15</v>
      </c>
      <c r="AV118" s="548">
        <v>0.218</v>
      </c>
      <c r="AW118" s="548">
        <v>0.35799999999999998</v>
      </c>
      <c r="AX118" s="548">
        <v>0.47299999999999998</v>
      </c>
      <c r="AY118" s="548">
        <v>0.83099999999999996</v>
      </c>
      <c r="BA118" s="388">
        <v>103</v>
      </c>
      <c r="BB118" s="388">
        <v>0</v>
      </c>
      <c r="BC118" s="388">
        <v>24</v>
      </c>
      <c r="BD118" s="388">
        <v>7</v>
      </c>
      <c r="BE118" s="388">
        <v>0</v>
      </c>
      <c r="BF118" s="388">
        <v>5</v>
      </c>
      <c r="BG118" s="388">
        <v>15</v>
      </c>
      <c r="BH118" s="388">
        <v>7</v>
      </c>
      <c r="BI118" s="388">
        <v>36</v>
      </c>
      <c r="BJ118" s="548">
        <v>0.23300000000000001</v>
      </c>
      <c r="BK118" s="548">
        <v>0.29499999999999998</v>
      </c>
      <c r="BL118" s="548">
        <v>0.44700000000000001</v>
      </c>
      <c r="BM118" s="548">
        <v>0.74199999999999999</v>
      </c>
    </row>
    <row r="119" spans="1:65">
      <c r="A119" s="272" t="s">
        <v>8201</v>
      </c>
      <c r="B119" s="388" t="s">
        <v>8202</v>
      </c>
      <c r="C119" s="388" t="s">
        <v>10193</v>
      </c>
      <c r="D119" s="388">
        <v>29</v>
      </c>
      <c r="E119" s="388" t="s">
        <v>53</v>
      </c>
      <c r="F119" s="388" t="s">
        <v>34</v>
      </c>
      <c r="G119" s="388" t="s">
        <v>10</v>
      </c>
      <c r="H119" s="388">
        <v>6</v>
      </c>
      <c r="I119" s="388">
        <v>1</v>
      </c>
      <c r="J119" s="548">
        <v>0.85699999999999998</v>
      </c>
      <c r="K119" s="556">
        <v>3.27</v>
      </c>
      <c r="L119" s="388">
        <v>43</v>
      </c>
      <c r="M119" s="388">
        <v>0</v>
      </c>
      <c r="N119" s="388">
        <v>4</v>
      </c>
      <c r="O119" s="388">
        <v>0</v>
      </c>
      <c r="P119" s="388">
        <v>0</v>
      </c>
      <c r="Q119" s="388">
        <v>0</v>
      </c>
      <c r="R119" s="557">
        <v>41.332999999999998</v>
      </c>
      <c r="S119" s="388">
        <v>34</v>
      </c>
      <c r="T119" s="388">
        <v>15</v>
      </c>
      <c r="U119" s="388">
        <v>15</v>
      </c>
      <c r="V119" s="388">
        <v>6</v>
      </c>
      <c r="W119" s="388">
        <v>16</v>
      </c>
      <c r="X119" s="388">
        <v>0</v>
      </c>
      <c r="Y119" s="388">
        <v>37</v>
      </c>
      <c r="Z119" s="388">
        <v>0</v>
      </c>
      <c r="AA119" s="388">
        <v>0</v>
      </c>
      <c r="AB119" s="388">
        <v>0</v>
      </c>
      <c r="AC119" s="388">
        <v>167</v>
      </c>
      <c r="AD119" s="388">
        <v>135</v>
      </c>
      <c r="AE119" s="388">
        <v>4.42</v>
      </c>
      <c r="AF119" s="548">
        <v>1.21</v>
      </c>
      <c r="AG119" s="557">
        <v>7.4</v>
      </c>
      <c r="AH119" s="557">
        <v>1.3</v>
      </c>
      <c r="AI119" s="557">
        <v>3.5</v>
      </c>
      <c r="AJ119" s="557">
        <v>8.1</v>
      </c>
      <c r="AK119" s="557">
        <v>2.31</v>
      </c>
      <c r="AM119" s="388">
        <v>54</v>
      </c>
      <c r="AN119" s="388">
        <v>0</v>
      </c>
      <c r="AO119" s="388">
        <v>11</v>
      </c>
      <c r="AP119" s="388">
        <v>2</v>
      </c>
      <c r="AQ119" s="388">
        <v>0</v>
      </c>
      <c r="AR119" s="388">
        <v>3</v>
      </c>
      <c r="AS119" s="388">
        <v>8</v>
      </c>
      <c r="AT119" s="388">
        <v>5</v>
      </c>
      <c r="AU119" s="388">
        <v>13</v>
      </c>
      <c r="AV119" s="548">
        <v>0.20399999999999999</v>
      </c>
      <c r="AW119" s="548">
        <v>0.26200000000000001</v>
      </c>
      <c r="AX119" s="548">
        <v>0.40699999999999997</v>
      </c>
      <c r="AY119" s="548">
        <v>0.66900000000000004</v>
      </c>
      <c r="BA119" s="388">
        <v>94</v>
      </c>
      <c r="BB119" s="388">
        <v>0</v>
      </c>
      <c r="BC119" s="388">
        <v>23</v>
      </c>
      <c r="BD119" s="388">
        <v>4</v>
      </c>
      <c r="BE119" s="388">
        <v>1</v>
      </c>
      <c r="BF119" s="388">
        <v>3</v>
      </c>
      <c r="BG119" s="388">
        <v>10</v>
      </c>
      <c r="BH119" s="388">
        <v>11</v>
      </c>
      <c r="BI119" s="388">
        <v>24</v>
      </c>
      <c r="BJ119" s="548">
        <v>0.245</v>
      </c>
      <c r="BK119" s="548">
        <v>0.32100000000000001</v>
      </c>
      <c r="BL119" s="548">
        <v>0.40400000000000003</v>
      </c>
      <c r="BM119" s="548">
        <v>0.72499999999999998</v>
      </c>
    </row>
    <row r="120" spans="1:65">
      <c r="A120" s="272" t="s">
        <v>8493</v>
      </c>
      <c r="B120" s="388" t="s">
        <v>8494</v>
      </c>
      <c r="C120" s="388" t="s">
        <v>10193</v>
      </c>
      <c r="D120" s="388">
        <v>24</v>
      </c>
      <c r="E120" s="388" t="s">
        <v>64</v>
      </c>
      <c r="F120" s="388" t="s">
        <v>34</v>
      </c>
      <c r="G120" s="388" t="s">
        <v>10</v>
      </c>
      <c r="H120" s="388">
        <v>1</v>
      </c>
      <c r="I120" s="388">
        <v>1</v>
      </c>
      <c r="J120" s="548">
        <v>0.5</v>
      </c>
      <c r="K120" s="556">
        <v>3.73</v>
      </c>
      <c r="L120" s="388">
        <v>29</v>
      </c>
      <c r="M120" s="388">
        <v>8</v>
      </c>
      <c r="N120" s="388">
        <v>3</v>
      </c>
      <c r="O120" s="388">
        <v>0</v>
      </c>
      <c r="P120" s="388">
        <v>0</v>
      </c>
      <c r="Q120" s="388">
        <v>0</v>
      </c>
      <c r="R120" s="557">
        <v>41</v>
      </c>
      <c r="S120" s="388">
        <v>42</v>
      </c>
      <c r="T120" s="388">
        <v>17</v>
      </c>
      <c r="U120" s="388">
        <v>17</v>
      </c>
      <c r="V120" s="388">
        <v>4</v>
      </c>
      <c r="W120" s="388">
        <v>18</v>
      </c>
      <c r="X120" s="388">
        <v>1</v>
      </c>
      <c r="Y120" s="388">
        <v>42</v>
      </c>
      <c r="Z120" s="388">
        <v>0</v>
      </c>
      <c r="AA120" s="388">
        <v>1</v>
      </c>
      <c r="AB120" s="388">
        <v>0</v>
      </c>
      <c r="AC120" s="388">
        <v>179</v>
      </c>
      <c r="AD120" s="388">
        <v>112</v>
      </c>
      <c r="AE120" s="388">
        <v>3.7</v>
      </c>
      <c r="AF120" s="548">
        <v>1.4630000000000001</v>
      </c>
      <c r="AG120" s="557">
        <v>9.1999999999999993</v>
      </c>
      <c r="AH120" s="557">
        <v>0.9</v>
      </c>
      <c r="AI120" s="557">
        <v>4</v>
      </c>
      <c r="AJ120" s="557">
        <v>9.1999999999999993</v>
      </c>
      <c r="AK120" s="557">
        <v>2.33</v>
      </c>
      <c r="AM120" s="388">
        <v>63</v>
      </c>
      <c r="AN120" s="388">
        <v>0</v>
      </c>
      <c r="AO120" s="388">
        <v>17</v>
      </c>
      <c r="AP120" s="388">
        <v>0</v>
      </c>
      <c r="AQ120" s="388">
        <v>1</v>
      </c>
      <c r="AR120" s="388">
        <v>1</v>
      </c>
      <c r="AS120" s="388">
        <v>5</v>
      </c>
      <c r="AT120" s="388">
        <v>10</v>
      </c>
      <c r="AU120" s="388">
        <v>21</v>
      </c>
      <c r="AV120" s="548">
        <v>0.27</v>
      </c>
      <c r="AW120" s="548">
        <v>0.36499999999999999</v>
      </c>
      <c r="AX120" s="548">
        <v>0.34899999999999998</v>
      </c>
      <c r="AY120" s="548">
        <v>0.71399999999999997</v>
      </c>
      <c r="BA120" s="388">
        <v>96</v>
      </c>
      <c r="BB120" s="388">
        <v>0</v>
      </c>
      <c r="BC120" s="388">
        <v>25</v>
      </c>
      <c r="BD120" s="388">
        <v>4</v>
      </c>
      <c r="BE120" s="388">
        <v>1</v>
      </c>
      <c r="BF120" s="388">
        <v>3</v>
      </c>
      <c r="BG120" s="388">
        <v>10</v>
      </c>
      <c r="BH120" s="388">
        <v>8</v>
      </c>
      <c r="BI120" s="388">
        <v>21</v>
      </c>
      <c r="BJ120" s="548">
        <v>0.26</v>
      </c>
      <c r="BK120" s="548">
        <v>0.317</v>
      </c>
      <c r="BL120" s="548">
        <v>0.41699999999999998</v>
      </c>
      <c r="BM120" s="548">
        <v>0.73399999999999999</v>
      </c>
    </row>
    <row r="121" spans="1:65">
      <c r="A121" s="272" t="s">
        <v>8147</v>
      </c>
      <c r="B121" s="388" t="s">
        <v>8148</v>
      </c>
      <c r="C121" s="388" t="s">
        <v>10193</v>
      </c>
      <c r="D121" s="388">
        <v>26</v>
      </c>
      <c r="E121" s="388" t="s">
        <v>56</v>
      </c>
      <c r="F121" s="388" t="s">
        <v>43</v>
      </c>
      <c r="G121" s="388" t="s">
        <v>10</v>
      </c>
      <c r="H121" s="388">
        <v>1</v>
      </c>
      <c r="I121" s="388">
        <v>2</v>
      </c>
      <c r="J121" s="548">
        <v>0.33300000000000002</v>
      </c>
      <c r="K121" s="556">
        <v>4.43</v>
      </c>
      <c r="L121" s="388">
        <v>35</v>
      </c>
      <c r="M121" s="388">
        <v>0</v>
      </c>
      <c r="N121" s="388">
        <v>11</v>
      </c>
      <c r="O121" s="388">
        <v>0</v>
      </c>
      <c r="P121" s="388">
        <v>0</v>
      </c>
      <c r="Q121" s="388">
        <v>1</v>
      </c>
      <c r="R121" s="557">
        <v>40.667000000000002</v>
      </c>
      <c r="S121" s="388">
        <v>41</v>
      </c>
      <c r="T121" s="388">
        <v>22</v>
      </c>
      <c r="U121" s="388">
        <v>20</v>
      </c>
      <c r="V121" s="388">
        <v>3</v>
      </c>
      <c r="W121" s="388">
        <v>21</v>
      </c>
      <c r="X121" s="388">
        <v>3</v>
      </c>
      <c r="Y121" s="388">
        <v>46</v>
      </c>
      <c r="Z121" s="388">
        <v>2</v>
      </c>
      <c r="AA121" s="388">
        <v>1</v>
      </c>
      <c r="AB121" s="388">
        <v>6</v>
      </c>
      <c r="AC121" s="388">
        <v>184</v>
      </c>
      <c r="AD121" s="388">
        <v>92</v>
      </c>
      <c r="AE121" s="388">
        <v>3.55</v>
      </c>
      <c r="AF121" s="548">
        <v>1.5249999999999999</v>
      </c>
      <c r="AG121" s="557">
        <v>9.1</v>
      </c>
      <c r="AH121" s="557">
        <v>0.7</v>
      </c>
      <c r="AI121" s="557">
        <v>4.5999999999999996</v>
      </c>
      <c r="AJ121" s="557">
        <v>10.199999999999999</v>
      </c>
      <c r="AK121" s="557">
        <v>2.19</v>
      </c>
      <c r="AM121" s="388">
        <v>56</v>
      </c>
      <c r="AN121" s="388">
        <v>0</v>
      </c>
      <c r="AO121" s="388">
        <v>12</v>
      </c>
      <c r="AP121" s="388">
        <v>4</v>
      </c>
      <c r="AQ121" s="388">
        <v>0</v>
      </c>
      <c r="AR121" s="388">
        <v>0</v>
      </c>
      <c r="AS121" s="388">
        <v>8</v>
      </c>
      <c r="AT121" s="388">
        <v>12</v>
      </c>
      <c r="AU121" s="388">
        <v>18</v>
      </c>
      <c r="AV121" s="548">
        <v>0.214</v>
      </c>
      <c r="AW121" s="548">
        <v>0.36099999999999999</v>
      </c>
      <c r="AX121" s="548">
        <v>0.28599999999999998</v>
      </c>
      <c r="AY121" s="548">
        <v>0.64700000000000002</v>
      </c>
      <c r="BA121" s="388">
        <v>102</v>
      </c>
      <c r="BB121" s="388">
        <v>0</v>
      </c>
      <c r="BC121" s="388">
        <v>29</v>
      </c>
      <c r="BD121" s="388">
        <v>6</v>
      </c>
      <c r="BE121" s="388">
        <v>1</v>
      </c>
      <c r="BF121" s="388">
        <v>3</v>
      </c>
      <c r="BG121" s="388">
        <v>13</v>
      </c>
      <c r="BH121" s="388">
        <v>9</v>
      </c>
      <c r="BI121" s="388">
        <v>28</v>
      </c>
      <c r="BJ121" s="548">
        <v>0.28399999999999997</v>
      </c>
      <c r="BK121" s="548">
        <v>0.34200000000000003</v>
      </c>
      <c r="BL121" s="548">
        <v>0.45100000000000001</v>
      </c>
      <c r="BM121" s="548">
        <v>0.79300000000000004</v>
      </c>
    </row>
    <row r="122" spans="1:65">
      <c r="A122" s="272" t="s">
        <v>10327</v>
      </c>
      <c r="B122" s="388" t="s">
        <v>10328</v>
      </c>
      <c r="C122" s="388" t="s">
        <v>10193</v>
      </c>
      <c r="D122" s="388">
        <v>33</v>
      </c>
      <c r="E122" s="388" t="s">
        <v>48</v>
      </c>
      <c r="F122" s="388" t="s">
        <v>43</v>
      </c>
      <c r="G122" s="388" t="s">
        <v>10</v>
      </c>
      <c r="H122" s="388">
        <v>4</v>
      </c>
      <c r="I122" s="388">
        <v>4</v>
      </c>
      <c r="J122" s="548">
        <v>0.5</v>
      </c>
      <c r="K122" s="556">
        <v>4.5</v>
      </c>
      <c r="L122" s="388">
        <v>41</v>
      </c>
      <c r="M122" s="388">
        <v>0</v>
      </c>
      <c r="N122" s="388">
        <v>12</v>
      </c>
      <c r="O122" s="388">
        <v>0</v>
      </c>
      <c r="P122" s="388">
        <v>0</v>
      </c>
      <c r="Q122" s="388">
        <v>0</v>
      </c>
      <c r="R122" s="557">
        <v>40</v>
      </c>
      <c r="S122" s="388">
        <v>40</v>
      </c>
      <c r="T122" s="388">
        <v>20</v>
      </c>
      <c r="U122" s="388">
        <v>20</v>
      </c>
      <c r="V122" s="388">
        <v>5</v>
      </c>
      <c r="W122" s="388">
        <v>13</v>
      </c>
      <c r="X122" s="388">
        <v>4</v>
      </c>
      <c r="Y122" s="388">
        <v>30</v>
      </c>
      <c r="Z122" s="388">
        <v>1</v>
      </c>
      <c r="AA122" s="388">
        <v>0</v>
      </c>
      <c r="AB122" s="388">
        <v>2</v>
      </c>
      <c r="AC122" s="388">
        <v>170</v>
      </c>
      <c r="AD122" s="388">
        <v>97</v>
      </c>
      <c r="AE122" s="388">
        <v>4.34</v>
      </c>
      <c r="AF122" s="548">
        <v>1.325</v>
      </c>
      <c r="AG122" s="557">
        <v>9</v>
      </c>
      <c r="AH122" s="557">
        <v>1.1000000000000001</v>
      </c>
      <c r="AI122" s="557">
        <v>2.9</v>
      </c>
      <c r="AJ122" s="557">
        <v>6.8</v>
      </c>
      <c r="AK122" s="557">
        <v>2.31</v>
      </c>
      <c r="AM122" s="388">
        <v>49</v>
      </c>
      <c r="AN122" s="388">
        <v>0</v>
      </c>
      <c r="AO122" s="388">
        <v>19</v>
      </c>
      <c r="AP122" s="388">
        <v>2</v>
      </c>
      <c r="AQ122" s="388">
        <v>0</v>
      </c>
      <c r="AR122" s="388">
        <v>2</v>
      </c>
      <c r="AS122" s="388">
        <v>5</v>
      </c>
      <c r="AT122" s="388">
        <v>7</v>
      </c>
      <c r="AU122" s="388">
        <v>5</v>
      </c>
      <c r="AV122" s="548">
        <v>0.38800000000000001</v>
      </c>
      <c r="AW122" s="548">
        <v>0.46400000000000002</v>
      </c>
      <c r="AX122" s="548">
        <v>0.55100000000000005</v>
      </c>
      <c r="AY122" s="548">
        <v>1.0149999999999999</v>
      </c>
      <c r="BA122" s="388">
        <v>103</v>
      </c>
      <c r="BB122" s="388">
        <v>0</v>
      </c>
      <c r="BC122" s="388">
        <v>21</v>
      </c>
      <c r="BD122" s="388">
        <v>4</v>
      </c>
      <c r="BE122" s="388">
        <v>0</v>
      </c>
      <c r="BF122" s="388">
        <v>3</v>
      </c>
      <c r="BG122" s="388">
        <v>11</v>
      </c>
      <c r="BH122" s="388">
        <v>6</v>
      </c>
      <c r="BI122" s="388">
        <v>25</v>
      </c>
      <c r="BJ122" s="548">
        <v>0.20599999999999999</v>
      </c>
      <c r="BK122" s="548">
        <v>0.252</v>
      </c>
      <c r="BL122" s="548">
        <v>0.33300000000000002</v>
      </c>
      <c r="BM122" s="548">
        <v>0.58499999999999996</v>
      </c>
    </row>
    <row r="123" spans="1:65">
      <c r="A123" s="272" t="s">
        <v>8299</v>
      </c>
      <c r="B123" s="388" t="s">
        <v>8300</v>
      </c>
      <c r="C123" s="388" t="s">
        <v>10193</v>
      </c>
      <c r="D123" s="388">
        <v>26</v>
      </c>
      <c r="E123" s="388" t="s">
        <v>60</v>
      </c>
      <c r="F123" s="388" t="s">
        <v>34</v>
      </c>
      <c r="G123" s="388" t="s">
        <v>10</v>
      </c>
      <c r="H123" s="388">
        <v>0</v>
      </c>
      <c r="I123" s="388">
        <v>2</v>
      </c>
      <c r="J123" s="548">
        <v>0</v>
      </c>
      <c r="K123" s="556">
        <v>5.4</v>
      </c>
      <c r="L123" s="388">
        <v>12</v>
      </c>
      <c r="M123" s="388">
        <v>7</v>
      </c>
      <c r="N123" s="388">
        <v>0</v>
      </c>
      <c r="O123" s="388">
        <v>0</v>
      </c>
      <c r="P123" s="388">
        <v>0</v>
      </c>
      <c r="Q123" s="388">
        <v>0</v>
      </c>
      <c r="R123" s="557">
        <v>40</v>
      </c>
      <c r="S123" s="388">
        <v>40</v>
      </c>
      <c r="T123" s="388">
        <v>25</v>
      </c>
      <c r="U123" s="388">
        <v>24</v>
      </c>
      <c r="V123" s="388">
        <v>8</v>
      </c>
      <c r="W123" s="388">
        <v>18</v>
      </c>
      <c r="X123" s="388">
        <v>1</v>
      </c>
      <c r="Y123" s="388">
        <v>33</v>
      </c>
      <c r="Z123" s="388">
        <v>5</v>
      </c>
      <c r="AA123" s="388">
        <v>0</v>
      </c>
      <c r="AB123" s="388">
        <v>4</v>
      </c>
      <c r="AC123" s="388">
        <v>177</v>
      </c>
      <c r="AD123" s="388">
        <v>77</v>
      </c>
      <c r="AE123" s="388">
        <v>5.84</v>
      </c>
      <c r="AF123" s="548">
        <v>1.45</v>
      </c>
      <c r="AG123" s="557">
        <v>9</v>
      </c>
      <c r="AH123" s="557">
        <v>1.8</v>
      </c>
      <c r="AI123" s="557">
        <v>4.0999999999999996</v>
      </c>
      <c r="AJ123" s="557">
        <v>7.4</v>
      </c>
      <c r="AK123" s="557">
        <v>1.83</v>
      </c>
      <c r="AM123" s="388">
        <v>62</v>
      </c>
      <c r="AN123" s="388">
        <v>0</v>
      </c>
      <c r="AO123" s="388">
        <v>20</v>
      </c>
      <c r="AP123" s="388">
        <v>3</v>
      </c>
      <c r="AQ123" s="388">
        <v>1</v>
      </c>
      <c r="AR123" s="388">
        <v>2</v>
      </c>
      <c r="AS123" s="388">
        <v>6</v>
      </c>
      <c r="AT123" s="388">
        <v>10</v>
      </c>
      <c r="AU123" s="388">
        <v>12</v>
      </c>
      <c r="AV123" s="548">
        <v>0.32300000000000001</v>
      </c>
      <c r="AW123" s="548">
        <v>0.44</v>
      </c>
      <c r="AX123" s="548">
        <v>0.5</v>
      </c>
      <c r="AY123" s="548">
        <v>0.94</v>
      </c>
      <c r="BA123" s="388">
        <v>91</v>
      </c>
      <c r="BB123" s="388">
        <v>0</v>
      </c>
      <c r="BC123" s="388">
        <v>20</v>
      </c>
      <c r="BD123" s="388">
        <v>3</v>
      </c>
      <c r="BE123" s="388">
        <v>0</v>
      </c>
      <c r="BF123" s="388">
        <v>6</v>
      </c>
      <c r="BG123" s="388">
        <v>16</v>
      </c>
      <c r="BH123" s="388">
        <v>8</v>
      </c>
      <c r="BI123" s="388">
        <v>21</v>
      </c>
      <c r="BJ123" s="548">
        <v>0.22</v>
      </c>
      <c r="BK123" s="548">
        <v>0.29699999999999999</v>
      </c>
      <c r="BL123" s="548">
        <v>0.45100000000000001</v>
      </c>
      <c r="BM123" s="548">
        <v>0.748</v>
      </c>
    </row>
    <row r="124" spans="1:65">
      <c r="A124" s="272" t="s">
        <v>10329</v>
      </c>
      <c r="B124" s="388" t="s">
        <v>10330</v>
      </c>
      <c r="C124" s="388" t="s">
        <v>10193</v>
      </c>
      <c r="D124" s="388">
        <v>28</v>
      </c>
      <c r="E124" s="388" t="s">
        <v>128</v>
      </c>
      <c r="F124" s="388" t="s">
        <v>43</v>
      </c>
      <c r="G124" s="388" t="s">
        <v>10</v>
      </c>
      <c r="H124" s="388">
        <v>1</v>
      </c>
      <c r="I124" s="388">
        <v>1</v>
      </c>
      <c r="J124" s="548">
        <v>0.5</v>
      </c>
      <c r="K124" s="556">
        <v>2.5</v>
      </c>
      <c r="L124" s="388">
        <v>32</v>
      </c>
      <c r="M124" s="388">
        <v>0</v>
      </c>
      <c r="N124" s="388">
        <v>6</v>
      </c>
      <c r="O124" s="388">
        <v>0</v>
      </c>
      <c r="P124" s="388">
        <v>0</v>
      </c>
      <c r="Q124" s="388">
        <v>0</v>
      </c>
      <c r="R124" s="557">
        <v>39.667000000000002</v>
      </c>
      <c r="S124" s="388">
        <v>37</v>
      </c>
      <c r="T124" s="388">
        <v>13</v>
      </c>
      <c r="U124" s="388">
        <v>11</v>
      </c>
      <c r="V124" s="388">
        <v>1</v>
      </c>
      <c r="W124" s="388">
        <v>13</v>
      </c>
      <c r="X124" s="388">
        <v>1</v>
      </c>
      <c r="Y124" s="388">
        <v>38</v>
      </c>
      <c r="Z124" s="388">
        <v>2</v>
      </c>
      <c r="AA124" s="388">
        <v>1</v>
      </c>
      <c r="AB124" s="388">
        <v>3</v>
      </c>
      <c r="AC124" s="388">
        <v>166</v>
      </c>
      <c r="AD124" s="388">
        <v>155</v>
      </c>
      <c r="AE124" s="388">
        <v>2.71</v>
      </c>
      <c r="AF124" s="548">
        <v>1.2609999999999999</v>
      </c>
      <c r="AG124" s="557">
        <v>8.4</v>
      </c>
      <c r="AH124" s="557">
        <v>0.2</v>
      </c>
      <c r="AI124" s="557">
        <v>2.9</v>
      </c>
      <c r="AJ124" s="557">
        <v>8.6</v>
      </c>
      <c r="AK124" s="557">
        <v>2.92</v>
      </c>
      <c r="AM124" s="388">
        <v>71</v>
      </c>
      <c r="AN124" s="388">
        <v>0</v>
      </c>
      <c r="AO124" s="388">
        <v>20</v>
      </c>
      <c r="AP124" s="388">
        <v>4</v>
      </c>
      <c r="AQ124" s="388">
        <v>0</v>
      </c>
      <c r="AR124" s="388">
        <v>1</v>
      </c>
      <c r="AS124" s="388">
        <v>7</v>
      </c>
      <c r="AT124" s="388">
        <v>5</v>
      </c>
      <c r="AU124" s="388">
        <v>17</v>
      </c>
      <c r="AV124" s="548">
        <v>0.28199999999999997</v>
      </c>
      <c r="AW124" s="548">
        <v>0.32900000000000001</v>
      </c>
      <c r="AX124" s="548">
        <v>0.38</v>
      </c>
      <c r="AY124" s="548">
        <v>0.70899999999999996</v>
      </c>
      <c r="BA124" s="388">
        <v>79</v>
      </c>
      <c r="BB124" s="388">
        <v>0</v>
      </c>
      <c r="BC124" s="388">
        <v>17</v>
      </c>
      <c r="BD124" s="388">
        <v>1</v>
      </c>
      <c r="BE124" s="388">
        <v>0</v>
      </c>
      <c r="BF124" s="388">
        <v>0</v>
      </c>
      <c r="BG124" s="388">
        <v>6</v>
      </c>
      <c r="BH124" s="388">
        <v>8</v>
      </c>
      <c r="BI124" s="388">
        <v>21</v>
      </c>
      <c r="BJ124" s="548">
        <v>0.215</v>
      </c>
      <c r="BK124" s="548">
        <v>0.30299999999999999</v>
      </c>
      <c r="BL124" s="548">
        <v>0.22800000000000001</v>
      </c>
      <c r="BM124" s="548">
        <v>0.53100000000000003</v>
      </c>
    </row>
    <row r="125" spans="1:65">
      <c r="A125" s="272" t="s">
        <v>10331</v>
      </c>
      <c r="B125" s="388" t="s">
        <v>10332</v>
      </c>
      <c r="C125" s="388" t="s">
        <v>10193</v>
      </c>
      <c r="D125" s="388">
        <v>29</v>
      </c>
      <c r="E125" s="388" t="s">
        <v>68</v>
      </c>
      <c r="F125" s="388" t="s">
        <v>43</v>
      </c>
      <c r="G125" s="388" t="s">
        <v>35</v>
      </c>
      <c r="H125" s="388">
        <v>1</v>
      </c>
      <c r="I125" s="388">
        <v>2</v>
      </c>
      <c r="J125" s="548">
        <v>0.33300000000000002</v>
      </c>
      <c r="K125" s="556">
        <v>6.41</v>
      </c>
      <c r="L125" s="388">
        <v>56</v>
      </c>
      <c r="M125" s="388">
        <v>0</v>
      </c>
      <c r="N125" s="388">
        <v>5</v>
      </c>
      <c r="O125" s="388">
        <v>0</v>
      </c>
      <c r="P125" s="388">
        <v>0</v>
      </c>
      <c r="Q125" s="388">
        <v>0</v>
      </c>
      <c r="R125" s="557">
        <v>39.332999999999998</v>
      </c>
      <c r="S125" s="388">
        <v>43</v>
      </c>
      <c r="T125" s="388">
        <v>28</v>
      </c>
      <c r="U125" s="388">
        <v>28</v>
      </c>
      <c r="V125" s="388">
        <v>7</v>
      </c>
      <c r="W125" s="388">
        <v>18</v>
      </c>
      <c r="X125" s="388">
        <v>1</v>
      </c>
      <c r="Y125" s="388">
        <v>44</v>
      </c>
      <c r="Z125" s="388">
        <v>4</v>
      </c>
      <c r="AA125" s="388">
        <v>0</v>
      </c>
      <c r="AB125" s="388">
        <v>4</v>
      </c>
      <c r="AC125" s="388">
        <v>177</v>
      </c>
      <c r="AD125" s="388">
        <v>67</v>
      </c>
      <c r="AE125" s="388">
        <v>4.92</v>
      </c>
      <c r="AF125" s="548">
        <v>1.5509999999999999</v>
      </c>
      <c r="AG125" s="557">
        <v>9.8000000000000007</v>
      </c>
      <c r="AH125" s="557">
        <v>1.6</v>
      </c>
      <c r="AI125" s="557">
        <v>4.0999999999999996</v>
      </c>
      <c r="AJ125" s="557">
        <v>10.1</v>
      </c>
      <c r="AK125" s="557">
        <v>2.44</v>
      </c>
      <c r="AM125" s="388">
        <v>79</v>
      </c>
      <c r="AN125" s="388">
        <v>0</v>
      </c>
      <c r="AO125" s="388">
        <v>26</v>
      </c>
      <c r="AP125" s="388">
        <v>2</v>
      </c>
      <c r="AQ125" s="388">
        <v>2</v>
      </c>
      <c r="AR125" s="388">
        <v>5</v>
      </c>
      <c r="AS125" s="388">
        <v>22</v>
      </c>
      <c r="AT125" s="388">
        <v>6</v>
      </c>
      <c r="AU125" s="388">
        <v>17</v>
      </c>
      <c r="AV125" s="548">
        <v>0.32900000000000001</v>
      </c>
      <c r="AW125" s="548">
        <v>0.39800000000000002</v>
      </c>
      <c r="AX125" s="548">
        <v>0.59499999999999997</v>
      </c>
      <c r="AY125" s="548">
        <v>0.99299999999999999</v>
      </c>
      <c r="BA125" s="388">
        <v>76</v>
      </c>
      <c r="BB125" s="388">
        <v>0</v>
      </c>
      <c r="BC125" s="388">
        <v>17</v>
      </c>
      <c r="BD125" s="388">
        <v>6</v>
      </c>
      <c r="BE125" s="388">
        <v>0</v>
      </c>
      <c r="BF125" s="388">
        <v>2</v>
      </c>
      <c r="BG125" s="388">
        <v>11</v>
      </c>
      <c r="BH125" s="388">
        <v>12</v>
      </c>
      <c r="BI125" s="388">
        <v>27</v>
      </c>
      <c r="BJ125" s="548">
        <v>0.224</v>
      </c>
      <c r="BK125" s="548">
        <v>0.33700000000000002</v>
      </c>
      <c r="BL125" s="548">
        <v>0.38200000000000001</v>
      </c>
      <c r="BM125" s="548">
        <v>0.71899999999999997</v>
      </c>
    </row>
    <row r="126" spans="1:65">
      <c r="A126" s="272" t="s">
        <v>8384</v>
      </c>
      <c r="B126" s="388" t="s">
        <v>8385</v>
      </c>
      <c r="C126" s="388" t="s">
        <v>10193</v>
      </c>
      <c r="D126" s="388">
        <v>26</v>
      </c>
      <c r="E126" s="388" t="s">
        <v>88</v>
      </c>
      <c r="F126" s="388" t="s">
        <v>34</v>
      </c>
      <c r="G126" s="388" t="s">
        <v>10</v>
      </c>
      <c r="H126" s="388">
        <v>0</v>
      </c>
      <c r="I126" s="388">
        <v>2</v>
      </c>
      <c r="J126" s="548">
        <v>0</v>
      </c>
      <c r="K126" s="556">
        <v>4.8899999999999997</v>
      </c>
      <c r="L126" s="388">
        <v>13</v>
      </c>
      <c r="M126" s="388">
        <v>3</v>
      </c>
      <c r="N126" s="388">
        <v>6</v>
      </c>
      <c r="O126" s="388">
        <v>0</v>
      </c>
      <c r="P126" s="388">
        <v>0</v>
      </c>
      <c r="Q126" s="388">
        <v>0</v>
      </c>
      <c r="R126" s="557">
        <v>38.667000000000002</v>
      </c>
      <c r="S126" s="388">
        <v>48</v>
      </c>
      <c r="T126" s="388">
        <v>24</v>
      </c>
      <c r="U126" s="388">
        <v>21</v>
      </c>
      <c r="V126" s="388">
        <v>4</v>
      </c>
      <c r="W126" s="388">
        <v>14</v>
      </c>
      <c r="X126" s="388">
        <v>1</v>
      </c>
      <c r="Y126" s="388">
        <v>30</v>
      </c>
      <c r="Z126" s="388">
        <v>1</v>
      </c>
      <c r="AA126" s="388">
        <v>0</v>
      </c>
      <c r="AB126" s="388">
        <v>0</v>
      </c>
      <c r="AC126" s="388">
        <v>170</v>
      </c>
      <c r="AD126" s="388">
        <v>90</v>
      </c>
      <c r="AE126" s="388">
        <v>4.12</v>
      </c>
      <c r="AF126" s="548">
        <v>1.603</v>
      </c>
      <c r="AG126" s="557">
        <v>11.2</v>
      </c>
      <c r="AH126" s="557">
        <v>0.9</v>
      </c>
      <c r="AI126" s="557">
        <v>3.3</v>
      </c>
      <c r="AJ126" s="557">
        <v>7</v>
      </c>
      <c r="AK126" s="557">
        <v>2.14</v>
      </c>
      <c r="AM126" s="388">
        <v>80</v>
      </c>
      <c r="AN126" s="388">
        <v>0</v>
      </c>
      <c r="AO126" s="388">
        <v>28</v>
      </c>
      <c r="AP126" s="388">
        <v>5</v>
      </c>
      <c r="AQ126" s="388">
        <v>1</v>
      </c>
      <c r="AR126" s="388">
        <v>2</v>
      </c>
      <c r="AS126" s="388">
        <v>10</v>
      </c>
      <c r="AT126" s="388">
        <v>9</v>
      </c>
      <c r="AU126" s="388">
        <v>13</v>
      </c>
      <c r="AV126" s="548">
        <v>0.35</v>
      </c>
      <c r="AW126" s="548">
        <v>0.41299999999999998</v>
      </c>
      <c r="AX126" s="548">
        <v>0.51300000000000001</v>
      </c>
      <c r="AY126" s="548">
        <v>0.92600000000000005</v>
      </c>
      <c r="BA126" s="388">
        <v>70</v>
      </c>
      <c r="BB126" s="388">
        <v>0</v>
      </c>
      <c r="BC126" s="388">
        <v>20</v>
      </c>
      <c r="BD126" s="388">
        <v>4</v>
      </c>
      <c r="BE126" s="388">
        <v>0</v>
      </c>
      <c r="BF126" s="388">
        <v>2</v>
      </c>
      <c r="BG126" s="388">
        <v>14</v>
      </c>
      <c r="BH126" s="388">
        <v>5</v>
      </c>
      <c r="BI126" s="388">
        <v>17</v>
      </c>
      <c r="BJ126" s="548">
        <v>0.28599999999999998</v>
      </c>
      <c r="BK126" s="548">
        <v>0.32100000000000001</v>
      </c>
      <c r="BL126" s="548">
        <v>0.42899999999999999</v>
      </c>
      <c r="BM126" s="548">
        <v>0.75</v>
      </c>
    </row>
    <row r="127" spans="1:65">
      <c r="A127" s="272" t="s">
        <v>8209</v>
      </c>
      <c r="B127" s="388" t="s">
        <v>8210</v>
      </c>
      <c r="C127" s="388" t="s">
        <v>10193</v>
      </c>
      <c r="D127" s="388">
        <v>34</v>
      </c>
      <c r="E127" s="388" t="s">
        <v>115</v>
      </c>
      <c r="F127" s="388" t="s">
        <v>34</v>
      </c>
      <c r="G127" s="388" t="s">
        <v>35</v>
      </c>
      <c r="H127" s="388">
        <v>3</v>
      </c>
      <c r="I127" s="388">
        <v>1</v>
      </c>
      <c r="J127" s="548">
        <v>0.75</v>
      </c>
      <c r="K127" s="556">
        <v>1.86</v>
      </c>
      <c r="L127" s="388">
        <v>54</v>
      </c>
      <c r="M127" s="388">
        <v>0</v>
      </c>
      <c r="N127" s="388">
        <v>8</v>
      </c>
      <c r="O127" s="388">
        <v>0</v>
      </c>
      <c r="P127" s="388">
        <v>0</v>
      </c>
      <c r="Q127" s="388">
        <v>0</v>
      </c>
      <c r="R127" s="557">
        <v>38.667000000000002</v>
      </c>
      <c r="S127" s="388">
        <v>27</v>
      </c>
      <c r="T127" s="388">
        <v>8</v>
      </c>
      <c r="U127" s="388">
        <v>8</v>
      </c>
      <c r="V127" s="388">
        <v>1</v>
      </c>
      <c r="W127" s="388">
        <v>13</v>
      </c>
      <c r="X127" s="388">
        <v>0</v>
      </c>
      <c r="Y127" s="388">
        <v>42</v>
      </c>
      <c r="Z127" s="388">
        <v>1</v>
      </c>
      <c r="AA127" s="388">
        <v>0</v>
      </c>
      <c r="AB127" s="388">
        <v>2</v>
      </c>
      <c r="AC127" s="388">
        <v>151</v>
      </c>
      <c r="AD127" s="388">
        <v>218</v>
      </c>
      <c r="AE127" s="388">
        <v>2.41</v>
      </c>
      <c r="AF127" s="548">
        <v>1.034</v>
      </c>
      <c r="AG127" s="557">
        <v>6.3</v>
      </c>
      <c r="AH127" s="557">
        <v>0.2</v>
      </c>
      <c r="AI127" s="557">
        <v>3</v>
      </c>
      <c r="AJ127" s="557">
        <v>9.8000000000000007</v>
      </c>
      <c r="AK127" s="557">
        <v>3.23</v>
      </c>
      <c r="AM127" s="388">
        <v>68</v>
      </c>
      <c r="AN127" s="388">
        <v>0</v>
      </c>
      <c r="AO127" s="388">
        <v>13</v>
      </c>
      <c r="AP127" s="388">
        <v>4</v>
      </c>
      <c r="AQ127" s="388">
        <v>0</v>
      </c>
      <c r="AR127" s="388">
        <v>1</v>
      </c>
      <c r="AS127" s="388">
        <v>5</v>
      </c>
      <c r="AT127" s="388">
        <v>6</v>
      </c>
      <c r="AU127" s="388">
        <v>17</v>
      </c>
      <c r="AV127" s="548">
        <v>0.191</v>
      </c>
      <c r="AW127" s="548">
        <v>0.26300000000000001</v>
      </c>
      <c r="AX127" s="548">
        <v>0.29399999999999998</v>
      </c>
      <c r="AY127" s="548">
        <v>0.55700000000000005</v>
      </c>
      <c r="BA127" s="388">
        <v>67</v>
      </c>
      <c r="BB127" s="388">
        <v>0</v>
      </c>
      <c r="BC127" s="388">
        <v>14</v>
      </c>
      <c r="BD127" s="388">
        <v>6</v>
      </c>
      <c r="BE127" s="388">
        <v>1</v>
      </c>
      <c r="BF127" s="388">
        <v>0</v>
      </c>
      <c r="BG127" s="388">
        <v>4</v>
      </c>
      <c r="BH127" s="388">
        <v>7</v>
      </c>
      <c r="BI127" s="388">
        <v>25</v>
      </c>
      <c r="BJ127" s="548">
        <v>0.20899999999999999</v>
      </c>
      <c r="BK127" s="548">
        <v>0.28000000000000003</v>
      </c>
      <c r="BL127" s="548">
        <v>0.32800000000000001</v>
      </c>
      <c r="BM127" s="548">
        <v>0.60799999999999998</v>
      </c>
    </row>
    <row r="128" spans="1:65">
      <c r="A128" s="272" t="s">
        <v>3067</v>
      </c>
      <c r="B128" s="388" t="s">
        <v>10333</v>
      </c>
      <c r="C128" s="388" t="s">
        <v>10193</v>
      </c>
      <c r="D128" s="388">
        <v>22</v>
      </c>
      <c r="E128" s="388" t="s">
        <v>128</v>
      </c>
      <c r="F128" s="388" t="s">
        <v>43</v>
      </c>
      <c r="G128" s="388" t="s">
        <v>35</v>
      </c>
      <c r="H128" s="388">
        <v>3</v>
      </c>
      <c r="I128" s="388">
        <v>3</v>
      </c>
      <c r="J128" s="548">
        <v>0.5</v>
      </c>
      <c r="K128" s="556">
        <v>3.29</v>
      </c>
      <c r="L128" s="388">
        <v>37</v>
      </c>
      <c r="M128" s="388">
        <v>0</v>
      </c>
      <c r="N128" s="388">
        <v>5</v>
      </c>
      <c r="O128" s="388">
        <v>0</v>
      </c>
      <c r="P128" s="388">
        <v>0</v>
      </c>
      <c r="Q128" s="388">
        <v>0</v>
      </c>
      <c r="R128" s="557">
        <v>38.332999999999998</v>
      </c>
      <c r="S128" s="388">
        <v>23</v>
      </c>
      <c r="T128" s="388">
        <v>14</v>
      </c>
      <c r="U128" s="388">
        <v>14</v>
      </c>
      <c r="V128" s="388">
        <v>3</v>
      </c>
      <c r="W128" s="388">
        <v>12</v>
      </c>
      <c r="X128" s="388">
        <v>1</v>
      </c>
      <c r="Y128" s="388">
        <v>52</v>
      </c>
      <c r="Z128" s="388">
        <v>3</v>
      </c>
      <c r="AA128" s="388">
        <v>0</v>
      </c>
      <c r="AB128" s="388">
        <v>1</v>
      </c>
      <c r="AC128" s="388">
        <v>150</v>
      </c>
      <c r="AD128" s="388">
        <v>118</v>
      </c>
      <c r="AE128" s="388">
        <v>2.64</v>
      </c>
      <c r="AF128" s="548">
        <v>0.91300000000000003</v>
      </c>
      <c r="AG128" s="557">
        <v>5.4</v>
      </c>
      <c r="AH128" s="557">
        <v>0.7</v>
      </c>
      <c r="AI128" s="557">
        <v>2.8</v>
      </c>
      <c r="AJ128" s="557">
        <v>12.2</v>
      </c>
      <c r="AK128" s="557">
        <v>4.33</v>
      </c>
      <c r="AM128" s="388">
        <v>45</v>
      </c>
      <c r="AN128" s="388">
        <v>0</v>
      </c>
      <c r="AO128" s="388">
        <v>6</v>
      </c>
      <c r="AP128" s="388">
        <v>0</v>
      </c>
      <c r="AQ128" s="388">
        <v>0</v>
      </c>
      <c r="AR128" s="388">
        <v>0</v>
      </c>
      <c r="AS128" s="388">
        <v>1</v>
      </c>
      <c r="AT128" s="388">
        <v>4</v>
      </c>
      <c r="AU128" s="388">
        <v>16</v>
      </c>
      <c r="AV128" s="548">
        <v>0.13300000000000001</v>
      </c>
      <c r="AW128" s="548">
        <v>0.22</v>
      </c>
      <c r="AX128" s="548">
        <v>0.13300000000000001</v>
      </c>
      <c r="AY128" s="548">
        <v>0.35299999999999998</v>
      </c>
      <c r="BA128" s="388">
        <v>90</v>
      </c>
      <c r="BB128" s="388">
        <v>0</v>
      </c>
      <c r="BC128" s="388">
        <v>17</v>
      </c>
      <c r="BD128" s="388">
        <v>4</v>
      </c>
      <c r="BE128" s="388">
        <v>0</v>
      </c>
      <c r="BF128" s="388">
        <v>3</v>
      </c>
      <c r="BG128" s="388">
        <v>11</v>
      </c>
      <c r="BH128" s="388">
        <v>8</v>
      </c>
      <c r="BI128" s="388">
        <v>36</v>
      </c>
      <c r="BJ128" s="548">
        <v>0.189</v>
      </c>
      <c r="BK128" s="548">
        <v>0.27</v>
      </c>
      <c r="BL128" s="548">
        <v>0.33300000000000002</v>
      </c>
      <c r="BM128" s="548">
        <v>0.60299999999999998</v>
      </c>
    </row>
    <row r="129" spans="1:65">
      <c r="A129" s="272" t="s">
        <v>8352</v>
      </c>
      <c r="B129" s="388" t="s">
        <v>8353</v>
      </c>
      <c r="C129" s="388" t="s">
        <v>10193</v>
      </c>
      <c r="D129" s="388">
        <v>28</v>
      </c>
      <c r="E129" s="388" t="s">
        <v>64</v>
      </c>
      <c r="F129" s="388" t="s">
        <v>34</v>
      </c>
      <c r="G129" s="388" t="s">
        <v>10</v>
      </c>
      <c r="H129" s="388">
        <v>3</v>
      </c>
      <c r="I129" s="388">
        <v>2</v>
      </c>
      <c r="J129" s="548">
        <v>0.6</v>
      </c>
      <c r="K129" s="556">
        <v>7.75</v>
      </c>
      <c r="L129" s="388">
        <v>33</v>
      </c>
      <c r="M129" s="388">
        <v>3</v>
      </c>
      <c r="N129" s="388">
        <v>4</v>
      </c>
      <c r="O129" s="388">
        <v>0</v>
      </c>
      <c r="P129" s="388">
        <v>0</v>
      </c>
      <c r="Q129" s="388">
        <v>0</v>
      </c>
      <c r="R129" s="557">
        <v>38.332999999999998</v>
      </c>
      <c r="S129" s="388">
        <v>54</v>
      </c>
      <c r="T129" s="388">
        <v>34</v>
      </c>
      <c r="U129" s="388">
        <v>33</v>
      </c>
      <c r="V129" s="388">
        <v>7</v>
      </c>
      <c r="W129" s="388">
        <v>17</v>
      </c>
      <c r="X129" s="388">
        <v>5</v>
      </c>
      <c r="Y129" s="388">
        <v>30</v>
      </c>
      <c r="Z129" s="388">
        <v>1</v>
      </c>
      <c r="AA129" s="388">
        <v>0</v>
      </c>
      <c r="AB129" s="388">
        <v>1</v>
      </c>
      <c r="AC129" s="388">
        <v>181</v>
      </c>
      <c r="AD129" s="388">
        <v>54</v>
      </c>
      <c r="AE129" s="388">
        <v>5.38</v>
      </c>
      <c r="AF129" s="548">
        <v>1.8520000000000001</v>
      </c>
      <c r="AG129" s="557">
        <v>12.7</v>
      </c>
      <c r="AH129" s="557">
        <v>1.6</v>
      </c>
      <c r="AI129" s="557">
        <v>4</v>
      </c>
      <c r="AJ129" s="557">
        <v>7</v>
      </c>
      <c r="AK129" s="557">
        <v>1.76</v>
      </c>
      <c r="AM129" s="388">
        <v>56</v>
      </c>
      <c r="AN129" s="388">
        <v>0</v>
      </c>
      <c r="AO129" s="388">
        <v>13</v>
      </c>
      <c r="AP129" s="388">
        <v>4</v>
      </c>
      <c r="AQ129" s="388">
        <v>1</v>
      </c>
      <c r="AR129" s="388">
        <v>1</v>
      </c>
      <c r="AS129" s="388">
        <v>3</v>
      </c>
      <c r="AT129" s="388">
        <v>9</v>
      </c>
      <c r="AU129" s="388">
        <v>18</v>
      </c>
      <c r="AV129" s="548">
        <v>0.23200000000000001</v>
      </c>
      <c r="AW129" s="548">
        <v>0.34799999999999998</v>
      </c>
      <c r="AX129" s="548">
        <v>0.39300000000000002</v>
      </c>
      <c r="AY129" s="548">
        <v>0.74099999999999999</v>
      </c>
      <c r="BA129" s="388">
        <v>104</v>
      </c>
      <c r="BB129" s="388">
        <v>0</v>
      </c>
      <c r="BC129" s="388">
        <v>41</v>
      </c>
      <c r="BD129" s="388">
        <v>8</v>
      </c>
      <c r="BE129" s="388">
        <v>0</v>
      </c>
      <c r="BF129" s="388">
        <v>6</v>
      </c>
      <c r="BG129" s="388">
        <v>31</v>
      </c>
      <c r="BH129" s="388">
        <v>8</v>
      </c>
      <c r="BI129" s="388">
        <v>12</v>
      </c>
      <c r="BJ129" s="548">
        <v>0.39400000000000002</v>
      </c>
      <c r="BK129" s="548">
        <v>0.43</v>
      </c>
      <c r="BL129" s="548">
        <v>0.64400000000000002</v>
      </c>
      <c r="BM129" s="548">
        <v>1.0740000000000001</v>
      </c>
    </row>
    <row r="130" spans="1:65">
      <c r="A130" s="272" t="s">
        <v>8485</v>
      </c>
      <c r="B130" s="388" t="s">
        <v>8486</v>
      </c>
      <c r="C130" s="388" t="s">
        <v>10193</v>
      </c>
      <c r="D130" s="388">
        <v>26</v>
      </c>
      <c r="E130" s="388" t="s">
        <v>40</v>
      </c>
      <c r="F130" s="388" t="s">
        <v>34</v>
      </c>
      <c r="G130" s="388" t="s">
        <v>10</v>
      </c>
      <c r="H130" s="388">
        <v>0</v>
      </c>
      <c r="I130" s="388">
        <v>3</v>
      </c>
      <c r="J130" s="548">
        <v>0</v>
      </c>
      <c r="K130" s="556">
        <v>4.46</v>
      </c>
      <c r="L130" s="388">
        <v>15</v>
      </c>
      <c r="M130" s="388">
        <v>3</v>
      </c>
      <c r="N130" s="388">
        <v>3</v>
      </c>
      <c r="O130" s="388">
        <v>0</v>
      </c>
      <c r="P130" s="388">
        <v>0</v>
      </c>
      <c r="Q130" s="388">
        <v>0</v>
      </c>
      <c r="R130" s="557">
        <v>38.332999999999998</v>
      </c>
      <c r="S130" s="388">
        <v>47</v>
      </c>
      <c r="T130" s="388">
        <v>20</v>
      </c>
      <c r="U130" s="388">
        <v>19</v>
      </c>
      <c r="V130" s="388">
        <v>3</v>
      </c>
      <c r="W130" s="388">
        <v>15</v>
      </c>
      <c r="X130" s="388">
        <v>3</v>
      </c>
      <c r="Y130" s="388">
        <v>27</v>
      </c>
      <c r="Z130" s="388">
        <v>1</v>
      </c>
      <c r="AA130" s="388">
        <v>1</v>
      </c>
      <c r="AB130" s="388">
        <v>3</v>
      </c>
      <c r="AC130" s="388">
        <v>176</v>
      </c>
      <c r="AD130" s="388">
        <v>97</v>
      </c>
      <c r="AE130" s="388">
        <v>4.0199999999999996</v>
      </c>
      <c r="AF130" s="548">
        <v>1.617</v>
      </c>
      <c r="AG130" s="557">
        <v>11</v>
      </c>
      <c r="AH130" s="557">
        <v>0.7</v>
      </c>
      <c r="AI130" s="557">
        <v>3.5</v>
      </c>
      <c r="AJ130" s="557">
        <v>6.3</v>
      </c>
      <c r="AK130" s="557">
        <v>1.8</v>
      </c>
      <c r="AM130" s="388">
        <v>68</v>
      </c>
      <c r="AN130" s="388">
        <v>0</v>
      </c>
      <c r="AO130" s="388">
        <v>20</v>
      </c>
      <c r="AP130" s="388">
        <v>3</v>
      </c>
      <c r="AQ130" s="388">
        <v>1</v>
      </c>
      <c r="AR130" s="388">
        <v>1</v>
      </c>
      <c r="AS130" s="388">
        <v>13</v>
      </c>
      <c r="AT130" s="388">
        <v>11</v>
      </c>
      <c r="AU130" s="388">
        <v>11</v>
      </c>
      <c r="AV130" s="548">
        <v>0.29399999999999998</v>
      </c>
      <c r="AW130" s="548">
        <v>0.378</v>
      </c>
      <c r="AX130" s="548">
        <v>0.41199999999999998</v>
      </c>
      <c r="AY130" s="548">
        <v>0.79</v>
      </c>
      <c r="BA130" s="388">
        <v>87</v>
      </c>
      <c r="BB130" s="388">
        <v>0</v>
      </c>
      <c r="BC130" s="388">
        <v>27</v>
      </c>
      <c r="BD130" s="388">
        <v>8</v>
      </c>
      <c r="BE130" s="388">
        <v>1</v>
      </c>
      <c r="BF130" s="388">
        <v>2</v>
      </c>
      <c r="BG130" s="388">
        <v>12</v>
      </c>
      <c r="BH130" s="388">
        <v>4</v>
      </c>
      <c r="BI130" s="388">
        <v>16</v>
      </c>
      <c r="BJ130" s="548">
        <v>0.31</v>
      </c>
      <c r="BK130" s="548">
        <v>0.34</v>
      </c>
      <c r="BL130" s="548">
        <v>0.49399999999999999</v>
      </c>
      <c r="BM130" s="548">
        <v>0.83399999999999996</v>
      </c>
    </row>
    <row r="131" spans="1:65">
      <c r="A131" s="272" t="s">
        <v>8275</v>
      </c>
      <c r="B131" s="388" t="s">
        <v>8276</v>
      </c>
      <c r="C131" s="388" t="s">
        <v>10193</v>
      </c>
      <c r="D131" s="388">
        <v>24</v>
      </c>
      <c r="E131" s="388" t="s">
        <v>100</v>
      </c>
      <c r="F131" s="388" t="s">
        <v>43</v>
      </c>
      <c r="G131" s="388" t="s">
        <v>10</v>
      </c>
      <c r="H131" s="388">
        <v>2</v>
      </c>
      <c r="I131" s="388">
        <v>3</v>
      </c>
      <c r="J131" s="548">
        <v>0.4</v>
      </c>
      <c r="K131" s="556">
        <v>4.93</v>
      </c>
      <c r="L131" s="388">
        <v>29</v>
      </c>
      <c r="M131" s="388">
        <v>0</v>
      </c>
      <c r="N131" s="388">
        <v>12</v>
      </c>
      <c r="O131" s="388">
        <v>0</v>
      </c>
      <c r="P131" s="388">
        <v>0</v>
      </c>
      <c r="Q131" s="388">
        <v>0</v>
      </c>
      <c r="R131" s="557">
        <v>38.332999999999998</v>
      </c>
      <c r="S131" s="388">
        <v>50</v>
      </c>
      <c r="T131" s="388">
        <v>30</v>
      </c>
      <c r="U131" s="388">
        <v>21</v>
      </c>
      <c r="V131" s="388">
        <v>7</v>
      </c>
      <c r="W131" s="388">
        <v>15</v>
      </c>
      <c r="X131" s="388">
        <v>3</v>
      </c>
      <c r="Y131" s="388">
        <v>33</v>
      </c>
      <c r="Z131" s="388">
        <v>3</v>
      </c>
      <c r="AA131" s="388">
        <v>0</v>
      </c>
      <c r="AB131" s="388">
        <v>3</v>
      </c>
      <c r="AC131" s="388">
        <v>183</v>
      </c>
      <c r="AD131" s="388">
        <v>86</v>
      </c>
      <c r="AE131" s="388">
        <v>5.22</v>
      </c>
      <c r="AF131" s="548">
        <v>1.696</v>
      </c>
      <c r="AG131" s="557">
        <v>11.7</v>
      </c>
      <c r="AH131" s="557">
        <v>1.6</v>
      </c>
      <c r="AI131" s="557">
        <v>3.5</v>
      </c>
      <c r="AJ131" s="557">
        <v>7.7</v>
      </c>
      <c r="AK131" s="557">
        <v>2.2000000000000002</v>
      </c>
      <c r="AM131" s="388">
        <v>71</v>
      </c>
      <c r="AN131" s="388">
        <v>0</v>
      </c>
      <c r="AO131" s="388">
        <v>21</v>
      </c>
      <c r="AP131" s="388">
        <v>2</v>
      </c>
      <c r="AQ131" s="388">
        <v>2</v>
      </c>
      <c r="AR131" s="388">
        <v>2</v>
      </c>
      <c r="AS131" s="388">
        <v>12</v>
      </c>
      <c r="AT131" s="388">
        <v>6</v>
      </c>
      <c r="AU131" s="388">
        <v>15</v>
      </c>
      <c r="AV131" s="548">
        <v>0.29599999999999999</v>
      </c>
      <c r="AW131" s="548">
        <v>0.35099999999999998</v>
      </c>
      <c r="AX131" s="548">
        <v>0.46500000000000002</v>
      </c>
      <c r="AY131" s="548">
        <v>0.81599999999999995</v>
      </c>
      <c r="BA131" s="388">
        <v>92</v>
      </c>
      <c r="BB131" s="388">
        <v>0</v>
      </c>
      <c r="BC131" s="388">
        <v>29</v>
      </c>
      <c r="BD131" s="388">
        <v>5</v>
      </c>
      <c r="BE131" s="388">
        <v>1</v>
      </c>
      <c r="BF131" s="388">
        <v>5</v>
      </c>
      <c r="BG131" s="388">
        <v>23</v>
      </c>
      <c r="BH131" s="388">
        <v>9</v>
      </c>
      <c r="BI131" s="388">
        <v>18</v>
      </c>
      <c r="BJ131" s="548">
        <v>0.315</v>
      </c>
      <c r="BK131" s="548">
        <v>0.39400000000000002</v>
      </c>
      <c r="BL131" s="548">
        <v>0.55400000000000005</v>
      </c>
      <c r="BM131" s="548">
        <v>0.94799999999999995</v>
      </c>
    </row>
    <row r="132" spans="1:65">
      <c r="A132" s="272" t="s">
        <v>8207</v>
      </c>
      <c r="B132" s="388" t="s">
        <v>8208</v>
      </c>
      <c r="C132" s="388" t="s">
        <v>10193</v>
      </c>
      <c r="D132" s="388">
        <v>27</v>
      </c>
      <c r="E132" s="388" t="s">
        <v>88</v>
      </c>
      <c r="F132" s="388" t="s">
        <v>34</v>
      </c>
      <c r="G132" s="388" t="s">
        <v>35</v>
      </c>
      <c r="H132" s="388">
        <v>1</v>
      </c>
      <c r="I132" s="388">
        <v>5</v>
      </c>
      <c r="J132" s="548">
        <v>0.16700000000000001</v>
      </c>
      <c r="K132" s="556">
        <v>4.93</v>
      </c>
      <c r="L132" s="388">
        <v>56</v>
      </c>
      <c r="M132" s="388">
        <v>0</v>
      </c>
      <c r="N132" s="388">
        <v>5</v>
      </c>
      <c r="O132" s="388">
        <v>0</v>
      </c>
      <c r="P132" s="388">
        <v>0</v>
      </c>
      <c r="Q132" s="388">
        <v>0</v>
      </c>
      <c r="R132" s="557">
        <v>38.332999999999998</v>
      </c>
      <c r="S132" s="388">
        <v>44</v>
      </c>
      <c r="T132" s="388">
        <v>23</v>
      </c>
      <c r="U132" s="388">
        <v>21</v>
      </c>
      <c r="V132" s="388">
        <v>5</v>
      </c>
      <c r="W132" s="388">
        <v>16</v>
      </c>
      <c r="X132" s="388">
        <v>1</v>
      </c>
      <c r="Y132" s="388">
        <v>37</v>
      </c>
      <c r="Z132" s="388">
        <v>0</v>
      </c>
      <c r="AA132" s="388">
        <v>0</v>
      </c>
      <c r="AB132" s="388">
        <v>2</v>
      </c>
      <c r="AC132" s="388">
        <v>173</v>
      </c>
      <c r="AD132" s="388">
        <v>89</v>
      </c>
      <c r="AE132" s="388">
        <v>4.18</v>
      </c>
      <c r="AF132" s="548">
        <v>1.5649999999999999</v>
      </c>
      <c r="AG132" s="557">
        <v>10.3</v>
      </c>
      <c r="AH132" s="557">
        <v>1.2</v>
      </c>
      <c r="AI132" s="557">
        <v>3.8</v>
      </c>
      <c r="AJ132" s="557">
        <v>8.6999999999999993</v>
      </c>
      <c r="AK132" s="557">
        <v>2.31</v>
      </c>
      <c r="AM132" s="388">
        <v>77</v>
      </c>
      <c r="AN132" s="388">
        <v>0</v>
      </c>
      <c r="AO132" s="388">
        <v>19</v>
      </c>
      <c r="AP132" s="388">
        <v>4</v>
      </c>
      <c r="AQ132" s="388">
        <v>1</v>
      </c>
      <c r="AR132" s="388">
        <v>2</v>
      </c>
      <c r="AS132" s="388">
        <v>14</v>
      </c>
      <c r="AT132" s="388">
        <v>6</v>
      </c>
      <c r="AU132" s="388">
        <v>24</v>
      </c>
      <c r="AV132" s="548">
        <v>0.247</v>
      </c>
      <c r="AW132" s="548">
        <v>0.29799999999999999</v>
      </c>
      <c r="AX132" s="548">
        <v>0.40300000000000002</v>
      </c>
      <c r="AY132" s="548">
        <v>0.70099999999999996</v>
      </c>
      <c r="BA132" s="388">
        <v>77</v>
      </c>
      <c r="BB132" s="388">
        <v>0</v>
      </c>
      <c r="BC132" s="388">
        <v>25</v>
      </c>
      <c r="BD132" s="388">
        <v>6</v>
      </c>
      <c r="BE132" s="388">
        <v>1</v>
      </c>
      <c r="BF132" s="388">
        <v>3</v>
      </c>
      <c r="BG132" s="388">
        <v>11</v>
      </c>
      <c r="BH132" s="388">
        <v>10</v>
      </c>
      <c r="BI132" s="388">
        <v>13</v>
      </c>
      <c r="BJ132" s="548">
        <v>0.32500000000000001</v>
      </c>
      <c r="BK132" s="548">
        <v>0.39800000000000002</v>
      </c>
      <c r="BL132" s="548">
        <v>0.54500000000000004</v>
      </c>
      <c r="BM132" s="548">
        <v>0.94299999999999995</v>
      </c>
    </row>
    <row r="133" spans="1:65">
      <c r="A133" s="272" t="s">
        <v>10334</v>
      </c>
      <c r="B133" s="388" t="s">
        <v>10335</v>
      </c>
      <c r="C133" s="388" t="s">
        <v>10193</v>
      </c>
      <c r="D133" s="388">
        <v>23</v>
      </c>
      <c r="E133" s="388" t="s">
        <v>70</v>
      </c>
      <c r="F133" s="388" t="s">
        <v>43</v>
      </c>
      <c r="G133" s="388" t="s">
        <v>10</v>
      </c>
      <c r="H133" s="388">
        <v>7</v>
      </c>
      <c r="I133" s="388">
        <v>0</v>
      </c>
      <c r="J133" s="548">
        <v>1</v>
      </c>
      <c r="K133" s="556">
        <v>2.61</v>
      </c>
      <c r="L133" s="388">
        <v>30</v>
      </c>
      <c r="M133" s="388">
        <v>0</v>
      </c>
      <c r="N133" s="388">
        <v>6</v>
      </c>
      <c r="O133" s="388">
        <v>0</v>
      </c>
      <c r="P133" s="388">
        <v>0</v>
      </c>
      <c r="Q133" s="388">
        <v>1</v>
      </c>
      <c r="R133" s="557">
        <v>38</v>
      </c>
      <c r="S133" s="388">
        <v>27</v>
      </c>
      <c r="T133" s="388">
        <v>11</v>
      </c>
      <c r="U133" s="388">
        <v>11</v>
      </c>
      <c r="V133" s="388">
        <v>4</v>
      </c>
      <c r="W133" s="388">
        <v>11</v>
      </c>
      <c r="X133" s="388">
        <v>2</v>
      </c>
      <c r="Y133" s="388">
        <v>35</v>
      </c>
      <c r="Z133" s="388">
        <v>3</v>
      </c>
      <c r="AA133" s="388">
        <v>1</v>
      </c>
      <c r="AB133" s="388">
        <v>2</v>
      </c>
      <c r="AC133" s="388">
        <v>152</v>
      </c>
      <c r="AD133" s="388">
        <v>158</v>
      </c>
      <c r="AE133" s="388">
        <v>3.79</v>
      </c>
      <c r="AF133" s="548">
        <v>1</v>
      </c>
      <c r="AG133" s="557">
        <v>6.4</v>
      </c>
      <c r="AH133" s="557">
        <v>0.9</v>
      </c>
      <c r="AI133" s="557">
        <v>2.6</v>
      </c>
      <c r="AJ133" s="557">
        <v>8.3000000000000007</v>
      </c>
      <c r="AK133" s="557">
        <v>3.18</v>
      </c>
      <c r="AM133" s="388">
        <v>47</v>
      </c>
      <c r="AN133" s="388">
        <v>0</v>
      </c>
      <c r="AO133" s="388">
        <v>8</v>
      </c>
      <c r="AP133" s="388">
        <v>2</v>
      </c>
      <c r="AQ133" s="388">
        <v>0</v>
      </c>
      <c r="AR133" s="388">
        <v>1</v>
      </c>
      <c r="AS133" s="388">
        <v>1</v>
      </c>
      <c r="AT133" s="388">
        <v>3</v>
      </c>
      <c r="AU133" s="388">
        <v>7</v>
      </c>
      <c r="AV133" s="548">
        <v>0.17</v>
      </c>
      <c r="AW133" s="548">
        <v>0.23499999999999999</v>
      </c>
      <c r="AX133" s="548">
        <v>0.27700000000000002</v>
      </c>
      <c r="AY133" s="548">
        <v>0.51200000000000001</v>
      </c>
      <c r="BA133" s="388">
        <v>89</v>
      </c>
      <c r="BB133" s="388">
        <v>0</v>
      </c>
      <c r="BC133" s="388">
        <v>19</v>
      </c>
      <c r="BD133" s="388">
        <v>3</v>
      </c>
      <c r="BE133" s="388">
        <v>0</v>
      </c>
      <c r="BF133" s="388">
        <v>3</v>
      </c>
      <c r="BG133" s="388">
        <v>9</v>
      </c>
      <c r="BH133" s="388">
        <v>8</v>
      </c>
      <c r="BI133" s="388">
        <v>28</v>
      </c>
      <c r="BJ133" s="548">
        <v>0.21299999999999999</v>
      </c>
      <c r="BK133" s="548">
        <v>0.28999999999999998</v>
      </c>
      <c r="BL133" s="548">
        <v>0.34799999999999998</v>
      </c>
      <c r="BM133" s="548">
        <v>0.63800000000000001</v>
      </c>
    </row>
    <row r="134" spans="1:65">
      <c r="A134" s="272" t="s">
        <v>8366</v>
      </c>
      <c r="B134" s="388" t="s">
        <v>8367</v>
      </c>
      <c r="C134" s="388" t="s">
        <v>10193</v>
      </c>
      <c r="D134" s="388">
        <v>29</v>
      </c>
      <c r="E134" s="388" t="s">
        <v>51</v>
      </c>
      <c r="F134" s="388" t="s">
        <v>34</v>
      </c>
      <c r="G134" s="388" t="s">
        <v>10</v>
      </c>
      <c r="H134" s="388">
        <v>0</v>
      </c>
      <c r="I134" s="388">
        <v>2</v>
      </c>
      <c r="J134" s="548">
        <v>0</v>
      </c>
      <c r="K134" s="556">
        <v>6.16</v>
      </c>
      <c r="L134" s="388">
        <v>21</v>
      </c>
      <c r="M134" s="388">
        <v>4</v>
      </c>
      <c r="N134" s="388">
        <v>9</v>
      </c>
      <c r="O134" s="388">
        <v>0</v>
      </c>
      <c r="P134" s="388">
        <v>0</v>
      </c>
      <c r="Q134" s="388">
        <v>0</v>
      </c>
      <c r="R134" s="557">
        <v>38</v>
      </c>
      <c r="S134" s="388">
        <v>38</v>
      </c>
      <c r="T134" s="388">
        <v>28</v>
      </c>
      <c r="U134" s="388">
        <v>26</v>
      </c>
      <c r="V134" s="388">
        <v>9</v>
      </c>
      <c r="W134" s="388">
        <v>26</v>
      </c>
      <c r="X134" s="388">
        <v>0</v>
      </c>
      <c r="Y134" s="388">
        <v>33</v>
      </c>
      <c r="Z134" s="388">
        <v>5</v>
      </c>
      <c r="AA134" s="388">
        <v>0</v>
      </c>
      <c r="AB134" s="388">
        <v>2</v>
      </c>
      <c r="AC134" s="388">
        <v>177</v>
      </c>
      <c r="AD134" s="388">
        <v>69</v>
      </c>
      <c r="AE134" s="388">
        <v>6.95</v>
      </c>
      <c r="AF134" s="548">
        <v>1.6839999999999999</v>
      </c>
      <c r="AG134" s="557">
        <v>9</v>
      </c>
      <c r="AH134" s="557">
        <v>2.1</v>
      </c>
      <c r="AI134" s="557">
        <v>6.2</v>
      </c>
      <c r="AJ134" s="557">
        <v>7.8</v>
      </c>
      <c r="AK134" s="557">
        <v>1.27</v>
      </c>
      <c r="AM134" s="388">
        <v>70</v>
      </c>
      <c r="AN134" s="388">
        <v>0</v>
      </c>
      <c r="AO134" s="388">
        <v>15</v>
      </c>
      <c r="AP134" s="388">
        <v>2</v>
      </c>
      <c r="AQ134" s="388">
        <v>0</v>
      </c>
      <c r="AR134" s="388">
        <v>3</v>
      </c>
      <c r="AS134" s="388">
        <v>9</v>
      </c>
      <c r="AT134" s="388">
        <v>12</v>
      </c>
      <c r="AU134" s="388">
        <v>13</v>
      </c>
      <c r="AV134" s="548">
        <v>0.214</v>
      </c>
      <c r="AW134" s="548">
        <v>0.34100000000000003</v>
      </c>
      <c r="AX134" s="548">
        <v>0.371</v>
      </c>
      <c r="AY134" s="548">
        <v>0.71199999999999997</v>
      </c>
      <c r="BA134" s="388">
        <v>73</v>
      </c>
      <c r="BB134" s="388">
        <v>0</v>
      </c>
      <c r="BC134" s="388">
        <v>23</v>
      </c>
      <c r="BD134" s="388">
        <v>4</v>
      </c>
      <c r="BE134" s="388">
        <v>1</v>
      </c>
      <c r="BF134" s="388">
        <v>6</v>
      </c>
      <c r="BG134" s="388">
        <v>17</v>
      </c>
      <c r="BH134" s="388">
        <v>14</v>
      </c>
      <c r="BI134" s="388">
        <v>20</v>
      </c>
      <c r="BJ134" s="548">
        <v>0.315</v>
      </c>
      <c r="BK134" s="548">
        <v>0.435</v>
      </c>
      <c r="BL134" s="548">
        <v>0.64400000000000002</v>
      </c>
      <c r="BM134" s="548">
        <v>1.079</v>
      </c>
    </row>
    <row r="135" spans="1:65">
      <c r="A135" s="272" t="s">
        <v>10336</v>
      </c>
      <c r="B135" s="388" t="s">
        <v>10337</v>
      </c>
      <c r="C135" s="388" t="s">
        <v>10193</v>
      </c>
      <c r="D135" s="388">
        <v>25</v>
      </c>
      <c r="E135" s="388" t="s">
        <v>60</v>
      </c>
      <c r="F135" s="388" t="s">
        <v>34</v>
      </c>
      <c r="G135" s="388" t="s">
        <v>35</v>
      </c>
      <c r="H135" s="388">
        <v>1</v>
      </c>
      <c r="I135" s="388">
        <v>2</v>
      </c>
      <c r="J135" s="548">
        <v>0.33300000000000002</v>
      </c>
      <c r="K135" s="556">
        <v>3.35</v>
      </c>
      <c r="L135" s="388">
        <v>35</v>
      </c>
      <c r="M135" s="388">
        <v>0</v>
      </c>
      <c r="N135" s="388">
        <v>11</v>
      </c>
      <c r="O135" s="388">
        <v>0</v>
      </c>
      <c r="P135" s="388">
        <v>0</v>
      </c>
      <c r="Q135" s="388">
        <v>2</v>
      </c>
      <c r="R135" s="557">
        <v>37.667000000000002</v>
      </c>
      <c r="S135" s="388">
        <v>33</v>
      </c>
      <c r="T135" s="388">
        <v>20</v>
      </c>
      <c r="U135" s="388">
        <v>14</v>
      </c>
      <c r="V135" s="388">
        <v>1</v>
      </c>
      <c r="W135" s="388">
        <v>15</v>
      </c>
      <c r="X135" s="388">
        <v>0</v>
      </c>
      <c r="Y135" s="388">
        <v>36</v>
      </c>
      <c r="Z135" s="388">
        <v>4</v>
      </c>
      <c r="AA135" s="388">
        <v>0</v>
      </c>
      <c r="AB135" s="388">
        <v>3</v>
      </c>
      <c r="AC135" s="388">
        <v>159</v>
      </c>
      <c r="AD135" s="388">
        <v>125</v>
      </c>
      <c r="AE135" s="388">
        <v>3.11</v>
      </c>
      <c r="AF135" s="548">
        <v>1.274</v>
      </c>
      <c r="AG135" s="557">
        <v>7.9</v>
      </c>
      <c r="AH135" s="557">
        <v>0.2</v>
      </c>
      <c r="AI135" s="557">
        <v>3.6</v>
      </c>
      <c r="AJ135" s="557">
        <v>8.6</v>
      </c>
      <c r="AK135" s="557">
        <v>2.4</v>
      </c>
      <c r="AM135" s="388">
        <v>53</v>
      </c>
      <c r="AN135" s="388">
        <v>0</v>
      </c>
      <c r="AO135" s="388">
        <v>14</v>
      </c>
      <c r="AP135" s="388">
        <v>0</v>
      </c>
      <c r="AQ135" s="388">
        <v>0</v>
      </c>
      <c r="AR135" s="388">
        <v>1</v>
      </c>
      <c r="AS135" s="388">
        <v>5</v>
      </c>
      <c r="AT135" s="388">
        <v>7</v>
      </c>
      <c r="AU135" s="388">
        <v>16</v>
      </c>
      <c r="AV135" s="548">
        <v>0.26400000000000001</v>
      </c>
      <c r="AW135" s="548">
        <v>0.38100000000000001</v>
      </c>
      <c r="AX135" s="548">
        <v>0.32100000000000001</v>
      </c>
      <c r="AY135" s="548">
        <v>0.70199999999999996</v>
      </c>
      <c r="BA135" s="388">
        <v>87</v>
      </c>
      <c r="BB135" s="388">
        <v>0</v>
      </c>
      <c r="BC135" s="388">
        <v>19</v>
      </c>
      <c r="BD135" s="388">
        <v>4</v>
      </c>
      <c r="BE135" s="388">
        <v>0</v>
      </c>
      <c r="BF135" s="388">
        <v>0</v>
      </c>
      <c r="BG135" s="388">
        <v>8</v>
      </c>
      <c r="BH135" s="388">
        <v>8</v>
      </c>
      <c r="BI135" s="388">
        <v>20</v>
      </c>
      <c r="BJ135" s="548">
        <v>0.218</v>
      </c>
      <c r="BK135" s="548">
        <v>0.29199999999999998</v>
      </c>
      <c r="BL135" s="548">
        <v>0.26400000000000001</v>
      </c>
      <c r="BM135" s="548">
        <v>0.55600000000000005</v>
      </c>
    </row>
    <row r="136" spans="1:65">
      <c r="A136" s="272" t="s">
        <v>8231</v>
      </c>
      <c r="B136" s="388" t="s">
        <v>8232</v>
      </c>
      <c r="C136" s="388" t="s">
        <v>10193</v>
      </c>
      <c r="D136" s="388">
        <v>26</v>
      </c>
      <c r="E136" s="388" t="s">
        <v>100</v>
      </c>
      <c r="F136" s="388" t="s">
        <v>43</v>
      </c>
      <c r="G136" s="388" t="s">
        <v>10</v>
      </c>
      <c r="H136" s="388">
        <v>2</v>
      </c>
      <c r="I136" s="388">
        <v>3</v>
      </c>
      <c r="J136" s="548">
        <v>0.4</v>
      </c>
      <c r="K136" s="556">
        <v>5.79</v>
      </c>
      <c r="L136" s="388">
        <v>33</v>
      </c>
      <c r="M136" s="388">
        <v>0</v>
      </c>
      <c r="N136" s="388">
        <v>8</v>
      </c>
      <c r="O136" s="388">
        <v>0</v>
      </c>
      <c r="P136" s="388">
        <v>0</v>
      </c>
      <c r="Q136" s="388">
        <v>0</v>
      </c>
      <c r="R136" s="557">
        <v>37.332999999999998</v>
      </c>
      <c r="S136" s="388">
        <v>39</v>
      </c>
      <c r="T136" s="388">
        <v>26</v>
      </c>
      <c r="U136" s="388">
        <v>24</v>
      </c>
      <c r="V136" s="388">
        <v>9</v>
      </c>
      <c r="W136" s="388">
        <v>13</v>
      </c>
      <c r="X136" s="388">
        <v>6</v>
      </c>
      <c r="Y136" s="388">
        <v>32</v>
      </c>
      <c r="Z136" s="388">
        <v>3</v>
      </c>
      <c r="AA136" s="388">
        <v>0</v>
      </c>
      <c r="AB136" s="388">
        <v>1</v>
      </c>
      <c r="AC136" s="388">
        <v>162</v>
      </c>
      <c r="AD136" s="388">
        <v>73</v>
      </c>
      <c r="AE136" s="388">
        <v>5.87</v>
      </c>
      <c r="AF136" s="548">
        <v>1.393</v>
      </c>
      <c r="AG136" s="557">
        <v>9.4</v>
      </c>
      <c r="AH136" s="557">
        <v>2.2000000000000002</v>
      </c>
      <c r="AI136" s="557">
        <v>3.1</v>
      </c>
      <c r="AJ136" s="557">
        <v>7.7</v>
      </c>
      <c r="AK136" s="557">
        <v>2.46</v>
      </c>
      <c r="AM136" s="388">
        <v>57</v>
      </c>
      <c r="AN136" s="388">
        <v>0</v>
      </c>
      <c r="AO136" s="388">
        <v>18</v>
      </c>
      <c r="AP136" s="388">
        <v>5</v>
      </c>
      <c r="AQ136" s="388">
        <v>1</v>
      </c>
      <c r="AR136" s="388">
        <v>4</v>
      </c>
      <c r="AS136" s="388">
        <v>12</v>
      </c>
      <c r="AT136" s="388">
        <v>7</v>
      </c>
      <c r="AU136" s="388">
        <v>7</v>
      </c>
      <c r="AV136" s="548">
        <v>0.316</v>
      </c>
      <c r="AW136" s="548">
        <v>0.4</v>
      </c>
      <c r="AX136" s="548">
        <v>0.64900000000000002</v>
      </c>
      <c r="AY136" s="548">
        <v>1.0489999999999999</v>
      </c>
      <c r="BA136" s="388">
        <v>87</v>
      </c>
      <c r="BB136" s="388">
        <v>0</v>
      </c>
      <c r="BC136" s="388">
        <v>21</v>
      </c>
      <c r="BD136" s="388">
        <v>4</v>
      </c>
      <c r="BE136" s="388">
        <v>0</v>
      </c>
      <c r="BF136" s="388">
        <v>5</v>
      </c>
      <c r="BG136" s="388">
        <v>14</v>
      </c>
      <c r="BH136" s="388">
        <v>6</v>
      </c>
      <c r="BI136" s="388">
        <v>25</v>
      </c>
      <c r="BJ136" s="548">
        <v>0.24099999999999999</v>
      </c>
      <c r="BK136" s="548">
        <v>0.30199999999999999</v>
      </c>
      <c r="BL136" s="548">
        <v>0.46</v>
      </c>
      <c r="BM136" s="548">
        <v>0.76200000000000001</v>
      </c>
    </row>
    <row r="137" spans="1:65">
      <c r="A137" s="272" t="s">
        <v>10338</v>
      </c>
      <c r="B137" s="388" t="s">
        <v>10339</v>
      </c>
      <c r="C137" s="388" t="s">
        <v>10193</v>
      </c>
      <c r="D137" s="388">
        <v>24</v>
      </c>
      <c r="E137" s="388" t="s">
        <v>115</v>
      </c>
      <c r="F137" s="388" t="s">
        <v>34</v>
      </c>
      <c r="G137" s="388" t="s">
        <v>35</v>
      </c>
      <c r="H137" s="388">
        <v>4</v>
      </c>
      <c r="I137" s="388">
        <v>1</v>
      </c>
      <c r="J137" s="548">
        <v>0.8</v>
      </c>
      <c r="K137" s="556">
        <v>2.19</v>
      </c>
      <c r="L137" s="388">
        <v>8</v>
      </c>
      <c r="M137" s="388">
        <v>5</v>
      </c>
      <c r="N137" s="388">
        <v>0</v>
      </c>
      <c r="O137" s="388">
        <v>0</v>
      </c>
      <c r="P137" s="388">
        <v>0</v>
      </c>
      <c r="Q137" s="388">
        <v>0</v>
      </c>
      <c r="R137" s="557">
        <v>37</v>
      </c>
      <c r="S137" s="388">
        <v>22</v>
      </c>
      <c r="T137" s="388">
        <v>10</v>
      </c>
      <c r="U137" s="388">
        <v>9</v>
      </c>
      <c r="V137" s="388">
        <v>3</v>
      </c>
      <c r="W137" s="388">
        <v>24</v>
      </c>
      <c r="X137" s="388">
        <v>0</v>
      </c>
      <c r="Y137" s="388">
        <v>34</v>
      </c>
      <c r="Z137" s="388">
        <v>4</v>
      </c>
      <c r="AA137" s="388">
        <v>0</v>
      </c>
      <c r="AB137" s="388">
        <v>5</v>
      </c>
      <c r="AC137" s="388">
        <v>154</v>
      </c>
      <c r="AD137" s="388">
        <v>185</v>
      </c>
      <c r="AE137" s="388">
        <v>4.6500000000000004</v>
      </c>
      <c r="AF137" s="548">
        <v>1.2430000000000001</v>
      </c>
      <c r="AG137" s="557">
        <v>5.4</v>
      </c>
      <c r="AH137" s="557">
        <v>0.7</v>
      </c>
      <c r="AI137" s="557">
        <v>5.8</v>
      </c>
      <c r="AJ137" s="557">
        <v>8.3000000000000007</v>
      </c>
      <c r="AK137" s="557">
        <v>1.42</v>
      </c>
      <c r="AM137" s="388">
        <v>32</v>
      </c>
      <c r="AN137" s="388">
        <v>0</v>
      </c>
      <c r="AO137" s="388">
        <v>4</v>
      </c>
      <c r="AP137" s="388">
        <v>0</v>
      </c>
      <c r="AQ137" s="388">
        <v>0</v>
      </c>
      <c r="AR137" s="388">
        <v>0</v>
      </c>
      <c r="AS137" s="388">
        <v>1</v>
      </c>
      <c r="AT137" s="388">
        <v>5</v>
      </c>
      <c r="AU137" s="388">
        <v>14</v>
      </c>
      <c r="AV137" s="548">
        <v>0.125</v>
      </c>
      <c r="AW137" s="548">
        <v>0.3</v>
      </c>
      <c r="AX137" s="548">
        <v>0.125</v>
      </c>
      <c r="AY137" s="548">
        <v>0.42499999999999999</v>
      </c>
      <c r="BA137" s="388">
        <v>94</v>
      </c>
      <c r="BB137" s="388">
        <v>0</v>
      </c>
      <c r="BC137" s="388">
        <v>18</v>
      </c>
      <c r="BD137" s="388">
        <v>3</v>
      </c>
      <c r="BE137" s="388">
        <v>0</v>
      </c>
      <c r="BF137" s="388">
        <v>3</v>
      </c>
      <c r="BG137" s="388">
        <v>6</v>
      </c>
      <c r="BH137" s="388">
        <v>19</v>
      </c>
      <c r="BI137" s="388">
        <v>20</v>
      </c>
      <c r="BJ137" s="548">
        <v>0.191</v>
      </c>
      <c r="BK137" s="548">
        <v>0.33300000000000002</v>
      </c>
      <c r="BL137" s="548">
        <v>0.31900000000000001</v>
      </c>
      <c r="BM137" s="548">
        <v>0.65200000000000002</v>
      </c>
    </row>
    <row r="138" spans="1:65">
      <c r="A138" s="272" t="s">
        <v>8255</v>
      </c>
      <c r="B138" s="388" t="s">
        <v>8256</v>
      </c>
      <c r="C138" s="388" t="s">
        <v>10193</v>
      </c>
      <c r="D138" s="388">
        <v>29</v>
      </c>
      <c r="E138" s="388" t="s">
        <v>51</v>
      </c>
      <c r="F138" s="388" t="s">
        <v>52</v>
      </c>
      <c r="G138" s="388" t="s">
        <v>10</v>
      </c>
      <c r="H138" s="388">
        <v>3</v>
      </c>
      <c r="I138" s="388">
        <v>0</v>
      </c>
      <c r="J138" s="548">
        <v>1</v>
      </c>
      <c r="K138" s="556">
        <v>2.95</v>
      </c>
      <c r="L138" s="388">
        <v>31</v>
      </c>
      <c r="M138" s="388">
        <v>0</v>
      </c>
      <c r="N138" s="388">
        <v>8</v>
      </c>
      <c r="O138" s="388">
        <v>0</v>
      </c>
      <c r="P138" s="388">
        <v>0</v>
      </c>
      <c r="Q138" s="388">
        <v>0</v>
      </c>
      <c r="R138" s="557">
        <v>36.667000000000002</v>
      </c>
      <c r="S138" s="388">
        <v>26</v>
      </c>
      <c r="T138" s="388">
        <v>12</v>
      </c>
      <c r="U138" s="388">
        <v>12</v>
      </c>
      <c r="V138" s="388">
        <v>4</v>
      </c>
      <c r="W138" s="388">
        <v>20</v>
      </c>
      <c r="X138" s="388">
        <v>3</v>
      </c>
      <c r="Y138" s="388">
        <v>44</v>
      </c>
      <c r="Z138" s="388">
        <v>1</v>
      </c>
      <c r="AA138" s="388">
        <v>0</v>
      </c>
      <c r="AB138" s="388">
        <v>3</v>
      </c>
      <c r="AC138" s="388">
        <v>155</v>
      </c>
      <c r="AD138" s="388">
        <v>135</v>
      </c>
      <c r="AE138" s="388">
        <v>3.9</v>
      </c>
      <c r="AF138" s="548">
        <v>1.2549999999999999</v>
      </c>
      <c r="AG138" s="557">
        <v>6.4</v>
      </c>
      <c r="AH138" s="557">
        <v>1</v>
      </c>
      <c r="AI138" s="557">
        <v>4.9000000000000004</v>
      </c>
      <c r="AJ138" s="557">
        <v>10.8</v>
      </c>
      <c r="AK138" s="557">
        <v>2.2000000000000002</v>
      </c>
      <c r="AM138" s="388">
        <v>57</v>
      </c>
      <c r="AN138" s="388">
        <v>0</v>
      </c>
      <c r="AO138" s="388">
        <v>9</v>
      </c>
      <c r="AP138" s="388">
        <v>1</v>
      </c>
      <c r="AQ138" s="388">
        <v>0</v>
      </c>
      <c r="AR138" s="388">
        <v>1</v>
      </c>
      <c r="AS138" s="388">
        <v>4</v>
      </c>
      <c r="AT138" s="388">
        <v>9</v>
      </c>
      <c r="AU138" s="388">
        <v>17</v>
      </c>
      <c r="AV138" s="548">
        <v>0.158</v>
      </c>
      <c r="AW138" s="548">
        <v>0.27300000000000002</v>
      </c>
      <c r="AX138" s="548">
        <v>0.22800000000000001</v>
      </c>
      <c r="AY138" s="548">
        <v>0.501</v>
      </c>
      <c r="BA138" s="388">
        <v>76</v>
      </c>
      <c r="BB138" s="388">
        <v>0</v>
      </c>
      <c r="BC138" s="388">
        <v>17</v>
      </c>
      <c r="BD138" s="388">
        <v>1</v>
      </c>
      <c r="BE138" s="388">
        <v>0</v>
      </c>
      <c r="BF138" s="388">
        <v>3</v>
      </c>
      <c r="BG138" s="388">
        <v>12</v>
      </c>
      <c r="BH138" s="388">
        <v>11</v>
      </c>
      <c r="BI138" s="388">
        <v>27</v>
      </c>
      <c r="BJ138" s="548">
        <v>0.224</v>
      </c>
      <c r="BK138" s="548">
        <v>0.32600000000000001</v>
      </c>
      <c r="BL138" s="548">
        <v>0.35499999999999998</v>
      </c>
      <c r="BM138" s="548">
        <v>0.68100000000000005</v>
      </c>
    </row>
    <row r="139" spans="1:65">
      <c r="A139" s="272" t="s">
        <v>10340</v>
      </c>
      <c r="B139" s="388" t="s">
        <v>10341</v>
      </c>
      <c r="C139" s="388" t="s">
        <v>10193</v>
      </c>
      <c r="D139" s="388">
        <v>23</v>
      </c>
      <c r="E139" s="388" t="s">
        <v>33</v>
      </c>
      <c r="F139" s="388" t="s">
        <v>34</v>
      </c>
      <c r="G139" s="388" t="s">
        <v>10</v>
      </c>
      <c r="H139" s="388">
        <v>2</v>
      </c>
      <c r="I139" s="388">
        <v>1</v>
      </c>
      <c r="J139" s="548">
        <v>0.66700000000000004</v>
      </c>
      <c r="K139" s="556">
        <v>3.68</v>
      </c>
      <c r="L139" s="388">
        <v>8</v>
      </c>
      <c r="M139" s="388">
        <v>4</v>
      </c>
      <c r="N139" s="388">
        <v>0</v>
      </c>
      <c r="O139" s="388">
        <v>0</v>
      </c>
      <c r="P139" s="388">
        <v>0</v>
      </c>
      <c r="Q139" s="388">
        <v>0</v>
      </c>
      <c r="R139" s="557">
        <v>36.667000000000002</v>
      </c>
      <c r="S139" s="388">
        <v>34</v>
      </c>
      <c r="T139" s="388">
        <v>16</v>
      </c>
      <c r="U139" s="388">
        <v>15</v>
      </c>
      <c r="V139" s="388">
        <v>1</v>
      </c>
      <c r="W139" s="388">
        <v>18</v>
      </c>
      <c r="X139" s="388">
        <v>0</v>
      </c>
      <c r="Y139" s="388">
        <v>24</v>
      </c>
      <c r="Z139" s="388">
        <v>3</v>
      </c>
      <c r="AA139" s="388">
        <v>0</v>
      </c>
      <c r="AB139" s="388">
        <v>4</v>
      </c>
      <c r="AC139" s="388">
        <v>159</v>
      </c>
      <c r="AD139" s="388">
        <v>119</v>
      </c>
      <c r="AE139" s="388">
        <v>3.92</v>
      </c>
      <c r="AF139" s="548">
        <v>1.4179999999999999</v>
      </c>
      <c r="AG139" s="557">
        <v>8.3000000000000007</v>
      </c>
      <c r="AH139" s="557">
        <v>0.2</v>
      </c>
      <c r="AI139" s="557">
        <v>4.4000000000000004</v>
      </c>
      <c r="AJ139" s="557">
        <v>5.9</v>
      </c>
      <c r="AK139" s="557">
        <v>1.33</v>
      </c>
      <c r="AM139" s="388">
        <v>69</v>
      </c>
      <c r="AN139" s="388">
        <v>0</v>
      </c>
      <c r="AO139" s="388">
        <v>17</v>
      </c>
      <c r="AP139" s="388">
        <v>4</v>
      </c>
      <c r="AQ139" s="388">
        <v>0</v>
      </c>
      <c r="AR139" s="388">
        <v>0</v>
      </c>
      <c r="AS139" s="388">
        <v>4</v>
      </c>
      <c r="AT139" s="388">
        <v>7</v>
      </c>
      <c r="AU139" s="388">
        <v>7</v>
      </c>
      <c r="AV139" s="548">
        <v>0.246</v>
      </c>
      <c r="AW139" s="548">
        <v>0.316</v>
      </c>
      <c r="AX139" s="548">
        <v>0.30399999999999999</v>
      </c>
      <c r="AY139" s="548">
        <v>0.62</v>
      </c>
      <c r="BA139" s="388">
        <v>69</v>
      </c>
      <c r="BB139" s="388">
        <v>0</v>
      </c>
      <c r="BC139" s="388">
        <v>17</v>
      </c>
      <c r="BD139" s="388">
        <v>4</v>
      </c>
      <c r="BE139" s="388">
        <v>0</v>
      </c>
      <c r="BF139" s="388">
        <v>1</v>
      </c>
      <c r="BG139" s="388">
        <v>6</v>
      </c>
      <c r="BH139" s="388">
        <v>11</v>
      </c>
      <c r="BI139" s="388">
        <v>17</v>
      </c>
      <c r="BJ139" s="548">
        <v>0.246</v>
      </c>
      <c r="BK139" s="548">
        <v>0.373</v>
      </c>
      <c r="BL139" s="548">
        <v>0.34799999999999998</v>
      </c>
      <c r="BM139" s="548">
        <v>0.72099999999999997</v>
      </c>
    </row>
    <row r="140" spans="1:65">
      <c r="A140" s="272" t="s">
        <v>8437</v>
      </c>
      <c r="B140" s="388" t="s">
        <v>8438</v>
      </c>
      <c r="C140" s="388" t="s">
        <v>10193</v>
      </c>
      <c r="D140" s="388">
        <v>23</v>
      </c>
      <c r="E140" s="388" t="s">
        <v>33</v>
      </c>
      <c r="F140" s="388" t="s">
        <v>34</v>
      </c>
      <c r="G140" s="388" t="s">
        <v>35</v>
      </c>
      <c r="H140" s="388">
        <v>3</v>
      </c>
      <c r="I140" s="388">
        <v>1</v>
      </c>
      <c r="J140" s="548">
        <v>0.75</v>
      </c>
      <c r="K140" s="556">
        <v>4.71</v>
      </c>
      <c r="L140" s="388">
        <v>35</v>
      </c>
      <c r="M140" s="388">
        <v>6</v>
      </c>
      <c r="N140" s="388">
        <v>5</v>
      </c>
      <c r="O140" s="388">
        <v>0</v>
      </c>
      <c r="P140" s="388">
        <v>0</v>
      </c>
      <c r="Q140" s="388">
        <v>0</v>
      </c>
      <c r="R140" s="557">
        <v>36.332999999999998</v>
      </c>
      <c r="S140" s="388">
        <v>35</v>
      </c>
      <c r="T140" s="388">
        <v>19</v>
      </c>
      <c r="U140" s="388">
        <v>19</v>
      </c>
      <c r="V140" s="388">
        <v>6</v>
      </c>
      <c r="W140" s="388">
        <v>13</v>
      </c>
      <c r="X140" s="388">
        <v>0</v>
      </c>
      <c r="Y140" s="388">
        <v>31</v>
      </c>
      <c r="Z140" s="388">
        <v>1</v>
      </c>
      <c r="AA140" s="388">
        <v>0</v>
      </c>
      <c r="AB140" s="388">
        <v>1</v>
      </c>
      <c r="AC140" s="388">
        <v>159</v>
      </c>
      <c r="AD140" s="388">
        <v>93</v>
      </c>
      <c r="AE140" s="388">
        <v>4.76</v>
      </c>
      <c r="AF140" s="548">
        <v>1.321</v>
      </c>
      <c r="AG140" s="557">
        <v>8.6999999999999993</v>
      </c>
      <c r="AH140" s="557">
        <v>1.5</v>
      </c>
      <c r="AI140" s="557">
        <v>3.2</v>
      </c>
      <c r="AJ140" s="557">
        <v>7.7</v>
      </c>
      <c r="AK140" s="557">
        <v>2.38</v>
      </c>
      <c r="AM140" s="388">
        <v>48</v>
      </c>
      <c r="AN140" s="388">
        <v>0</v>
      </c>
      <c r="AO140" s="388">
        <v>12</v>
      </c>
      <c r="AP140" s="388">
        <v>2</v>
      </c>
      <c r="AQ140" s="388">
        <v>0</v>
      </c>
      <c r="AR140" s="388">
        <v>1</v>
      </c>
      <c r="AS140" s="388">
        <v>9</v>
      </c>
      <c r="AT140" s="388">
        <v>7</v>
      </c>
      <c r="AU140" s="388">
        <v>12</v>
      </c>
      <c r="AV140" s="548">
        <v>0.25</v>
      </c>
      <c r="AW140" s="548">
        <v>0.35099999999999998</v>
      </c>
      <c r="AX140" s="548">
        <v>0.35399999999999998</v>
      </c>
      <c r="AY140" s="548">
        <v>0.70499999999999996</v>
      </c>
      <c r="BA140" s="388">
        <v>95</v>
      </c>
      <c r="BB140" s="388">
        <v>0</v>
      </c>
      <c r="BC140" s="388">
        <v>23</v>
      </c>
      <c r="BD140" s="388">
        <v>5</v>
      </c>
      <c r="BE140" s="388">
        <v>0</v>
      </c>
      <c r="BF140" s="388">
        <v>5</v>
      </c>
      <c r="BG140" s="388">
        <v>15</v>
      </c>
      <c r="BH140" s="388">
        <v>6</v>
      </c>
      <c r="BI140" s="388">
        <v>19</v>
      </c>
      <c r="BJ140" s="548">
        <v>0.24199999999999999</v>
      </c>
      <c r="BK140" s="548">
        <v>0.28399999999999997</v>
      </c>
      <c r="BL140" s="548">
        <v>0.45300000000000001</v>
      </c>
      <c r="BM140" s="548">
        <v>0.73699999999999999</v>
      </c>
    </row>
    <row r="141" spans="1:65">
      <c r="A141" s="272" t="s">
        <v>8479</v>
      </c>
      <c r="B141" s="388" t="s">
        <v>8480</v>
      </c>
      <c r="C141" s="388" t="s">
        <v>10193</v>
      </c>
      <c r="D141" s="388">
        <v>28</v>
      </c>
      <c r="E141" s="388" t="s">
        <v>38</v>
      </c>
      <c r="F141" s="388" t="s">
        <v>34</v>
      </c>
      <c r="G141" s="388" t="s">
        <v>10</v>
      </c>
      <c r="H141" s="388">
        <v>4</v>
      </c>
      <c r="I141" s="388">
        <v>2</v>
      </c>
      <c r="J141" s="548">
        <v>0.66700000000000004</v>
      </c>
      <c r="K141" s="556">
        <v>2.75</v>
      </c>
      <c r="L141" s="388">
        <v>18</v>
      </c>
      <c r="M141" s="388">
        <v>2</v>
      </c>
      <c r="N141" s="388">
        <v>4</v>
      </c>
      <c r="O141" s="388">
        <v>0</v>
      </c>
      <c r="P141" s="388">
        <v>0</v>
      </c>
      <c r="Q141" s="388">
        <v>0</v>
      </c>
      <c r="R141" s="557">
        <v>36</v>
      </c>
      <c r="S141" s="388">
        <v>20</v>
      </c>
      <c r="T141" s="388">
        <v>11</v>
      </c>
      <c r="U141" s="388">
        <v>11</v>
      </c>
      <c r="V141" s="388">
        <v>3</v>
      </c>
      <c r="W141" s="388">
        <v>12</v>
      </c>
      <c r="X141" s="388">
        <v>0</v>
      </c>
      <c r="Y141" s="388">
        <v>39</v>
      </c>
      <c r="Z141" s="388">
        <v>3</v>
      </c>
      <c r="AA141" s="388">
        <v>0</v>
      </c>
      <c r="AB141" s="388">
        <v>1</v>
      </c>
      <c r="AC141" s="388">
        <v>135</v>
      </c>
      <c r="AD141" s="388">
        <v>152</v>
      </c>
      <c r="AE141" s="388">
        <v>3.33</v>
      </c>
      <c r="AF141" s="548">
        <v>0.88900000000000001</v>
      </c>
      <c r="AG141" s="557">
        <v>5</v>
      </c>
      <c r="AH141" s="557">
        <v>0.8</v>
      </c>
      <c r="AI141" s="557">
        <v>3</v>
      </c>
      <c r="AJ141" s="557">
        <v>9.8000000000000007</v>
      </c>
      <c r="AK141" s="557">
        <v>3.25</v>
      </c>
      <c r="AM141" s="388">
        <v>61</v>
      </c>
      <c r="AN141" s="388">
        <v>0</v>
      </c>
      <c r="AO141" s="388">
        <v>10</v>
      </c>
      <c r="AP141" s="388">
        <v>3</v>
      </c>
      <c r="AQ141" s="388">
        <v>0</v>
      </c>
      <c r="AR141" s="388">
        <v>2</v>
      </c>
      <c r="AS141" s="388">
        <v>4</v>
      </c>
      <c r="AT141" s="388">
        <v>6</v>
      </c>
      <c r="AU141" s="388">
        <v>20</v>
      </c>
      <c r="AV141" s="548">
        <v>0.16400000000000001</v>
      </c>
      <c r="AW141" s="548">
        <v>0.23899999999999999</v>
      </c>
      <c r="AX141" s="548">
        <v>0.311</v>
      </c>
      <c r="AY141" s="548">
        <v>0.55000000000000004</v>
      </c>
      <c r="BA141" s="388">
        <v>57</v>
      </c>
      <c r="BB141" s="388">
        <v>0</v>
      </c>
      <c r="BC141" s="388">
        <v>10</v>
      </c>
      <c r="BD141" s="388">
        <v>1</v>
      </c>
      <c r="BE141" s="388">
        <v>0</v>
      </c>
      <c r="BF141" s="388">
        <v>1</v>
      </c>
      <c r="BG141" s="388">
        <v>6</v>
      </c>
      <c r="BH141" s="388">
        <v>6</v>
      </c>
      <c r="BI141" s="388">
        <v>19</v>
      </c>
      <c r="BJ141" s="548">
        <v>0.17499999999999999</v>
      </c>
      <c r="BK141" s="548">
        <v>0.28399999999999997</v>
      </c>
      <c r="BL141" s="548">
        <v>0.246</v>
      </c>
      <c r="BM141" s="548">
        <v>0.53</v>
      </c>
    </row>
    <row r="142" spans="1:65">
      <c r="A142" s="272" t="s">
        <v>8343</v>
      </c>
      <c r="B142" s="388" t="s">
        <v>8344</v>
      </c>
      <c r="C142" s="388" t="s">
        <v>10193</v>
      </c>
      <c r="D142" s="388">
        <v>25</v>
      </c>
      <c r="E142" s="388" t="s">
        <v>46</v>
      </c>
      <c r="F142" s="388" t="s">
        <v>43</v>
      </c>
      <c r="G142" s="388" t="s">
        <v>10</v>
      </c>
      <c r="H142" s="388">
        <v>3</v>
      </c>
      <c r="I142" s="388">
        <v>2</v>
      </c>
      <c r="J142" s="548">
        <v>0.6</v>
      </c>
      <c r="K142" s="556">
        <v>6.75</v>
      </c>
      <c r="L142" s="388">
        <v>36</v>
      </c>
      <c r="M142" s="388">
        <v>0</v>
      </c>
      <c r="N142" s="388">
        <v>10</v>
      </c>
      <c r="O142" s="388">
        <v>0</v>
      </c>
      <c r="P142" s="388">
        <v>0</v>
      </c>
      <c r="Q142" s="388">
        <v>0</v>
      </c>
      <c r="R142" s="557">
        <v>36</v>
      </c>
      <c r="S142" s="388">
        <v>43</v>
      </c>
      <c r="T142" s="388">
        <v>28</v>
      </c>
      <c r="U142" s="388">
        <v>27</v>
      </c>
      <c r="V142" s="388">
        <v>6</v>
      </c>
      <c r="W142" s="388">
        <v>15</v>
      </c>
      <c r="X142" s="388">
        <v>2</v>
      </c>
      <c r="Y142" s="388">
        <v>36</v>
      </c>
      <c r="Z142" s="388">
        <v>2</v>
      </c>
      <c r="AA142" s="388">
        <v>1</v>
      </c>
      <c r="AB142" s="388">
        <v>2</v>
      </c>
      <c r="AC142" s="388">
        <v>165</v>
      </c>
      <c r="AD142" s="388">
        <v>62</v>
      </c>
      <c r="AE142" s="388">
        <v>4.74</v>
      </c>
      <c r="AF142" s="548">
        <v>1.611</v>
      </c>
      <c r="AG142" s="557">
        <v>10.8</v>
      </c>
      <c r="AH142" s="557">
        <v>1.5</v>
      </c>
      <c r="AI142" s="557">
        <v>3.8</v>
      </c>
      <c r="AJ142" s="557">
        <v>9</v>
      </c>
      <c r="AK142" s="557">
        <v>2.4</v>
      </c>
      <c r="AM142" s="388">
        <v>58</v>
      </c>
      <c r="AN142" s="388">
        <v>0</v>
      </c>
      <c r="AO142" s="388">
        <v>19</v>
      </c>
      <c r="AP142" s="388">
        <v>1</v>
      </c>
      <c r="AQ142" s="388">
        <v>1</v>
      </c>
      <c r="AR142" s="388">
        <v>6</v>
      </c>
      <c r="AS142" s="388">
        <v>19</v>
      </c>
      <c r="AT142" s="388">
        <v>8</v>
      </c>
      <c r="AU142" s="388">
        <v>11</v>
      </c>
      <c r="AV142" s="548">
        <v>0.32800000000000001</v>
      </c>
      <c r="AW142" s="548">
        <v>0.41799999999999998</v>
      </c>
      <c r="AX142" s="548">
        <v>0.69</v>
      </c>
      <c r="AY142" s="548">
        <v>1.1080000000000001</v>
      </c>
      <c r="BA142" s="388">
        <v>89</v>
      </c>
      <c r="BB142" s="388">
        <v>0</v>
      </c>
      <c r="BC142" s="388">
        <v>24</v>
      </c>
      <c r="BD142" s="388">
        <v>6</v>
      </c>
      <c r="BE142" s="388">
        <v>1</v>
      </c>
      <c r="BF142" s="388">
        <v>0</v>
      </c>
      <c r="BG142" s="388">
        <v>12</v>
      </c>
      <c r="BH142" s="388">
        <v>7</v>
      </c>
      <c r="BI142" s="388">
        <v>25</v>
      </c>
      <c r="BJ142" s="548">
        <v>0.27</v>
      </c>
      <c r="BK142" s="548">
        <v>0.32700000000000001</v>
      </c>
      <c r="BL142" s="548">
        <v>0.36</v>
      </c>
      <c r="BM142" s="548">
        <v>0.68700000000000006</v>
      </c>
    </row>
    <row r="143" spans="1:65">
      <c r="A143" s="272" t="s">
        <v>8295</v>
      </c>
      <c r="B143" s="388" t="s">
        <v>8296</v>
      </c>
      <c r="C143" s="388" t="s">
        <v>10193</v>
      </c>
      <c r="D143" s="388">
        <v>32</v>
      </c>
      <c r="E143" s="388" t="s">
        <v>124</v>
      </c>
      <c r="F143" s="388" t="s">
        <v>43</v>
      </c>
      <c r="G143" s="388" t="s">
        <v>10</v>
      </c>
      <c r="H143" s="388">
        <v>1</v>
      </c>
      <c r="I143" s="388">
        <v>1</v>
      </c>
      <c r="J143" s="548">
        <v>0.5</v>
      </c>
      <c r="K143" s="556">
        <v>5.55</v>
      </c>
      <c r="L143" s="388">
        <v>32</v>
      </c>
      <c r="M143" s="388">
        <v>0</v>
      </c>
      <c r="N143" s="388">
        <v>12</v>
      </c>
      <c r="O143" s="388">
        <v>0</v>
      </c>
      <c r="P143" s="388">
        <v>0</v>
      </c>
      <c r="Q143" s="388">
        <v>1</v>
      </c>
      <c r="R143" s="557">
        <v>35.667000000000002</v>
      </c>
      <c r="S143" s="388">
        <v>42</v>
      </c>
      <c r="T143" s="388">
        <v>27</v>
      </c>
      <c r="U143" s="388">
        <v>22</v>
      </c>
      <c r="V143" s="388">
        <v>4</v>
      </c>
      <c r="W143" s="388">
        <v>12</v>
      </c>
      <c r="X143" s="388">
        <v>2</v>
      </c>
      <c r="Y143" s="388">
        <v>30</v>
      </c>
      <c r="Z143" s="388">
        <v>3</v>
      </c>
      <c r="AA143" s="388">
        <v>0</v>
      </c>
      <c r="AB143" s="388">
        <v>3</v>
      </c>
      <c r="AC143" s="388">
        <v>162</v>
      </c>
      <c r="AD143" s="388">
        <v>66</v>
      </c>
      <c r="AE143" s="388">
        <v>4.2</v>
      </c>
      <c r="AF143" s="548">
        <v>1.514</v>
      </c>
      <c r="AG143" s="557">
        <v>10.6</v>
      </c>
      <c r="AH143" s="557">
        <v>1</v>
      </c>
      <c r="AI143" s="557">
        <v>3</v>
      </c>
      <c r="AJ143" s="557">
        <v>7.6</v>
      </c>
      <c r="AK143" s="557">
        <v>2.5</v>
      </c>
      <c r="AM143" s="388">
        <v>69</v>
      </c>
      <c r="AN143" s="388">
        <v>0</v>
      </c>
      <c r="AO143" s="388">
        <v>19</v>
      </c>
      <c r="AP143" s="388">
        <v>4</v>
      </c>
      <c r="AQ143" s="388">
        <v>1</v>
      </c>
      <c r="AR143" s="388">
        <v>3</v>
      </c>
      <c r="AS143" s="388">
        <v>14</v>
      </c>
      <c r="AT143" s="388">
        <v>8</v>
      </c>
      <c r="AU143" s="388">
        <v>14</v>
      </c>
      <c r="AV143" s="548">
        <v>0.27500000000000002</v>
      </c>
      <c r="AW143" s="548">
        <v>0.36699999999999999</v>
      </c>
      <c r="AX143" s="548">
        <v>0.49299999999999999</v>
      </c>
      <c r="AY143" s="548">
        <v>0.86</v>
      </c>
      <c r="BA143" s="388">
        <v>75</v>
      </c>
      <c r="BB143" s="388">
        <v>0</v>
      </c>
      <c r="BC143" s="388">
        <v>23</v>
      </c>
      <c r="BD143" s="388">
        <v>7</v>
      </c>
      <c r="BE143" s="388">
        <v>1</v>
      </c>
      <c r="BF143" s="388">
        <v>1</v>
      </c>
      <c r="BG143" s="388">
        <v>13</v>
      </c>
      <c r="BH143" s="388">
        <v>4</v>
      </c>
      <c r="BI143" s="388">
        <v>16</v>
      </c>
      <c r="BJ143" s="548">
        <v>0.307</v>
      </c>
      <c r="BK143" s="548">
        <v>0.34599999999999997</v>
      </c>
      <c r="BL143" s="548">
        <v>0.46700000000000003</v>
      </c>
      <c r="BM143" s="548">
        <v>0.81299999999999994</v>
      </c>
    </row>
    <row r="144" spans="1:65">
      <c r="A144" s="272" t="s">
        <v>8335</v>
      </c>
      <c r="B144" s="388" t="s">
        <v>8336</v>
      </c>
      <c r="C144" s="388" t="s">
        <v>10193</v>
      </c>
      <c r="D144" s="388">
        <v>26</v>
      </c>
      <c r="E144" s="388" t="s">
        <v>44</v>
      </c>
      <c r="F144" s="388" t="s">
        <v>34</v>
      </c>
      <c r="G144" s="388" t="s">
        <v>35</v>
      </c>
      <c r="H144" s="388">
        <v>2</v>
      </c>
      <c r="I144" s="388">
        <v>0</v>
      </c>
      <c r="J144" s="548">
        <v>1</v>
      </c>
      <c r="K144" s="556">
        <v>3.28</v>
      </c>
      <c r="L144" s="388">
        <v>37</v>
      </c>
      <c r="M144" s="388">
        <v>0</v>
      </c>
      <c r="N144" s="388">
        <v>9</v>
      </c>
      <c r="O144" s="388">
        <v>0</v>
      </c>
      <c r="P144" s="388">
        <v>0</v>
      </c>
      <c r="Q144" s="388">
        <v>0</v>
      </c>
      <c r="R144" s="557">
        <v>35.667000000000002</v>
      </c>
      <c r="S144" s="388">
        <v>33</v>
      </c>
      <c r="T144" s="388">
        <v>13</v>
      </c>
      <c r="U144" s="388">
        <v>13</v>
      </c>
      <c r="V144" s="388">
        <v>3</v>
      </c>
      <c r="W144" s="388">
        <v>14</v>
      </c>
      <c r="X144" s="388">
        <v>4</v>
      </c>
      <c r="Y144" s="388">
        <v>40</v>
      </c>
      <c r="Z144" s="388">
        <v>2</v>
      </c>
      <c r="AA144" s="388">
        <v>0</v>
      </c>
      <c r="AB144" s="388">
        <v>2</v>
      </c>
      <c r="AC144" s="388">
        <v>151</v>
      </c>
      <c r="AD144" s="388">
        <v>129</v>
      </c>
      <c r="AE144" s="388">
        <v>3.36</v>
      </c>
      <c r="AF144" s="548">
        <v>1.3180000000000001</v>
      </c>
      <c r="AG144" s="557">
        <v>8.3000000000000007</v>
      </c>
      <c r="AH144" s="557">
        <v>0.8</v>
      </c>
      <c r="AI144" s="557">
        <v>3.5</v>
      </c>
      <c r="AJ144" s="557">
        <v>10.1</v>
      </c>
      <c r="AK144" s="557">
        <v>2.86</v>
      </c>
      <c r="AM144" s="388">
        <v>60</v>
      </c>
      <c r="AN144" s="388">
        <v>0</v>
      </c>
      <c r="AO144" s="388">
        <v>14</v>
      </c>
      <c r="AP144" s="388">
        <v>2</v>
      </c>
      <c r="AQ144" s="388">
        <v>0</v>
      </c>
      <c r="AR144" s="388">
        <v>1</v>
      </c>
      <c r="AS144" s="388">
        <v>5</v>
      </c>
      <c r="AT144" s="388">
        <v>1</v>
      </c>
      <c r="AU144" s="388">
        <v>18</v>
      </c>
      <c r="AV144" s="548">
        <v>0.23300000000000001</v>
      </c>
      <c r="AW144" s="548">
        <v>0.25800000000000001</v>
      </c>
      <c r="AX144" s="548">
        <v>0.317</v>
      </c>
      <c r="AY144" s="548">
        <v>0.57499999999999996</v>
      </c>
      <c r="BA144" s="388">
        <v>75</v>
      </c>
      <c r="BB144" s="388">
        <v>0</v>
      </c>
      <c r="BC144" s="388">
        <v>19</v>
      </c>
      <c r="BD144" s="388">
        <v>6</v>
      </c>
      <c r="BE144" s="388">
        <v>0</v>
      </c>
      <c r="BF144" s="388">
        <v>2</v>
      </c>
      <c r="BG144" s="388">
        <v>9</v>
      </c>
      <c r="BH144" s="388">
        <v>13</v>
      </c>
      <c r="BI144" s="388">
        <v>22</v>
      </c>
      <c r="BJ144" s="548">
        <v>0.253</v>
      </c>
      <c r="BK144" s="548">
        <v>0.371</v>
      </c>
      <c r="BL144" s="548">
        <v>0.41299999999999998</v>
      </c>
      <c r="BM144" s="548">
        <v>0.78400000000000003</v>
      </c>
    </row>
    <row r="145" spans="1:65">
      <c r="A145" s="272" t="s">
        <v>8456</v>
      </c>
      <c r="B145" s="388" t="s">
        <v>8457</v>
      </c>
      <c r="C145" s="388" t="s">
        <v>10193</v>
      </c>
      <c r="D145" s="388">
        <v>29</v>
      </c>
      <c r="E145" s="388" t="s">
        <v>124</v>
      </c>
      <c r="F145" s="388" t="s">
        <v>43</v>
      </c>
      <c r="G145" s="388" t="s">
        <v>10</v>
      </c>
      <c r="H145" s="388">
        <v>4</v>
      </c>
      <c r="I145" s="388">
        <v>2</v>
      </c>
      <c r="J145" s="548">
        <v>0.66700000000000004</v>
      </c>
      <c r="K145" s="556">
        <v>4.33</v>
      </c>
      <c r="L145" s="388">
        <v>32</v>
      </c>
      <c r="M145" s="388">
        <v>0</v>
      </c>
      <c r="N145" s="388">
        <v>5</v>
      </c>
      <c r="O145" s="388">
        <v>0</v>
      </c>
      <c r="P145" s="388">
        <v>0</v>
      </c>
      <c r="Q145" s="388">
        <v>0</v>
      </c>
      <c r="R145" s="557">
        <v>35.332999999999998</v>
      </c>
      <c r="S145" s="388">
        <v>34</v>
      </c>
      <c r="T145" s="388">
        <v>21</v>
      </c>
      <c r="U145" s="388">
        <v>17</v>
      </c>
      <c r="V145" s="388">
        <v>2</v>
      </c>
      <c r="W145" s="388">
        <v>13</v>
      </c>
      <c r="X145" s="388">
        <v>4</v>
      </c>
      <c r="Y145" s="388">
        <v>27</v>
      </c>
      <c r="Z145" s="388">
        <v>4</v>
      </c>
      <c r="AA145" s="388">
        <v>0</v>
      </c>
      <c r="AB145" s="388">
        <v>1</v>
      </c>
      <c r="AC145" s="388">
        <v>154</v>
      </c>
      <c r="AD145" s="388">
        <v>85</v>
      </c>
      <c r="AE145" s="388">
        <v>3.81</v>
      </c>
      <c r="AF145" s="548">
        <v>1.33</v>
      </c>
      <c r="AG145" s="557">
        <v>8.6999999999999993</v>
      </c>
      <c r="AH145" s="557">
        <v>0.5</v>
      </c>
      <c r="AI145" s="557">
        <v>3.3</v>
      </c>
      <c r="AJ145" s="557">
        <v>6.9</v>
      </c>
      <c r="AK145" s="557">
        <v>2.08</v>
      </c>
      <c r="AM145" s="388">
        <v>55</v>
      </c>
      <c r="AN145" s="388">
        <v>0</v>
      </c>
      <c r="AO145" s="388">
        <v>14</v>
      </c>
      <c r="AP145" s="388">
        <v>4</v>
      </c>
      <c r="AQ145" s="388">
        <v>0</v>
      </c>
      <c r="AR145" s="388">
        <v>2</v>
      </c>
      <c r="AS145" s="388">
        <v>10</v>
      </c>
      <c r="AT145" s="388">
        <v>8</v>
      </c>
      <c r="AU145" s="388">
        <v>15</v>
      </c>
      <c r="AV145" s="548">
        <v>0.255</v>
      </c>
      <c r="AW145" s="548">
        <v>0.35399999999999998</v>
      </c>
      <c r="AX145" s="548">
        <v>0.436</v>
      </c>
      <c r="AY145" s="548">
        <v>0.79</v>
      </c>
      <c r="BA145" s="388">
        <v>79</v>
      </c>
      <c r="BB145" s="388">
        <v>0</v>
      </c>
      <c r="BC145" s="388">
        <v>20</v>
      </c>
      <c r="BD145" s="388">
        <v>4</v>
      </c>
      <c r="BE145" s="388">
        <v>0</v>
      </c>
      <c r="BF145" s="388">
        <v>0</v>
      </c>
      <c r="BG145" s="388">
        <v>9</v>
      </c>
      <c r="BH145" s="388">
        <v>5</v>
      </c>
      <c r="BI145" s="388">
        <v>12</v>
      </c>
      <c r="BJ145" s="548">
        <v>0.253</v>
      </c>
      <c r="BK145" s="548">
        <v>0.318</v>
      </c>
      <c r="BL145" s="548">
        <v>0.30399999999999999</v>
      </c>
      <c r="BM145" s="548">
        <v>0.622</v>
      </c>
    </row>
    <row r="146" spans="1:65">
      <c r="A146" s="272" t="s">
        <v>10342</v>
      </c>
      <c r="B146" s="388" t="s">
        <v>10343</v>
      </c>
      <c r="C146" s="388" t="s">
        <v>10193</v>
      </c>
      <c r="D146" s="388">
        <v>33</v>
      </c>
      <c r="E146" s="388" t="s">
        <v>128</v>
      </c>
      <c r="F146" s="388" t="s">
        <v>43</v>
      </c>
      <c r="G146" s="388" t="s">
        <v>10</v>
      </c>
      <c r="H146" s="388">
        <v>0</v>
      </c>
      <c r="I146" s="388">
        <v>1</v>
      </c>
      <c r="J146" s="548">
        <v>0</v>
      </c>
      <c r="K146" s="556">
        <v>5.4</v>
      </c>
      <c r="L146" s="388">
        <v>27</v>
      </c>
      <c r="M146" s="388">
        <v>0</v>
      </c>
      <c r="N146" s="388">
        <v>9</v>
      </c>
      <c r="O146" s="388">
        <v>0</v>
      </c>
      <c r="P146" s="388">
        <v>0</v>
      </c>
      <c r="Q146" s="388">
        <v>0</v>
      </c>
      <c r="R146" s="557">
        <v>35</v>
      </c>
      <c r="S146" s="388">
        <v>32</v>
      </c>
      <c r="T146" s="388">
        <v>23</v>
      </c>
      <c r="U146" s="388">
        <v>21</v>
      </c>
      <c r="V146" s="388">
        <v>7</v>
      </c>
      <c r="W146" s="388">
        <v>12</v>
      </c>
      <c r="X146" s="388">
        <v>2</v>
      </c>
      <c r="Y146" s="388">
        <v>37</v>
      </c>
      <c r="Z146" s="388">
        <v>2</v>
      </c>
      <c r="AA146" s="388">
        <v>0</v>
      </c>
      <c r="AB146" s="388">
        <v>0</v>
      </c>
      <c r="AC146" s="388">
        <v>149</v>
      </c>
      <c r="AD146" s="388">
        <v>72</v>
      </c>
      <c r="AE146" s="388">
        <v>4.8499999999999996</v>
      </c>
      <c r="AF146" s="548">
        <v>1.2569999999999999</v>
      </c>
      <c r="AG146" s="557">
        <v>8.1999999999999993</v>
      </c>
      <c r="AH146" s="557">
        <v>1.8</v>
      </c>
      <c r="AI146" s="557">
        <v>3.1</v>
      </c>
      <c r="AJ146" s="557">
        <v>9.5</v>
      </c>
      <c r="AK146" s="557">
        <v>3.08</v>
      </c>
      <c r="AM146" s="388">
        <v>62</v>
      </c>
      <c r="AN146" s="388">
        <v>0</v>
      </c>
      <c r="AO146" s="388">
        <v>17</v>
      </c>
      <c r="AP146" s="388">
        <v>4</v>
      </c>
      <c r="AQ146" s="388">
        <v>0</v>
      </c>
      <c r="AR146" s="388">
        <v>4</v>
      </c>
      <c r="AS146" s="388">
        <v>15</v>
      </c>
      <c r="AT146" s="388">
        <v>10</v>
      </c>
      <c r="AU146" s="388">
        <v>19</v>
      </c>
      <c r="AV146" s="548">
        <v>0.27400000000000002</v>
      </c>
      <c r="AW146" s="548">
        <v>0.38400000000000001</v>
      </c>
      <c r="AX146" s="548">
        <v>0.53200000000000003</v>
      </c>
      <c r="AY146" s="548">
        <v>0.91600000000000004</v>
      </c>
      <c r="BA146" s="388">
        <v>71</v>
      </c>
      <c r="BB146" s="388">
        <v>0</v>
      </c>
      <c r="BC146" s="388">
        <v>15</v>
      </c>
      <c r="BD146" s="388">
        <v>2</v>
      </c>
      <c r="BE146" s="388">
        <v>0</v>
      </c>
      <c r="BF146" s="388">
        <v>3</v>
      </c>
      <c r="BG146" s="388">
        <v>10</v>
      </c>
      <c r="BH146" s="388">
        <v>2</v>
      </c>
      <c r="BI146" s="388">
        <v>18</v>
      </c>
      <c r="BJ146" s="548">
        <v>0.21099999999999999</v>
      </c>
      <c r="BK146" s="548">
        <v>0.24299999999999999</v>
      </c>
      <c r="BL146" s="548">
        <v>0.36599999999999999</v>
      </c>
      <c r="BM146" s="548">
        <v>0.60899999999999999</v>
      </c>
    </row>
    <row r="147" spans="1:65">
      <c r="A147" s="272" t="s">
        <v>10344</v>
      </c>
      <c r="B147" s="388" t="s">
        <v>10345</v>
      </c>
      <c r="C147" s="388" t="s">
        <v>10193</v>
      </c>
      <c r="D147" s="388">
        <v>25</v>
      </c>
      <c r="E147" s="388" t="s">
        <v>46</v>
      </c>
      <c r="F147" s="388" t="s">
        <v>43</v>
      </c>
      <c r="G147" s="388" t="s">
        <v>35</v>
      </c>
      <c r="H147" s="388">
        <v>1</v>
      </c>
      <c r="I147" s="388">
        <v>2</v>
      </c>
      <c r="J147" s="548">
        <v>0.33300000000000002</v>
      </c>
      <c r="K147" s="556">
        <v>4.1500000000000004</v>
      </c>
      <c r="L147" s="388">
        <v>32</v>
      </c>
      <c r="M147" s="388">
        <v>0</v>
      </c>
      <c r="N147" s="388">
        <v>10</v>
      </c>
      <c r="O147" s="388">
        <v>0</v>
      </c>
      <c r="P147" s="388">
        <v>0</v>
      </c>
      <c r="Q147" s="388">
        <v>0</v>
      </c>
      <c r="R147" s="557">
        <v>34.667000000000002</v>
      </c>
      <c r="S147" s="388">
        <v>35</v>
      </c>
      <c r="T147" s="388">
        <v>20</v>
      </c>
      <c r="U147" s="388">
        <v>16</v>
      </c>
      <c r="V147" s="388">
        <v>4</v>
      </c>
      <c r="W147" s="388">
        <v>12</v>
      </c>
      <c r="X147" s="388">
        <v>1</v>
      </c>
      <c r="Y147" s="388">
        <v>38</v>
      </c>
      <c r="Z147" s="388">
        <v>2</v>
      </c>
      <c r="AA147" s="388">
        <v>1</v>
      </c>
      <c r="AB147" s="388">
        <v>4</v>
      </c>
      <c r="AC147" s="388">
        <v>151</v>
      </c>
      <c r="AD147" s="388">
        <v>101</v>
      </c>
      <c r="AE147" s="388">
        <v>3.68</v>
      </c>
      <c r="AF147" s="548">
        <v>1.3560000000000001</v>
      </c>
      <c r="AG147" s="557">
        <v>9.1</v>
      </c>
      <c r="AH147" s="557">
        <v>1</v>
      </c>
      <c r="AI147" s="557">
        <v>3.1</v>
      </c>
      <c r="AJ147" s="557">
        <v>9.9</v>
      </c>
      <c r="AK147" s="557">
        <v>3.17</v>
      </c>
      <c r="AM147" s="388">
        <v>58</v>
      </c>
      <c r="AN147" s="388">
        <v>0</v>
      </c>
      <c r="AO147" s="388">
        <v>17</v>
      </c>
      <c r="AP147" s="388">
        <v>5</v>
      </c>
      <c r="AQ147" s="388">
        <v>2</v>
      </c>
      <c r="AR147" s="388">
        <v>3</v>
      </c>
      <c r="AS147" s="388">
        <v>12</v>
      </c>
      <c r="AT147" s="388">
        <v>6</v>
      </c>
      <c r="AU147" s="388">
        <v>17</v>
      </c>
      <c r="AV147" s="548">
        <v>0.29299999999999998</v>
      </c>
      <c r="AW147" s="548">
        <v>0.36899999999999999</v>
      </c>
      <c r="AX147" s="548">
        <v>0.60299999999999998</v>
      </c>
      <c r="AY147" s="548">
        <v>0.97199999999999998</v>
      </c>
      <c r="BA147" s="388">
        <v>74</v>
      </c>
      <c r="BB147" s="388">
        <v>0</v>
      </c>
      <c r="BC147" s="388">
        <v>18</v>
      </c>
      <c r="BD147" s="388">
        <v>8</v>
      </c>
      <c r="BE147" s="388">
        <v>0</v>
      </c>
      <c r="BF147" s="388">
        <v>1</v>
      </c>
      <c r="BG147" s="388">
        <v>13</v>
      </c>
      <c r="BH147" s="388">
        <v>6</v>
      </c>
      <c r="BI147" s="388">
        <v>21</v>
      </c>
      <c r="BJ147" s="548">
        <v>0.24299999999999999</v>
      </c>
      <c r="BK147" s="548">
        <v>0.29399999999999998</v>
      </c>
      <c r="BL147" s="548">
        <v>0.39200000000000002</v>
      </c>
      <c r="BM147" s="548">
        <v>0.68600000000000005</v>
      </c>
    </row>
    <row r="148" spans="1:65">
      <c r="A148" s="272" t="s">
        <v>8406</v>
      </c>
      <c r="B148" s="388" t="s">
        <v>8407</v>
      </c>
      <c r="C148" s="388" t="s">
        <v>10193</v>
      </c>
      <c r="D148" s="388">
        <v>29</v>
      </c>
      <c r="E148" s="388" t="s">
        <v>64</v>
      </c>
      <c r="F148" s="388" t="s">
        <v>34</v>
      </c>
      <c r="G148" s="388" t="s">
        <v>35</v>
      </c>
      <c r="H148" s="388">
        <v>1</v>
      </c>
      <c r="I148" s="388">
        <v>0</v>
      </c>
      <c r="J148" s="548">
        <v>1</v>
      </c>
      <c r="K148" s="556">
        <v>3.93</v>
      </c>
      <c r="L148" s="388">
        <v>31</v>
      </c>
      <c r="M148" s="388">
        <v>0</v>
      </c>
      <c r="N148" s="388">
        <v>5</v>
      </c>
      <c r="O148" s="388">
        <v>0</v>
      </c>
      <c r="P148" s="388">
        <v>0</v>
      </c>
      <c r="Q148" s="388">
        <v>2</v>
      </c>
      <c r="R148" s="557">
        <v>34.332999999999998</v>
      </c>
      <c r="S148" s="388">
        <v>38</v>
      </c>
      <c r="T148" s="388">
        <v>15</v>
      </c>
      <c r="U148" s="388">
        <v>15</v>
      </c>
      <c r="V148" s="388">
        <v>0</v>
      </c>
      <c r="W148" s="388">
        <v>5</v>
      </c>
      <c r="X148" s="388">
        <v>1</v>
      </c>
      <c r="Y148" s="388">
        <v>19</v>
      </c>
      <c r="Z148" s="388">
        <v>1</v>
      </c>
      <c r="AA148" s="388">
        <v>0</v>
      </c>
      <c r="AB148" s="388">
        <v>0</v>
      </c>
      <c r="AC148" s="388">
        <v>141</v>
      </c>
      <c r="AD148" s="388">
        <v>106</v>
      </c>
      <c r="AE148" s="388">
        <v>2.58</v>
      </c>
      <c r="AF148" s="548">
        <v>1.252</v>
      </c>
      <c r="AG148" s="557">
        <v>10</v>
      </c>
      <c r="AH148" s="557">
        <v>0</v>
      </c>
      <c r="AI148" s="557">
        <v>1.3</v>
      </c>
      <c r="AJ148" s="557">
        <v>5</v>
      </c>
      <c r="AK148" s="557">
        <v>3.8</v>
      </c>
      <c r="AM148" s="388">
        <v>53</v>
      </c>
      <c r="AN148" s="388">
        <v>0</v>
      </c>
      <c r="AO148" s="388">
        <v>11</v>
      </c>
      <c r="AP148" s="388">
        <v>5</v>
      </c>
      <c r="AQ148" s="388">
        <v>0</v>
      </c>
      <c r="AR148" s="388">
        <v>0</v>
      </c>
      <c r="AS148" s="388">
        <v>6</v>
      </c>
      <c r="AT148" s="388">
        <v>1</v>
      </c>
      <c r="AU148" s="388">
        <v>8</v>
      </c>
      <c r="AV148" s="548">
        <v>0.20799999999999999</v>
      </c>
      <c r="AW148" s="548">
        <v>0.222</v>
      </c>
      <c r="AX148" s="548">
        <v>0.30199999999999999</v>
      </c>
      <c r="AY148" s="548">
        <v>0.52400000000000002</v>
      </c>
      <c r="BA148" s="388">
        <v>81</v>
      </c>
      <c r="BB148" s="388">
        <v>0</v>
      </c>
      <c r="BC148" s="388">
        <v>27</v>
      </c>
      <c r="BD148" s="388">
        <v>7</v>
      </c>
      <c r="BE148" s="388">
        <v>0</v>
      </c>
      <c r="BF148" s="388">
        <v>0</v>
      </c>
      <c r="BG148" s="388">
        <v>9</v>
      </c>
      <c r="BH148" s="388">
        <v>4</v>
      </c>
      <c r="BI148" s="388">
        <v>11</v>
      </c>
      <c r="BJ148" s="548">
        <v>0.33300000000000002</v>
      </c>
      <c r="BK148" s="548">
        <v>0.36799999999999999</v>
      </c>
      <c r="BL148" s="548">
        <v>0.42</v>
      </c>
      <c r="BM148" s="548">
        <v>0.78800000000000003</v>
      </c>
    </row>
    <row r="149" spans="1:65">
      <c r="A149" s="272" t="s">
        <v>8111</v>
      </c>
      <c r="B149" s="388" t="s">
        <v>8112</v>
      </c>
      <c r="C149" s="388" t="s">
        <v>10193</v>
      </c>
      <c r="D149" s="388">
        <v>29</v>
      </c>
      <c r="E149" s="388" t="s">
        <v>40</v>
      </c>
      <c r="F149" s="388" t="s">
        <v>34</v>
      </c>
      <c r="G149" s="388" t="s">
        <v>10</v>
      </c>
      <c r="H149" s="388">
        <v>1</v>
      </c>
      <c r="I149" s="388">
        <v>0</v>
      </c>
      <c r="J149" s="548">
        <v>1</v>
      </c>
      <c r="K149" s="556">
        <v>3.67</v>
      </c>
      <c r="L149" s="388">
        <v>37</v>
      </c>
      <c r="M149" s="388">
        <v>0</v>
      </c>
      <c r="N149" s="388">
        <v>30</v>
      </c>
      <c r="O149" s="388">
        <v>0</v>
      </c>
      <c r="P149" s="388">
        <v>0</v>
      </c>
      <c r="Q149" s="388">
        <v>14</v>
      </c>
      <c r="R149" s="557">
        <v>34.332999999999998</v>
      </c>
      <c r="S149" s="388">
        <v>28</v>
      </c>
      <c r="T149" s="388">
        <v>14</v>
      </c>
      <c r="U149" s="388">
        <v>14</v>
      </c>
      <c r="V149" s="388">
        <v>4</v>
      </c>
      <c r="W149" s="388">
        <v>23</v>
      </c>
      <c r="X149" s="388">
        <v>1</v>
      </c>
      <c r="Y149" s="388">
        <v>35</v>
      </c>
      <c r="Z149" s="388">
        <v>1</v>
      </c>
      <c r="AA149" s="388">
        <v>0</v>
      </c>
      <c r="AB149" s="388">
        <v>4</v>
      </c>
      <c r="AC149" s="388">
        <v>149</v>
      </c>
      <c r="AD149" s="388">
        <v>118</v>
      </c>
      <c r="AE149" s="388">
        <v>4.7300000000000004</v>
      </c>
      <c r="AF149" s="548">
        <v>1.4850000000000001</v>
      </c>
      <c r="AG149" s="557">
        <v>7.3</v>
      </c>
      <c r="AH149" s="557">
        <v>1</v>
      </c>
      <c r="AI149" s="557">
        <v>6</v>
      </c>
      <c r="AJ149" s="557">
        <v>9.1999999999999993</v>
      </c>
      <c r="AK149" s="557">
        <v>1.52</v>
      </c>
      <c r="AM149" s="388">
        <v>63</v>
      </c>
      <c r="AN149" s="388">
        <v>0</v>
      </c>
      <c r="AO149" s="388">
        <v>12</v>
      </c>
      <c r="AP149" s="388">
        <v>2</v>
      </c>
      <c r="AQ149" s="388">
        <v>1</v>
      </c>
      <c r="AR149" s="388">
        <v>2</v>
      </c>
      <c r="AS149" s="388">
        <v>8</v>
      </c>
      <c r="AT149" s="388">
        <v>14</v>
      </c>
      <c r="AU149" s="388">
        <v>20</v>
      </c>
      <c r="AV149" s="548">
        <v>0.19</v>
      </c>
      <c r="AW149" s="548">
        <v>0.33800000000000002</v>
      </c>
      <c r="AX149" s="548">
        <v>0.34899999999999998</v>
      </c>
      <c r="AY149" s="548">
        <v>0.68700000000000006</v>
      </c>
      <c r="BA149" s="388">
        <v>59</v>
      </c>
      <c r="BB149" s="388">
        <v>0</v>
      </c>
      <c r="BC149" s="388">
        <v>16</v>
      </c>
      <c r="BD149" s="388">
        <v>1</v>
      </c>
      <c r="BE149" s="388">
        <v>1</v>
      </c>
      <c r="BF149" s="388">
        <v>2</v>
      </c>
      <c r="BG149" s="388">
        <v>7</v>
      </c>
      <c r="BH149" s="388">
        <v>9</v>
      </c>
      <c r="BI149" s="388">
        <v>15</v>
      </c>
      <c r="BJ149" s="548">
        <v>0.27100000000000002</v>
      </c>
      <c r="BK149" s="548">
        <v>0.36799999999999999</v>
      </c>
      <c r="BL149" s="548">
        <v>0.42399999999999999</v>
      </c>
      <c r="BM149" s="548">
        <v>0.79200000000000004</v>
      </c>
    </row>
    <row r="150" spans="1:65">
      <c r="A150" s="272" t="s">
        <v>8075</v>
      </c>
      <c r="B150" s="388" t="s">
        <v>8076</v>
      </c>
      <c r="C150" s="388" t="s">
        <v>10193</v>
      </c>
      <c r="D150" s="388">
        <v>28</v>
      </c>
      <c r="E150" s="388" t="s">
        <v>88</v>
      </c>
      <c r="F150" s="388" t="s">
        <v>34</v>
      </c>
      <c r="G150" s="388" t="s">
        <v>10</v>
      </c>
      <c r="H150" s="388">
        <v>4</v>
      </c>
      <c r="I150" s="388">
        <v>1</v>
      </c>
      <c r="J150" s="548">
        <v>0.8</v>
      </c>
      <c r="K150" s="556">
        <v>4.46</v>
      </c>
      <c r="L150" s="388">
        <v>31</v>
      </c>
      <c r="M150" s="388">
        <v>0</v>
      </c>
      <c r="N150" s="388">
        <v>13</v>
      </c>
      <c r="O150" s="388">
        <v>0</v>
      </c>
      <c r="P150" s="388">
        <v>0</v>
      </c>
      <c r="Q150" s="388">
        <v>1</v>
      </c>
      <c r="R150" s="557">
        <v>34.332999999999998</v>
      </c>
      <c r="S150" s="388">
        <v>41</v>
      </c>
      <c r="T150" s="388">
        <v>17</v>
      </c>
      <c r="U150" s="388">
        <v>17</v>
      </c>
      <c r="V150" s="388">
        <v>6</v>
      </c>
      <c r="W150" s="388">
        <v>13</v>
      </c>
      <c r="X150" s="388">
        <v>1</v>
      </c>
      <c r="Y150" s="388">
        <v>16</v>
      </c>
      <c r="Z150" s="388">
        <v>2</v>
      </c>
      <c r="AA150" s="388">
        <v>0</v>
      </c>
      <c r="AB150" s="388">
        <v>2</v>
      </c>
      <c r="AC150" s="388">
        <v>158</v>
      </c>
      <c r="AD150" s="388">
        <v>99</v>
      </c>
      <c r="AE150" s="388">
        <v>5.81</v>
      </c>
      <c r="AF150" s="548">
        <v>1.573</v>
      </c>
      <c r="AG150" s="557">
        <v>10.7</v>
      </c>
      <c r="AH150" s="557">
        <v>1.6</v>
      </c>
      <c r="AI150" s="557">
        <v>3.4</v>
      </c>
      <c r="AJ150" s="557">
        <v>4.2</v>
      </c>
      <c r="AK150" s="557">
        <v>1.23</v>
      </c>
      <c r="AM150" s="388">
        <v>63</v>
      </c>
      <c r="AN150" s="388">
        <v>0</v>
      </c>
      <c r="AO150" s="388">
        <v>22</v>
      </c>
      <c r="AP150" s="388">
        <v>4</v>
      </c>
      <c r="AQ150" s="388">
        <v>1</v>
      </c>
      <c r="AR150" s="388">
        <v>4</v>
      </c>
      <c r="AS150" s="388">
        <v>18</v>
      </c>
      <c r="AT150" s="388">
        <v>7</v>
      </c>
      <c r="AU150" s="388">
        <v>7</v>
      </c>
      <c r="AV150" s="548">
        <v>0.34899999999999998</v>
      </c>
      <c r="AW150" s="548">
        <v>0.41699999999999998</v>
      </c>
      <c r="AX150" s="548">
        <v>0.63500000000000001</v>
      </c>
      <c r="AY150" s="548">
        <v>1.052</v>
      </c>
      <c r="BA150" s="388">
        <v>77</v>
      </c>
      <c r="BB150" s="388">
        <v>0</v>
      </c>
      <c r="BC150" s="388">
        <v>19</v>
      </c>
      <c r="BD150" s="388">
        <v>4</v>
      </c>
      <c r="BE150" s="388">
        <v>0</v>
      </c>
      <c r="BF150" s="388">
        <v>2</v>
      </c>
      <c r="BG150" s="388">
        <v>12</v>
      </c>
      <c r="BH150" s="388">
        <v>6</v>
      </c>
      <c r="BI150" s="388">
        <v>9</v>
      </c>
      <c r="BJ150" s="548">
        <v>0.247</v>
      </c>
      <c r="BK150" s="548">
        <v>0.31</v>
      </c>
      <c r="BL150" s="548">
        <v>0.377</v>
      </c>
      <c r="BM150" s="548">
        <v>0.68700000000000006</v>
      </c>
    </row>
    <row r="151" spans="1:65">
      <c r="A151" s="272" t="s">
        <v>10346</v>
      </c>
      <c r="B151" s="388" t="s">
        <v>10347</v>
      </c>
      <c r="C151" s="388" t="s">
        <v>10193</v>
      </c>
      <c r="D151" s="388">
        <v>33</v>
      </c>
      <c r="E151" s="388" t="s">
        <v>51</v>
      </c>
      <c r="F151" s="388" t="s">
        <v>52</v>
      </c>
      <c r="G151" s="388" t="s">
        <v>35</v>
      </c>
      <c r="H151" s="388">
        <v>5</v>
      </c>
      <c r="I151" s="388">
        <v>2</v>
      </c>
      <c r="J151" s="548">
        <v>0.71399999999999997</v>
      </c>
      <c r="K151" s="556">
        <v>3.67</v>
      </c>
      <c r="L151" s="388">
        <v>50</v>
      </c>
      <c r="M151" s="388">
        <v>1</v>
      </c>
      <c r="N151" s="388">
        <v>10</v>
      </c>
      <c r="O151" s="388">
        <v>0</v>
      </c>
      <c r="P151" s="388">
        <v>0</v>
      </c>
      <c r="Q151" s="388">
        <v>3</v>
      </c>
      <c r="R151" s="557">
        <v>34.332999999999998</v>
      </c>
      <c r="S151" s="388">
        <v>26</v>
      </c>
      <c r="T151" s="388">
        <v>15</v>
      </c>
      <c r="U151" s="388">
        <v>14</v>
      </c>
      <c r="V151" s="388">
        <v>1</v>
      </c>
      <c r="W151" s="388">
        <v>16</v>
      </c>
      <c r="X151" s="388">
        <v>3</v>
      </c>
      <c r="Y151" s="388">
        <v>27</v>
      </c>
      <c r="Z151" s="388">
        <v>1</v>
      </c>
      <c r="AA151" s="388">
        <v>0</v>
      </c>
      <c r="AB151" s="388">
        <v>3</v>
      </c>
      <c r="AC151" s="388">
        <v>145</v>
      </c>
      <c r="AD151" s="388">
        <v>113</v>
      </c>
      <c r="AE151" s="388">
        <v>3.45</v>
      </c>
      <c r="AF151" s="548">
        <v>1.2230000000000001</v>
      </c>
      <c r="AG151" s="557">
        <v>6.8</v>
      </c>
      <c r="AH151" s="557">
        <v>0.3</v>
      </c>
      <c r="AI151" s="557">
        <v>4.2</v>
      </c>
      <c r="AJ151" s="557">
        <v>7.1</v>
      </c>
      <c r="AK151" s="557">
        <v>1.69</v>
      </c>
      <c r="AM151" s="388">
        <v>60</v>
      </c>
      <c r="AN151" s="388">
        <v>0</v>
      </c>
      <c r="AO151" s="388">
        <v>8</v>
      </c>
      <c r="AP151" s="388">
        <v>1</v>
      </c>
      <c r="AQ151" s="388">
        <v>0</v>
      </c>
      <c r="AR151" s="388">
        <v>1</v>
      </c>
      <c r="AS151" s="388">
        <v>3</v>
      </c>
      <c r="AT151" s="388">
        <v>4</v>
      </c>
      <c r="AU151" s="388">
        <v>16</v>
      </c>
      <c r="AV151" s="548">
        <v>0.13300000000000001</v>
      </c>
      <c r="AW151" s="548">
        <v>0.2</v>
      </c>
      <c r="AX151" s="548">
        <v>0.2</v>
      </c>
      <c r="AY151" s="548">
        <v>0.4</v>
      </c>
      <c r="BA151" s="388">
        <v>65</v>
      </c>
      <c r="BB151" s="388">
        <v>0</v>
      </c>
      <c r="BC151" s="388">
        <v>18</v>
      </c>
      <c r="BD151" s="388">
        <v>5</v>
      </c>
      <c r="BE151" s="388">
        <v>0</v>
      </c>
      <c r="BF151" s="388">
        <v>0</v>
      </c>
      <c r="BG151" s="388">
        <v>12</v>
      </c>
      <c r="BH151" s="388">
        <v>12</v>
      </c>
      <c r="BI151" s="388">
        <v>11</v>
      </c>
      <c r="BJ151" s="548">
        <v>0.27700000000000002</v>
      </c>
      <c r="BK151" s="548">
        <v>0.38500000000000001</v>
      </c>
      <c r="BL151" s="548">
        <v>0.35399999999999998</v>
      </c>
      <c r="BM151" s="548">
        <v>0.73899999999999999</v>
      </c>
    </row>
    <row r="152" spans="1:65">
      <c r="A152" s="272" t="s">
        <v>8402</v>
      </c>
      <c r="B152" s="388" t="s">
        <v>8403</v>
      </c>
      <c r="C152" s="388" t="s">
        <v>10193</v>
      </c>
      <c r="D152" s="388">
        <v>22</v>
      </c>
      <c r="E152" s="388" t="s">
        <v>124</v>
      </c>
      <c r="F152" s="388" t="s">
        <v>43</v>
      </c>
      <c r="G152" s="388" t="s">
        <v>10</v>
      </c>
      <c r="H152" s="388">
        <v>2</v>
      </c>
      <c r="I152" s="388">
        <v>3</v>
      </c>
      <c r="J152" s="548">
        <v>0.4</v>
      </c>
      <c r="K152" s="556">
        <v>3.44</v>
      </c>
      <c r="L152" s="388">
        <v>6</v>
      </c>
      <c r="M152" s="388">
        <v>6</v>
      </c>
      <c r="N152" s="388">
        <v>0</v>
      </c>
      <c r="O152" s="388">
        <v>0</v>
      </c>
      <c r="P152" s="388">
        <v>0</v>
      </c>
      <c r="Q152" s="388">
        <v>0</v>
      </c>
      <c r="R152" s="557">
        <v>34</v>
      </c>
      <c r="S152" s="388">
        <v>25</v>
      </c>
      <c r="T152" s="388">
        <v>13</v>
      </c>
      <c r="U152" s="388">
        <v>13</v>
      </c>
      <c r="V152" s="388">
        <v>3</v>
      </c>
      <c r="W152" s="388">
        <v>23</v>
      </c>
      <c r="X152" s="388">
        <v>0</v>
      </c>
      <c r="Y152" s="388">
        <v>30</v>
      </c>
      <c r="Z152" s="388">
        <v>2</v>
      </c>
      <c r="AA152" s="388">
        <v>0</v>
      </c>
      <c r="AB152" s="388">
        <v>0</v>
      </c>
      <c r="AC152" s="388">
        <v>146</v>
      </c>
      <c r="AD152" s="388">
        <v>107</v>
      </c>
      <c r="AE152" s="388">
        <v>4.75</v>
      </c>
      <c r="AF152" s="548">
        <v>1.4119999999999999</v>
      </c>
      <c r="AG152" s="557">
        <v>6.6</v>
      </c>
      <c r="AH152" s="557">
        <v>0.8</v>
      </c>
      <c r="AI152" s="557">
        <v>6.1</v>
      </c>
      <c r="AJ152" s="557">
        <v>7.9</v>
      </c>
      <c r="AK152" s="557">
        <v>1.3</v>
      </c>
      <c r="AM152" s="388">
        <v>63</v>
      </c>
      <c r="AN152" s="388">
        <v>0</v>
      </c>
      <c r="AO152" s="388">
        <v>12</v>
      </c>
      <c r="AP152" s="388">
        <v>3</v>
      </c>
      <c r="AQ152" s="388">
        <v>0</v>
      </c>
      <c r="AR152" s="388">
        <v>1</v>
      </c>
      <c r="AS152" s="388">
        <v>3</v>
      </c>
      <c r="AT152" s="388">
        <v>14</v>
      </c>
      <c r="AU152" s="388">
        <v>10</v>
      </c>
      <c r="AV152" s="548">
        <v>0.19</v>
      </c>
      <c r="AW152" s="548">
        <v>0.34200000000000003</v>
      </c>
      <c r="AX152" s="548">
        <v>0.28599999999999998</v>
      </c>
      <c r="AY152" s="548">
        <v>0.628</v>
      </c>
      <c r="BA152" s="388">
        <v>54</v>
      </c>
      <c r="BB152" s="388">
        <v>0</v>
      </c>
      <c r="BC152" s="388">
        <v>13</v>
      </c>
      <c r="BD152" s="388">
        <v>5</v>
      </c>
      <c r="BE152" s="388">
        <v>0</v>
      </c>
      <c r="BF152" s="388">
        <v>2</v>
      </c>
      <c r="BG152" s="388">
        <v>10</v>
      </c>
      <c r="BH152" s="388">
        <v>9</v>
      </c>
      <c r="BI152" s="388">
        <v>20</v>
      </c>
      <c r="BJ152" s="548">
        <v>0.24099999999999999</v>
      </c>
      <c r="BK152" s="548">
        <v>0.35399999999999998</v>
      </c>
      <c r="BL152" s="548">
        <v>0.44400000000000001</v>
      </c>
      <c r="BM152" s="548">
        <v>0.79800000000000004</v>
      </c>
    </row>
    <row r="153" spans="1:65">
      <c r="A153" s="272" t="s">
        <v>8067</v>
      </c>
      <c r="B153" s="388" t="s">
        <v>8068</v>
      </c>
      <c r="C153" s="388" t="s">
        <v>10193</v>
      </c>
      <c r="D153" s="388">
        <v>27</v>
      </c>
      <c r="E153" s="388" t="s">
        <v>51</v>
      </c>
      <c r="F153" s="388" t="s">
        <v>52</v>
      </c>
      <c r="G153" s="388" t="s">
        <v>10</v>
      </c>
      <c r="H153" s="388">
        <v>0</v>
      </c>
      <c r="I153" s="388">
        <v>0</v>
      </c>
      <c r="J153" s="548">
        <v>0</v>
      </c>
      <c r="K153" s="556">
        <v>4.5</v>
      </c>
      <c r="L153" s="388">
        <v>20</v>
      </c>
      <c r="M153" s="388">
        <v>0</v>
      </c>
      <c r="N153" s="388">
        <v>9</v>
      </c>
      <c r="O153" s="388">
        <v>0</v>
      </c>
      <c r="P153" s="388">
        <v>0</v>
      </c>
      <c r="Q153" s="388">
        <v>1</v>
      </c>
      <c r="R153" s="557">
        <v>34</v>
      </c>
      <c r="S153" s="388">
        <v>34</v>
      </c>
      <c r="T153" s="388">
        <v>17</v>
      </c>
      <c r="U153" s="388">
        <v>17</v>
      </c>
      <c r="V153" s="388">
        <v>8</v>
      </c>
      <c r="W153" s="388">
        <v>20</v>
      </c>
      <c r="X153" s="388">
        <v>0</v>
      </c>
      <c r="Y153" s="388">
        <v>21</v>
      </c>
      <c r="Z153" s="388">
        <v>1</v>
      </c>
      <c r="AA153" s="388">
        <v>0</v>
      </c>
      <c r="AB153" s="388">
        <v>1</v>
      </c>
      <c r="AC153" s="388">
        <v>148</v>
      </c>
      <c r="AD153" s="388">
        <v>92</v>
      </c>
      <c r="AE153" s="388">
        <v>6.84</v>
      </c>
      <c r="AF153" s="548">
        <v>1.5880000000000001</v>
      </c>
      <c r="AG153" s="557">
        <v>9</v>
      </c>
      <c r="AH153" s="557">
        <v>2.1</v>
      </c>
      <c r="AI153" s="557">
        <v>5.3</v>
      </c>
      <c r="AJ153" s="557">
        <v>5.6</v>
      </c>
      <c r="AK153" s="557">
        <v>1.05</v>
      </c>
      <c r="AM153" s="388">
        <v>60</v>
      </c>
      <c r="AN153" s="388">
        <v>0</v>
      </c>
      <c r="AO153" s="388">
        <v>17</v>
      </c>
      <c r="AP153" s="388">
        <v>4</v>
      </c>
      <c r="AQ153" s="388">
        <v>0</v>
      </c>
      <c r="AR153" s="388">
        <v>2</v>
      </c>
      <c r="AS153" s="388">
        <v>5</v>
      </c>
      <c r="AT153" s="388">
        <v>9</v>
      </c>
      <c r="AU153" s="388">
        <v>7</v>
      </c>
      <c r="AV153" s="548">
        <v>0.28299999999999997</v>
      </c>
      <c r="AW153" s="548">
        <v>0.38600000000000001</v>
      </c>
      <c r="AX153" s="548">
        <v>0.45</v>
      </c>
      <c r="AY153" s="548">
        <v>0.83599999999999997</v>
      </c>
      <c r="BA153" s="388">
        <v>66</v>
      </c>
      <c r="BB153" s="388">
        <v>0</v>
      </c>
      <c r="BC153" s="388">
        <v>17</v>
      </c>
      <c r="BD153" s="388">
        <v>4</v>
      </c>
      <c r="BE153" s="388">
        <v>0</v>
      </c>
      <c r="BF153" s="388">
        <v>6</v>
      </c>
      <c r="BG153" s="388">
        <v>11</v>
      </c>
      <c r="BH153" s="388">
        <v>11</v>
      </c>
      <c r="BI153" s="388">
        <v>14</v>
      </c>
      <c r="BJ153" s="548">
        <v>0.25800000000000001</v>
      </c>
      <c r="BK153" s="548">
        <v>0.35899999999999999</v>
      </c>
      <c r="BL153" s="548">
        <v>0.59099999999999997</v>
      </c>
      <c r="BM153" s="548">
        <v>0.95</v>
      </c>
    </row>
    <row r="154" spans="1:65">
      <c r="A154" s="272" t="s">
        <v>10348</v>
      </c>
      <c r="B154" s="388" t="s">
        <v>10349</v>
      </c>
      <c r="C154" s="388" t="s">
        <v>10193</v>
      </c>
      <c r="D154" s="388">
        <v>30</v>
      </c>
      <c r="E154" s="388" t="s">
        <v>53</v>
      </c>
      <c r="F154" s="388" t="s">
        <v>34</v>
      </c>
      <c r="G154" s="388" t="s">
        <v>10</v>
      </c>
      <c r="H154" s="388">
        <v>2</v>
      </c>
      <c r="I154" s="388">
        <v>0</v>
      </c>
      <c r="J154" s="548">
        <v>1</v>
      </c>
      <c r="K154" s="556">
        <v>1.6</v>
      </c>
      <c r="L154" s="388">
        <v>34</v>
      </c>
      <c r="M154" s="388">
        <v>0</v>
      </c>
      <c r="N154" s="388">
        <v>5</v>
      </c>
      <c r="O154" s="388">
        <v>0</v>
      </c>
      <c r="P154" s="388">
        <v>0</v>
      </c>
      <c r="Q154" s="388">
        <v>0</v>
      </c>
      <c r="R154" s="557">
        <v>33.667000000000002</v>
      </c>
      <c r="S154" s="388">
        <v>19</v>
      </c>
      <c r="T154" s="388">
        <v>6</v>
      </c>
      <c r="U154" s="388">
        <v>6</v>
      </c>
      <c r="V154" s="388">
        <v>2</v>
      </c>
      <c r="W154" s="388">
        <v>7</v>
      </c>
      <c r="X154" s="388">
        <v>0</v>
      </c>
      <c r="Y154" s="388">
        <v>29</v>
      </c>
      <c r="Z154" s="388">
        <v>0</v>
      </c>
      <c r="AA154" s="388">
        <v>0</v>
      </c>
      <c r="AB154" s="388">
        <v>1</v>
      </c>
      <c r="AC154" s="388">
        <v>124</v>
      </c>
      <c r="AD154" s="388">
        <v>274</v>
      </c>
      <c r="AE154" s="388">
        <v>2.83</v>
      </c>
      <c r="AF154" s="548">
        <v>0.77200000000000002</v>
      </c>
      <c r="AG154" s="557">
        <v>5.0999999999999996</v>
      </c>
      <c r="AH154" s="557">
        <v>0.5</v>
      </c>
      <c r="AI154" s="557">
        <v>1.9</v>
      </c>
      <c r="AJ154" s="557">
        <v>7.8</v>
      </c>
      <c r="AK154" s="557">
        <v>4.1399999999999997</v>
      </c>
      <c r="AM154" s="388">
        <v>56</v>
      </c>
      <c r="AN154" s="388">
        <v>0</v>
      </c>
      <c r="AO154" s="388">
        <v>13</v>
      </c>
      <c r="AP154" s="388">
        <v>2</v>
      </c>
      <c r="AQ154" s="388">
        <v>1</v>
      </c>
      <c r="AR154" s="388">
        <v>1</v>
      </c>
      <c r="AS154" s="388">
        <v>7</v>
      </c>
      <c r="AT154" s="388">
        <v>5</v>
      </c>
      <c r="AU154" s="388">
        <v>12</v>
      </c>
      <c r="AV154" s="548">
        <v>0.23200000000000001</v>
      </c>
      <c r="AW154" s="548">
        <v>0.28999999999999998</v>
      </c>
      <c r="AX154" s="548">
        <v>0.35699999999999998</v>
      </c>
      <c r="AY154" s="548">
        <v>0.64700000000000002</v>
      </c>
      <c r="BA154" s="388">
        <v>55</v>
      </c>
      <c r="BB154" s="388">
        <v>0</v>
      </c>
      <c r="BC154" s="388">
        <v>6</v>
      </c>
      <c r="BD154" s="388">
        <v>1</v>
      </c>
      <c r="BE154" s="388">
        <v>0</v>
      </c>
      <c r="BF154" s="388">
        <v>1</v>
      </c>
      <c r="BG154" s="388">
        <v>6</v>
      </c>
      <c r="BH154" s="388">
        <v>2</v>
      </c>
      <c r="BI154" s="388">
        <v>17</v>
      </c>
      <c r="BJ154" s="548">
        <v>0.109</v>
      </c>
      <c r="BK154" s="548">
        <v>0.13100000000000001</v>
      </c>
      <c r="BL154" s="548">
        <v>0.182</v>
      </c>
      <c r="BM154" s="548">
        <v>0.313</v>
      </c>
    </row>
    <row r="155" spans="1:65">
      <c r="A155" s="272" t="s">
        <v>10350</v>
      </c>
      <c r="B155" s="388" t="s">
        <v>10351</v>
      </c>
      <c r="C155" s="388" t="s">
        <v>10193</v>
      </c>
      <c r="D155" s="388">
        <v>31</v>
      </c>
      <c r="E155" s="388" t="s">
        <v>51</v>
      </c>
      <c r="F155" s="388" t="s">
        <v>52</v>
      </c>
      <c r="G155" s="388" t="s">
        <v>35</v>
      </c>
      <c r="H155" s="388">
        <v>2</v>
      </c>
      <c r="I155" s="388">
        <v>0</v>
      </c>
      <c r="J155" s="548">
        <v>1</v>
      </c>
      <c r="K155" s="556">
        <v>2.4300000000000002</v>
      </c>
      <c r="L155" s="388">
        <v>48</v>
      </c>
      <c r="M155" s="388">
        <v>0</v>
      </c>
      <c r="N155" s="388">
        <v>4</v>
      </c>
      <c r="O155" s="388">
        <v>0</v>
      </c>
      <c r="P155" s="388">
        <v>0</v>
      </c>
      <c r="Q155" s="388">
        <v>1</v>
      </c>
      <c r="R155" s="557">
        <v>33.332999999999998</v>
      </c>
      <c r="S155" s="388">
        <v>26</v>
      </c>
      <c r="T155" s="388">
        <v>10</v>
      </c>
      <c r="U155" s="388">
        <v>9</v>
      </c>
      <c r="V155" s="388">
        <v>1</v>
      </c>
      <c r="W155" s="388">
        <v>16</v>
      </c>
      <c r="X155" s="388">
        <v>1</v>
      </c>
      <c r="Y155" s="388">
        <v>34</v>
      </c>
      <c r="Z155" s="388">
        <v>0</v>
      </c>
      <c r="AA155" s="388">
        <v>0</v>
      </c>
      <c r="AB155" s="388">
        <v>4</v>
      </c>
      <c r="AC155" s="388">
        <v>140</v>
      </c>
      <c r="AD155" s="388">
        <v>175</v>
      </c>
      <c r="AE155" s="388">
        <v>2.95</v>
      </c>
      <c r="AF155" s="548">
        <v>1.26</v>
      </c>
      <c r="AG155" s="557">
        <v>7</v>
      </c>
      <c r="AH155" s="557">
        <v>0.3</v>
      </c>
      <c r="AI155" s="557">
        <v>4.3</v>
      </c>
      <c r="AJ155" s="557">
        <v>9.1999999999999993</v>
      </c>
      <c r="AK155" s="557">
        <v>2.13</v>
      </c>
      <c r="AM155" s="388">
        <v>58</v>
      </c>
      <c r="AN155" s="388">
        <v>0</v>
      </c>
      <c r="AO155" s="388">
        <v>12</v>
      </c>
      <c r="AP155" s="388">
        <v>3</v>
      </c>
      <c r="AQ155" s="388">
        <v>1</v>
      </c>
      <c r="AR155" s="388">
        <v>0</v>
      </c>
      <c r="AS155" s="388">
        <v>3</v>
      </c>
      <c r="AT155" s="388">
        <v>6</v>
      </c>
      <c r="AU155" s="388">
        <v>18</v>
      </c>
      <c r="AV155" s="548">
        <v>0.20699999999999999</v>
      </c>
      <c r="AW155" s="548">
        <v>0.28100000000000003</v>
      </c>
      <c r="AX155" s="548">
        <v>0.29299999999999998</v>
      </c>
      <c r="AY155" s="548">
        <v>0.57399999999999995</v>
      </c>
      <c r="BA155" s="388">
        <v>66</v>
      </c>
      <c r="BB155" s="388">
        <v>0</v>
      </c>
      <c r="BC155" s="388">
        <v>14</v>
      </c>
      <c r="BD155" s="388">
        <v>2</v>
      </c>
      <c r="BE155" s="388">
        <v>0</v>
      </c>
      <c r="BF155" s="388">
        <v>1</v>
      </c>
      <c r="BG155" s="388">
        <v>6</v>
      </c>
      <c r="BH155" s="388">
        <v>10</v>
      </c>
      <c r="BI155" s="388">
        <v>16</v>
      </c>
      <c r="BJ155" s="548">
        <v>0.21199999999999999</v>
      </c>
      <c r="BK155" s="548">
        <v>0.316</v>
      </c>
      <c r="BL155" s="548">
        <v>0.28799999999999998</v>
      </c>
      <c r="BM155" s="548">
        <v>0.60399999999999998</v>
      </c>
    </row>
    <row r="156" spans="1:65">
      <c r="A156" s="272" t="s">
        <v>10352</v>
      </c>
      <c r="B156" s="388" t="s">
        <v>10353</v>
      </c>
      <c r="C156" s="388" t="s">
        <v>10193</v>
      </c>
      <c r="D156" s="388">
        <v>25</v>
      </c>
      <c r="E156" s="388" t="s">
        <v>124</v>
      </c>
      <c r="F156" s="388" t="s">
        <v>43</v>
      </c>
      <c r="G156" s="388" t="s">
        <v>10</v>
      </c>
      <c r="H156" s="388">
        <v>1</v>
      </c>
      <c r="I156" s="388">
        <v>1</v>
      </c>
      <c r="J156" s="548">
        <v>0.5</v>
      </c>
      <c r="K156" s="556">
        <v>5.4</v>
      </c>
      <c r="L156" s="388">
        <v>21</v>
      </c>
      <c r="M156" s="388">
        <v>0</v>
      </c>
      <c r="N156" s="388">
        <v>16</v>
      </c>
      <c r="O156" s="388">
        <v>0</v>
      </c>
      <c r="P156" s="388">
        <v>0</v>
      </c>
      <c r="Q156" s="388">
        <v>1</v>
      </c>
      <c r="R156" s="557">
        <v>33.332999999999998</v>
      </c>
      <c r="S156" s="388">
        <v>41</v>
      </c>
      <c r="T156" s="388">
        <v>22</v>
      </c>
      <c r="U156" s="388">
        <v>20</v>
      </c>
      <c r="V156" s="388">
        <v>3</v>
      </c>
      <c r="W156" s="388">
        <v>12</v>
      </c>
      <c r="X156" s="388">
        <v>2</v>
      </c>
      <c r="Y156" s="388">
        <v>21</v>
      </c>
      <c r="Z156" s="388">
        <v>4</v>
      </c>
      <c r="AA156" s="388">
        <v>0</v>
      </c>
      <c r="AB156" s="388">
        <v>1</v>
      </c>
      <c r="AC156" s="388">
        <v>148</v>
      </c>
      <c r="AD156" s="388">
        <v>68</v>
      </c>
      <c r="AE156" s="388">
        <v>4.51</v>
      </c>
      <c r="AF156" s="548">
        <v>1.59</v>
      </c>
      <c r="AG156" s="557">
        <v>11.1</v>
      </c>
      <c r="AH156" s="557">
        <v>0.8</v>
      </c>
      <c r="AI156" s="557">
        <v>3.2</v>
      </c>
      <c r="AJ156" s="557">
        <v>5.7</v>
      </c>
      <c r="AK156" s="557">
        <v>1.75</v>
      </c>
      <c r="AM156" s="388">
        <v>60</v>
      </c>
      <c r="AN156" s="388">
        <v>0</v>
      </c>
      <c r="AO156" s="388">
        <v>21</v>
      </c>
      <c r="AP156" s="388">
        <v>5</v>
      </c>
      <c r="AQ156" s="388">
        <v>0</v>
      </c>
      <c r="AR156" s="388">
        <v>1</v>
      </c>
      <c r="AS156" s="388">
        <v>7</v>
      </c>
      <c r="AT156" s="388">
        <v>4</v>
      </c>
      <c r="AU156" s="388">
        <v>11</v>
      </c>
      <c r="AV156" s="548">
        <v>0.35</v>
      </c>
      <c r="AW156" s="548">
        <v>0.4</v>
      </c>
      <c r="AX156" s="548">
        <v>0.48299999999999998</v>
      </c>
      <c r="AY156" s="548">
        <v>0.88300000000000001</v>
      </c>
      <c r="BA156" s="388">
        <v>72</v>
      </c>
      <c r="BB156" s="388">
        <v>0</v>
      </c>
      <c r="BC156" s="388">
        <v>20</v>
      </c>
      <c r="BD156" s="388">
        <v>6</v>
      </c>
      <c r="BE156" s="388">
        <v>0</v>
      </c>
      <c r="BF156" s="388">
        <v>2</v>
      </c>
      <c r="BG156" s="388">
        <v>15</v>
      </c>
      <c r="BH156" s="388">
        <v>8</v>
      </c>
      <c r="BI156" s="388">
        <v>10</v>
      </c>
      <c r="BJ156" s="548">
        <v>0.27800000000000002</v>
      </c>
      <c r="BK156" s="548">
        <v>0.373</v>
      </c>
      <c r="BL156" s="548">
        <v>0.44400000000000001</v>
      </c>
      <c r="BM156" s="548">
        <v>0.81699999999999995</v>
      </c>
    </row>
    <row r="157" spans="1:65">
      <c r="A157" s="272" t="s">
        <v>10354</v>
      </c>
      <c r="B157" s="388" t="s">
        <v>10355</v>
      </c>
      <c r="C157" s="388" t="s">
        <v>10193</v>
      </c>
      <c r="D157" s="388">
        <v>22</v>
      </c>
      <c r="E157" s="388" t="s">
        <v>44</v>
      </c>
      <c r="F157" s="388" t="s">
        <v>34</v>
      </c>
      <c r="G157" s="388" t="s">
        <v>10</v>
      </c>
      <c r="H157" s="388">
        <v>2</v>
      </c>
      <c r="I157" s="388">
        <v>4</v>
      </c>
      <c r="J157" s="548">
        <v>0.33300000000000002</v>
      </c>
      <c r="K157" s="556">
        <v>5.13</v>
      </c>
      <c r="L157" s="388">
        <v>7</v>
      </c>
      <c r="M157" s="388">
        <v>7</v>
      </c>
      <c r="N157" s="388">
        <v>0</v>
      </c>
      <c r="O157" s="388">
        <v>0</v>
      </c>
      <c r="P157" s="388">
        <v>0</v>
      </c>
      <c r="Q157" s="388">
        <v>0</v>
      </c>
      <c r="R157" s="557">
        <v>33.332999999999998</v>
      </c>
      <c r="S157" s="388">
        <v>31</v>
      </c>
      <c r="T157" s="388">
        <v>23</v>
      </c>
      <c r="U157" s="388">
        <v>19</v>
      </c>
      <c r="V157" s="388">
        <v>6</v>
      </c>
      <c r="W157" s="388">
        <v>21</v>
      </c>
      <c r="X157" s="388">
        <v>0</v>
      </c>
      <c r="Y157" s="388">
        <v>42</v>
      </c>
      <c r="Z157" s="388">
        <v>1</v>
      </c>
      <c r="AA157" s="388">
        <v>0</v>
      </c>
      <c r="AB157" s="388">
        <v>3</v>
      </c>
      <c r="AC157" s="388">
        <v>150</v>
      </c>
      <c r="AD157" s="388">
        <v>82</v>
      </c>
      <c r="AE157" s="388">
        <v>4.96</v>
      </c>
      <c r="AF157" s="548">
        <v>1.56</v>
      </c>
      <c r="AG157" s="557">
        <v>8.4</v>
      </c>
      <c r="AH157" s="557">
        <v>1.6</v>
      </c>
      <c r="AI157" s="557">
        <v>5.7</v>
      </c>
      <c r="AJ157" s="557">
        <v>11.3</v>
      </c>
      <c r="AK157" s="557">
        <v>2</v>
      </c>
      <c r="AM157" s="388">
        <v>67</v>
      </c>
      <c r="AN157" s="388">
        <v>0</v>
      </c>
      <c r="AO157" s="388">
        <v>14</v>
      </c>
      <c r="AP157" s="388">
        <v>4</v>
      </c>
      <c r="AQ157" s="388">
        <v>0</v>
      </c>
      <c r="AR157" s="388">
        <v>3</v>
      </c>
      <c r="AS157" s="388">
        <v>11</v>
      </c>
      <c r="AT157" s="388">
        <v>14</v>
      </c>
      <c r="AU157" s="388">
        <v>18</v>
      </c>
      <c r="AV157" s="548">
        <v>0.20899999999999999</v>
      </c>
      <c r="AW157" s="548">
        <v>0.34599999999999997</v>
      </c>
      <c r="AX157" s="548">
        <v>0.40300000000000002</v>
      </c>
      <c r="AY157" s="548">
        <v>0.749</v>
      </c>
      <c r="BA157" s="388">
        <v>60</v>
      </c>
      <c r="BB157" s="388">
        <v>0</v>
      </c>
      <c r="BC157" s="388">
        <v>17</v>
      </c>
      <c r="BD157" s="388">
        <v>1</v>
      </c>
      <c r="BE157" s="388">
        <v>1</v>
      </c>
      <c r="BF157" s="388">
        <v>3</v>
      </c>
      <c r="BG157" s="388">
        <v>8</v>
      </c>
      <c r="BH157" s="388">
        <v>7</v>
      </c>
      <c r="BI157" s="388">
        <v>24</v>
      </c>
      <c r="BJ157" s="548">
        <v>0.28299999999999997</v>
      </c>
      <c r="BK157" s="548">
        <v>0.36199999999999999</v>
      </c>
      <c r="BL157" s="548">
        <v>0.48299999999999998</v>
      </c>
      <c r="BM157" s="548">
        <v>0.84499999999999997</v>
      </c>
    </row>
    <row r="158" spans="1:65">
      <c r="A158" s="272" t="s">
        <v>8358</v>
      </c>
      <c r="B158" s="388" t="s">
        <v>8359</v>
      </c>
      <c r="C158" s="388" t="s">
        <v>10193</v>
      </c>
      <c r="D158" s="388">
        <v>30</v>
      </c>
      <c r="E158" s="388" t="s">
        <v>64</v>
      </c>
      <c r="F158" s="388" t="s">
        <v>34</v>
      </c>
      <c r="G158" s="388" t="s">
        <v>35</v>
      </c>
      <c r="H158" s="388">
        <v>3</v>
      </c>
      <c r="I158" s="388">
        <v>0</v>
      </c>
      <c r="J158" s="548">
        <v>1</v>
      </c>
      <c r="K158" s="556">
        <v>1.64</v>
      </c>
      <c r="L158" s="388">
        <v>17</v>
      </c>
      <c r="M158" s="388">
        <v>0</v>
      </c>
      <c r="N158" s="388">
        <v>8</v>
      </c>
      <c r="O158" s="388">
        <v>0</v>
      </c>
      <c r="P158" s="388">
        <v>0</v>
      </c>
      <c r="Q158" s="388">
        <v>0</v>
      </c>
      <c r="R158" s="557">
        <v>33</v>
      </c>
      <c r="S158" s="388">
        <v>24</v>
      </c>
      <c r="T158" s="388">
        <v>7</v>
      </c>
      <c r="U158" s="388">
        <v>6</v>
      </c>
      <c r="V158" s="388">
        <v>5</v>
      </c>
      <c r="W158" s="388">
        <v>10</v>
      </c>
      <c r="X158" s="388">
        <v>3</v>
      </c>
      <c r="Y158" s="388">
        <v>29</v>
      </c>
      <c r="Z158" s="388">
        <v>2</v>
      </c>
      <c r="AA158" s="388">
        <v>1</v>
      </c>
      <c r="AB158" s="388">
        <v>0</v>
      </c>
      <c r="AC158" s="388">
        <v>134</v>
      </c>
      <c r="AD158" s="388">
        <v>256</v>
      </c>
      <c r="AE158" s="388">
        <v>4.46</v>
      </c>
      <c r="AF158" s="548">
        <v>1.03</v>
      </c>
      <c r="AG158" s="557">
        <v>6.5</v>
      </c>
      <c r="AH158" s="557">
        <v>1.4</v>
      </c>
      <c r="AI158" s="557">
        <v>2.7</v>
      </c>
      <c r="AJ158" s="557">
        <v>7.9</v>
      </c>
      <c r="AK158" s="557">
        <v>2.9</v>
      </c>
      <c r="AM158" s="388">
        <v>31</v>
      </c>
      <c r="AN158" s="388">
        <v>0</v>
      </c>
      <c r="AO158" s="388">
        <v>7</v>
      </c>
      <c r="AP158" s="388">
        <v>2</v>
      </c>
      <c r="AQ158" s="388">
        <v>0</v>
      </c>
      <c r="AR158" s="388">
        <v>2</v>
      </c>
      <c r="AS158" s="388">
        <v>5</v>
      </c>
      <c r="AT158" s="388">
        <v>3</v>
      </c>
      <c r="AU158" s="388">
        <v>5</v>
      </c>
      <c r="AV158" s="548">
        <v>0.22600000000000001</v>
      </c>
      <c r="AW158" s="548">
        <v>0.28599999999999998</v>
      </c>
      <c r="AX158" s="548">
        <v>0.48399999999999999</v>
      </c>
      <c r="AY158" s="548">
        <v>0.77</v>
      </c>
      <c r="BA158" s="388">
        <v>90</v>
      </c>
      <c r="BB158" s="388">
        <v>0</v>
      </c>
      <c r="BC158" s="388">
        <v>17</v>
      </c>
      <c r="BD158" s="388">
        <v>2</v>
      </c>
      <c r="BE158" s="388">
        <v>0</v>
      </c>
      <c r="BF158" s="388">
        <v>3</v>
      </c>
      <c r="BG158" s="388">
        <v>5</v>
      </c>
      <c r="BH158" s="388">
        <v>7</v>
      </c>
      <c r="BI158" s="388">
        <v>24</v>
      </c>
      <c r="BJ158" s="548">
        <v>0.189</v>
      </c>
      <c r="BK158" s="548">
        <v>0.26300000000000001</v>
      </c>
      <c r="BL158" s="548">
        <v>0.311</v>
      </c>
      <c r="BM158" s="548">
        <v>0.57399999999999995</v>
      </c>
    </row>
    <row r="159" spans="1:65">
      <c r="A159" s="272" t="s">
        <v>10356</v>
      </c>
      <c r="B159" s="388" t="s">
        <v>10357</v>
      </c>
      <c r="C159" s="388" t="s">
        <v>10193</v>
      </c>
      <c r="D159" s="388">
        <v>26</v>
      </c>
      <c r="E159" s="388" t="s">
        <v>49</v>
      </c>
      <c r="F159" s="388" t="s">
        <v>43</v>
      </c>
      <c r="G159" s="388" t="s">
        <v>10</v>
      </c>
      <c r="H159" s="388">
        <v>0</v>
      </c>
      <c r="I159" s="388">
        <v>2</v>
      </c>
      <c r="J159" s="548">
        <v>0</v>
      </c>
      <c r="K159" s="556">
        <v>2.73</v>
      </c>
      <c r="L159" s="388">
        <v>11</v>
      </c>
      <c r="M159" s="388">
        <v>4</v>
      </c>
      <c r="N159" s="388">
        <v>2</v>
      </c>
      <c r="O159" s="388">
        <v>0</v>
      </c>
      <c r="P159" s="388">
        <v>0</v>
      </c>
      <c r="Q159" s="388">
        <v>1</v>
      </c>
      <c r="R159" s="557">
        <v>33</v>
      </c>
      <c r="S159" s="388">
        <v>24</v>
      </c>
      <c r="T159" s="388">
        <v>10</v>
      </c>
      <c r="U159" s="388">
        <v>10</v>
      </c>
      <c r="V159" s="388">
        <v>2</v>
      </c>
      <c r="W159" s="388">
        <v>13</v>
      </c>
      <c r="X159" s="388">
        <v>0</v>
      </c>
      <c r="Y159" s="388">
        <v>31</v>
      </c>
      <c r="Z159" s="388">
        <v>1</v>
      </c>
      <c r="AA159" s="388">
        <v>0</v>
      </c>
      <c r="AB159" s="388">
        <v>0</v>
      </c>
      <c r="AC159" s="388">
        <v>132</v>
      </c>
      <c r="AD159" s="388">
        <v>144</v>
      </c>
      <c r="AE159" s="388">
        <v>3.34</v>
      </c>
      <c r="AF159" s="548">
        <v>1.121</v>
      </c>
      <c r="AG159" s="557">
        <v>6.5</v>
      </c>
      <c r="AH159" s="557">
        <v>0.5</v>
      </c>
      <c r="AI159" s="557">
        <v>3.5</v>
      </c>
      <c r="AJ159" s="557">
        <v>8.5</v>
      </c>
      <c r="AK159" s="557">
        <v>2.38</v>
      </c>
      <c r="AM159" s="388">
        <v>57</v>
      </c>
      <c r="AN159" s="388">
        <v>0</v>
      </c>
      <c r="AO159" s="388">
        <v>8</v>
      </c>
      <c r="AP159" s="388">
        <v>1</v>
      </c>
      <c r="AQ159" s="388">
        <v>0</v>
      </c>
      <c r="AR159" s="388">
        <v>1</v>
      </c>
      <c r="AS159" s="388">
        <v>2</v>
      </c>
      <c r="AT159" s="388">
        <v>8</v>
      </c>
      <c r="AU159" s="388">
        <v>18</v>
      </c>
      <c r="AV159" s="548">
        <v>0.14000000000000001</v>
      </c>
      <c r="AW159" s="548">
        <v>0.246</v>
      </c>
      <c r="AX159" s="548">
        <v>0.21099999999999999</v>
      </c>
      <c r="AY159" s="548">
        <v>0.45700000000000002</v>
      </c>
      <c r="BA159" s="388">
        <v>60</v>
      </c>
      <c r="BB159" s="388">
        <v>0</v>
      </c>
      <c r="BC159" s="388">
        <v>16</v>
      </c>
      <c r="BD159" s="388">
        <v>5</v>
      </c>
      <c r="BE159" s="388">
        <v>0</v>
      </c>
      <c r="BF159" s="388">
        <v>1</v>
      </c>
      <c r="BG159" s="388">
        <v>9</v>
      </c>
      <c r="BH159" s="388">
        <v>5</v>
      </c>
      <c r="BI159" s="388">
        <v>13</v>
      </c>
      <c r="BJ159" s="548">
        <v>0.26700000000000002</v>
      </c>
      <c r="BK159" s="548">
        <v>0.32800000000000001</v>
      </c>
      <c r="BL159" s="548">
        <v>0.4</v>
      </c>
      <c r="BM159" s="548">
        <v>0.72799999999999998</v>
      </c>
    </row>
    <row r="160" spans="1:65">
      <c r="A160" s="272" t="s">
        <v>10358</v>
      </c>
      <c r="B160" s="388" t="s">
        <v>10359</v>
      </c>
      <c r="C160" s="388" t="s">
        <v>10193</v>
      </c>
      <c r="D160" s="388">
        <v>32</v>
      </c>
      <c r="E160" s="388" t="s">
        <v>51</v>
      </c>
      <c r="F160" s="388" t="s">
        <v>52</v>
      </c>
      <c r="G160" s="388" t="s">
        <v>10</v>
      </c>
      <c r="H160" s="388">
        <v>0</v>
      </c>
      <c r="I160" s="388">
        <v>0</v>
      </c>
      <c r="J160" s="548">
        <v>0</v>
      </c>
      <c r="K160" s="556">
        <v>6.34</v>
      </c>
      <c r="L160" s="388">
        <v>23</v>
      </c>
      <c r="M160" s="388">
        <v>2</v>
      </c>
      <c r="N160" s="388">
        <v>14</v>
      </c>
      <c r="O160" s="388">
        <v>0</v>
      </c>
      <c r="P160" s="388">
        <v>0</v>
      </c>
      <c r="Q160" s="388">
        <v>0</v>
      </c>
      <c r="R160" s="557">
        <v>32.667000000000002</v>
      </c>
      <c r="S160" s="388">
        <v>44</v>
      </c>
      <c r="T160" s="388">
        <v>23</v>
      </c>
      <c r="U160" s="388">
        <v>23</v>
      </c>
      <c r="V160" s="388">
        <v>11</v>
      </c>
      <c r="W160" s="388">
        <v>10</v>
      </c>
      <c r="X160" s="388">
        <v>1</v>
      </c>
      <c r="Y160" s="388">
        <v>32</v>
      </c>
      <c r="Z160" s="388">
        <v>1</v>
      </c>
      <c r="AA160" s="388">
        <v>0</v>
      </c>
      <c r="AB160" s="388">
        <v>0</v>
      </c>
      <c r="AC160" s="388">
        <v>152</v>
      </c>
      <c r="AD160" s="388">
        <v>65</v>
      </c>
      <c r="AE160" s="388">
        <v>6.59</v>
      </c>
      <c r="AF160" s="548">
        <v>1.653</v>
      </c>
      <c r="AG160" s="557">
        <v>12.1</v>
      </c>
      <c r="AH160" s="557">
        <v>3</v>
      </c>
      <c r="AI160" s="557">
        <v>2.8</v>
      </c>
      <c r="AJ160" s="557">
        <v>8.8000000000000007</v>
      </c>
      <c r="AK160" s="557">
        <v>3.2</v>
      </c>
      <c r="AM160" s="388">
        <v>60</v>
      </c>
      <c r="AN160" s="388">
        <v>0</v>
      </c>
      <c r="AO160" s="388">
        <v>19</v>
      </c>
      <c r="AP160" s="388">
        <v>3</v>
      </c>
      <c r="AQ160" s="388">
        <v>0</v>
      </c>
      <c r="AR160" s="388">
        <v>4</v>
      </c>
      <c r="AS160" s="388">
        <v>10</v>
      </c>
      <c r="AT160" s="388">
        <v>8</v>
      </c>
      <c r="AU160" s="388">
        <v>16</v>
      </c>
      <c r="AV160" s="548">
        <v>0.317</v>
      </c>
      <c r="AW160" s="548">
        <v>0.4</v>
      </c>
      <c r="AX160" s="548">
        <v>0.56699999999999995</v>
      </c>
      <c r="AY160" s="548">
        <v>0.96699999999999997</v>
      </c>
      <c r="BA160" s="388">
        <v>80</v>
      </c>
      <c r="BB160" s="388">
        <v>0</v>
      </c>
      <c r="BC160" s="388">
        <v>25</v>
      </c>
      <c r="BD160" s="388">
        <v>4</v>
      </c>
      <c r="BE160" s="388">
        <v>0</v>
      </c>
      <c r="BF160" s="388">
        <v>7</v>
      </c>
      <c r="BG160" s="388">
        <v>13</v>
      </c>
      <c r="BH160" s="388">
        <v>2</v>
      </c>
      <c r="BI160" s="388">
        <v>16</v>
      </c>
      <c r="BJ160" s="548">
        <v>0.313</v>
      </c>
      <c r="BK160" s="548">
        <v>0.32900000000000001</v>
      </c>
      <c r="BL160" s="548">
        <v>0.625</v>
      </c>
      <c r="BM160" s="548">
        <v>0.95399999999999996</v>
      </c>
    </row>
    <row r="161" spans="1:65">
      <c r="A161" s="272" t="s">
        <v>10360</v>
      </c>
      <c r="B161" s="388" t="s">
        <v>10361</v>
      </c>
      <c r="C161" s="388" t="s">
        <v>10193</v>
      </c>
      <c r="D161" s="388">
        <v>26</v>
      </c>
      <c r="E161" s="388" t="s">
        <v>40</v>
      </c>
      <c r="F161" s="388" t="s">
        <v>34</v>
      </c>
      <c r="G161" s="388" t="s">
        <v>10</v>
      </c>
      <c r="H161" s="388">
        <v>0</v>
      </c>
      <c r="I161" s="388">
        <v>3</v>
      </c>
      <c r="J161" s="548">
        <v>0</v>
      </c>
      <c r="K161" s="556">
        <v>6.12</v>
      </c>
      <c r="L161" s="388">
        <v>31</v>
      </c>
      <c r="M161" s="388">
        <v>0</v>
      </c>
      <c r="N161" s="388">
        <v>14</v>
      </c>
      <c r="O161" s="388">
        <v>0</v>
      </c>
      <c r="P161" s="388">
        <v>0</v>
      </c>
      <c r="Q161" s="388">
        <v>0</v>
      </c>
      <c r="R161" s="557">
        <v>32.332999999999998</v>
      </c>
      <c r="S161" s="388">
        <v>30</v>
      </c>
      <c r="T161" s="388">
        <v>22</v>
      </c>
      <c r="U161" s="388">
        <v>22</v>
      </c>
      <c r="V161" s="388">
        <v>9</v>
      </c>
      <c r="W161" s="388">
        <v>15</v>
      </c>
      <c r="X161" s="388">
        <v>1</v>
      </c>
      <c r="Y161" s="388">
        <v>37</v>
      </c>
      <c r="Z161" s="388">
        <v>3</v>
      </c>
      <c r="AA161" s="388">
        <v>1</v>
      </c>
      <c r="AB161" s="388">
        <v>4</v>
      </c>
      <c r="AC161" s="388">
        <v>142</v>
      </c>
      <c r="AD161" s="388">
        <v>71</v>
      </c>
      <c r="AE161" s="388">
        <v>6.16</v>
      </c>
      <c r="AF161" s="548">
        <v>1.3919999999999999</v>
      </c>
      <c r="AG161" s="557">
        <v>8.4</v>
      </c>
      <c r="AH161" s="557">
        <v>2.5</v>
      </c>
      <c r="AI161" s="557">
        <v>4.2</v>
      </c>
      <c r="AJ161" s="557">
        <v>10.3</v>
      </c>
      <c r="AK161" s="557">
        <v>2.4700000000000002</v>
      </c>
      <c r="AM161" s="388">
        <v>47</v>
      </c>
      <c r="AN161" s="388">
        <v>0</v>
      </c>
      <c r="AO161" s="388">
        <v>11</v>
      </c>
      <c r="AP161" s="388">
        <v>1</v>
      </c>
      <c r="AQ161" s="388">
        <v>0</v>
      </c>
      <c r="AR161" s="388">
        <v>3</v>
      </c>
      <c r="AS161" s="388">
        <v>11</v>
      </c>
      <c r="AT161" s="388">
        <v>12</v>
      </c>
      <c r="AU161" s="388">
        <v>11</v>
      </c>
      <c r="AV161" s="548">
        <v>0.23400000000000001</v>
      </c>
      <c r="AW161" s="548">
        <v>0.41299999999999998</v>
      </c>
      <c r="AX161" s="548">
        <v>0.44700000000000001</v>
      </c>
      <c r="AY161" s="548">
        <v>0.86</v>
      </c>
      <c r="BA161" s="388">
        <v>75</v>
      </c>
      <c r="BB161" s="388">
        <v>0</v>
      </c>
      <c r="BC161" s="388">
        <v>19</v>
      </c>
      <c r="BD161" s="388">
        <v>5</v>
      </c>
      <c r="BE161" s="388">
        <v>1</v>
      </c>
      <c r="BF161" s="388">
        <v>6</v>
      </c>
      <c r="BG161" s="388">
        <v>15</v>
      </c>
      <c r="BH161" s="388">
        <v>3</v>
      </c>
      <c r="BI161" s="388">
        <v>26</v>
      </c>
      <c r="BJ161" s="548">
        <v>0.253</v>
      </c>
      <c r="BK161" s="548">
        <v>0.27800000000000002</v>
      </c>
      <c r="BL161" s="548">
        <v>0.58699999999999997</v>
      </c>
      <c r="BM161" s="548">
        <v>0.86499999999999999</v>
      </c>
    </row>
    <row r="162" spans="1:65">
      <c r="A162" s="272" t="s">
        <v>10362</v>
      </c>
      <c r="B162" s="388" t="s">
        <v>10363</v>
      </c>
      <c r="C162" s="388" t="s">
        <v>10193</v>
      </c>
      <c r="D162" s="388">
        <v>27</v>
      </c>
      <c r="E162" s="388" t="s">
        <v>69</v>
      </c>
      <c r="F162" s="388" t="s">
        <v>43</v>
      </c>
      <c r="G162" s="388" t="s">
        <v>10</v>
      </c>
      <c r="H162" s="388">
        <v>2</v>
      </c>
      <c r="I162" s="388">
        <v>4</v>
      </c>
      <c r="J162" s="548">
        <v>0.33300000000000002</v>
      </c>
      <c r="K162" s="556">
        <v>3.34</v>
      </c>
      <c r="L162" s="388">
        <v>39</v>
      </c>
      <c r="M162" s="388">
        <v>0</v>
      </c>
      <c r="N162" s="388">
        <v>4</v>
      </c>
      <c r="O162" s="388">
        <v>0</v>
      </c>
      <c r="P162" s="388">
        <v>0</v>
      </c>
      <c r="Q162" s="388">
        <v>0</v>
      </c>
      <c r="R162" s="557">
        <v>32.332999999999998</v>
      </c>
      <c r="S162" s="388">
        <v>26</v>
      </c>
      <c r="T162" s="388">
        <v>13</v>
      </c>
      <c r="U162" s="388">
        <v>12</v>
      </c>
      <c r="V162" s="388">
        <v>4</v>
      </c>
      <c r="W162" s="388">
        <v>15</v>
      </c>
      <c r="X162" s="388">
        <v>3</v>
      </c>
      <c r="Y162" s="388">
        <v>40</v>
      </c>
      <c r="Z162" s="388">
        <v>2</v>
      </c>
      <c r="AA162" s="388">
        <v>0</v>
      </c>
      <c r="AB162" s="388">
        <v>3</v>
      </c>
      <c r="AC162" s="388">
        <v>135</v>
      </c>
      <c r="AD162" s="388">
        <v>117</v>
      </c>
      <c r="AE162" s="388">
        <v>3.87</v>
      </c>
      <c r="AF162" s="548">
        <v>1.268</v>
      </c>
      <c r="AG162" s="557">
        <v>7.2</v>
      </c>
      <c r="AH162" s="557">
        <v>1.1000000000000001</v>
      </c>
      <c r="AI162" s="557">
        <v>4.2</v>
      </c>
      <c r="AJ162" s="557">
        <v>11.1</v>
      </c>
      <c r="AK162" s="557">
        <v>2.67</v>
      </c>
      <c r="AM162" s="388">
        <v>29</v>
      </c>
      <c r="AN162" s="388">
        <v>0</v>
      </c>
      <c r="AO162" s="388">
        <v>8</v>
      </c>
      <c r="AP162" s="388">
        <v>3</v>
      </c>
      <c r="AQ162" s="388">
        <v>0</v>
      </c>
      <c r="AR162" s="388">
        <v>3</v>
      </c>
      <c r="AS162" s="388">
        <v>8</v>
      </c>
      <c r="AT162" s="388">
        <v>4</v>
      </c>
      <c r="AU162" s="388">
        <v>10</v>
      </c>
      <c r="AV162" s="548">
        <v>0.27600000000000002</v>
      </c>
      <c r="AW162" s="548">
        <v>0.36399999999999999</v>
      </c>
      <c r="AX162" s="548">
        <v>0.69</v>
      </c>
      <c r="AY162" s="548">
        <v>1.054</v>
      </c>
      <c r="BA162" s="388">
        <v>88</v>
      </c>
      <c r="BB162" s="388">
        <v>0</v>
      </c>
      <c r="BC162" s="388">
        <v>18</v>
      </c>
      <c r="BD162" s="388">
        <v>3</v>
      </c>
      <c r="BE162" s="388">
        <v>0</v>
      </c>
      <c r="BF162" s="388">
        <v>1</v>
      </c>
      <c r="BG162" s="388">
        <v>12</v>
      </c>
      <c r="BH162" s="388">
        <v>11</v>
      </c>
      <c r="BI162" s="388">
        <v>30</v>
      </c>
      <c r="BJ162" s="548">
        <v>0.20499999999999999</v>
      </c>
      <c r="BK162" s="548">
        <v>0.307</v>
      </c>
      <c r="BL162" s="548">
        <v>0.27300000000000002</v>
      </c>
      <c r="BM162" s="548">
        <v>0.57999999999999996</v>
      </c>
    </row>
    <row r="163" spans="1:65">
      <c r="A163" s="272" t="s">
        <v>8285</v>
      </c>
      <c r="B163" s="388" t="s">
        <v>8286</v>
      </c>
      <c r="C163" s="388" t="s">
        <v>10193</v>
      </c>
      <c r="D163" s="388">
        <v>24</v>
      </c>
      <c r="E163" s="388" t="s">
        <v>58</v>
      </c>
      <c r="F163" s="388" t="s">
        <v>34</v>
      </c>
      <c r="G163" s="388" t="s">
        <v>10</v>
      </c>
      <c r="H163" s="388">
        <v>2</v>
      </c>
      <c r="I163" s="388">
        <v>4</v>
      </c>
      <c r="J163" s="548">
        <v>0.33300000000000002</v>
      </c>
      <c r="K163" s="556">
        <v>8.07</v>
      </c>
      <c r="L163" s="388">
        <v>9</v>
      </c>
      <c r="M163" s="388">
        <v>8</v>
      </c>
      <c r="N163" s="388">
        <v>1</v>
      </c>
      <c r="O163" s="388">
        <v>0</v>
      </c>
      <c r="P163" s="388">
        <v>0</v>
      </c>
      <c r="Q163" s="388">
        <v>0</v>
      </c>
      <c r="R163" s="557">
        <v>32.332999999999998</v>
      </c>
      <c r="S163" s="388">
        <v>37</v>
      </c>
      <c r="T163" s="388">
        <v>32</v>
      </c>
      <c r="U163" s="388">
        <v>29</v>
      </c>
      <c r="V163" s="388">
        <v>8</v>
      </c>
      <c r="W163" s="388">
        <v>24</v>
      </c>
      <c r="X163" s="388">
        <v>0</v>
      </c>
      <c r="Y163" s="388">
        <v>29</v>
      </c>
      <c r="Z163" s="388">
        <v>5</v>
      </c>
      <c r="AA163" s="388">
        <v>1</v>
      </c>
      <c r="AB163" s="388">
        <v>2</v>
      </c>
      <c r="AC163" s="388">
        <v>164</v>
      </c>
      <c r="AD163" s="388">
        <v>52</v>
      </c>
      <c r="AE163" s="388">
        <v>7.27</v>
      </c>
      <c r="AF163" s="548">
        <v>1.887</v>
      </c>
      <c r="AG163" s="557">
        <v>10.3</v>
      </c>
      <c r="AH163" s="557">
        <v>2.2000000000000002</v>
      </c>
      <c r="AI163" s="557">
        <v>6.7</v>
      </c>
      <c r="AJ163" s="557">
        <v>8.1</v>
      </c>
      <c r="AK163" s="557">
        <v>1.21</v>
      </c>
      <c r="AM163" s="388">
        <v>64</v>
      </c>
      <c r="AN163" s="388">
        <v>0</v>
      </c>
      <c r="AO163" s="388">
        <v>19</v>
      </c>
      <c r="AP163" s="388">
        <v>4</v>
      </c>
      <c r="AQ163" s="388">
        <v>0</v>
      </c>
      <c r="AR163" s="388">
        <v>3</v>
      </c>
      <c r="AS163" s="388">
        <v>9</v>
      </c>
      <c r="AT163" s="388">
        <v>12</v>
      </c>
      <c r="AU163" s="388">
        <v>14</v>
      </c>
      <c r="AV163" s="548">
        <v>0.29699999999999999</v>
      </c>
      <c r="AW163" s="548">
        <v>0.42299999999999999</v>
      </c>
      <c r="AX163" s="548">
        <v>0.5</v>
      </c>
      <c r="AY163" s="548">
        <v>0.92300000000000004</v>
      </c>
      <c r="BA163" s="388">
        <v>68</v>
      </c>
      <c r="BB163" s="388">
        <v>0</v>
      </c>
      <c r="BC163" s="388">
        <v>18</v>
      </c>
      <c r="BD163" s="388">
        <v>3</v>
      </c>
      <c r="BE163" s="388">
        <v>1</v>
      </c>
      <c r="BF163" s="388">
        <v>5</v>
      </c>
      <c r="BG163" s="388">
        <v>15</v>
      </c>
      <c r="BH163" s="388">
        <v>12</v>
      </c>
      <c r="BI163" s="388">
        <v>15</v>
      </c>
      <c r="BJ163" s="548">
        <v>0.26500000000000001</v>
      </c>
      <c r="BK163" s="548">
        <v>0.38800000000000001</v>
      </c>
      <c r="BL163" s="548">
        <v>0.55900000000000005</v>
      </c>
      <c r="BM163" s="548">
        <v>0.94699999999999995</v>
      </c>
    </row>
    <row r="164" spans="1:65">
      <c r="A164" s="272" t="s">
        <v>2918</v>
      </c>
      <c r="B164" s="388" t="s">
        <v>8230</v>
      </c>
      <c r="C164" s="388" t="s">
        <v>10193</v>
      </c>
      <c r="D164" s="388">
        <v>36</v>
      </c>
      <c r="E164" s="388" t="s">
        <v>82</v>
      </c>
      <c r="F164" s="388" t="s">
        <v>34</v>
      </c>
      <c r="G164" s="388" t="s">
        <v>35</v>
      </c>
      <c r="H164" s="388">
        <v>1</v>
      </c>
      <c r="I164" s="388">
        <v>1</v>
      </c>
      <c r="J164" s="548">
        <v>0.5</v>
      </c>
      <c r="K164" s="556">
        <v>1.39</v>
      </c>
      <c r="L164" s="388">
        <v>51</v>
      </c>
      <c r="M164" s="388">
        <v>0</v>
      </c>
      <c r="N164" s="388">
        <v>1</v>
      </c>
      <c r="O164" s="388">
        <v>0</v>
      </c>
      <c r="P164" s="388">
        <v>0</v>
      </c>
      <c r="Q164" s="388">
        <v>0</v>
      </c>
      <c r="R164" s="557">
        <v>32.332999999999998</v>
      </c>
      <c r="S164" s="388">
        <v>17</v>
      </c>
      <c r="T164" s="388">
        <v>6</v>
      </c>
      <c r="U164" s="388">
        <v>5</v>
      </c>
      <c r="V164" s="388">
        <v>1</v>
      </c>
      <c r="W164" s="388">
        <v>7</v>
      </c>
      <c r="X164" s="388">
        <v>3</v>
      </c>
      <c r="Y164" s="388">
        <v>43</v>
      </c>
      <c r="Z164" s="388">
        <v>2</v>
      </c>
      <c r="AA164" s="388">
        <v>0</v>
      </c>
      <c r="AB164" s="388">
        <v>1</v>
      </c>
      <c r="AC164" s="388">
        <v>120</v>
      </c>
      <c r="AD164" s="388">
        <v>316</v>
      </c>
      <c r="AE164" s="388">
        <v>1.74</v>
      </c>
      <c r="AF164" s="548">
        <v>0.74199999999999999</v>
      </c>
      <c r="AG164" s="557">
        <v>4.7</v>
      </c>
      <c r="AH164" s="557">
        <v>0.3</v>
      </c>
      <c r="AI164" s="557">
        <v>1.9</v>
      </c>
      <c r="AJ164" s="557">
        <v>12</v>
      </c>
      <c r="AK164" s="557">
        <v>6.14</v>
      </c>
      <c r="AM164" s="388">
        <v>62</v>
      </c>
      <c r="AN164" s="388">
        <v>0</v>
      </c>
      <c r="AO164" s="388">
        <v>12</v>
      </c>
      <c r="AP164" s="388">
        <v>2</v>
      </c>
      <c r="AQ164" s="388">
        <v>0</v>
      </c>
      <c r="AR164" s="388">
        <v>1</v>
      </c>
      <c r="AS164" s="388">
        <v>5</v>
      </c>
      <c r="AT164" s="388">
        <v>1</v>
      </c>
      <c r="AU164" s="388">
        <v>22</v>
      </c>
      <c r="AV164" s="548">
        <v>0.19400000000000001</v>
      </c>
      <c r="AW164" s="548">
        <v>0.215</v>
      </c>
      <c r="AX164" s="548">
        <v>0.27400000000000002</v>
      </c>
      <c r="AY164" s="548">
        <v>0.48899999999999999</v>
      </c>
      <c r="BA164" s="388">
        <v>48</v>
      </c>
      <c r="BB164" s="388">
        <v>0</v>
      </c>
      <c r="BC164" s="388">
        <v>5</v>
      </c>
      <c r="BD164" s="388">
        <v>0</v>
      </c>
      <c r="BE164" s="388">
        <v>0</v>
      </c>
      <c r="BF164" s="388">
        <v>0</v>
      </c>
      <c r="BG164" s="388">
        <v>1</v>
      </c>
      <c r="BH164" s="388">
        <v>6</v>
      </c>
      <c r="BI164" s="388">
        <v>21</v>
      </c>
      <c r="BJ164" s="548">
        <v>0.104</v>
      </c>
      <c r="BK164" s="548">
        <v>0.218</v>
      </c>
      <c r="BL164" s="548">
        <v>0.104</v>
      </c>
      <c r="BM164" s="548">
        <v>0.32200000000000001</v>
      </c>
    </row>
    <row r="165" spans="1:65">
      <c r="A165" s="272" t="s">
        <v>8398</v>
      </c>
      <c r="B165" s="388" t="s">
        <v>8399</v>
      </c>
      <c r="C165" s="388" t="s">
        <v>10193</v>
      </c>
      <c r="D165" s="388">
        <v>25</v>
      </c>
      <c r="E165" s="388" t="s">
        <v>42</v>
      </c>
      <c r="F165" s="388" t="s">
        <v>43</v>
      </c>
      <c r="G165" s="388" t="s">
        <v>10</v>
      </c>
      <c r="H165" s="388">
        <v>1</v>
      </c>
      <c r="I165" s="388">
        <v>2</v>
      </c>
      <c r="J165" s="548">
        <v>0.33300000000000002</v>
      </c>
      <c r="K165" s="556">
        <v>5.85</v>
      </c>
      <c r="L165" s="388">
        <v>30</v>
      </c>
      <c r="M165" s="388">
        <v>0</v>
      </c>
      <c r="N165" s="388">
        <v>15</v>
      </c>
      <c r="O165" s="388">
        <v>0</v>
      </c>
      <c r="P165" s="388">
        <v>0</v>
      </c>
      <c r="Q165" s="388">
        <v>1</v>
      </c>
      <c r="R165" s="557">
        <v>32.332999999999998</v>
      </c>
      <c r="S165" s="388">
        <v>38</v>
      </c>
      <c r="T165" s="388">
        <v>21</v>
      </c>
      <c r="U165" s="388">
        <v>21</v>
      </c>
      <c r="V165" s="388">
        <v>8</v>
      </c>
      <c r="W165" s="388">
        <v>8</v>
      </c>
      <c r="X165" s="388">
        <v>2</v>
      </c>
      <c r="Y165" s="388">
        <v>28</v>
      </c>
      <c r="Z165" s="388">
        <v>1</v>
      </c>
      <c r="AA165" s="388">
        <v>0</v>
      </c>
      <c r="AB165" s="388">
        <v>0</v>
      </c>
      <c r="AC165" s="388">
        <v>140</v>
      </c>
      <c r="AD165" s="388">
        <v>64</v>
      </c>
      <c r="AE165" s="388">
        <v>5.48</v>
      </c>
      <c r="AF165" s="548">
        <v>1.423</v>
      </c>
      <c r="AG165" s="557">
        <v>10.6</v>
      </c>
      <c r="AH165" s="557">
        <v>2.2000000000000002</v>
      </c>
      <c r="AI165" s="557">
        <v>2.2000000000000002</v>
      </c>
      <c r="AJ165" s="557">
        <v>7.8</v>
      </c>
      <c r="AK165" s="557">
        <v>3.5</v>
      </c>
      <c r="AM165" s="388">
        <v>57</v>
      </c>
      <c r="AN165" s="388">
        <v>0</v>
      </c>
      <c r="AO165" s="388">
        <v>18</v>
      </c>
      <c r="AP165" s="388">
        <v>1</v>
      </c>
      <c r="AQ165" s="388">
        <v>2</v>
      </c>
      <c r="AR165" s="388">
        <v>6</v>
      </c>
      <c r="AS165" s="388">
        <v>18</v>
      </c>
      <c r="AT165" s="388">
        <v>5</v>
      </c>
      <c r="AU165" s="388">
        <v>10</v>
      </c>
      <c r="AV165" s="548">
        <v>0.316</v>
      </c>
      <c r="AW165" s="548">
        <v>0.371</v>
      </c>
      <c r="AX165" s="548">
        <v>0.71899999999999997</v>
      </c>
      <c r="AY165" s="548">
        <v>1.0900000000000001</v>
      </c>
      <c r="BA165" s="388">
        <v>72</v>
      </c>
      <c r="BB165" s="388">
        <v>0</v>
      </c>
      <c r="BC165" s="388">
        <v>20</v>
      </c>
      <c r="BD165" s="388">
        <v>3</v>
      </c>
      <c r="BE165" s="388">
        <v>1</v>
      </c>
      <c r="BF165" s="388">
        <v>2</v>
      </c>
      <c r="BG165" s="388">
        <v>5</v>
      </c>
      <c r="BH165" s="388">
        <v>3</v>
      </c>
      <c r="BI165" s="388">
        <v>18</v>
      </c>
      <c r="BJ165" s="548">
        <v>0.27800000000000002</v>
      </c>
      <c r="BK165" s="548">
        <v>0.316</v>
      </c>
      <c r="BL165" s="548">
        <v>0.43099999999999999</v>
      </c>
      <c r="BM165" s="548">
        <v>0.747</v>
      </c>
    </row>
    <row r="166" spans="1:65">
      <c r="A166" s="272" t="s">
        <v>10364</v>
      </c>
      <c r="B166" s="388" t="s">
        <v>10365</v>
      </c>
      <c r="C166" s="388" t="s">
        <v>10193</v>
      </c>
      <c r="D166" s="388">
        <v>25</v>
      </c>
      <c r="E166" s="388" t="s">
        <v>42</v>
      </c>
      <c r="F166" s="388" t="s">
        <v>43</v>
      </c>
      <c r="G166" s="388" t="s">
        <v>10</v>
      </c>
      <c r="H166" s="388">
        <v>0</v>
      </c>
      <c r="I166" s="388">
        <v>3</v>
      </c>
      <c r="J166" s="548">
        <v>0</v>
      </c>
      <c r="K166" s="556">
        <v>4.22</v>
      </c>
      <c r="L166" s="388">
        <v>24</v>
      </c>
      <c r="M166" s="388">
        <v>0</v>
      </c>
      <c r="N166" s="388">
        <v>6</v>
      </c>
      <c r="O166" s="388">
        <v>0</v>
      </c>
      <c r="P166" s="388">
        <v>0</v>
      </c>
      <c r="Q166" s="388">
        <v>0</v>
      </c>
      <c r="R166" s="557">
        <v>32</v>
      </c>
      <c r="S166" s="388">
        <v>26</v>
      </c>
      <c r="T166" s="388">
        <v>16</v>
      </c>
      <c r="U166" s="388">
        <v>15</v>
      </c>
      <c r="V166" s="388">
        <v>6</v>
      </c>
      <c r="W166" s="388">
        <v>12</v>
      </c>
      <c r="X166" s="388">
        <v>0</v>
      </c>
      <c r="Y166" s="388">
        <v>25</v>
      </c>
      <c r="Z166" s="388">
        <v>3</v>
      </c>
      <c r="AA166" s="388">
        <v>0</v>
      </c>
      <c r="AB166" s="388">
        <v>1</v>
      </c>
      <c r="AC166" s="388">
        <v>135</v>
      </c>
      <c r="AD166" s="388">
        <v>88</v>
      </c>
      <c r="AE166" s="388">
        <v>5.44</v>
      </c>
      <c r="AF166" s="548">
        <v>1.1879999999999999</v>
      </c>
      <c r="AG166" s="557">
        <v>7.3</v>
      </c>
      <c r="AH166" s="557">
        <v>1.7</v>
      </c>
      <c r="AI166" s="557">
        <v>3.4</v>
      </c>
      <c r="AJ166" s="557">
        <v>7</v>
      </c>
      <c r="AK166" s="557">
        <v>2.08</v>
      </c>
      <c r="AM166" s="388">
        <v>57</v>
      </c>
      <c r="AN166" s="388">
        <v>0</v>
      </c>
      <c r="AO166" s="388">
        <v>11</v>
      </c>
      <c r="AP166" s="388">
        <v>2</v>
      </c>
      <c r="AQ166" s="388">
        <v>0</v>
      </c>
      <c r="AR166" s="388">
        <v>4</v>
      </c>
      <c r="AS166" s="388">
        <v>8</v>
      </c>
      <c r="AT166" s="388">
        <v>2</v>
      </c>
      <c r="AU166" s="388">
        <v>11</v>
      </c>
      <c r="AV166" s="548">
        <v>0.193</v>
      </c>
      <c r="AW166" s="548">
        <v>0.22</v>
      </c>
      <c r="AX166" s="548">
        <v>0.439</v>
      </c>
      <c r="AY166" s="548">
        <v>0.65900000000000003</v>
      </c>
      <c r="BA166" s="388">
        <v>62</v>
      </c>
      <c r="BB166" s="388">
        <v>0</v>
      </c>
      <c r="BC166" s="388">
        <v>15</v>
      </c>
      <c r="BD166" s="388">
        <v>4</v>
      </c>
      <c r="BE166" s="388">
        <v>0</v>
      </c>
      <c r="BF166" s="388">
        <v>2</v>
      </c>
      <c r="BG166" s="388">
        <v>9</v>
      </c>
      <c r="BH166" s="388">
        <v>10</v>
      </c>
      <c r="BI166" s="388">
        <v>14</v>
      </c>
      <c r="BJ166" s="548">
        <v>0.24199999999999999</v>
      </c>
      <c r="BK166" s="548">
        <v>0.373</v>
      </c>
      <c r="BL166" s="548">
        <v>0.40300000000000002</v>
      </c>
      <c r="BM166" s="548">
        <v>0.77600000000000002</v>
      </c>
    </row>
    <row r="167" spans="1:65">
      <c r="A167" s="272" t="s">
        <v>10366</v>
      </c>
      <c r="B167" s="388" t="s">
        <v>10367</v>
      </c>
      <c r="C167" s="388" t="s">
        <v>10193</v>
      </c>
      <c r="D167" s="388">
        <v>25</v>
      </c>
      <c r="E167" s="388" t="s">
        <v>73</v>
      </c>
      <c r="F167" s="388" t="s">
        <v>34</v>
      </c>
      <c r="G167" s="388" t="s">
        <v>35</v>
      </c>
      <c r="H167" s="388">
        <v>1</v>
      </c>
      <c r="I167" s="388">
        <v>1</v>
      </c>
      <c r="J167" s="548">
        <v>0.5</v>
      </c>
      <c r="K167" s="556">
        <v>3.38</v>
      </c>
      <c r="L167" s="388">
        <v>18</v>
      </c>
      <c r="M167" s="388">
        <v>2</v>
      </c>
      <c r="N167" s="388">
        <v>4</v>
      </c>
      <c r="O167" s="388">
        <v>0</v>
      </c>
      <c r="P167" s="388">
        <v>0</v>
      </c>
      <c r="Q167" s="388">
        <v>0</v>
      </c>
      <c r="R167" s="557">
        <v>32</v>
      </c>
      <c r="S167" s="388">
        <v>32</v>
      </c>
      <c r="T167" s="388">
        <v>14</v>
      </c>
      <c r="U167" s="388">
        <v>12</v>
      </c>
      <c r="V167" s="388">
        <v>4</v>
      </c>
      <c r="W167" s="388">
        <v>14</v>
      </c>
      <c r="X167" s="388">
        <v>1</v>
      </c>
      <c r="Y167" s="388">
        <v>31</v>
      </c>
      <c r="Z167" s="388">
        <v>1</v>
      </c>
      <c r="AA167" s="388">
        <v>0</v>
      </c>
      <c r="AB167" s="388">
        <v>3</v>
      </c>
      <c r="AC167" s="388">
        <v>141</v>
      </c>
      <c r="AD167" s="388">
        <v>144</v>
      </c>
      <c r="AE167" s="388">
        <v>4.25</v>
      </c>
      <c r="AF167" s="548">
        <v>1.4379999999999999</v>
      </c>
      <c r="AG167" s="557">
        <v>9</v>
      </c>
      <c r="AH167" s="557">
        <v>1.1000000000000001</v>
      </c>
      <c r="AI167" s="557">
        <v>3.9</v>
      </c>
      <c r="AJ167" s="557">
        <v>8.6999999999999993</v>
      </c>
      <c r="AK167" s="557">
        <v>2.21</v>
      </c>
      <c r="AM167" s="388">
        <v>34</v>
      </c>
      <c r="AN167" s="388">
        <v>0</v>
      </c>
      <c r="AO167" s="388">
        <v>11</v>
      </c>
      <c r="AP167" s="388">
        <v>1</v>
      </c>
      <c r="AQ167" s="388">
        <v>0</v>
      </c>
      <c r="AR167" s="388">
        <v>1</v>
      </c>
      <c r="AS167" s="388">
        <v>2</v>
      </c>
      <c r="AT167" s="388">
        <v>4</v>
      </c>
      <c r="AU167" s="388">
        <v>8</v>
      </c>
      <c r="AV167" s="548">
        <v>0.32400000000000001</v>
      </c>
      <c r="AW167" s="548">
        <v>0.41</v>
      </c>
      <c r="AX167" s="548">
        <v>0.441</v>
      </c>
      <c r="AY167" s="548">
        <v>0.85099999999999998</v>
      </c>
      <c r="BA167" s="388">
        <v>91</v>
      </c>
      <c r="BB167" s="388">
        <v>0</v>
      </c>
      <c r="BC167" s="388">
        <v>21</v>
      </c>
      <c r="BD167" s="388">
        <v>4</v>
      </c>
      <c r="BE167" s="388">
        <v>1</v>
      </c>
      <c r="BF167" s="388">
        <v>3</v>
      </c>
      <c r="BG167" s="388">
        <v>12</v>
      </c>
      <c r="BH167" s="388">
        <v>10</v>
      </c>
      <c r="BI167" s="388">
        <v>23</v>
      </c>
      <c r="BJ167" s="548">
        <v>0.23100000000000001</v>
      </c>
      <c r="BK167" s="548">
        <v>0.307</v>
      </c>
      <c r="BL167" s="548">
        <v>0.39600000000000002</v>
      </c>
      <c r="BM167" s="548">
        <v>0.70299999999999996</v>
      </c>
    </row>
    <row r="168" spans="1:65">
      <c r="A168" s="272" t="s">
        <v>8291</v>
      </c>
      <c r="B168" s="388" t="s">
        <v>8292</v>
      </c>
      <c r="C168" s="388" t="s">
        <v>10193</v>
      </c>
      <c r="D168" s="388">
        <v>24</v>
      </c>
      <c r="E168" s="388" t="s">
        <v>58</v>
      </c>
      <c r="F168" s="388" t="s">
        <v>34</v>
      </c>
      <c r="G168" s="388" t="s">
        <v>35</v>
      </c>
      <c r="H168" s="388">
        <v>0</v>
      </c>
      <c r="I168" s="388">
        <v>1</v>
      </c>
      <c r="J168" s="548">
        <v>0</v>
      </c>
      <c r="K168" s="556">
        <v>4.26</v>
      </c>
      <c r="L168" s="388">
        <v>37</v>
      </c>
      <c r="M168" s="388">
        <v>0</v>
      </c>
      <c r="N168" s="388">
        <v>9</v>
      </c>
      <c r="O168" s="388">
        <v>0</v>
      </c>
      <c r="P168" s="388">
        <v>0</v>
      </c>
      <c r="Q168" s="388">
        <v>0</v>
      </c>
      <c r="R168" s="557">
        <v>31.667000000000002</v>
      </c>
      <c r="S168" s="388">
        <v>40</v>
      </c>
      <c r="T168" s="388">
        <v>19</v>
      </c>
      <c r="U168" s="388">
        <v>15</v>
      </c>
      <c r="V168" s="388">
        <v>1</v>
      </c>
      <c r="W168" s="388">
        <v>10</v>
      </c>
      <c r="X168" s="388">
        <v>0</v>
      </c>
      <c r="Y168" s="388">
        <v>35</v>
      </c>
      <c r="Z168" s="388">
        <v>1</v>
      </c>
      <c r="AA168" s="388">
        <v>1</v>
      </c>
      <c r="AB168" s="388">
        <v>7</v>
      </c>
      <c r="AC168" s="388">
        <v>144</v>
      </c>
      <c r="AD168" s="388">
        <v>99</v>
      </c>
      <c r="AE168" s="388">
        <v>2.4</v>
      </c>
      <c r="AF168" s="548">
        <v>1.579</v>
      </c>
      <c r="AG168" s="557">
        <v>11.4</v>
      </c>
      <c r="AH168" s="557">
        <v>0.3</v>
      </c>
      <c r="AI168" s="557">
        <v>2.8</v>
      </c>
      <c r="AJ168" s="557">
        <v>9.9</v>
      </c>
      <c r="AK168" s="557">
        <v>3.5</v>
      </c>
      <c r="AM168" s="388">
        <v>53</v>
      </c>
      <c r="AN168" s="388">
        <v>0</v>
      </c>
      <c r="AO168" s="388">
        <v>13</v>
      </c>
      <c r="AP168" s="388">
        <v>3</v>
      </c>
      <c r="AQ168" s="388">
        <v>0</v>
      </c>
      <c r="AR168" s="388">
        <v>0</v>
      </c>
      <c r="AS168" s="388">
        <v>9</v>
      </c>
      <c r="AT168" s="388">
        <v>3</v>
      </c>
      <c r="AU168" s="388">
        <v>15</v>
      </c>
      <c r="AV168" s="548">
        <v>0.245</v>
      </c>
      <c r="AW168" s="548">
        <v>0.29799999999999999</v>
      </c>
      <c r="AX168" s="548">
        <v>0.30199999999999999</v>
      </c>
      <c r="AY168" s="548">
        <v>0.6</v>
      </c>
      <c r="BA168" s="388">
        <v>80</v>
      </c>
      <c r="BB168" s="388">
        <v>0</v>
      </c>
      <c r="BC168" s="388">
        <v>27</v>
      </c>
      <c r="BD168" s="388">
        <v>2</v>
      </c>
      <c r="BE168" s="388">
        <v>1</v>
      </c>
      <c r="BF168" s="388">
        <v>1</v>
      </c>
      <c r="BG168" s="388">
        <v>12</v>
      </c>
      <c r="BH168" s="388">
        <v>7</v>
      </c>
      <c r="BI168" s="388">
        <v>20</v>
      </c>
      <c r="BJ168" s="548">
        <v>0.33800000000000002</v>
      </c>
      <c r="BK168" s="548">
        <v>0.39100000000000001</v>
      </c>
      <c r="BL168" s="548">
        <v>0.42499999999999999</v>
      </c>
      <c r="BM168" s="548">
        <v>0.81599999999999995</v>
      </c>
    </row>
    <row r="169" spans="1:65">
      <c r="A169" s="272" t="s">
        <v>8368</v>
      </c>
      <c r="B169" s="388" t="s">
        <v>8369</v>
      </c>
      <c r="C169" s="388" t="s">
        <v>10193</v>
      </c>
      <c r="D169" s="388">
        <v>27</v>
      </c>
      <c r="E169" s="388" t="s">
        <v>97</v>
      </c>
      <c r="F169" s="388" t="s">
        <v>43</v>
      </c>
      <c r="G169" s="388" t="s">
        <v>10</v>
      </c>
      <c r="H169" s="388">
        <v>3</v>
      </c>
      <c r="I169" s="388">
        <v>4</v>
      </c>
      <c r="J169" s="548">
        <v>0.42899999999999999</v>
      </c>
      <c r="K169" s="556">
        <v>5.17</v>
      </c>
      <c r="L169" s="388">
        <v>20</v>
      </c>
      <c r="M169" s="388">
        <v>2</v>
      </c>
      <c r="N169" s="388">
        <v>8</v>
      </c>
      <c r="O169" s="388">
        <v>0</v>
      </c>
      <c r="P169" s="388">
        <v>0</v>
      </c>
      <c r="Q169" s="388">
        <v>0</v>
      </c>
      <c r="R169" s="557">
        <v>31.332999999999998</v>
      </c>
      <c r="S169" s="388">
        <v>30</v>
      </c>
      <c r="T169" s="388">
        <v>22</v>
      </c>
      <c r="U169" s="388">
        <v>18</v>
      </c>
      <c r="V169" s="388">
        <v>7</v>
      </c>
      <c r="W169" s="388">
        <v>16</v>
      </c>
      <c r="X169" s="388">
        <v>2</v>
      </c>
      <c r="Y169" s="388">
        <v>39</v>
      </c>
      <c r="Z169" s="388">
        <v>1</v>
      </c>
      <c r="AA169" s="388">
        <v>0</v>
      </c>
      <c r="AB169" s="388">
        <v>1</v>
      </c>
      <c r="AC169" s="388">
        <v>141</v>
      </c>
      <c r="AD169" s="388">
        <v>84</v>
      </c>
      <c r="AE169" s="388">
        <v>5.2</v>
      </c>
      <c r="AF169" s="548">
        <v>1.468</v>
      </c>
      <c r="AG169" s="557">
        <v>8.6</v>
      </c>
      <c r="AH169" s="557">
        <v>2</v>
      </c>
      <c r="AI169" s="557">
        <v>4.5999999999999996</v>
      </c>
      <c r="AJ169" s="557">
        <v>11.2</v>
      </c>
      <c r="AK169" s="557">
        <v>2.44</v>
      </c>
      <c r="AM169" s="388">
        <v>52</v>
      </c>
      <c r="AN169" s="388">
        <v>0</v>
      </c>
      <c r="AO169" s="388">
        <v>13</v>
      </c>
      <c r="AP169" s="388">
        <v>0</v>
      </c>
      <c r="AQ169" s="388">
        <v>1</v>
      </c>
      <c r="AR169" s="388">
        <v>3</v>
      </c>
      <c r="AS169" s="388">
        <v>11</v>
      </c>
      <c r="AT169" s="388">
        <v>12</v>
      </c>
      <c r="AU169" s="388">
        <v>15</v>
      </c>
      <c r="AV169" s="548">
        <v>0.25</v>
      </c>
      <c r="AW169" s="548">
        <v>0.39400000000000002</v>
      </c>
      <c r="AX169" s="548">
        <v>0.46200000000000002</v>
      </c>
      <c r="AY169" s="548">
        <v>0.85599999999999998</v>
      </c>
      <c r="BA169" s="388">
        <v>71</v>
      </c>
      <c r="BB169" s="388">
        <v>0</v>
      </c>
      <c r="BC169" s="388">
        <v>17</v>
      </c>
      <c r="BD169" s="388">
        <v>4</v>
      </c>
      <c r="BE169" s="388">
        <v>0</v>
      </c>
      <c r="BF169" s="388">
        <v>4</v>
      </c>
      <c r="BG169" s="388">
        <v>14</v>
      </c>
      <c r="BH169" s="388">
        <v>4</v>
      </c>
      <c r="BI169" s="388">
        <v>24</v>
      </c>
      <c r="BJ169" s="548">
        <v>0.23899999999999999</v>
      </c>
      <c r="BK169" s="548">
        <v>0.28000000000000003</v>
      </c>
      <c r="BL169" s="548">
        <v>0.46500000000000002</v>
      </c>
      <c r="BM169" s="548">
        <v>0.745</v>
      </c>
    </row>
    <row r="170" spans="1:65">
      <c r="A170" s="272" t="s">
        <v>10368</v>
      </c>
      <c r="B170" s="388" t="s">
        <v>10369</v>
      </c>
      <c r="C170" s="388" t="s">
        <v>10193</v>
      </c>
      <c r="D170" s="388">
        <v>27</v>
      </c>
      <c r="E170" s="388" t="s">
        <v>40</v>
      </c>
      <c r="F170" s="388" t="s">
        <v>34</v>
      </c>
      <c r="G170" s="388" t="s">
        <v>10</v>
      </c>
      <c r="H170" s="388">
        <v>0</v>
      </c>
      <c r="I170" s="388">
        <v>4</v>
      </c>
      <c r="J170" s="548">
        <v>0</v>
      </c>
      <c r="K170" s="556">
        <v>7.76</v>
      </c>
      <c r="L170" s="388">
        <v>37</v>
      </c>
      <c r="M170" s="388">
        <v>0</v>
      </c>
      <c r="N170" s="388">
        <v>9</v>
      </c>
      <c r="O170" s="388">
        <v>0</v>
      </c>
      <c r="P170" s="388">
        <v>0</v>
      </c>
      <c r="Q170" s="388">
        <v>1</v>
      </c>
      <c r="R170" s="557">
        <v>31.332999999999998</v>
      </c>
      <c r="S170" s="388">
        <v>42</v>
      </c>
      <c r="T170" s="388">
        <v>29</v>
      </c>
      <c r="U170" s="388">
        <v>27</v>
      </c>
      <c r="V170" s="388">
        <v>7</v>
      </c>
      <c r="W170" s="388">
        <v>25</v>
      </c>
      <c r="X170" s="388">
        <v>2</v>
      </c>
      <c r="Y170" s="388">
        <v>31</v>
      </c>
      <c r="Z170" s="388">
        <v>1</v>
      </c>
      <c r="AA170" s="388">
        <v>0</v>
      </c>
      <c r="AB170" s="388">
        <v>2</v>
      </c>
      <c r="AC170" s="388">
        <v>160</v>
      </c>
      <c r="AD170" s="388">
        <v>56</v>
      </c>
      <c r="AE170" s="388">
        <v>6.58</v>
      </c>
      <c r="AF170" s="548">
        <v>2.1379999999999999</v>
      </c>
      <c r="AG170" s="557">
        <v>12.1</v>
      </c>
      <c r="AH170" s="557">
        <v>2</v>
      </c>
      <c r="AI170" s="557">
        <v>7.2</v>
      </c>
      <c r="AJ170" s="557">
        <v>8.9</v>
      </c>
      <c r="AK170" s="557">
        <v>1.24</v>
      </c>
      <c r="AM170" s="388">
        <v>69</v>
      </c>
      <c r="AN170" s="388">
        <v>0</v>
      </c>
      <c r="AO170" s="388">
        <v>24</v>
      </c>
      <c r="AP170" s="388">
        <v>4</v>
      </c>
      <c r="AQ170" s="388">
        <v>2</v>
      </c>
      <c r="AR170" s="388">
        <v>4</v>
      </c>
      <c r="AS170" s="388">
        <v>18</v>
      </c>
      <c r="AT170" s="388">
        <v>14</v>
      </c>
      <c r="AU170" s="388">
        <v>11</v>
      </c>
      <c r="AV170" s="548">
        <v>0.34799999999999998</v>
      </c>
      <c r="AW170" s="548">
        <v>0.44700000000000001</v>
      </c>
      <c r="AX170" s="548">
        <v>0.63800000000000001</v>
      </c>
      <c r="AY170" s="548">
        <v>1.085</v>
      </c>
      <c r="BA170" s="388">
        <v>61</v>
      </c>
      <c r="BB170" s="388">
        <v>0</v>
      </c>
      <c r="BC170" s="388">
        <v>18</v>
      </c>
      <c r="BD170" s="388">
        <v>3</v>
      </c>
      <c r="BE170" s="388">
        <v>1</v>
      </c>
      <c r="BF170" s="388">
        <v>3</v>
      </c>
      <c r="BG170" s="388">
        <v>13</v>
      </c>
      <c r="BH170" s="388">
        <v>11</v>
      </c>
      <c r="BI170" s="388">
        <v>20</v>
      </c>
      <c r="BJ170" s="548">
        <v>0.29499999999999998</v>
      </c>
      <c r="BK170" s="548">
        <v>0.40500000000000003</v>
      </c>
      <c r="BL170" s="548">
        <v>0.52500000000000002</v>
      </c>
      <c r="BM170" s="548">
        <v>0.93</v>
      </c>
    </row>
    <row r="171" spans="1:65">
      <c r="A171" s="272" t="s">
        <v>8297</v>
      </c>
      <c r="B171" s="388" t="s">
        <v>8298</v>
      </c>
      <c r="C171" s="388" t="s">
        <v>10193</v>
      </c>
      <c r="D171" s="388">
        <v>25</v>
      </c>
      <c r="E171" s="388" t="s">
        <v>48</v>
      </c>
      <c r="F171" s="388" t="s">
        <v>43</v>
      </c>
      <c r="G171" s="388" t="s">
        <v>10</v>
      </c>
      <c r="H171" s="388">
        <v>2</v>
      </c>
      <c r="I171" s="388">
        <v>0</v>
      </c>
      <c r="J171" s="548">
        <v>1</v>
      </c>
      <c r="K171" s="556">
        <v>3.19</v>
      </c>
      <c r="L171" s="388">
        <v>31</v>
      </c>
      <c r="M171" s="388">
        <v>0</v>
      </c>
      <c r="N171" s="388">
        <v>7</v>
      </c>
      <c r="O171" s="388">
        <v>0</v>
      </c>
      <c r="P171" s="388">
        <v>0</v>
      </c>
      <c r="Q171" s="388">
        <v>0</v>
      </c>
      <c r="R171" s="557">
        <v>31</v>
      </c>
      <c r="S171" s="388">
        <v>25</v>
      </c>
      <c r="T171" s="388">
        <v>12</v>
      </c>
      <c r="U171" s="388">
        <v>11</v>
      </c>
      <c r="V171" s="388">
        <v>2</v>
      </c>
      <c r="W171" s="388">
        <v>12</v>
      </c>
      <c r="X171" s="388">
        <v>2</v>
      </c>
      <c r="Y171" s="388">
        <v>34</v>
      </c>
      <c r="Z171" s="388">
        <v>3</v>
      </c>
      <c r="AA171" s="388">
        <v>0</v>
      </c>
      <c r="AB171" s="388">
        <v>2</v>
      </c>
      <c r="AC171" s="388">
        <v>129</v>
      </c>
      <c r="AD171" s="388">
        <v>137</v>
      </c>
      <c r="AE171" s="388">
        <v>3.26</v>
      </c>
      <c r="AF171" s="548">
        <v>1.194</v>
      </c>
      <c r="AG171" s="557">
        <v>7.3</v>
      </c>
      <c r="AH171" s="557">
        <v>0.6</v>
      </c>
      <c r="AI171" s="557">
        <v>3.5</v>
      </c>
      <c r="AJ171" s="557">
        <v>9.9</v>
      </c>
      <c r="AK171" s="557">
        <v>2.83</v>
      </c>
      <c r="AM171" s="388">
        <v>45</v>
      </c>
      <c r="AN171" s="388">
        <v>0</v>
      </c>
      <c r="AO171" s="388">
        <v>11</v>
      </c>
      <c r="AP171" s="388">
        <v>3</v>
      </c>
      <c r="AQ171" s="388">
        <v>1</v>
      </c>
      <c r="AR171" s="388">
        <v>0</v>
      </c>
      <c r="AS171" s="388">
        <v>4</v>
      </c>
      <c r="AT171" s="388">
        <v>8</v>
      </c>
      <c r="AU171" s="388">
        <v>14</v>
      </c>
      <c r="AV171" s="548">
        <v>0.24399999999999999</v>
      </c>
      <c r="AW171" s="548">
        <v>0.35799999999999998</v>
      </c>
      <c r="AX171" s="548">
        <v>0.35599999999999998</v>
      </c>
      <c r="AY171" s="548">
        <v>0.71399999999999997</v>
      </c>
      <c r="BA171" s="388">
        <v>67</v>
      </c>
      <c r="BB171" s="388">
        <v>0</v>
      </c>
      <c r="BC171" s="388">
        <v>14</v>
      </c>
      <c r="BD171" s="388">
        <v>4</v>
      </c>
      <c r="BE171" s="388">
        <v>0</v>
      </c>
      <c r="BF171" s="388">
        <v>2</v>
      </c>
      <c r="BG171" s="388">
        <v>17</v>
      </c>
      <c r="BH171" s="388">
        <v>4</v>
      </c>
      <c r="BI171" s="388">
        <v>20</v>
      </c>
      <c r="BJ171" s="548">
        <v>0.20899999999999999</v>
      </c>
      <c r="BK171" s="548">
        <v>0.28000000000000003</v>
      </c>
      <c r="BL171" s="548">
        <v>0.35799999999999998</v>
      </c>
      <c r="BM171" s="548">
        <v>0.63800000000000001</v>
      </c>
    </row>
    <row r="172" spans="1:65">
      <c r="A172" s="272" t="s">
        <v>10370</v>
      </c>
      <c r="B172" s="388" t="s">
        <v>10371</v>
      </c>
      <c r="C172" s="388" t="s">
        <v>10193</v>
      </c>
      <c r="D172" s="388">
        <v>27</v>
      </c>
      <c r="E172" s="388" t="s">
        <v>64</v>
      </c>
      <c r="F172" s="388" t="s">
        <v>34</v>
      </c>
      <c r="G172" s="388" t="s">
        <v>10</v>
      </c>
      <c r="H172" s="388">
        <v>2</v>
      </c>
      <c r="I172" s="388">
        <v>2</v>
      </c>
      <c r="J172" s="548">
        <v>0.5</v>
      </c>
      <c r="K172" s="556">
        <v>5.64</v>
      </c>
      <c r="L172" s="388">
        <v>22</v>
      </c>
      <c r="M172" s="388">
        <v>1</v>
      </c>
      <c r="N172" s="388">
        <v>7</v>
      </c>
      <c r="O172" s="388">
        <v>0</v>
      </c>
      <c r="P172" s="388">
        <v>0</v>
      </c>
      <c r="Q172" s="388">
        <v>0</v>
      </c>
      <c r="R172" s="557">
        <v>30.332999999999998</v>
      </c>
      <c r="S172" s="388">
        <v>18</v>
      </c>
      <c r="T172" s="388">
        <v>19</v>
      </c>
      <c r="U172" s="388">
        <v>19</v>
      </c>
      <c r="V172" s="388">
        <v>6</v>
      </c>
      <c r="W172" s="388">
        <v>17</v>
      </c>
      <c r="X172" s="388">
        <v>0</v>
      </c>
      <c r="Y172" s="388">
        <v>35</v>
      </c>
      <c r="Z172" s="388">
        <v>3</v>
      </c>
      <c r="AA172" s="388">
        <v>0</v>
      </c>
      <c r="AB172" s="388">
        <v>1</v>
      </c>
      <c r="AC172" s="388">
        <v>125</v>
      </c>
      <c r="AD172" s="388">
        <v>74</v>
      </c>
      <c r="AE172" s="388">
        <v>5.4</v>
      </c>
      <c r="AF172" s="548">
        <v>1.1539999999999999</v>
      </c>
      <c r="AG172" s="557">
        <v>5.3</v>
      </c>
      <c r="AH172" s="557">
        <v>1.8</v>
      </c>
      <c r="AI172" s="557">
        <v>5</v>
      </c>
      <c r="AJ172" s="557">
        <v>10.4</v>
      </c>
      <c r="AK172" s="557">
        <v>2.06</v>
      </c>
      <c r="AM172" s="388">
        <v>44</v>
      </c>
      <c r="AN172" s="388">
        <v>0</v>
      </c>
      <c r="AO172" s="388">
        <v>5</v>
      </c>
      <c r="AP172" s="388">
        <v>4</v>
      </c>
      <c r="AQ172" s="388">
        <v>0</v>
      </c>
      <c r="AR172" s="388">
        <v>0</v>
      </c>
      <c r="AS172" s="388">
        <v>3</v>
      </c>
      <c r="AT172" s="388">
        <v>6</v>
      </c>
      <c r="AU172" s="388">
        <v>16</v>
      </c>
      <c r="AV172" s="548">
        <v>0.114</v>
      </c>
      <c r="AW172" s="548">
        <v>0.216</v>
      </c>
      <c r="AX172" s="548">
        <v>0.20499999999999999</v>
      </c>
      <c r="AY172" s="548">
        <v>0.42099999999999999</v>
      </c>
      <c r="BA172" s="388">
        <v>59</v>
      </c>
      <c r="BB172" s="388">
        <v>0</v>
      </c>
      <c r="BC172" s="388">
        <v>13</v>
      </c>
      <c r="BD172" s="388">
        <v>1</v>
      </c>
      <c r="BE172" s="388">
        <v>0</v>
      </c>
      <c r="BF172" s="388">
        <v>6</v>
      </c>
      <c r="BG172" s="388">
        <v>13</v>
      </c>
      <c r="BH172" s="388">
        <v>11</v>
      </c>
      <c r="BI172" s="388">
        <v>19</v>
      </c>
      <c r="BJ172" s="548">
        <v>0.22</v>
      </c>
      <c r="BK172" s="548">
        <v>0.36499999999999999</v>
      </c>
      <c r="BL172" s="548">
        <v>0.54200000000000004</v>
      </c>
      <c r="BM172" s="548">
        <v>0.90700000000000003</v>
      </c>
    </row>
    <row r="173" spans="1:65">
      <c r="A173" s="272" t="s">
        <v>8424</v>
      </c>
      <c r="B173" s="388" t="s">
        <v>8425</v>
      </c>
      <c r="C173" s="388" t="s">
        <v>10193</v>
      </c>
      <c r="D173" s="388">
        <v>25</v>
      </c>
      <c r="E173" s="388" t="s">
        <v>88</v>
      </c>
      <c r="F173" s="388" t="s">
        <v>34</v>
      </c>
      <c r="G173" s="388" t="s">
        <v>10</v>
      </c>
      <c r="H173" s="388">
        <v>1</v>
      </c>
      <c r="I173" s="388">
        <v>1</v>
      </c>
      <c r="J173" s="548">
        <v>0.5</v>
      </c>
      <c r="K173" s="556">
        <v>2.4</v>
      </c>
      <c r="L173" s="388">
        <v>27</v>
      </c>
      <c r="M173" s="388">
        <v>0</v>
      </c>
      <c r="N173" s="388">
        <v>8</v>
      </c>
      <c r="O173" s="388">
        <v>0</v>
      </c>
      <c r="P173" s="388">
        <v>0</v>
      </c>
      <c r="Q173" s="388">
        <v>0</v>
      </c>
      <c r="R173" s="557">
        <v>30</v>
      </c>
      <c r="S173" s="388">
        <v>25</v>
      </c>
      <c r="T173" s="388">
        <v>8</v>
      </c>
      <c r="U173" s="388">
        <v>8</v>
      </c>
      <c r="V173" s="388">
        <v>5</v>
      </c>
      <c r="W173" s="388">
        <v>6</v>
      </c>
      <c r="X173" s="388">
        <v>0</v>
      </c>
      <c r="Y173" s="388">
        <v>21</v>
      </c>
      <c r="Z173" s="388">
        <v>0</v>
      </c>
      <c r="AA173" s="388">
        <v>0</v>
      </c>
      <c r="AB173" s="388">
        <v>2</v>
      </c>
      <c r="AC173" s="388">
        <v>119</v>
      </c>
      <c r="AD173" s="388">
        <v>184</v>
      </c>
      <c r="AE173" s="388">
        <v>4.53</v>
      </c>
      <c r="AF173" s="548">
        <v>1.0329999999999999</v>
      </c>
      <c r="AG173" s="557">
        <v>7.5</v>
      </c>
      <c r="AH173" s="557">
        <v>1.5</v>
      </c>
      <c r="AI173" s="557">
        <v>1.8</v>
      </c>
      <c r="AJ173" s="557">
        <v>6.3</v>
      </c>
      <c r="AK173" s="557">
        <v>3.5</v>
      </c>
      <c r="AM173" s="388">
        <v>47</v>
      </c>
      <c r="AN173" s="388">
        <v>0</v>
      </c>
      <c r="AO173" s="388">
        <v>11</v>
      </c>
      <c r="AP173" s="388">
        <v>3</v>
      </c>
      <c r="AQ173" s="388">
        <v>0</v>
      </c>
      <c r="AR173" s="388">
        <v>2</v>
      </c>
      <c r="AS173" s="388">
        <v>4</v>
      </c>
      <c r="AT173" s="388">
        <v>2</v>
      </c>
      <c r="AU173" s="388">
        <v>7</v>
      </c>
      <c r="AV173" s="548">
        <v>0.23400000000000001</v>
      </c>
      <c r="AW173" s="548">
        <v>0.26</v>
      </c>
      <c r="AX173" s="548">
        <v>0.42599999999999999</v>
      </c>
      <c r="AY173" s="548">
        <v>0.68600000000000005</v>
      </c>
      <c r="BA173" s="388">
        <v>65</v>
      </c>
      <c r="BB173" s="388">
        <v>0</v>
      </c>
      <c r="BC173" s="388">
        <v>14</v>
      </c>
      <c r="BD173" s="388">
        <v>4</v>
      </c>
      <c r="BE173" s="388">
        <v>0</v>
      </c>
      <c r="BF173" s="388">
        <v>3</v>
      </c>
      <c r="BG173" s="388">
        <v>7</v>
      </c>
      <c r="BH173" s="388">
        <v>4</v>
      </c>
      <c r="BI173" s="388">
        <v>14</v>
      </c>
      <c r="BJ173" s="548">
        <v>0.215</v>
      </c>
      <c r="BK173" s="548">
        <v>0.26100000000000001</v>
      </c>
      <c r="BL173" s="548">
        <v>0.41499999999999998</v>
      </c>
      <c r="BM173" s="548">
        <v>0.67600000000000005</v>
      </c>
    </row>
    <row r="174" spans="1:65">
      <c r="A174" s="272" t="s">
        <v>6612</v>
      </c>
      <c r="B174" s="388" t="s">
        <v>8349</v>
      </c>
      <c r="C174" s="388" t="s">
        <v>10193</v>
      </c>
      <c r="D174" s="388">
        <v>27</v>
      </c>
      <c r="E174" s="388" t="s">
        <v>58</v>
      </c>
      <c r="F174" s="388" t="s">
        <v>34</v>
      </c>
      <c r="G174" s="388" t="s">
        <v>10</v>
      </c>
      <c r="H174" s="388">
        <v>2</v>
      </c>
      <c r="I174" s="388">
        <v>3</v>
      </c>
      <c r="J174" s="548">
        <v>0.4</v>
      </c>
      <c r="K174" s="556">
        <v>8.49</v>
      </c>
      <c r="L174" s="388">
        <v>35</v>
      </c>
      <c r="M174" s="388">
        <v>0</v>
      </c>
      <c r="N174" s="388">
        <v>5</v>
      </c>
      <c r="O174" s="388">
        <v>0</v>
      </c>
      <c r="P174" s="388">
        <v>0</v>
      </c>
      <c r="Q174" s="388">
        <v>1</v>
      </c>
      <c r="R174" s="557">
        <v>29.667000000000002</v>
      </c>
      <c r="S174" s="388">
        <v>37</v>
      </c>
      <c r="T174" s="388">
        <v>30</v>
      </c>
      <c r="U174" s="388">
        <v>28</v>
      </c>
      <c r="V174" s="388">
        <v>1</v>
      </c>
      <c r="W174" s="388">
        <v>27</v>
      </c>
      <c r="X174" s="388">
        <v>2</v>
      </c>
      <c r="Y174" s="388">
        <v>40</v>
      </c>
      <c r="Z174" s="388">
        <v>1</v>
      </c>
      <c r="AA174" s="388">
        <v>0</v>
      </c>
      <c r="AB174" s="388">
        <v>6</v>
      </c>
      <c r="AC174" s="388">
        <v>154</v>
      </c>
      <c r="AD174" s="388">
        <v>50</v>
      </c>
      <c r="AE174" s="388">
        <v>3.73</v>
      </c>
      <c r="AF174" s="548">
        <v>2.157</v>
      </c>
      <c r="AG174" s="557">
        <v>11.2</v>
      </c>
      <c r="AH174" s="557">
        <v>0.3</v>
      </c>
      <c r="AI174" s="557">
        <v>8.1999999999999993</v>
      </c>
      <c r="AJ174" s="557">
        <v>12.1</v>
      </c>
      <c r="AK174" s="557">
        <v>1.48</v>
      </c>
      <c r="AM174" s="388">
        <v>45</v>
      </c>
      <c r="AN174" s="388">
        <v>0</v>
      </c>
      <c r="AO174" s="388">
        <v>15</v>
      </c>
      <c r="AP174" s="388">
        <v>6</v>
      </c>
      <c r="AQ174" s="388">
        <v>0</v>
      </c>
      <c r="AR174" s="388">
        <v>1</v>
      </c>
      <c r="AS174" s="388">
        <v>10</v>
      </c>
      <c r="AT174" s="388">
        <v>9</v>
      </c>
      <c r="AU174" s="388">
        <v>12</v>
      </c>
      <c r="AV174" s="548">
        <v>0.33300000000000002</v>
      </c>
      <c r="AW174" s="548">
        <v>0.44400000000000001</v>
      </c>
      <c r="AX174" s="548">
        <v>0.53300000000000003</v>
      </c>
      <c r="AY174" s="548">
        <v>0.97699999999999998</v>
      </c>
      <c r="BA174" s="388">
        <v>79</v>
      </c>
      <c r="BB174" s="388">
        <v>0</v>
      </c>
      <c r="BC174" s="388">
        <v>22</v>
      </c>
      <c r="BD174" s="388">
        <v>5</v>
      </c>
      <c r="BE174" s="388">
        <v>1</v>
      </c>
      <c r="BF174" s="388">
        <v>0</v>
      </c>
      <c r="BG174" s="388">
        <v>15</v>
      </c>
      <c r="BH174" s="388">
        <v>18</v>
      </c>
      <c r="BI174" s="388">
        <v>28</v>
      </c>
      <c r="BJ174" s="548">
        <v>0.27800000000000002</v>
      </c>
      <c r="BK174" s="548">
        <v>0.41</v>
      </c>
      <c r="BL174" s="548">
        <v>0.36699999999999999</v>
      </c>
      <c r="BM174" s="548">
        <v>0.77700000000000002</v>
      </c>
    </row>
    <row r="175" spans="1:65">
      <c r="A175" s="272" t="s">
        <v>10372</v>
      </c>
      <c r="B175" s="388" t="s">
        <v>10373</v>
      </c>
      <c r="C175" s="388" t="s">
        <v>10193</v>
      </c>
      <c r="D175" s="388">
        <v>22</v>
      </c>
      <c r="E175" s="388" t="s">
        <v>56</v>
      </c>
      <c r="F175" s="388" t="s">
        <v>43</v>
      </c>
      <c r="G175" s="388" t="s">
        <v>10</v>
      </c>
      <c r="H175" s="388">
        <v>2</v>
      </c>
      <c r="I175" s="388">
        <v>1</v>
      </c>
      <c r="J175" s="548">
        <v>0.66700000000000004</v>
      </c>
      <c r="K175" s="556">
        <v>4.03</v>
      </c>
      <c r="L175" s="388">
        <v>7</v>
      </c>
      <c r="M175" s="388">
        <v>5</v>
      </c>
      <c r="N175" s="388">
        <v>1</v>
      </c>
      <c r="O175" s="388">
        <v>0</v>
      </c>
      <c r="P175" s="388">
        <v>0</v>
      </c>
      <c r="Q175" s="388">
        <v>0</v>
      </c>
      <c r="R175" s="557">
        <v>29</v>
      </c>
      <c r="S175" s="388">
        <v>18</v>
      </c>
      <c r="T175" s="388">
        <v>13</v>
      </c>
      <c r="U175" s="388">
        <v>13</v>
      </c>
      <c r="V175" s="388">
        <v>1</v>
      </c>
      <c r="W175" s="388">
        <v>21</v>
      </c>
      <c r="X175" s="388">
        <v>1</v>
      </c>
      <c r="Y175" s="388">
        <v>32</v>
      </c>
      <c r="Z175" s="388">
        <v>2</v>
      </c>
      <c r="AA175" s="388">
        <v>0</v>
      </c>
      <c r="AB175" s="388">
        <v>1</v>
      </c>
      <c r="AC175" s="388">
        <v>123</v>
      </c>
      <c r="AD175" s="388">
        <v>101</v>
      </c>
      <c r="AE175" s="388">
        <v>3.78</v>
      </c>
      <c r="AF175" s="548">
        <v>1.345</v>
      </c>
      <c r="AG175" s="557">
        <v>5.6</v>
      </c>
      <c r="AH175" s="557">
        <v>0.3</v>
      </c>
      <c r="AI175" s="557">
        <v>6.5</v>
      </c>
      <c r="AJ175" s="557">
        <v>9.9</v>
      </c>
      <c r="AK175" s="557">
        <v>1.52</v>
      </c>
      <c r="AM175" s="388">
        <v>42</v>
      </c>
      <c r="AN175" s="388">
        <v>0</v>
      </c>
      <c r="AO175" s="388">
        <v>6</v>
      </c>
      <c r="AP175" s="388">
        <v>2</v>
      </c>
      <c r="AQ175" s="388">
        <v>0</v>
      </c>
      <c r="AR175" s="388">
        <v>0</v>
      </c>
      <c r="AS175" s="388">
        <v>3</v>
      </c>
      <c r="AT175" s="388">
        <v>11</v>
      </c>
      <c r="AU175" s="388">
        <v>11</v>
      </c>
      <c r="AV175" s="548">
        <v>0.14299999999999999</v>
      </c>
      <c r="AW175" s="548">
        <v>0.32100000000000001</v>
      </c>
      <c r="AX175" s="548">
        <v>0.19</v>
      </c>
      <c r="AY175" s="548">
        <v>0.51100000000000001</v>
      </c>
      <c r="BA175" s="388">
        <v>57</v>
      </c>
      <c r="BB175" s="388">
        <v>0</v>
      </c>
      <c r="BC175" s="388">
        <v>12</v>
      </c>
      <c r="BD175" s="388">
        <v>5</v>
      </c>
      <c r="BE175" s="388">
        <v>0</v>
      </c>
      <c r="BF175" s="388">
        <v>1</v>
      </c>
      <c r="BG175" s="388">
        <v>8</v>
      </c>
      <c r="BH175" s="388">
        <v>10</v>
      </c>
      <c r="BI175" s="388">
        <v>21</v>
      </c>
      <c r="BJ175" s="548">
        <v>0.21099999999999999</v>
      </c>
      <c r="BK175" s="548">
        <v>0.34799999999999998</v>
      </c>
      <c r="BL175" s="548">
        <v>0.35099999999999998</v>
      </c>
      <c r="BM175" s="548">
        <v>0.69899999999999995</v>
      </c>
    </row>
    <row r="176" spans="1:65">
      <c r="A176" s="272" t="s">
        <v>10374</v>
      </c>
      <c r="B176" s="388" t="s">
        <v>10375</v>
      </c>
      <c r="C176" s="388" t="s">
        <v>10193</v>
      </c>
      <c r="D176" s="388">
        <v>24</v>
      </c>
      <c r="E176" s="388" t="s">
        <v>60</v>
      </c>
      <c r="F176" s="388" t="s">
        <v>34</v>
      </c>
      <c r="G176" s="388" t="s">
        <v>10</v>
      </c>
      <c r="H176" s="388">
        <v>1</v>
      </c>
      <c r="I176" s="388">
        <v>3</v>
      </c>
      <c r="J176" s="548">
        <v>0.25</v>
      </c>
      <c r="K176" s="556">
        <v>7.71</v>
      </c>
      <c r="L176" s="388">
        <v>20</v>
      </c>
      <c r="M176" s="388">
        <v>0</v>
      </c>
      <c r="N176" s="388">
        <v>8</v>
      </c>
      <c r="O176" s="388">
        <v>0</v>
      </c>
      <c r="P176" s="388">
        <v>0</v>
      </c>
      <c r="Q176" s="388">
        <v>0</v>
      </c>
      <c r="R176" s="557">
        <v>28</v>
      </c>
      <c r="S176" s="388">
        <v>29</v>
      </c>
      <c r="T176" s="388">
        <v>24</v>
      </c>
      <c r="U176" s="388">
        <v>24</v>
      </c>
      <c r="V176" s="388">
        <v>9</v>
      </c>
      <c r="W176" s="388">
        <v>18</v>
      </c>
      <c r="X176" s="388">
        <v>0</v>
      </c>
      <c r="Y176" s="388">
        <v>29</v>
      </c>
      <c r="Z176" s="388">
        <v>2</v>
      </c>
      <c r="AA176" s="388">
        <v>0</v>
      </c>
      <c r="AB176" s="388">
        <v>1</v>
      </c>
      <c r="AC176" s="388">
        <v>130</v>
      </c>
      <c r="AD176" s="388">
        <v>54</v>
      </c>
      <c r="AE176" s="388">
        <v>7.41</v>
      </c>
      <c r="AF176" s="548">
        <v>1.679</v>
      </c>
      <c r="AG176" s="557">
        <v>9.3000000000000007</v>
      </c>
      <c r="AH176" s="557">
        <v>2.9</v>
      </c>
      <c r="AI176" s="557">
        <v>5.8</v>
      </c>
      <c r="AJ176" s="557">
        <v>9.3000000000000007</v>
      </c>
      <c r="AK176" s="557">
        <v>1.61</v>
      </c>
      <c r="AM176" s="388">
        <v>49</v>
      </c>
      <c r="AN176" s="388">
        <v>0</v>
      </c>
      <c r="AO176" s="388">
        <v>11</v>
      </c>
      <c r="AP176" s="388">
        <v>4</v>
      </c>
      <c r="AQ176" s="388">
        <v>0</v>
      </c>
      <c r="AR176" s="388">
        <v>1</v>
      </c>
      <c r="AS176" s="388">
        <v>6</v>
      </c>
      <c r="AT176" s="388">
        <v>3</v>
      </c>
      <c r="AU176" s="388">
        <v>12</v>
      </c>
      <c r="AV176" s="548">
        <v>0.224</v>
      </c>
      <c r="AW176" s="548">
        <v>0.28299999999999997</v>
      </c>
      <c r="AX176" s="548">
        <v>0.36699999999999999</v>
      </c>
      <c r="AY176" s="548">
        <v>0.65</v>
      </c>
      <c r="BA176" s="388">
        <v>61</v>
      </c>
      <c r="BB176" s="388">
        <v>0</v>
      </c>
      <c r="BC176" s="388">
        <v>18</v>
      </c>
      <c r="BD176" s="388">
        <v>4</v>
      </c>
      <c r="BE176" s="388">
        <v>0</v>
      </c>
      <c r="BF176" s="388">
        <v>8</v>
      </c>
      <c r="BG176" s="388">
        <v>17</v>
      </c>
      <c r="BH176" s="388">
        <v>15</v>
      </c>
      <c r="BI176" s="388">
        <v>17</v>
      </c>
      <c r="BJ176" s="548">
        <v>0.29499999999999998</v>
      </c>
      <c r="BK176" s="548">
        <v>0.442</v>
      </c>
      <c r="BL176" s="548">
        <v>0.754</v>
      </c>
      <c r="BM176" s="548">
        <v>1.196</v>
      </c>
    </row>
    <row r="177" spans="1:65">
      <c r="A177" s="272" t="s">
        <v>10376</v>
      </c>
      <c r="B177" s="388" t="s">
        <v>10377</v>
      </c>
      <c r="C177" s="388" t="s">
        <v>10193</v>
      </c>
      <c r="D177" s="388">
        <v>24</v>
      </c>
      <c r="E177" s="388" t="s">
        <v>42</v>
      </c>
      <c r="F177" s="388" t="s">
        <v>43</v>
      </c>
      <c r="G177" s="388" t="s">
        <v>10</v>
      </c>
      <c r="H177" s="388">
        <v>1</v>
      </c>
      <c r="I177" s="388">
        <v>1</v>
      </c>
      <c r="J177" s="548">
        <v>0.5</v>
      </c>
      <c r="K177" s="556">
        <v>3.54</v>
      </c>
      <c r="L177" s="388">
        <v>27</v>
      </c>
      <c r="M177" s="388">
        <v>0</v>
      </c>
      <c r="N177" s="388">
        <v>8</v>
      </c>
      <c r="O177" s="388">
        <v>0</v>
      </c>
      <c r="P177" s="388">
        <v>0</v>
      </c>
      <c r="Q177" s="388">
        <v>0</v>
      </c>
      <c r="R177" s="557">
        <v>28</v>
      </c>
      <c r="S177" s="388">
        <v>34</v>
      </c>
      <c r="T177" s="388">
        <v>11</v>
      </c>
      <c r="U177" s="388">
        <v>11</v>
      </c>
      <c r="V177" s="388">
        <v>2</v>
      </c>
      <c r="W177" s="388">
        <v>6</v>
      </c>
      <c r="X177" s="388">
        <v>0</v>
      </c>
      <c r="Y177" s="388">
        <v>18</v>
      </c>
      <c r="Z177" s="388">
        <v>2</v>
      </c>
      <c r="AA177" s="388">
        <v>0</v>
      </c>
      <c r="AB177" s="388">
        <v>1</v>
      </c>
      <c r="AC177" s="388">
        <v>120</v>
      </c>
      <c r="AD177" s="388">
        <v>105</v>
      </c>
      <c r="AE177" s="388">
        <v>3.66</v>
      </c>
      <c r="AF177" s="548">
        <v>1.429</v>
      </c>
      <c r="AG177" s="557">
        <v>10.9</v>
      </c>
      <c r="AH177" s="557">
        <v>0.6</v>
      </c>
      <c r="AI177" s="557">
        <v>1.9</v>
      </c>
      <c r="AJ177" s="557">
        <v>5.8</v>
      </c>
      <c r="AK177" s="557">
        <v>3</v>
      </c>
      <c r="AM177" s="388">
        <v>41</v>
      </c>
      <c r="AN177" s="388">
        <v>0</v>
      </c>
      <c r="AO177" s="388">
        <v>11</v>
      </c>
      <c r="AP177" s="388">
        <v>3</v>
      </c>
      <c r="AQ177" s="388">
        <v>0</v>
      </c>
      <c r="AR177" s="388">
        <v>0</v>
      </c>
      <c r="AS177" s="388">
        <v>4</v>
      </c>
      <c r="AT177" s="388">
        <v>2</v>
      </c>
      <c r="AU177" s="388">
        <v>6</v>
      </c>
      <c r="AV177" s="548">
        <v>0.26800000000000002</v>
      </c>
      <c r="AW177" s="548">
        <v>0.30199999999999999</v>
      </c>
      <c r="AX177" s="548">
        <v>0.34100000000000003</v>
      </c>
      <c r="AY177" s="548">
        <v>0.64300000000000002</v>
      </c>
      <c r="BA177" s="388">
        <v>69</v>
      </c>
      <c r="BB177" s="388">
        <v>0</v>
      </c>
      <c r="BC177" s="388">
        <v>23</v>
      </c>
      <c r="BD177" s="388">
        <v>4</v>
      </c>
      <c r="BE177" s="388">
        <v>1</v>
      </c>
      <c r="BF177" s="388">
        <v>2</v>
      </c>
      <c r="BG177" s="388">
        <v>18</v>
      </c>
      <c r="BH177" s="388">
        <v>4</v>
      </c>
      <c r="BI177" s="388">
        <v>12</v>
      </c>
      <c r="BJ177" s="548">
        <v>0.33300000000000002</v>
      </c>
      <c r="BK177" s="548">
        <v>0.377</v>
      </c>
      <c r="BL177" s="548">
        <v>0.50700000000000001</v>
      </c>
      <c r="BM177" s="548">
        <v>0.88400000000000001</v>
      </c>
    </row>
    <row r="178" spans="1:65">
      <c r="A178" s="272" t="s">
        <v>10378</v>
      </c>
      <c r="B178" s="388" t="s">
        <v>10379</v>
      </c>
      <c r="C178" s="388" t="s">
        <v>10193</v>
      </c>
      <c r="D178" s="388">
        <v>32</v>
      </c>
      <c r="E178" s="388" t="s">
        <v>51</v>
      </c>
      <c r="F178" s="388" t="s">
        <v>52</v>
      </c>
      <c r="G178" s="388" t="s">
        <v>10</v>
      </c>
      <c r="H178" s="388">
        <v>1</v>
      </c>
      <c r="I178" s="388">
        <v>1</v>
      </c>
      <c r="J178" s="548">
        <v>0.5</v>
      </c>
      <c r="K178" s="556">
        <v>7.07</v>
      </c>
      <c r="L178" s="388">
        <v>31</v>
      </c>
      <c r="M178" s="388">
        <v>0</v>
      </c>
      <c r="N178" s="388">
        <v>10</v>
      </c>
      <c r="O178" s="388">
        <v>0</v>
      </c>
      <c r="P178" s="388">
        <v>0</v>
      </c>
      <c r="Q178" s="388">
        <v>0</v>
      </c>
      <c r="R178" s="557">
        <v>28</v>
      </c>
      <c r="S178" s="388">
        <v>35</v>
      </c>
      <c r="T178" s="388">
        <v>24</v>
      </c>
      <c r="U178" s="388">
        <v>22</v>
      </c>
      <c r="V178" s="388">
        <v>7</v>
      </c>
      <c r="W178" s="388">
        <v>16</v>
      </c>
      <c r="X178" s="388">
        <v>3</v>
      </c>
      <c r="Y178" s="388">
        <v>28</v>
      </c>
      <c r="Z178" s="388">
        <v>0</v>
      </c>
      <c r="AA178" s="388">
        <v>0</v>
      </c>
      <c r="AB178" s="388">
        <v>1</v>
      </c>
      <c r="AC178" s="388">
        <v>134</v>
      </c>
      <c r="AD178" s="388">
        <v>55</v>
      </c>
      <c r="AE178" s="388">
        <v>6.13</v>
      </c>
      <c r="AF178" s="548">
        <v>1.821</v>
      </c>
      <c r="AG178" s="557">
        <v>11.3</v>
      </c>
      <c r="AH178" s="557">
        <v>2.2999999999999998</v>
      </c>
      <c r="AI178" s="557">
        <v>5.0999999999999996</v>
      </c>
      <c r="AJ178" s="557">
        <v>9</v>
      </c>
      <c r="AK178" s="557">
        <v>1.75</v>
      </c>
      <c r="AM178" s="388">
        <v>44</v>
      </c>
      <c r="AN178" s="388">
        <v>0</v>
      </c>
      <c r="AO178" s="388">
        <v>11</v>
      </c>
      <c r="AP178" s="388">
        <v>3</v>
      </c>
      <c r="AQ178" s="388">
        <v>0</v>
      </c>
      <c r="AR178" s="388">
        <v>0</v>
      </c>
      <c r="AS178" s="388">
        <v>6</v>
      </c>
      <c r="AT178" s="388">
        <v>10</v>
      </c>
      <c r="AU178" s="388">
        <v>11</v>
      </c>
      <c r="AV178" s="548">
        <v>0.25</v>
      </c>
      <c r="AW178" s="548">
        <v>0.38900000000000001</v>
      </c>
      <c r="AX178" s="548">
        <v>0.318</v>
      </c>
      <c r="AY178" s="548">
        <v>0.70699999999999996</v>
      </c>
      <c r="BA178" s="388">
        <v>72</v>
      </c>
      <c r="BB178" s="388">
        <v>0</v>
      </c>
      <c r="BC178" s="388">
        <v>24</v>
      </c>
      <c r="BD178" s="388">
        <v>9</v>
      </c>
      <c r="BE178" s="388">
        <v>0</v>
      </c>
      <c r="BF178" s="388">
        <v>7</v>
      </c>
      <c r="BG178" s="388">
        <v>23</v>
      </c>
      <c r="BH178" s="388">
        <v>6</v>
      </c>
      <c r="BI178" s="388">
        <v>17</v>
      </c>
      <c r="BJ178" s="548">
        <v>0.33300000000000002</v>
      </c>
      <c r="BK178" s="548">
        <v>0.38</v>
      </c>
      <c r="BL178" s="548">
        <v>0.75</v>
      </c>
      <c r="BM178" s="548">
        <v>1.1299999999999999</v>
      </c>
    </row>
    <row r="179" spans="1:65">
      <c r="A179" s="272" t="s">
        <v>8376</v>
      </c>
      <c r="B179" s="388" t="s">
        <v>8377</v>
      </c>
      <c r="C179" s="388" t="s">
        <v>10193</v>
      </c>
      <c r="D179" s="388">
        <v>23</v>
      </c>
      <c r="E179" s="388" t="s">
        <v>73</v>
      </c>
      <c r="F179" s="388" t="s">
        <v>34</v>
      </c>
      <c r="G179" s="388" t="s">
        <v>35</v>
      </c>
      <c r="H179" s="388">
        <v>2</v>
      </c>
      <c r="I179" s="388">
        <v>2</v>
      </c>
      <c r="J179" s="548">
        <v>0.5</v>
      </c>
      <c r="K179" s="556">
        <v>5.53</v>
      </c>
      <c r="L179" s="388">
        <v>8</v>
      </c>
      <c r="M179" s="388">
        <v>5</v>
      </c>
      <c r="N179" s="388">
        <v>1</v>
      </c>
      <c r="O179" s="388">
        <v>0</v>
      </c>
      <c r="P179" s="388">
        <v>0</v>
      </c>
      <c r="Q179" s="388">
        <v>0</v>
      </c>
      <c r="R179" s="557">
        <v>27.667000000000002</v>
      </c>
      <c r="S179" s="388">
        <v>28</v>
      </c>
      <c r="T179" s="388">
        <v>18</v>
      </c>
      <c r="U179" s="388">
        <v>17</v>
      </c>
      <c r="V179" s="388">
        <v>4</v>
      </c>
      <c r="W179" s="388">
        <v>15</v>
      </c>
      <c r="X179" s="388">
        <v>0</v>
      </c>
      <c r="Y179" s="388">
        <v>18</v>
      </c>
      <c r="Z179" s="388">
        <v>0</v>
      </c>
      <c r="AA179" s="388">
        <v>0</v>
      </c>
      <c r="AB179" s="388">
        <v>0</v>
      </c>
      <c r="AC179" s="388">
        <v>121</v>
      </c>
      <c r="AD179" s="388">
        <v>88</v>
      </c>
      <c r="AE179" s="388">
        <v>5.37</v>
      </c>
      <c r="AF179" s="548">
        <v>1.554</v>
      </c>
      <c r="AG179" s="557">
        <v>9.1</v>
      </c>
      <c r="AH179" s="557">
        <v>1.3</v>
      </c>
      <c r="AI179" s="557">
        <v>4.9000000000000004</v>
      </c>
      <c r="AJ179" s="557">
        <v>5.9</v>
      </c>
      <c r="AK179" s="557">
        <v>1.2</v>
      </c>
      <c r="AM179" s="388">
        <v>22</v>
      </c>
      <c r="AN179" s="388">
        <v>0</v>
      </c>
      <c r="AO179" s="388">
        <v>8</v>
      </c>
      <c r="AP179" s="388">
        <v>2</v>
      </c>
      <c r="AQ179" s="388">
        <v>0</v>
      </c>
      <c r="AR179" s="388">
        <v>0</v>
      </c>
      <c r="AS179" s="388">
        <v>5</v>
      </c>
      <c r="AT179" s="388">
        <v>4</v>
      </c>
      <c r="AU179" s="388">
        <v>3</v>
      </c>
      <c r="AV179" s="548">
        <v>0.36399999999999999</v>
      </c>
      <c r="AW179" s="548">
        <v>0.46200000000000002</v>
      </c>
      <c r="AX179" s="548">
        <v>0.45500000000000002</v>
      </c>
      <c r="AY179" s="548">
        <v>0.91700000000000004</v>
      </c>
      <c r="BA179" s="388">
        <v>84</v>
      </c>
      <c r="BB179" s="388">
        <v>0</v>
      </c>
      <c r="BC179" s="388">
        <v>20</v>
      </c>
      <c r="BD179" s="388">
        <v>4</v>
      </c>
      <c r="BE179" s="388">
        <v>0</v>
      </c>
      <c r="BF179" s="388">
        <v>4</v>
      </c>
      <c r="BG179" s="388">
        <v>12</v>
      </c>
      <c r="BH179" s="388">
        <v>11</v>
      </c>
      <c r="BI179" s="388">
        <v>15</v>
      </c>
      <c r="BJ179" s="548">
        <v>0.23799999999999999</v>
      </c>
      <c r="BK179" s="548">
        <v>0.32600000000000001</v>
      </c>
      <c r="BL179" s="548">
        <v>0.42899999999999999</v>
      </c>
      <c r="BM179" s="548">
        <v>0.755</v>
      </c>
    </row>
    <row r="180" spans="1:65">
      <c r="A180" s="272" t="s">
        <v>8243</v>
      </c>
      <c r="B180" s="388" t="s">
        <v>8244</v>
      </c>
      <c r="C180" s="388" t="s">
        <v>10193</v>
      </c>
      <c r="D180" s="388">
        <v>25</v>
      </c>
      <c r="E180" s="388" t="s">
        <v>124</v>
      </c>
      <c r="F180" s="388" t="s">
        <v>43</v>
      </c>
      <c r="G180" s="388" t="s">
        <v>35</v>
      </c>
      <c r="H180" s="388">
        <v>2</v>
      </c>
      <c r="I180" s="388">
        <v>2</v>
      </c>
      <c r="J180" s="548">
        <v>0.5</v>
      </c>
      <c r="K180" s="556">
        <v>7.16</v>
      </c>
      <c r="L180" s="388">
        <v>7</v>
      </c>
      <c r="M180" s="388">
        <v>5</v>
      </c>
      <c r="N180" s="388">
        <v>2</v>
      </c>
      <c r="O180" s="388">
        <v>0</v>
      </c>
      <c r="P180" s="388">
        <v>0</v>
      </c>
      <c r="Q180" s="388">
        <v>0</v>
      </c>
      <c r="R180" s="557">
        <v>27.667000000000002</v>
      </c>
      <c r="S180" s="388">
        <v>34</v>
      </c>
      <c r="T180" s="388">
        <v>22</v>
      </c>
      <c r="U180" s="388">
        <v>22</v>
      </c>
      <c r="V180" s="388">
        <v>4</v>
      </c>
      <c r="W180" s="388">
        <v>15</v>
      </c>
      <c r="X180" s="388">
        <v>0</v>
      </c>
      <c r="Y180" s="388">
        <v>17</v>
      </c>
      <c r="Z180" s="388">
        <v>1</v>
      </c>
      <c r="AA180" s="388">
        <v>0</v>
      </c>
      <c r="AB180" s="388">
        <v>3</v>
      </c>
      <c r="AC180" s="388">
        <v>129</v>
      </c>
      <c r="AD180" s="388">
        <v>51</v>
      </c>
      <c r="AE180" s="388">
        <v>5.55</v>
      </c>
      <c r="AF180" s="548">
        <v>1.7709999999999999</v>
      </c>
      <c r="AG180" s="557">
        <v>11.1</v>
      </c>
      <c r="AH180" s="557">
        <v>1.3</v>
      </c>
      <c r="AI180" s="557">
        <v>4.9000000000000004</v>
      </c>
      <c r="AJ180" s="557">
        <v>5.5</v>
      </c>
      <c r="AK180" s="557">
        <v>1.1299999999999999</v>
      </c>
      <c r="AM180" s="388">
        <v>30</v>
      </c>
      <c r="AN180" s="388">
        <v>0</v>
      </c>
      <c r="AO180" s="388">
        <v>9</v>
      </c>
      <c r="AP180" s="388">
        <v>2</v>
      </c>
      <c r="AQ180" s="388">
        <v>0</v>
      </c>
      <c r="AR180" s="388">
        <v>0</v>
      </c>
      <c r="AS180" s="388">
        <v>2</v>
      </c>
      <c r="AT180" s="388">
        <v>6</v>
      </c>
      <c r="AU180" s="388">
        <v>5</v>
      </c>
      <c r="AV180" s="548">
        <v>0.3</v>
      </c>
      <c r="AW180" s="548">
        <v>0.432</v>
      </c>
      <c r="AX180" s="548">
        <v>0.36699999999999999</v>
      </c>
      <c r="AY180" s="548">
        <v>0.79900000000000004</v>
      </c>
      <c r="BA180" s="388">
        <v>81</v>
      </c>
      <c r="BB180" s="388">
        <v>0</v>
      </c>
      <c r="BC180" s="388">
        <v>25</v>
      </c>
      <c r="BD180" s="388">
        <v>5</v>
      </c>
      <c r="BE180" s="388">
        <v>0</v>
      </c>
      <c r="BF180" s="388">
        <v>4</v>
      </c>
      <c r="BG180" s="388">
        <v>17</v>
      </c>
      <c r="BH180" s="388">
        <v>9</v>
      </c>
      <c r="BI180" s="388">
        <v>12</v>
      </c>
      <c r="BJ180" s="548">
        <v>0.309</v>
      </c>
      <c r="BK180" s="548">
        <v>0.374</v>
      </c>
      <c r="BL180" s="548">
        <v>0.51900000000000002</v>
      </c>
      <c r="BM180" s="548">
        <v>0.89300000000000002</v>
      </c>
    </row>
    <row r="181" spans="1:65">
      <c r="A181" s="272" t="s">
        <v>10380</v>
      </c>
      <c r="B181" s="388" t="s">
        <v>10381</v>
      </c>
      <c r="C181" s="388" t="s">
        <v>10193</v>
      </c>
      <c r="D181" s="388">
        <v>27</v>
      </c>
      <c r="E181" s="388" t="s">
        <v>42</v>
      </c>
      <c r="F181" s="388" t="s">
        <v>43</v>
      </c>
      <c r="G181" s="388" t="s">
        <v>10</v>
      </c>
      <c r="H181" s="388">
        <v>2</v>
      </c>
      <c r="I181" s="388">
        <v>2</v>
      </c>
      <c r="J181" s="548">
        <v>0.5</v>
      </c>
      <c r="K181" s="556">
        <v>6.18</v>
      </c>
      <c r="L181" s="388">
        <v>22</v>
      </c>
      <c r="M181" s="388">
        <v>0</v>
      </c>
      <c r="N181" s="388">
        <v>9</v>
      </c>
      <c r="O181" s="388">
        <v>0</v>
      </c>
      <c r="P181" s="388">
        <v>0</v>
      </c>
      <c r="Q181" s="388">
        <v>0</v>
      </c>
      <c r="R181" s="557">
        <v>27.667000000000002</v>
      </c>
      <c r="S181" s="388">
        <v>29</v>
      </c>
      <c r="T181" s="388">
        <v>19</v>
      </c>
      <c r="U181" s="388">
        <v>19</v>
      </c>
      <c r="V181" s="388">
        <v>8</v>
      </c>
      <c r="W181" s="388">
        <v>5</v>
      </c>
      <c r="X181" s="388">
        <v>2</v>
      </c>
      <c r="Y181" s="388">
        <v>25</v>
      </c>
      <c r="Z181" s="388">
        <v>1</v>
      </c>
      <c r="AA181" s="388">
        <v>0</v>
      </c>
      <c r="AB181" s="388">
        <v>0</v>
      </c>
      <c r="AC181" s="388">
        <v>118</v>
      </c>
      <c r="AD181" s="388">
        <v>60</v>
      </c>
      <c r="AE181" s="388">
        <v>5.76</v>
      </c>
      <c r="AF181" s="548">
        <v>1.2290000000000001</v>
      </c>
      <c r="AG181" s="557">
        <v>9.4</v>
      </c>
      <c r="AH181" s="557">
        <v>2.6</v>
      </c>
      <c r="AI181" s="557">
        <v>1.6</v>
      </c>
      <c r="AJ181" s="557">
        <v>8.1</v>
      </c>
      <c r="AK181" s="557">
        <v>5</v>
      </c>
      <c r="AM181" s="388">
        <v>46</v>
      </c>
      <c r="AN181" s="388">
        <v>0</v>
      </c>
      <c r="AO181" s="388">
        <v>14</v>
      </c>
      <c r="AP181" s="388">
        <v>1</v>
      </c>
      <c r="AQ181" s="388">
        <v>0</v>
      </c>
      <c r="AR181" s="388">
        <v>4</v>
      </c>
      <c r="AS181" s="388">
        <v>9</v>
      </c>
      <c r="AT181" s="388">
        <v>1</v>
      </c>
      <c r="AU181" s="388">
        <v>11</v>
      </c>
      <c r="AV181" s="548">
        <v>0.30399999999999999</v>
      </c>
      <c r="AW181" s="548">
        <v>0.31900000000000001</v>
      </c>
      <c r="AX181" s="548">
        <v>0.58699999999999997</v>
      </c>
      <c r="AY181" s="548">
        <v>0.90600000000000003</v>
      </c>
      <c r="BA181" s="388">
        <v>65</v>
      </c>
      <c r="BB181" s="388">
        <v>0</v>
      </c>
      <c r="BC181" s="388">
        <v>15</v>
      </c>
      <c r="BD181" s="388">
        <v>1</v>
      </c>
      <c r="BE181" s="388">
        <v>0</v>
      </c>
      <c r="BF181" s="388">
        <v>4</v>
      </c>
      <c r="BG181" s="388">
        <v>9</v>
      </c>
      <c r="BH181" s="388">
        <v>4</v>
      </c>
      <c r="BI181" s="388">
        <v>14</v>
      </c>
      <c r="BJ181" s="548">
        <v>0.23100000000000001</v>
      </c>
      <c r="BK181" s="548">
        <v>0.28599999999999998</v>
      </c>
      <c r="BL181" s="548">
        <v>0.43099999999999999</v>
      </c>
      <c r="BM181" s="548">
        <v>0.71699999999999997</v>
      </c>
    </row>
    <row r="182" spans="1:65">
      <c r="A182" s="272" t="s">
        <v>10382</v>
      </c>
      <c r="B182" s="388" t="s">
        <v>10383</v>
      </c>
      <c r="C182" s="388" t="s">
        <v>10193</v>
      </c>
      <c r="D182" s="388">
        <v>23</v>
      </c>
      <c r="E182" s="388" t="s">
        <v>49</v>
      </c>
      <c r="F182" s="388" t="s">
        <v>43</v>
      </c>
      <c r="G182" s="388" t="s">
        <v>10</v>
      </c>
      <c r="H182" s="388">
        <v>4</v>
      </c>
      <c r="I182" s="388">
        <v>1</v>
      </c>
      <c r="J182" s="548">
        <v>0.8</v>
      </c>
      <c r="K182" s="556">
        <v>2.63</v>
      </c>
      <c r="L182" s="388">
        <v>26</v>
      </c>
      <c r="M182" s="388">
        <v>0</v>
      </c>
      <c r="N182" s="388">
        <v>2</v>
      </c>
      <c r="O182" s="388">
        <v>0</v>
      </c>
      <c r="P182" s="388">
        <v>0</v>
      </c>
      <c r="Q182" s="388">
        <v>0</v>
      </c>
      <c r="R182" s="557">
        <v>27.332999999999998</v>
      </c>
      <c r="S182" s="388">
        <v>19</v>
      </c>
      <c r="T182" s="388">
        <v>9</v>
      </c>
      <c r="U182" s="388">
        <v>8</v>
      </c>
      <c r="V182" s="388">
        <v>0</v>
      </c>
      <c r="W182" s="388">
        <v>18</v>
      </c>
      <c r="X182" s="388">
        <v>0</v>
      </c>
      <c r="Y182" s="388">
        <v>19</v>
      </c>
      <c r="Z182" s="388">
        <v>1</v>
      </c>
      <c r="AA182" s="388">
        <v>0</v>
      </c>
      <c r="AB182" s="388">
        <v>2</v>
      </c>
      <c r="AC182" s="388">
        <v>118</v>
      </c>
      <c r="AD182" s="388">
        <v>149</v>
      </c>
      <c r="AE182" s="388">
        <v>3.86</v>
      </c>
      <c r="AF182" s="548">
        <v>1.3540000000000001</v>
      </c>
      <c r="AG182" s="557">
        <v>6.3</v>
      </c>
      <c r="AH182" s="557">
        <v>0</v>
      </c>
      <c r="AI182" s="557">
        <v>5.9</v>
      </c>
      <c r="AJ182" s="557">
        <v>6.3</v>
      </c>
      <c r="AK182" s="557">
        <v>1.06</v>
      </c>
      <c r="AM182" s="388">
        <v>40</v>
      </c>
      <c r="AN182" s="388">
        <v>0</v>
      </c>
      <c r="AO182" s="388">
        <v>11</v>
      </c>
      <c r="AP182" s="388">
        <v>2</v>
      </c>
      <c r="AQ182" s="388">
        <v>0</v>
      </c>
      <c r="AR182" s="388">
        <v>0</v>
      </c>
      <c r="AS182" s="388">
        <v>7</v>
      </c>
      <c r="AT182" s="388">
        <v>11</v>
      </c>
      <c r="AU182" s="388">
        <v>8</v>
      </c>
      <c r="AV182" s="548">
        <v>0.27500000000000002</v>
      </c>
      <c r="AW182" s="548">
        <v>0.434</v>
      </c>
      <c r="AX182" s="548">
        <v>0.32500000000000001</v>
      </c>
      <c r="AY182" s="548">
        <v>0.75900000000000001</v>
      </c>
      <c r="BA182" s="388">
        <v>57</v>
      </c>
      <c r="BB182" s="388">
        <v>0</v>
      </c>
      <c r="BC182" s="388">
        <v>8</v>
      </c>
      <c r="BD182" s="388">
        <v>2</v>
      </c>
      <c r="BE182" s="388">
        <v>0</v>
      </c>
      <c r="BF182" s="388">
        <v>0</v>
      </c>
      <c r="BG182" s="388">
        <v>7</v>
      </c>
      <c r="BH182" s="388">
        <v>7</v>
      </c>
      <c r="BI182" s="388">
        <v>11</v>
      </c>
      <c r="BJ182" s="548">
        <v>0.14000000000000001</v>
      </c>
      <c r="BK182" s="548">
        <v>0.23100000000000001</v>
      </c>
      <c r="BL182" s="548">
        <v>0.17499999999999999</v>
      </c>
      <c r="BM182" s="548">
        <v>0.40600000000000003</v>
      </c>
    </row>
    <row r="183" spans="1:65">
      <c r="A183" s="272" t="s">
        <v>8305</v>
      </c>
      <c r="B183" s="388" t="s">
        <v>8306</v>
      </c>
      <c r="C183" s="388" t="s">
        <v>10193</v>
      </c>
      <c r="D183" s="388">
        <v>28</v>
      </c>
      <c r="E183" s="388" t="s">
        <v>82</v>
      </c>
      <c r="F183" s="388" t="s">
        <v>34</v>
      </c>
      <c r="G183" s="388" t="s">
        <v>35</v>
      </c>
      <c r="H183" s="388">
        <v>2</v>
      </c>
      <c r="I183" s="388">
        <v>1</v>
      </c>
      <c r="J183" s="548">
        <v>0.66700000000000004</v>
      </c>
      <c r="K183" s="556">
        <v>4.9400000000000004</v>
      </c>
      <c r="L183" s="388">
        <v>43</v>
      </c>
      <c r="M183" s="388">
        <v>0</v>
      </c>
      <c r="N183" s="388">
        <v>5</v>
      </c>
      <c r="O183" s="388">
        <v>0</v>
      </c>
      <c r="P183" s="388">
        <v>0</v>
      </c>
      <c r="Q183" s="388">
        <v>0</v>
      </c>
      <c r="R183" s="557">
        <v>27.332999999999998</v>
      </c>
      <c r="S183" s="388">
        <v>26</v>
      </c>
      <c r="T183" s="388">
        <v>16</v>
      </c>
      <c r="U183" s="388">
        <v>15</v>
      </c>
      <c r="V183" s="388">
        <v>4</v>
      </c>
      <c r="W183" s="388">
        <v>12</v>
      </c>
      <c r="X183" s="388">
        <v>2</v>
      </c>
      <c r="Y183" s="388">
        <v>40</v>
      </c>
      <c r="Z183" s="388">
        <v>0</v>
      </c>
      <c r="AA183" s="388">
        <v>0</v>
      </c>
      <c r="AB183" s="388">
        <v>1</v>
      </c>
      <c r="AC183" s="388">
        <v>118</v>
      </c>
      <c r="AD183" s="388">
        <v>89</v>
      </c>
      <c r="AE183" s="388">
        <v>3.45</v>
      </c>
      <c r="AF183" s="548">
        <v>1.39</v>
      </c>
      <c r="AG183" s="557">
        <v>8.6</v>
      </c>
      <c r="AH183" s="557">
        <v>1.3</v>
      </c>
      <c r="AI183" s="557">
        <v>4</v>
      </c>
      <c r="AJ183" s="557">
        <v>13.2</v>
      </c>
      <c r="AK183" s="557">
        <v>3.33</v>
      </c>
      <c r="AM183" s="388">
        <v>55</v>
      </c>
      <c r="AN183" s="388">
        <v>0</v>
      </c>
      <c r="AO183" s="388">
        <v>10</v>
      </c>
      <c r="AP183" s="388">
        <v>3</v>
      </c>
      <c r="AQ183" s="388">
        <v>0</v>
      </c>
      <c r="AR183" s="388">
        <v>2</v>
      </c>
      <c r="AS183" s="388">
        <v>8</v>
      </c>
      <c r="AT183" s="388">
        <v>5</v>
      </c>
      <c r="AU183" s="388">
        <v>25</v>
      </c>
      <c r="AV183" s="548">
        <v>0.182</v>
      </c>
      <c r="AW183" s="548">
        <v>0.25</v>
      </c>
      <c r="AX183" s="548">
        <v>0.34499999999999997</v>
      </c>
      <c r="AY183" s="548">
        <v>0.59499999999999997</v>
      </c>
      <c r="BA183" s="388">
        <v>51</v>
      </c>
      <c r="BB183" s="388">
        <v>0</v>
      </c>
      <c r="BC183" s="388">
        <v>16</v>
      </c>
      <c r="BD183" s="388">
        <v>5</v>
      </c>
      <c r="BE183" s="388">
        <v>0</v>
      </c>
      <c r="BF183" s="388">
        <v>2</v>
      </c>
      <c r="BG183" s="388">
        <v>8</v>
      </c>
      <c r="BH183" s="388">
        <v>7</v>
      </c>
      <c r="BI183" s="388">
        <v>15</v>
      </c>
      <c r="BJ183" s="548">
        <v>0.314</v>
      </c>
      <c r="BK183" s="548">
        <v>0.39700000000000002</v>
      </c>
      <c r="BL183" s="548">
        <v>0.52900000000000003</v>
      </c>
      <c r="BM183" s="548">
        <v>0.92600000000000005</v>
      </c>
    </row>
    <row r="184" spans="1:65">
      <c r="A184" s="272" t="s">
        <v>8464</v>
      </c>
      <c r="B184" s="388" t="s">
        <v>8465</v>
      </c>
      <c r="C184" s="388" t="s">
        <v>10193</v>
      </c>
      <c r="D184" s="388">
        <v>28</v>
      </c>
      <c r="E184" s="388" t="s">
        <v>60</v>
      </c>
      <c r="F184" s="388" t="s">
        <v>34</v>
      </c>
      <c r="G184" s="388" t="s">
        <v>35</v>
      </c>
      <c r="H184" s="388">
        <v>1</v>
      </c>
      <c r="I184" s="388">
        <v>1</v>
      </c>
      <c r="J184" s="548">
        <v>0.5</v>
      </c>
      <c r="K184" s="556">
        <v>3</v>
      </c>
      <c r="L184" s="388">
        <v>12</v>
      </c>
      <c r="M184" s="388">
        <v>0</v>
      </c>
      <c r="N184" s="388">
        <v>2</v>
      </c>
      <c r="O184" s="388">
        <v>0</v>
      </c>
      <c r="P184" s="388">
        <v>0</v>
      </c>
      <c r="Q184" s="388">
        <v>0</v>
      </c>
      <c r="R184" s="557">
        <v>27</v>
      </c>
      <c r="S184" s="388">
        <v>23</v>
      </c>
      <c r="T184" s="388">
        <v>9</v>
      </c>
      <c r="U184" s="388">
        <v>9</v>
      </c>
      <c r="V184" s="388">
        <v>4</v>
      </c>
      <c r="W184" s="388">
        <v>11</v>
      </c>
      <c r="X184" s="388">
        <v>0</v>
      </c>
      <c r="Y184" s="388">
        <v>15</v>
      </c>
      <c r="Z184" s="388">
        <v>2</v>
      </c>
      <c r="AA184" s="388">
        <v>0</v>
      </c>
      <c r="AB184" s="388">
        <v>0</v>
      </c>
      <c r="AC184" s="388">
        <v>113</v>
      </c>
      <c r="AD184" s="388">
        <v>140</v>
      </c>
      <c r="AE184" s="388">
        <v>5.42</v>
      </c>
      <c r="AF184" s="548">
        <v>1.2589999999999999</v>
      </c>
      <c r="AG184" s="557">
        <v>7.7</v>
      </c>
      <c r="AH184" s="557">
        <v>1.3</v>
      </c>
      <c r="AI184" s="557">
        <v>3.7</v>
      </c>
      <c r="AJ184" s="557">
        <v>5</v>
      </c>
      <c r="AK184" s="557">
        <v>1.36</v>
      </c>
      <c r="AM184" s="388">
        <v>41</v>
      </c>
      <c r="AN184" s="388">
        <v>0</v>
      </c>
      <c r="AO184" s="388">
        <v>6</v>
      </c>
      <c r="AP184" s="388">
        <v>1</v>
      </c>
      <c r="AQ184" s="388">
        <v>0</v>
      </c>
      <c r="AR184" s="388">
        <v>0</v>
      </c>
      <c r="AS184" s="388">
        <v>1</v>
      </c>
      <c r="AT184" s="388">
        <v>3</v>
      </c>
      <c r="AU184" s="388">
        <v>9</v>
      </c>
      <c r="AV184" s="548">
        <v>0.14599999999999999</v>
      </c>
      <c r="AW184" s="548">
        <v>0.23899999999999999</v>
      </c>
      <c r="AX184" s="548">
        <v>0.17100000000000001</v>
      </c>
      <c r="AY184" s="548">
        <v>0.41</v>
      </c>
      <c r="BA184" s="388">
        <v>59</v>
      </c>
      <c r="BB184" s="388">
        <v>0</v>
      </c>
      <c r="BC184" s="388">
        <v>17</v>
      </c>
      <c r="BD184" s="388">
        <v>5</v>
      </c>
      <c r="BE184" s="388">
        <v>0</v>
      </c>
      <c r="BF184" s="388">
        <v>4</v>
      </c>
      <c r="BG184" s="388">
        <v>8</v>
      </c>
      <c r="BH184" s="388">
        <v>8</v>
      </c>
      <c r="BI184" s="388">
        <v>6</v>
      </c>
      <c r="BJ184" s="548">
        <v>0.28799999999999998</v>
      </c>
      <c r="BK184" s="548">
        <v>0.373</v>
      </c>
      <c r="BL184" s="548">
        <v>0.57599999999999996</v>
      </c>
      <c r="BM184" s="548">
        <v>0.94899999999999995</v>
      </c>
    </row>
    <row r="185" spans="1:65">
      <c r="A185" s="272" t="s">
        <v>8273</v>
      </c>
      <c r="B185" s="388" t="s">
        <v>8274</v>
      </c>
      <c r="C185" s="388" t="s">
        <v>10193</v>
      </c>
      <c r="D185" s="388">
        <v>25</v>
      </c>
      <c r="E185" s="388" t="s">
        <v>77</v>
      </c>
      <c r="F185" s="388" t="s">
        <v>43</v>
      </c>
      <c r="G185" s="388" t="s">
        <v>10</v>
      </c>
      <c r="H185" s="388">
        <v>0</v>
      </c>
      <c r="I185" s="388">
        <v>0</v>
      </c>
      <c r="J185" s="548">
        <v>0</v>
      </c>
      <c r="K185" s="556">
        <v>8</v>
      </c>
      <c r="L185" s="388">
        <v>25</v>
      </c>
      <c r="M185" s="388">
        <v>0</v>
      </c>
      <c r="N185" s="388">
        <v>8</v>
      </c>
      <c r="O185" s="388">
        <v>0</v>
      </c>
      <c r="P185" s="388">
        <v>0</v>
      </c>
      <c r="Q185" s="388">
        <v>0</v>
      </c>
      <c r="R185" s="557">
        <v>27</v>
      </c>
      <c r="S185" s="388">
        <v>30</v>
      </c>
      <c r="T185" s="388">
        <v>25</v>
      </c>
      <c r="U185" s="388">
        <v>24</v>
      </c>
      <c r="V185" s="388">
        <v>9</v>
      </c>
      <c r="W185" s="388">
        <v>10</v>
      </c>
      <c r="X185" s="388">
        <v>0</v>
      </c>
      <c r="Y185" s="388">
        <v>27</v>
      </c>
      <c r="Z185" s="388">
        <v>1</v>
      </c>
      <c r="AA185" s="388">
        <v>0</v>
      </c>
      <c r="AB185" s="388">
        <v>2</v>
      </c>
      <c r="AC185" s="388">
        <v>119</v>
      </c>
      <c r="AD185" s="388">
        <v>49</v>
      </c>
      <c r="AE185" s="388">
        <v>6.72</v>
      </c>
      <c r="AF185" s="548">
        <v>1.4810000000000001</v>
      </c>
      <c r="AG185" s="557">
        <v>10</v>
      </c>
      <c r="AH185" s="557">
        <v>3</v>
      </c>
      <c r="AI185" s="557">
        <v>3.3</v>
      </c>
      <c r="AJ185" s="557">
        <v>9</v>
      </c>
      <c r="AK185" s="557">
        <v>2.7</v>
      </c>
      <c r="AM185" s="388">
        <v>45</v>
      </c>
      <c r="AN185" s="388">
        <v>0</v>
      </c>
      <c r="AO185" s="388">
        <v>16</v>
      </c>
      <c r="AP185" s="388">
        <v>3</v>
      </c>
      <c r="AQ185" s="388">
        <v>1</v>
      </c>
      <c r="AR185" s="388">
        <v>6</v>
      </c>
      <c r="AS185" s="388">
        <v>14</v>
      </c>
      <c r="AT185" s="388">
        <v>8</v>
      </c>
      <c r="AU185" s="388">
        <v>12</v>
      </c>
      <c r="AV185" s="548">
        <v>0.35599999999999998</v>
      </c>
      <c r="AW185" s="548">
        <v>0.46300000000000002</v>
      </c>
      <c r="AX185" s="548">
        <v>0.86699999999999999</v>
      </c>
      <c r="AY185" s="548">
        <v>1.33</v>
      </c>
      <c r="BA185" s="388">
        <v>62</v>
      </c>
      <c r="BB185" s="388">
        <v>0</v>
      </c>
      <c r="BC185" s="388">
        <v>14</v>
      </c>
      <c r="BD185" s="388">
        <v>2</v>
      </c>
      <c r="BE185" s="388">
        <v>0</v>
      </c>
      <c r="BF185" s="388">
        <v>3</v>
      </c>
      <c r="BG185" s="388">
        <v>11</v>
      </c>
      <c r="BH185" s="388">
        <v>2</v>
      </c>
      <c r="BI185" s="388">
        <v>15</v>
      </c>
      <c r="BJ185" s="548">
        <v>0.22600000000000001</v>
      </c>
      <c r="BK185" s="548">
        <v>0.246</v>
      </c>
      <c r="BL185" s="548">
        <v>0.40300000000000002</v>
      </c>
      <c r="BM185" s="548">
        <v>0.64900000000000002</v>
      </c>
    </row>
    <row r="186" spans="1:65">
      <c r="A186" s="272" t="s">
        <v>10384</v>
      </c>
      <c r="B186" s="388" t="s">
        <v>10385</v>
      </c>
      <c r="C186" s="388" t="s">
        <v>10193</v>
      </c>
      <c r="D186" s="388">
        <v>23</v>
      </c>
      <c r="E186" s="388" t="s">
        <v>128</v>
      </c>
      <c r="F186" s="388" t="s">
        <v>43</v>
      </c>
      <c r="G186" s="388" t="s">
        <v>10</v>
      </c>
      <c r="H186" s="388">
        <v>1</v>
      </c>
      <c r="I186" s="388">
        <v>2</v>
      </c>
      <c r="J186" s="548">
        <v>0.33300000000000002</v>
      </c>
      <c r="K186" s="556">
        <v>6.75</v>
      </c>
      <c r="L186" s="388">
        <v>6</v>
      </c>
      <c r="M186" s="388">
        <v>6</v>
      </c>
      <c r="N186" s="388">
        <v>0</v>
      </c>
      <c r="O186" s="388">
        <v>0</v>
      </c>
      <c r="P186" s="388">
        <v>0</v>
      </c>
      <c r="Q186" s="388">
        <v>0</v>
      </c>
      <c r="R186" s="557">
        <v>26.667000000000002</v>
      </c>
      <c r="S186" s="388">
        <v>36</v>
      </c>
      <c r="T186" s="388">
        <v>20</v>
      </c>
      <c r="U186" s="388">
        <v>20</v>
      </c>
      <c r="V186" s="388">
        <v>6</v>
      </c>
      <c r="W186" s="388">
        <v>12</v>
      </c>
      <c r="X186" s="388">
        <v>1</v>
      </c>
      <c r="Y186" s="388">
        <v>18</v>
      </c>
      <c r="Z186" s="388">
        <v>2</v>
      </c>
      <c r="AA186" s="388">
        <v>0</v>
      </c>
      <c r="AB186" s="388">
        <v>1</v>
      </c>
      <c r="AC186" s="388">
        <v>128</v>
      </c>
      <c r="AD186" s="388">
        <v>58</v>
      </c>
      <c r="AE186" s="388">
        <v>6.31</v>
      </c>
      <c r="AF186" s="548">
        <v>1.8</v>
      </c>
      <c r="AG186" s="557">
        <v>12.2</v>
      </c>
      <c r="AH186" s="557">
        <v>2</v>
      </c>
      <c r="AI186" s="557">
        <v>4.0999999999999996</v>
      </c>
      <c r="AJ186" s="557">
        <v>6.1</v>
      </c>
      <c r="AK186" s="557">
        <v>1.5</v>
      </c>
      <c r="AM186" s="388">
        <v>56</v>
      </c>
      <c r="AN186" s="388">
        <v>0</v>
      </c>
      <c r="AO186" s="388">
        <v>14</v>
      </c>
      <c r="AP186" s="388">
        <v>0</v>
      </c>
      <c r="AQ186" s="388">
        <v>1</v>
      </c>
      <c r="AR186" s="388">
        <v>3</v>
      </c>
      <c r="AS186" s="388">
        <v>6</v>
      </c>
      <c r="AT186" s="388">
        <v>6</v>
      </c>
      <c r="AU186" s="388">
        <v>12</v>
      </c>
      <c r="AV186" s="548">
        <v>0.25</v>
      </c>
      <c r="AW186" s="548">
        <v>0.317</v>
      </c>
      <c r="AX186" s="548">
        <v>0.44600000000000001</v>
      </c>
      <c r="AY186" s="548">
        <v>0.76300000000000001</v>
      </c>
      <c r="BA186" s="388">
        <v>53</v>
      </c>
      <c r="BB186" s="388">
        <v>0</v>
      </c>
      <c r="BC186" s="388">
        <v>22</v>
      </c>
      <c r="BD186" s="388">
        <v>4</v>
      </c>
      <c r="BE186" s="388">
        <v>0</v>
      </c>
      <c r="BF186" s="388">
        <v>3</v>
      </c>
      <c r="BG186" s="388">
        <v>10</v>
      </c>
      <c r="BH186" s="388">
        <v>6</v>
      </c>
      <c r="BI186" s="388">
        <v>6</v>
      </c>
      <c r="BJ186" s="548">
        <v>0.41499999999999998</v>
      </c>
      <c r="BK186" s="548">
        <v>0.49199999999999999</v>
      </c>
      <c r="BL186" s="548">
        <v>0.66</v>
      </c>
      <c r="BM186" s="548">
        <v>1.1519999999999999</v>
      </c>
    </row>
    <row r="187" spans="1:65">
      <c r="A187" s="272" t="s">
        <v>10386</v>
      </c>
      <c r="B187" s="388" t="s">
        <v>10387</v>
      </c>
      <c r="C187" s="388" t="s">
        <v>10193</v>
      </c>
      <c r="D187" s="388">
        <v>25</v>
      </c>
      <c r="E187" s="388" t="s">
        <v>77</v>
      </c>
      <c r="F187" s="388" t="s">
        <v>43</v>
      </c>
      <c r="G187" s="388" t="s">
        <v>10</v>
      </c>
      <c r="H187" s="388">
        <v>1</v>
      </c>
      <c r="I187" s="388">
        <v>3</v>
      </c>
      <c r="J187" s="548">
        <v>0.25</v>
      </c>
      <c r="K187" s="556">
        <v>6.84</v>
      </c>
      <c r="L187" s="388">
        <v>11</v>
      </c>
      <c r="M187" s="388">
        <v>4</v>
      </c>
      <c r="N187" s="388">
        <v>6</v>
      </c>
      <c r="O187" s="388">
        <v>0</v>
      </c>
      <c r="P187" s="388">
        <v>0</v>
      </c>
      <c r="Q187" s="388">
        <v>0</v>
      </c>
      <c r="R187" s="557">
        <v>26.332999999999998</v>
      </c>
      <c r="S187" s="388">
        <v>30</v>
      </c>
      <c r="T187" s="388">
        <v>21</v>
      </c>
      <c r="U187" s="388">
        <v>20</v>
      </c>
      <c r="V187" s="388">
        <v>2</v>
      </c>
      <c r="W187" s="388">
        <v>23</v>
      </c>
      <c r="X187" s="388">
        <v>1</v>
      </c>
      <c r="Y187" s="388">
        <v>21</v>
      </c>
      <c r="Z187" s="388">
        <v>2</v>
      </c>
      <c r="AA187" s="388">
        <v>0</v>
      </c>
      <c r="AB187" s="388">
        <v>4</v>
      </c>
      <c r="AC187" s="388">
        <v>129</v>
      </c>
      <c r="AD187" s="388">
        <v>57</v>
      </c>
      <c r="AE187" s="388">
        <v>5.4</v>
      </c>
      <c r="AF187" s="548">
        <v>2.0129999999999999</v>
      </c>
      <c r="AG187" s="557">
        <v>10.3</v>
      </c>
      <c r="AH187" s="557">
        <v>0.7</v>
      </c>
      <c r="AI187" s="557">
        <v>7.9</v>
      </c>
      <c r="AJ187" s="557">
        <v>7.2</v>
      </c>
      <c r="AK187" s="557">
        <v>0.91</v>
      </c>
      <c r="AM187" s="388">
        <v>48</v>
      </c>
      <c r="AN187" s="388">
        <v>0</v>
      </c>
      <c r="AO187" s="388">
        <v>13</v>
      </c>
      <c r="AP187" s="388">
        <v>4</v>
      </c>
      <c r="AQ187" s="388">
        <v>0</v>
      </c>
      <c r="AR187" s="388">
        <v>0</v>
      </c>
      <c r="AS187" s="388">
        <v>4</v>
      </c>
      <c r="AT187" s="388">
        <v>12</v>
      </c>
      <c r="AU187" s="388">
        <v>9</v>
      </c>
      <c r="AV187" s="548">
        <v>0.27100000000000002</v>
      </c>
      <c r="AW187" s="548">
        <v>0.41699999999999998</v>
      </c>
      <c r="AX187" s="548">
        <v>0.35399999999999998</v>
      </c>
      <c r="AY187" s="548">
        <v>0.77100000000000002</v>
      </c>
      <c r="BA187" s="388">
        <v>55</v>
      </c>
      <c r="BB187" s="388">
        <v>0</v>
      </c>
      <c r="BC187" s="388">
        <v>17</v>
      </c>
      <c r="BD187" s="388">
        <v>1</v>
      </c>
      <c r="BE187" s="388">
        <v>0</v>
      </c>
      <c r="BF187" s="388">
        <v>2</v>
      </c>
      <c r="BG187" s="388">
        <v>14</v>
      </c>
      <c r="BH187" s="388">
        <v>11</v>
      </c>
      <c r="BI187" s="388">
        <v>12</v>
      </c>
      <c r="BJ187" s="548">
        <v>0.309</v>
      </c>
      <c r="BK187" s="548">
        <v>0.435</v>
      </c>
      <c r="BL187" s="548">
        <v>0.436</v>
      </c>
      <c r="BM187" s="548">
        <v>0.871</v>
      </c>
    </row>
    <row r="188" spans="1:65">
      <c r="A188" s="272" t="s">
        <v>8157</v>
      </c>
      <c r="B188" s="388" t="s">
        <v>8158</v>
      </c>
      <c r="C188" s="388" t="s">
        <v>10193</v>
      </c>
      <c r="D188" s="388">
        <v>31</v>
      </c>
      <c r="E188" s="388" t="s">
        <v>68</v>
      </c>
      <c r="F188" s="388" t="s">
        <v>43</v>
      </c>
      <c r="G188" s="388" t="s">
        <v>35</v>
      </c>
      <c r="H188" s="388">
        <v>1</v>
      </c>
      <c r="I188" s="388">
        <v>1</v>
      </c>
      <c r="J188" s="548">
        <v>0.5</v>
      </c>
      <c r="K188" s="556">
        <v>5.81</v>
      </c>
      <c r="L188" s="388">
        <v>5</v>
      </c>
      <c r="M188" s="388">
        <v>4</v>
      </c>
      <c r="N188" s="388">
        <v>1</v>
      </c>
      <c r="O188" s="388">
        <v>0</v>
      </c>
      <c r="P188" s="388">
        <v>0</v>
      </c>
      <c r="Q188" s="388">
        <v>0</v>
      </c>
      <c r="R188" s="557">
        <v>26.332999999999998</v>
      </c>
      <c r="S188" s="388">
        <v>37</v>
      </c>
      <c r="T188" s="388">
        <v>17</v>
      </c>
      <c r="U188" s="388">
        <v>17</v>
      </c>
      <c r="V188" s="388">
        <v>7</v>
      </c>
      <c r="W188" s="388">
        <v>1</v>
      </c>
      <c r="X188" s="388">
        <v>0</v>
      </c>
      <c r="Y188" s="388">
        <v>23</v>
      </c>
      <c r="Z188" s="388">
        <v>1</v>
      </c>
      <c r="AA188" s="388">
        <v>0</v>
      </c>
      <c r="AB188" s="388">
        <v>0</v>
      </c>
      <c r="AC188" s="388">
        <v>118</v>
      </c>
      <c r="AD188" s="388">
        <v>74</v>
      </c>
      <c r="AE188" s="388">
        <v>5.0999999999999996</v>
      </c>
      <c r="AF188" s="548">
        <v>1.4430000000000001</v>
      </c>
      <c r="AG188" s="557">
        <v>12.6</v>
      </c>
      <c r="AH188" s="557">
        <v>2.4</v>
      </c>
      <c r="AI188" s="557">
        <v>0.3</v>
      </c>
      <c r="AJ188" s="557">
        <v>7.9</v>
      </c>
      <c r="AK188" s="557">
        <v>23</v>
      </c>
      <c r="AM188" s="388">
        <v>26</v>
      </c>
      <c r="AN188" s="388">
        <v>0</v>
      </c>
      <c r="AO188" s="388">
        <v>5</v>
      </c>
      <c r="AP188" s="388">
        <v>1</v>
      </c>
      <c r="AQ188" s="388">
        <v>0</v>
      </c>
      <c r="AR188" s="388">
        <v>1</v>
      </c>
      <c r="AS188" s="388">
        <v>3</v>
      </c>
      <c r="AT188" s="388">
        <v>1</v>
      </c>
      <c r="AU188" s="388">
        <v>7</v>
      </c>
      <c r="AV188" s="548">
        <v>0.192</v>
      </c>
      <c r="AW188" s="548">
        <v>0.214</v>
      </c>
      <c r="AX188" s="548">
        <v>0.34599999999999997</v>
      </c>
      <c r="AY188" s="548">
        <v>0.56000000000000005</v>
      </c>
      <c r="BA188" s="388">
        <v>86</v>
      </c>
      <c r="BB188" s="388">
        <v>0</v>
      </c>
      <c r="BC188" s="388">
        <v>32</v>
      </c>
      <c r="BD188" s="388">
        <v>6</v>
      </c>
      <c r="BE188" s="388">
        <v>0</v>
      </c>
      <c r="BF188" s="388">
        <v>6</v>
      </c>
      <c r="BG188" s="388">
        <v>14</v>
      </c>
      <c r="BH188" s="388">
        <v>0</v>
      </c>
      <c r="BI188" s="388">
        <v>16</v>
      </c>
      <c r="BJ188" s="548">
        <v>0.372</v>
      </c>
      <c r="BK188" s="548">
        <v>0.375</v>
      </c>
      <c r="BL188" s="548">
        <v>0.65100000000000002</v>
      </c>
      <c r="BM188" s="548">
        <v>1.026</v>
      </c>
    </row>
    <row r="189" spans="1:65">
      <c r="A189" s="272" t="s">
        <v>10388</v>
      </c>
      <c r="B189" s="388" t="s">
        <v>10389</v>
      </c>
      <c r="C189" s="388" t="s">
        <v>10193</v>
      </c>
      <c r="D189" s="388">
        <v>20</v>
      </c>
      <c r="E189" s="388" t="s">
        <v>56</v>
      </c>
      <c r="F189" s="388" t="s">
        <v>43</v>
      </c>
      <c r="G189" s="388" t="s">
        <v>10</v>
      </c>
      <c r="H189" s="388">
        <v>2</v>
      </c>
      <c r="I189" s="388">
        <v>1</v>
      </c>
      <c r="J189" s="548">
        <v>0.66700000000000004</v>
      </c>
      <c r="K189" s="556">
        <v>3.51</v>
      </c>
      <c r="L189" s="388">
        <v>5</v>
      </c>
      <c r="M189" s="388">
        <v>5</v>
      </c>
      <c r="N189" s="388">
        <v>0</v>
      </c>
      <c r="O189" s="388">
        <v>0</v>
      </c>
      <c r="P189" s="388">
        <v>0</v>
      </c>
      <c r="Q189" s="388">
        <v>0</v>
      </c>
      <c r="R189" s="557">
        <v>25.667000000000002</v>
      </c>
      <c r="S189" s="388">
        <v>30</v>
      </c>
      <c r="T189" s="388">
        <v>14</v>
      </c>
      <c r="U189" s="388">
        <v>10</v>
      </c>
      <c r="V189" s="388">
        <v>1</v>
      </c>
      <c r="W189" s="388">
        <v>7</v>
      </c>
      <c r="X189" s="388">
        <v>0</v>
      </c>
      <c r="Y189" s="388">
        <v>21</v>
      </c>
      <c r="Z189" s="388">
        <v>0</v>
      </c>
      <c r="AA189" s="388">
        <v>0</v>
      </c>
      <c r="AB189" s="388">
        <v>2</v>
      </c>
      <c r="AC189" s="388">
        <v>113</v>
      </c>
      <c r="AD189" s="388">
        <v>117</v>
      </c>
      <c r="AE189" s="388">
        <v>2.85</v>
      </c>
      <c r="AF189" s="548">
        <v>1.4419999999999999</v>
      </c>
      <c r="AG189" s="557">
        <v>10.5</v>
      </c>
      <c r="AH189" s="557">
        <v>0.4</v>
      </c>
      <c r="AI189" s="557">
        <v>2.5</v>
      </c>
      <c r="AJ189" s="557">
        <v>7.4</v>
      </c>
      <c r="AK189" s="557">
        <v>3</v>
      </c>
      <c r="AM189" s="388">
        <v>52</v>
      </c>
      <c r="AN189" s="388">
        <v>0</v>
      </c>
      <c r="AO189" s="388">
        <v>13</v>
      </c>
      <c r="AP189" s="388">
        <v>4</v>
      </c>
      <c r="AQ189" s="388">
        <v>0</v>
      </c>
      <c r="AR189" s="388">
        <v>0</v>
      </c>
      <c r="AS189" s="388">
        <v>7</v>
      </c>
      <c r="AT189" s="388">
        <v>4</v>
      </c>
      <c r="AU189" s="388">
        <v>13</v>
      </c>
      <c r="AV189" s="548">
        <v>0.25</v>
      </c>
      <c r="AW189" s="548">
        <v>0.30399999999999999</v>
      </c>
      <c r="AX189" s="548">
        <v>0.32700000000000001</v>
      </c>
      <c r="AY189" s="548">
        <v>0.63100000000000001</v>
      </c>
      <c r="BA189" s="388">
        <v>52</v>
      </c>
      <c r="BB189" s="388">
        <v>0</v>
      </c>
      <c r="BC189" s="388">
        <v>17</v>
      </c>
      <c r="BD189" s="388">
        <v>6</v>
      </c>
      <c r="BE189" s="388">
        <v>0</v>
      </c>
      <c r="BF189" s="388">
        <v>1</v>
      </c>
      <c r="BG189" s="388">
        <v>6</v>
      </c>
      <c r="BH189" s="388">
        <v>3</v>
      </c>
      <c r="BI189" s="388">
        <v>8</v>
      </c>
      <c r="BJ189" s="548">
        <v>0.32700000000000001</v>
      </c>
      <c r="BK189" s="548">
        <v>0.35699999999999998</v>
      </c>
      <c r="BL189" s="548">
        <v>0.5</v>
      </c>
      <c r="BM189" s="548">
        <v>0.85699999999999998</v>
      </c>
    </row>
    <row r="190" spans="1:65">
      <c r="A190" s="272" t="s">
        <v>8239</v>
      </c>
      <c r="B190" s="388" t="s">
        <v>8240</v>
      </c>
      <c r="C190" s="388" t="s">
        <v>10193</v>
      </c>
      <c r="D190" s="388">
        <v>27</v>
      </c>
      <c r="E190" s="388" t="s">
        <v>33</v>
      </c>
      <c r="F190" s="388" t="s">
        <v>34</v>
      </c>
      <c r="G190" s="388" t="s">
        <v>10</v>
      </c>
      <c r="H190" s="388">
        <v>4</v>
      </c>
      <c r="I190" s="388">
        <v>1</v>
      </c>
      <c r="J190" s="548">
        <v>0.8</v>
      </c>
      <c r="K190" s="556">
        <v>7.82</v>
      </c>
      <c r="L190" s="388">
        <v>23</v>
      </c>
      <c r="M190" s="388">
        <v>0</v>
      </c>
      <c r="N190" s="388">
        <v>7</v>
      </c>
      <c r="O190" s="388">
        <v>0</v>
      </c>
      <c r="P190" s="388">
        <v>0</v>
      </c>
      <c r="Q190" s="388">
        <v>0</v>
      </c>
      <c r="R190" s="557">
        <v>25.332999999999998</v>
      </c>
      <c r="S190" s="388">
        <v>37</v>
      </c>
      <c r="T190" s="388">
        <v>25</v>
      </c>
      <c r="U190" s="388">
        <v>22</v>
      </c>
      <c r="V190" s="388">
        <v>8</v>
      </c>
      <c r="W190" s="388">
        <v>14</v>
      </c>
      <c r="X190" s="388">
        <v>0</v>
      </c>
      <c r="Y190" s="388">
        <v>26</v>
      </c>
      <c r="Z190" s="388">
        <v>2</v>
      </c>
      <c r="AA190" s="388">
        <v>0</v>
      </c>
      <c r="AB190" s="388">
        <v>2</v>
      </c>
      <c r="AC190" s="388">
        <v>126</v>
      </c>
      <c r="AD190" s="388">
        <v>57</v>
      </c>
      <c r="AE190" s="388">
        <v>7.11</v>
      </c>
      <c r="AF190" s="548">
        <v>2.0129999999999999</v>
      </c>
      <c r="AG190" s="557">
        <v>13.1</v>
      </c>
      <c r="AH190" s="557">
        <v>2.8</v>
      </c>
      <c r="AI190" s="557">
        <v>5</v>
      </c>
      <c r="AJ190" s="557">
        <v>9.1999999999999993</v>
      </c>
      <c r="AK190" s="557">
        <v>1.86</v>
      </c>
      <c r="AM190" s="388">
        <v>38</v>
      </c>
      <c r="AN190" s="388">
        <v>0</v>
      </c>
      <c r="AO190" s="388">
        <v>10</v>
      </c>
      <c r="AP190" s="388">
        <v>0</v>
      </c>
      <c r="AQ190" s="388">
        <v>0</v>
      </c>
      <c r="AR190" s="388">
        <v>3</v>
      </c>
      <c r="AS190" s="388">
        <v>9</v>
      </c>
      <c r="AT190" s="388">
        <v>8</v>
      </c>
      <c r="AU190" s="388">
        <v>8</v>
      </c>
      <c r="AV190" s="548">
        <v>0.26300000000000001</v>
      </c>
      <c r="AW190" s="548">
        <v>0.39100000000000001</v>
      </c>
      <c r="AX190" s="548">
        <v>0.5</v>
      </c>
      <c r="AY190" s="548">
        <v>0.89100000000000001</v>
      </c>
      <c r="BA190" s="388">
        <v>71</v>
      </c>
      <c r="BB190" s="388">
        <v>0</v>
      </c>
      <c r="BC190" s="388">
        <v>27</v>
      </c>
      <c r="BD190" s="388">
        <v>7</v>
      </c>
      <c r="BE190" s="388">
        <v>0</v>
      </c>
      <c r="BF190" s="388">
        <v>5</v>
      </c>
      <c r="BG190" s="388">
        <v>22</v>
      </c>
      <c r="BH190" s="388">
        <v>6</v>
      </c>
      <c r="BI190" s="388">
        <v>18</v>
      </c>
      <c r="BJ190" s="548">
        <v>0.38</v>
      </c>
      <c r="BK190" s="548">
        <v>0.438</v>
      </c>
      <c r="BL190" s="548">
        <v>0.69</v>
      </c>
      <c r="BM190" s="548">
        <v>1.1279999999999999</v>
      </c>
    </row>
    <row r="191" spans="1:65">
      <c r="A191" s="272" t="s">
        <v>10390</v>
      </c>
      <c r="B191" s="388" t="s">
        <v>10391</v>
      </c>
      <c r="C191" s="388" t="s">
        <v>10193</v>
      </c>
      <c r="D191" s="388">
        <v>28</v>
      </c>
      <c r="E191" s="388" t="s">
        <v>36</v>
      </c>
      <c r="F191" s="388" t="s">
        <v>34</v>
      </c>
      <c r="G191" s="388" t="s">
        <v>10</v>
      </c>
      <c r="H191" s="388">
        <v>0</v>
      </c>
      <c r="I191" s="388">
        <v>0</v>
      </c>
      <c r="J191" s="548">
        <v>0</v>
      </c>
      <c r="K191" s="556">
        <v>4.26</v>
      </c>
      <c r="L191" s="388">
        <v>28</v>
      </c>
      <c r="M191" s="388">
        <v>0</v>
      </c>
      <c r="N191" s="388">
        <v>3</v>
      </c>
      <c r="O191" s="388">
        <v>0</v>
      </c>
      <c r="P191" s="388">
        <v>0</v>
      </c>
      <c r="Q191" s="388">
        <v>0</v>
      </c>
      <c r="R191" s="557">
        <v>25.332999999999998</v>
      </c>
      <c r="S191" s="388">
        <v>22</v>
      </c>
      <c r="T191" s="388">
        <v>12</v>
      </c>
      <c r="U191" s="388">
        <v>12</v>
      </c>
      <c r="V191" s="388">
        <v>3</v>
      </c>
      <c r="W191" s="388">
        <v>7</v>
      </c>
      <c r="X191" s="388">
        <v>0</v>
      </c>
      <c r="Y191" s="388">
        <v>21</v>
      </c>
      <c r="Z191" s="388">
        <v>0</v>
      </c>
      <c r="AA191" s="388">
        <v>0</v>
      </c>
      <c r="AB191" s="388">
        <v>3</v>
      </c>
      <c r="AC191" s="388">
        <v>100</v>
      </c>
      <c r="AD191" s="388">
        <v>99</v>
      </c>
      <c r="AE191" s="388">
        <v>3.87</v>
      </c>
      <c r="AF191" s="548">
        <v>1.145</v>
      </c>
      <c r="AG191" s="557">
        <v>7.8</v>
      </c>
      <c r="AH191" s="557">
        <v>1.1000000000000001</v>
      </c>
      <c r="AI191" s="557">
        <v>2.5</v>
      </c>
      <c r="AJ191" s="557">
        <v>7.5</v>
      </c>
      <c r="AK191" s="557">
        <v>3</v>
      </c>
      <c r="AM191" s="388">
        <v>32</v>
      </c>
      <c r="AN191" s="388">
        <v>0</v>
      </c>
      <c r="AO191" s="388">
        <v>7</v>
      </c>
      <c r="AP191" s="388">
        <v>0</v>
      </c>
      <c r="AQ191" s="388">
        <v>1</v>
      </c>
      <c r="AR191" s="388">
        <v>1</v>
      </c>
      <c r="AS191" s="388">
        <v>6</v>
      </c>
      <c r="AT191" s="388">
        <v>0</v>
      </c>
      <c r="AU191" s="388">
        <v>8</v>
      </c>
      <c r="AV191" s="548">
        <v>0.219</v>
      </c>
      <c r="AW191" s="548">
        <v>0.21199999999999999</v>
      </c>
      <c r="AX191" s="548">
        <v>0.375</v>
      </c>
      <c r="AY191" s="548">
        <v>0.58699999999999997</v>
      </c>
      <c r="BA191" s="388">
        <v>59</v>
      </c>
      <c r="BB191" s="388">
        <v>0</v>
      </c>
      <c r="BC191" s="388">
        <v>15</v>
      </c>
      <c r="BD191" s="388">
        <v>1</v>
      </c>
      <c r="BE191" s="388">
        <v>0</v>
      </c>
      <c r="BF191" s="388">
        <v>2</v>
      </c>
      <c r="BG191" s="388">
        <v>6</v>
      </c>
      <c r="BH191" s="388">
        <v>7</v>
      </c>
      <c r="BI191" s="388">
        <v>13</v>
      </c>
      <c r="BJ191" s="548">
        <v>0.254</v>
      </c>
      <c r="BK191" s="548">
        <v>0.33300000000000002</v>
      </c>
      <c r="BL191" s="548">
        <v>0.373</v>
      </c>
      <c r="BM191" s="548">
        <v>0.70599999999999996</v>
      </c>
    </row>
    <row r="192" spans="1:65">
      <c r="A192" s="272" t="s">
        <v>10392</v>
      </c>
      <c r="B192" s="388" t="s">
        <v>10393</v>
      </c>
      <c r="C192" s="388" t="s">
        <v>10193</v>
      </c>
      <c r="D192" s="388">
        <v>28</v>
      </c>
      <c r="E192" s="388" t="s">
        <v>33</v>
      </c>
      <c r="F192" s="388" t="s">
        <v>34</v>
      </c>
      <c r="G192" s="388" t="s">
        <v>10</v>
      </c>
      <c r="H192" s="388">
        <v>4</v>
      </c>
      <c r="I192" s="388">
        <v>1</v>
      </c>
      <c r="J192" s="548">
        <v>0.8</v>
      </c>
      <c r="K192" s="556">
        <v>3.2</v>
      </c>
      <c r="L192" s="388">
        <v>24</v>
      </c>
      <c r="M192" s="388">
        <v>1</v>
      </c>
      <c r="N192" s="388">
        <v>6</v>
      </c>
      <c r="O192" s="388">
        <v>0</v>
      </c>
      <c r="P192" s="388">
        <v>0</v>
      </c>
      <c r="Q192" s="388">
        <v>3</v>
      </c>
      <c r="R192" s="557">
        <v>25.332999999999998</v>
      </c>
      <c r="S192" s="388">
        <v>21</v>
      </c>
      <c r="T192" s="388">
        <v>9</v>
      </c>
      <c r="U192" s="388">
        <v>9</v>
      </c>
      <c r="V192" s="388">
        <v>4</v>
      </c>
      <c r="W192" s="388">
        <v>5</v>
      </c>
      <c r="X192" s="388">
        <v>0</v>
      </c>
      <c r="Y192" s="388">
        <v>36</v>
      </c>
      <c r="Z192" s="388">
        <v>1</v>
      </c>
      <c r="AA192" s="388">
        <v>0</v>
      </c>
      <c r="AB192" s="388">
        <v>1</v>
      </c>
      <c r="AC192" s="388">
        <v>103</v>
      </c>
      <c r="AD192" s="388">
        <v>138</v>
      </c>
      <c r="AE192" s="388">
        <v>3.08</v>
      </c>
      <c r="AF192" s="548">
        <v>1.026</v>
      </c>
      <c r="AG192" s="557">
        <v>7.5</v>
      </c>
      <c r="AH192" s="557">
        <v>1.4</v>
      </c>
      <c r="AI192" s="557">
        <v>1.8</v>
      </c>
      <c r="AJ192" s="557">
        <v>12.8</v>
      </c>
      <c r="AK192" s="557">
        <v>7.2</v>
      </c>
      <c r="AM192" s="388">
        <v>41</v>
      </c>
      <c r="AN192" s="388">
        <v>0</v>
      </c>
      <c r="AO192" s="388">
        <v>8</v>
      </c>
      <c r="AP192" s="388">
        <v>1</v>
      </c>
      <c r="AQ192" s="388">
        <v>0</v>
      </c>
      <c r="AR192" s="388">
        <v>2</v>
      </c>
      <c r="AS192" s="388">
        <v>6</v>
      </c>
      <c r="AT192" s="388">
        <v>3</v>
      </c>
      <c r="AU192" s="388">
        <v>18</v>
      </c>
      <c r="AV192" s="548">
        <v>0.19500000000000001</v>
      </c>
      <c r="AW192" s="548">
        <v>0.25</v>
      </c>
      <c r="AX192" s="548">
        <v>0.36599999999999999</v>
      </c>
      <c r="AY192" s="548">
        <v>0.61599999999999999</v>
      </c>
      <c r="BA192" s="388">
        <v>54</v>
      </c>
      <c r="BB192" s="388">
        <v>0</v>
      </c>
      <c r="BC192" s="388">
        <v>13</v>
      </c>
      <c r="BD192" s="388">
        <v>2</v>
      </c>
      <c r="BE192" s="388">
        <v>0</v>
      </c>
      <c r="BF192" s="388">
        <v>2</v>
      </c>
      <c r="BG192" s="388">
        <v>10</v>
      </c>
      <c r="BH192" s="388">
        <v>2</v>
      </c>
      <c r="BI192" s="388">
        <v>18</v>
      </c>
      <c r="BJ192" s="548">
        <v>0.24099999999999999</v>
      </c>
      <c r="BK192" s="548">
        <v>0.28100000000000003</v>
      </c>
      <c r="BL192" s="548">
        <v>0.38900000000000001</v>
      </c>
      <c r="BM192" s="548">
        <v>0.67</v>
      </c>
    </row>
    <row r="193" spans="1:65">
      <c r="A193" s="272" t="s">
        <v>6178</v>
      </c>
      <c r="B193" s="388" t="s">
        <v>10394</v>
      </c>
      <c r="C193" s="388" t="s">
        <v>10193</v>
      </c>
      <c r="D193" s="388">
        <v>30</v>
      </c>
      <c r="E193" s="388" t="s">
        <v>58</v>
      </c>
      <c r="F193" s="388" t="s">
        <v>34</v>
      </c>
      <c r="G193" s="388" t="s">
        <v>10</v>
      </c>
      <c r="H193" s="388">
        <v>0</v>
      </c>
      <c r="I193" s="388">
        <v>2</v>
      </c>
      <c r="J193" s="548">
        <v>0</v>
      </c>
      <c r="K193" s="556">
        <v>4.68</v>
      </c>
      <c r="L193" s="388">
        <v>26</v>
      </c>
      <c r="M193" s="388">
        <v>0</v>
      </c>
      <c r="N193" s="388">
        <v>5</v>
      </c>
      <c r="O193" s="388">
        <v>0</v>
      </c>
      <c r="P193" s="388">
        <v>0</v>
      </c>
      <c r="Q193" s="388">
        <v>0</v>
      </c>
      <c r="R193" s="557">
        <v>25</v>
      </c>
      <c r="S193" s="388">
        <v>29</v>
      </c>
      <c r="T193" s="388">
        <v>15</v>
      </c>
      <c r="U193" s="388">
        <v>13</v>
      </c>
      <c r="V193" s="388">
        <v>3</v>
      </c>
      <c r="W193" s="388">
        <v>10</v>
      </c>
      <c r="X193" s="388">
        <v>1</v>
      </c>
      <c r="Y193" s="388">
        <v>27</v>
      </c>
      <c r="Z193" s="388">
        <v>1</v>
      </c>
      <c r="AA193" s="388">
        <v>0</v>
      </c>
      <c r="AB193" s="388">
        <v>0</v>
      </c>
      <c r="AC193" s="388">
        <v>114</v>
      </c>
      <c r="AD193" s="388">
        <v>91</v>
      </c>
      <c r="AE193" s="388">
        <v>3.88</v>
      </c>
      <c r="AF193" s="548">
        <v>1.56</v>
      </c>
      <c r="AG193" s="557">
        <v>10.4</v>
      </c>
      <c r="AH193" s="557">
        <v>1.1000000000000001</v>
      </c>
      <c r="AI193" s="557">
        <v>3.6</v>
      </c>
      <c r="AJ193" s="557">
        <v>9.6999999999999993</v>
      </c>
      <c r="AK193" s="557">
        <v>2.7</v>
      </c>
      <c r="AM193" s="388">
        <v>35</v>
      </c>
      <c r="AN193" s="388">
        <v>0</v>
      </c>
      <c r="AO193" s="388">
        <v>12</v>
      </c>
      <c r="AP193" s="388">
        <v>3</v>
      </c>
      <c r="AQ193" s="388">
        <v>0</v>
      </c>
      <c r="AR193" s="388">
        <v>1</v>
      </c>
      <c r="AS193" s="388">
        <v>10</v>
      </c>
      <c r="AT193" s="388">
        <v>5</v>
      </c>
      <c r="AU193" s="388">
        <v>6</v>
      </c>
      <c r="AV193" s="548">
        <v>0.34300000000000003</v>
      </c>
      <c r="AW193" s="548">
        <v>0.39500000000000002</v>
      </c>
      <c r="AX193" s="548">
        <v>0.51400000000000001</v>
      </c>
      <c r="AY193" s="548">
        <v>0.90900000000000003</v>
      </c>
      <c r="BA193" s="388">
        <v>64</v>
      </c>
      <c r="BB193" s="388">
        <v>0</v>
      </c>
      <c r="BC193" s="388">
        <v>17</v>
      </c>
      <c r="BD193" s="388">
        <v>4</v>
      </c>
      <c r="BE193" s="388">
        <v>0</v>
      </c>
      <c r="BF193" s="388">
        <v>2</v>
      </c>
      <c r="BG193" s="388">
        <v>14</v>
      </c>
      <c r="BH193" s="388">
        <v>5</v>
      </c>
      <c r="BI193" s="388">
        <v>21</v>
      </c>
      <c r="BJ193" s="548">
        <v>0.26600000000000001</v>
      </c>
      <c r="BK193" s="548">
        <v>0.32900000000000001</v>
      </c>
      <c r="BL193" s="548">
        <v>0.42199999999999999</v>
      </c>
      <c r="BM193" s="548">
        <v>0.751</v>
      </c>
    </row>
    <row r="194" spans="1:65">
      <c r="A194" s="272" t="s">
        <v>10395</v>
      </c>
      <c r="B194" s="388" t="s">
        <v>10396</v>
      </c>
      <c r="C194" s="388" t="s">
        <v>10193</v>
      </c>
      <c r="D194" s="388">
        <v>23</v>
      </c>
      <c r="E194" s="388" t="s">
        <v>33</v>
      </c>
      <c r="F194" s="388" t="s">
        <v>34</v>
      </c>
      <c r="G194" s="388" t="s">
        <v>35</v>
      </c>
      <c r="H194" s="388">
        <v>2</v>
      </c>
      <c r="I194" s="388">
        <v>2</v>
      </c>
      <c r="J194" s="548">
        <v>0.5</v>
      </c>
      <c r="K194" s="556">
        <v>6.57</v>
      </c>
      <c r="L194" s="388">
        <v>7</v>
      </c>
      <c r="M194" s="388">
        <v>4</v>
      </c>
      <c r="N194" s="388">
        <v>0</v>
      </c>
      <c r="O194" s="388">
        <v>0</v>
      </c>
      <c r="P194" s="388">
        <v>0</v>
      </c>
      <c r="Q194" s="388">
        <v>0</v>
      </c>
      <c r="R194" s="557">
        <v>24.667000000000002</v>
      </c>
      <c r="S194" s="388">
        <v>28</v>
      </c>
      <c r="T194" s="388">
        <v>22</v>
      </c>
      <c r="U194" s="388">
        <v>18</v>
      </c>
      <c r="V194" s="388">
        <v>2</v>
      </c>
      <c r="W194" s="388">
        <v>22</v>
      </c>
      <c r="X194" s="388">
        <v>0</v>
      </c>
      <c r="Y194" s="388">
        <v>16</v>
      </c>
      <c r="Z194" s="388">
        <v>1</v>
      </c>
      <c r="AA194" s="388">
        <v>0</v>
      </c>
      <c r="AB194" s="388">
        <v>2</v>
      </c>
      <c r="AC194" s="388">
        <v>122</v>
      </c>
      <c r="AD194" s="388">
        <v>67</v>
      </c>
      <c r="AE194" s="388">
        <v>5.72</v>
      </c>
      <c r="AF194" s="548">
        <v>2.0270000000000001</v>
      </c>
      <c r="AG194" s="557">
        <v>10.199999999999999</v>
      </c>
      <c r="AH194" s="557">
        <v>0.7</v>
      </c>
      <c r="AI194" s="557">
        <v>8</v>
      </c>
      <c r="AJ194" s="557">
        <v>5.8</v>
      </c>
      <c r="AK194" s="557">
        <v>0.73</v>
      </c>
      <c r="AM194" s="388">
        <v>20</v>
      </c>
      <c r="AN194" s="388">
        <v>0</v>
      </c>
      <c r="AO194" s="388">
        <v>6</v>
      </c>
      <c r="AP194" s="388">
        <v>1</v>
      </c>
      <c r="AQ194" s="388">
        <v>1</v>
      </c>
      <c r="AR194" s="388">
        <v>1</v>
      </c>
      <c r="AS194" s="388">
        <v>7</v>
      </c>
      <c r="AT194" s="388">
        <v>4</v>
      </c>
      <c r="AU194" s="388">
        <v>2</v>
      </c>
      <c r="AV194" s="548">
        <v>0.3</v>
      </c>
      <c r="AW194" s="548">
        <v>0.41699999999999998</v>
      </c>
      <c r="AX194" s="548">
        <v>0.6</v>
      </c>
      <c r="AY194" s="548">
        <v>1.0169999999999999</v>
      </c>
      <c r="BA194" s="388">
        <v>79</v>
      </c>
      <c r="BB194" s="388">
        <v>0</v>
      </c>
      <c r="BC194" s="388">
        <v>22</v>
      </c>
      <c r="BD194" s="388">
        <v>3</v>
      </c>
      <c r="BE194" s="388">
        <v>0</v>
      </c>
      <c r="BF194" s="388">
        <v>1</v>
      </c>
      <c r="BG194" s="388">
        <v>12</v>
      </c>
      <c r="BH194" s="388">
        <v>18</v>
      </c>
      <c r="BI194" s="388">
        <v>14</v>
      </c>
      <c r="BJ194" s="548">
        <v>0.27800000000000002</v>
      </c>
      <c r="BK194" s="548">
        <v>0.41799999999999998</v>
      </c>
      <c r="BL194" s="548">
        <v>0.35399999999999998</v>
      </c>
      <c r="BM194" s="548">
        <v>0.77200000000000002</v>
      </c>
    </row>
    <row r="195" spans="1:65">
      <c r="A195" s="272" t="s">
        <v>10397</v>
      </c>
      <c r="B195" s="388" t="s">
        <v>10398</v>
      </c>
      <c r="C195" s="388" t="s">
        <v>10193</v>
      </c>
      <c r="D195" s="388">
        <v>23</v>
      </c>
      <c r="E195" s="388" t="s">
        <v>134</v>
      </c>
      <c r="F195" s="388" t="s">
        <v>34</v>
      </c>
      <c r="G195" s="388" t="s">
        <v>10</v>
      </c>
      <c r="H195" s="388">
        <v>2</v>
      </c>
      <c r="I195" s="388">
        <v>0</v>
      </c>
      <c r="J195" s="548">
        <v>1</v>
      </c>
      <c r="K195" s="556">
        <v>5.1100000000000003</v>
      </c>
      <c r="L195" s="388">
        <v>9</v>
      </c>
      <c r="M195" s="388">
        <v>4</v>
      </c>
      <c r="N195" s="388">
        <v>2</v>
      </c>
      <c r="O195" s="388">
        <v>0</v>
      </c>
      <c r="P195" s="388">
        <v>0</v>
      </c>
      <c r="Q195" s="388">
        <v>0</v>
      </c>
      <c r="R195" s="557">
        <v>24.667000000000002</v>
      </c>
      <c r="S195" s="388">
        <v>26</v>
      </c>
      <c r="T195" s="388">
        <v>17</v>
      </c>
      <c r="U195" s="388">
        <v>14</v>
      </c>
      <c r="V195" s="388">
        <v>3</v>
      </c>
      <c r="W195" s="388">
        <v>12</v>
      </c>
      <c r="X195" s="388">
        <v>0</v>
      </c>
      <c r="Y195" s="388">
        <v>33</v>
      </c>
      <c r="Z195" s="388">
        <v>0</v>
      </c>
      <c r="AA195" s="388">
        <v>0</v>
      </c>
      <c r="AB195" s="388">
        <v>0</v>
      </c>
      <c r="AC195" s="388">
        <v>108</v>
      </c>
      <c r="AD195" s="388">
        <v>86</v>
      </c>
      <c r="AE195" s="388">
        <v>3.53</v>
      </c>
      <c r="AF195" s="548">
        <v>1.5409999999999999</v>
      </c>
      <c r="AG195" s="557">
        <v>9.5</v>
      </c>
      <c r="AH195" s="557">
        <v>1.1000000000000001</v>
      </c>
      <c r="AI195" s="557">
        <v>4.4000000000000004</v>
      </c>
      <c r="AJ195" s="557">
        <v>12</v>
      </c>
      <c r="AK195" s="557">
        <v>2.75</v>
      </c>
      <c r="AM195" s="388">
        <v>44</v>
      </c>
      <c r="AN195" s="388">
        <v>0</v>
      </c>
      <c r="AO195" s="388">
        <v>12</v>
      </c>
      <c r="AP195" s="388">
        <v>4</v>
      </c>
      <c r="AQ195" s="388">
        <v>0</v>
      </c>
      <c r="AR195" s="388">
        <v>1</v>
      </c>
      <c r="AS195" s="388">
        <v>4</v>
      </c>
      <c r="AT195" s="388">
        <v>6</v>
      </c>
      <c r="AU195" s="388">
        <v>17</v>
      </c>
      <c r="AV195" s="548">
        <v>0.27300000000000002</v>
      </c>
      <c r="AW195" s="548">
        <v>0.36</v>
      </c>
      <c r="AX195" s="548">
        <v>0.432</v>
      </c>
      <c r="AY195" s="548">
        <v>0.79200000000000004</v>
      </c>
      <c r="BA195" s="388">
        <v>52</v>
      </c>
      <c r="BB195" s="388">
        <v>0</v>
      </c>
      <c r="BC195" s="388">
        <v>14</v>
      </c>
      <c r="BD195" s="388">
        <v>3</v>
      </c>
      <c r="BE195" s="388">
        <v>0</v>
      </c>
      <c r="BF195" s="388">
        <v>2</v>
      </c>
      <c r="BG195" s="388">
        <v>6</v>
      </c>
      <c r="BH195" s="388">
        <v>6</v>
      </c>
      <c r="BI195" s="388">
        <v>16</v>
      </c>
      <c r="BJ195" s="548">
        <v>0.26900000000000002</v>
      </c>
      <c r="BK195" s="548">
        <v>0.34499999999999997</v>
      </c>
      <c r="BL195" s="548">
        <v>0.442</v>
      </c>
      <c r="BM195" s="548">
        <v>0.78700000000000003</v>
      </c>
    </row>
    <row r="196" spans="1:65">
      <c r="A196" s="272"/>
      <c r="J196" s="548"/>
      <c r="K196" s="556"/>
      <c r="R196" s="557"/>
      <c r="AF196" s="548"/>
      <c r="AG196" s="557"/>
      <c r="AH196" s="557"/>
      <c r="AI196" s="557"/>
      <c r="AJ196" s="557"/>
      <c r="AK196" s="557"/>
      <c r="AV196" s="548"/>
      <c r="AW196" s="548"/>
      <c r="AX196" s="548"/>
      <c r="AY196" s="548"/>
      <c r="BJ196" s="548"/>
      <c r="BK196" s="548"/>
      <c r="BL196" s="548"/>
      <c r="BM196" s="548"/>
    </row>
    <row r="197" spans="1:65">
      <c r="A197" s="622"/>
      <c r="B197" s="623"/>
      <c r="C197" s="623"/>
      <c r="D197" s="623"/>
      <c r="E197" s="623"/>
      <c r="F197" s="623"/>
      <c r="G197" s="623"/>
      <c r="H197" s="623"/>
      <c r="I197" s="623"/>
      <c r="J197" s="624"/>
      <c r="K197" s="625"/>
      <c r="L197" s="623"/>
      <c r="M197" s="623"/>
      <c r="N197" s="623"/>
      <c r="O197" s="623"/>
      <c r="P197" s="623"/>
      <c r="Q197" s="623"/>
      <c r="R197" s="626"/>
      <c r="S197" s="623"/>
      <c r="T197" s="623"/>
      <c r="U197" s="623"/>
      <c r="V197" s="623"/>
      <c r="W197" s="623"/>
      <c r="X197" s="623"/>
      <c r="Y197" s="623"/>
      <c r="Z197" s="623"/>
      <c r="AA197" s="623"/>
      <c r="AB197" s="623"/>
      <c r="AC197" s="623"/>
      <c r="AD197" s="623"/>
      <c r="AE197" s="623"/>
      <c r="AF197" s="624"/>
      <c r="AG197" s="626"/>
      <c r="AH197" s="626"/>
      <c r="AI197" s="626"/>
      <c r="AJ197" s="626"/>
      <c r="AK197" s="626"/>
      <c r="AL197" s="623"/>
      <c r="AM197" s="623"/>
      <c r="AN197" s="623"/>
      <c r="AO197" s="623"/>
      <c r="AP197" s="623"/>
      <c r="AQ197" s="623"/>
      <c r="AR197" s="623"/>
      <c r="AS197" s="623"/>
      <c r="AT197" s="623"/>
      <c r="AU197" s="623"/>
      <c r="AV197" s="624"/>
      <c r="AW197" s="624"/>
      <c r="AX197" s="624"/>
      <c r="AY197" s="624"/>
      <c r="AZ197" s="623"/>
      <c r="BA197" s="623"/>
      <c r="BB197" s="623"/>
      <c r="BC197" s="623"/>
      <c r="BD197" s="623"/>
      <c r="BE197" s="623"/>
      <c r="BF197" s="623"/>
      <c r="BG197" s="623"/>
      <c r="BH197" s="623"/>
      <c r="BI197" s="623"/>
      <c r="BJ197" s="624"/>
      <c r="BK197" s="624"/>
      <c r="BL197" s="624"/>
      <c r="BM197" s="624"/>
    </row>
    <row r="198" spans="1:65" ht="26.25">
      <c r="A198" s="622"/>
      <c r="B198" s="623"/>
      <c r="C198" s="623"/>
      <c r="D198" s="623"/>
      <c r="E198" s="623"/>
      <c r="F198" s="623"/>
      <c r="G198" s="623"/>
      <c r="H198" s="623"/>
      <c r="I198" s="623"/>
      <c r="J198" s="624"/>
      <c r="K198" s="625"/>
      <c r="L198" s="627" t="s">
        <v>10399</v>
      </c>
      <c r="M198" s="623"/>
      <c r="N198" s="623"/>
      <c r="O198" s="623"/>
      <c r="P198" s="623"/>
      <c r="Q198" s="623"/>
      <c r="R198" s="626"/>
      <c r="S198" s="623"/>
      <c r="T198" s="623"/>
      <c r="U198" s="623"/>
      <c r="V198" s="623"/>
      <c r="W198" s="623"/>
      <c r="X198" s="623"/>
      <c r="Y198" s="623"/>
      <c r="Z198" s="623"/>
      <c r="AA198" s="623"/>
      <c r="AB198" s="623"/>
      <c r="AC198" s="623"/>
      <c r="AD198" s="623"/>
      <c r="AE198" s="623"/>
      <c r="AF198" s="624"/>
      <c r="AG198" s="626"/>
      <c r="AH198" s="626"/>
      <c r="AI198" s="626"/>
      <c r="AJ198" s="626"/>
      <c r="AK198" s="626"/>
      <c r="AL198" s="623"/>
      <c r="AM198" s="623"/>
      <c r="AN198" s="623"/>
      <c r="AO198" s="623"/>
      <c r="AP198" s="623"/>
      <c r="AQ198" s="623"/>
      <c r="AR198" s="623"/>
      <c r="AS198" s="623"/>
      <c r="AT198" s="623"/>
      <c r="AU198" s="623"/>
      <c r="AV198" s="624"/>
      <c r="AW198" s="624"/>
      <c r="AX198" s="624"/>
      <c r="AY198" s="624"/>
      <c r="AZ198" s="623"/>
      <c r="BA198" s="623"/>
      <c r="BB198" s="623"/>
      <c r="BC198" s="623"/>
      <c r="BD198" s="623"/>
      <c r="BE198" s="623"/>
      <c r="BF198" s="623"/>
      <c r="BG198" s="623"/>
      <c r="BH198" s="623"/>
      <c r="BI198" s="623"/>
      <c r="BJ198" s="624"/>
      <c r="BK198" s="624"/>
      <c r="BL198" s="624"/>
      <c r="BM198" s="624"/>
    </row>
    <row r="199" spans="1:65">
      <c r="A199" s="622"/>
      <c r="B199" s="623"/>
      <c r="C199" s="623"/>
      <c r="D199" s="623"/>
      <c r="E199" s="623"/>
      <c r="F199" s="623"/>
      <c r="G199" s="623"/>
      <c r="H199" s="623"/>
      <c r="I199" s="623"/>
      <c r="J199" s="623" t="s">
        <v>11041</v>
      </c>
      <c r="K199" s="623"/>
      <c r="L199" s="623"/>
      <c r="M199" s="623"/>
      <c r="N199" s="623"/>
      <c r="O199" s="623"/>
      <c r="P199" s="623"/>
      <c r="Q199" s="623"/>
      <c r="R199" s="626"/>
      <c r="S199" s="623"/>
      <c r="T199" s="623"/>
      <c r="U199" s="623"/>
      <c r="V199" s="623"/>
      <c r="W199" s="623"/>
      <c r="X199" s="623"/>
      <c r="Y199" s="623"/>
      <c r="Z199" s="623"/>
      <c r="AA199" s="623"/>
      <c r="AB199" s="623"/>
      <c r="AC199" s="623"/>
      <c r="AD199" s="623"/>
      <c r="AE199" s="623"/>
      <c r="AF199" s="624"/>
      <c r="AG199" s="626"/>
      <c r="AH199" s="626"/>
      <c r="AI199" s="626"/>
      <c r="AJ199" s="626"/>
      <c r="AK199" s="626"/>
      <c r="AL199" s="623"/>
      <c r="AM199" s="623"/>
      <c r="AN199" s="623"/>
      <c r="AO199" s="623"/>
      <c r="AP199" s="623"/>
      <c r="AQ199" s="623"/>
      <c r="AR199" s="623"/>
      <c r="AS199" s="623"/>
      <c r="AT199" s="623"/>
      <c r="AU199" s="623"/>
      <c r="AV199" s="624"/>
      <c r="AW199" s="624"/>
      <c r="AX199" s="624"/>
      <c r="AY199" s="624"/>
      <c r="AZ199" s="623"/>
      <c r="BA199" s="623"/>
      <c r="BB199" s="623"/>
      <c r="BC199" s="623"/>
      <c r="BD199" s="623"/>
      <c r="BE199" s="623"/>
      <c r="BF199" s="623"/>
      <c r="BG199" s="623"/>
      <c r="BH199" s="623"/>
      <c r="BI199" s="623"/>
      <c r="BJ199" s="624"/>
      <c r="BK199" s="624"/>
      <c r="BL199" s="624"/>
      <c r="BM199" s="624"/>
    </row>
    <row r="200" spans="1:65">
      <c r="A200" s="622"/>
      <c r="B200" s="623"/>
      <c r="C200" s="623"/>
      <c r="D200" s="623"/>
      <c r="E200" s="623"/>
      <c r="F200" s="623"/>
      <c r="G200" s="623"/>
      <c r="H200" s="623"/>
      <c r="I200" s="623"/>
      <c r="J200" s="624"/>
      <c r="K200" s="625"/>
      <c r="L200" s="623"/>
      <c r="M200" s="623"/>
      <c r="N200" s="623"/>
      <c r="O200" s="623"/>
      <c r="P200" s="623"/>
      <c r="Q200" s="623"/>
      <c r="R200" s="626"/>
      <c r="S200" s="623"/>
      <c r="T200" s="623"/>
      <c r="U200" s="623"/>
      <c r="V200" s="623"/>
      <c r="W200" s="623"/>
      <c r="X200" s="623"/>
      <c r="Y200" s="623"/>
      <c r="Z200" s="623"/>
      <c r="AA200" s="623"/>
      <c r="AB200" s="623"/>
      <c r="AC200" s="623"/>
      <c r="AD200" s="623"/>
      <c r="AE200" s="623"/>
      <c r="AF200" s="624"/>
      <c r="AG200" s="626"/>
      <c r="AH200" s="626"/>
      <c r="AI200" s="626"/>
      <c r="AJ200" s="626"/>
      <c r="AK200" s="626"/>
      <c r="AL200" s="623"/>
      <c r="AM200" s="623"/>
      <c r="AN200" s="623"/>
      <c r="AO200" s="623"/>
      <c r="AP200" s="623"/>
      <c r="AQ200" s="623"/>
      <c r="AR200" s="623"/>
      <c r="AS200" s="623"/>
      <c r="AT200" s="623"/>
      <c r="AU200" s="623"/>
      <c r="AV200" s="624"/>
      <c r="AW200" s="624"/>
      <c r="AX200" s="624"/>
      <c r="AY200" s="624"/>
      <c r="AZ200" s="623"/>
      <c r="BA200" s="623"/>
      <c r="BB200" s="623"/>
      <c r="BC200" s="623"/>
      <c r="BD200" s="623"/>
      <c r="BE200" s="623"/>
      <c r="BF200" s="623"/>
      <c r="BG200" s="623"/>
      <c r="BH200" s="623"/>
      <c r="BI200" s="623"/>
      <c r="BJ200" s="624"/>
      <c r="BK200" s="624"/>
      <c r="BL200" s="624"/>
      <c r="BM200" s="624"/>
    </row>
    <row r="201" spans="1:65">
      <c r="A201" s="272"/>
      <c r="J201" s="548"/>
      <c r="K201" s="556"/>
      <c r="R201" s="557"/>
      <c r="AF201" s="548"/>
      <c r="AG201" s="557"/>
      <c r="AH201" s="557"/>
      <c r="AI201" s="557"/>
      <c r="AJ201" s="557"/>
      <c r="AK201" s="557"/>
      <c r="AV201" s="548"/>
      <c r="AW201" s="548"/>
      <c r="AX201" s="548"/>
      <c r="AY201" s="548"/>
      <c r="BJ201" s="548"/>
      <c r="BK201" s="548"/>
      <c r="BL201" s="548"/>
      <c r="BM201" s="548"/>
    </row>
    <row r="202" spans="1:65">
      <c r="A202" s="272" t="s">
        <v>10400</v>
      </c>
      <c r="B202" s="388" t="s">
        <v>10401</v>
      </c>
      <c r="C202" s="388" t="s">
        <v>10193</v>
      </c>
      <c r="D202" s="388">
        <v>29</v>
      </c>
      <c r="E202" s="388" t="s">
        <v>53</v>
      </c>
      <c r="F202" s="388" t="s">
        <v>34</v>
      </c>
      <c r="G202" s="388" t="s">
        <v>10</v>
      </c>
      <c r="H202" s="388">
        <v>2</v>
      </c>
      <c r="I202" s="388">
        <v>0</v>
      </c>
      <c r="J202" s="548">
        <v>1</v>
      </c>
      <c r="K202" s="556">
        <v>5.63</v>
      </c>
      <c r="L202" s="388">
        <v>25</v>
      </c>
      <c r="M202" s="388">
        <v>0</v>
      </c>
      <c r="N202" s="388">
        <v>9</v>
      </c>
      <c r="O202" s="388">
        <v>0</v>
      </c>
      <c r="P202" s="388">
        <v>0</v>
      </c>
      <c r="Q202" s="388">
        <v>0</v>
      </c>
      <c r="R202" s="557">
        <v>24</v>
      </c>
      <c r="S202" s="388">
        <v>28</v>
      </c>
      <c r="T202" s="388">
        <v>15</v>
      </c>
      <c r="U202" s="388">
        <v>15</v>
      </c>
      <c r="V202" s="388">
        <v>6</v>
      </c>
      <c r="W202" s="388">
        <v>10</v>
      </c>
      <c r="X202" s="388">
        <v>0</v>
      </c>
      <c r="Y202" s="388">
        <v>21</v>
      </c>
      <c r="Z202" s="388">
        <v>1</v>
      </c>
      <c r="AA202" s="388">
        <v>0</v>
      </c>
      <c r="AB202" s="388">
        <v>2</v>
      </c>
      <c r="AC202" s="388">
        <v>107</v>
      </c>
      <c r="AD202" s="388">
        <v>79</v>
      </c>
      <c r="AE202" s="388">
        <v>6.04</v>
      </c>
      <c r="AF202" s="548">
        <v>1.583</v>
      </c>
      <c r="AG202" s="557">
        <v>10.5</v>
      </c>
      <c r="AH202" s="557">
        <v>2.2999999999999998</v>
      </c>
      <c r="AI202" s="557">
        <v>3.8</v>
      </c>
      <c r="AJ202" s="557">
        <v>7.9</v>
      </c>
      <c r="AK202" s="557">
        <v>2.1</v>
      </c>
      <c r="AM202" s="388">
        <v>39</v>
      </c>
      <c r="AN202" s="388">
        <v>0</v>
      </c>
      <c r="AO202" s="388">
        <v>12</v>
      </c>
      <c r="AP202" s="388">
        <v>1</v>
      </c>
      <c r="AQ202" s="388">
        <v>2</v>
      </c>
      <c r="AR202" s="388">
        <v>0</v>
      </c>
      <c r="AS202" s="388">
        <v>3</v>
      </c>
      <c r="AT202" s="388">
        <v>3</v>
      </c>
      <c r="AU202" s="388">
        <v>9</v>
      </c>
      <c r="AV202" s="548">
        <v>0.308</v>
      </c>
      <c r="AW202" s="548">
        <v>0.36399999999999999</v>
      </c>
      <c r="AX202" s="548">
        <v>0.436</v>
      </c>
      <c r="AY202" s="548">
        <v>0.8</v>
      </c>
      <c r="BA202" s="388">
        <v>56</v>
      </c>
      <c r="BB202" s="388">
        <v>0</v>
      </c>
      <c r="BC202" s="388">
        <v>16</v>
      </c>
      <c r="BD202" s="388">
        <v>0</v>
      </c>
      <c r="BE202" s="388">
        <v>0</v>
      </c>
      <c r="BF202" s="388">
        <v>6</v>
      </c>
      <c r="BG202" s="388">
        <v>13</v>
      </c>
      <c r="BH202" s="388">
        <v>7</v>
      </c>
      <c r="BI202" s="388">
        <v>12</v>
      </c>
      <c r="BJ202" s="548">
        <v>0.28599999999999998</v>
      </c>
      <c r="BK202" s="548">
        <v>0.36499999999999999</v>
      </c>
      <c r="BL202" s="548">
        <v>0.60699999999999998</v>
      </c>
      <c r="BM202" s="548">
        <v>0.97199999999999998</v>
      </c>
    </row>
    <row r="203" spans="1:65">
      <c r="A203" s="272" t="s">
        <v>10402</v>
      </c>
      <c r="B203" s="388" t="s">
        <v>10403</v>
      </c>
      <c r="C203" s="388" t="s">
        <v>10193</v>
      </c>
      <c r="D203" s="388">
        <v>28</v>
      </c>
      <c r="E203" s="388" t="s">
        <v>66</v>
      </c>
      <c r="F203" s="388" t="s">
        <v>43</v>
      </c>
      <c r="G203" s="388" t="s">
        <v>10</v>
      </c>
      <c r="H203" s="388">
        <v>0</v>
      </c>
      <c r="I203" s="388">
        <v>3</v>
      </c>
      <c r="J203" s="548">
        <v>0</v>
      </c>
      <c r="K203" s="556">
        <v>3.04</v>
      </c>
      <c r="L203" s="388">
        <v>7</v>
      </c>
      <c r="M203" s="388">
        <v>3</v>
      </c>
      <c r="N203" s="388">
        <v>4</v>
      </c>
      <c r="O203" s="388">
        <v>0</v>
      </c>
      <c r="P203" s="388">
        <v>0</v>
      </c>
      <c r="Q203" s="388">
        <v>0</v>
      </c>
      <c r="R203" s="557">
        <v>23.667000000000002</v>
      </c>
      <c r="S203" s="388">
        <v>28</v>
      </c>
      <c r="T203" s="388">
        <v>10</v>
      </c>
      <c r="U203" s="388">
        <v>8</v>
      </c>
      <c r="V203" s="388">
        <v>3</v>
      </c>
      <c r="W203" s="388">
        <v>5</v>
      </c>
      <c r="X203" s="388">
        <v>1</v>
      </c>
      <c r="Y203" s="388">
        <v>16</v>
      </c>
      <c r="Z203" s="388">
        <v>1</v>
      </c>
      <c r="AA203" s="388">
        <v>1</v>
      </c>
      <c r="AB203" s="388">
        <v>0</v>
      </c>
      <c r="AC203" s="388">
        <v>104</v>
      </c>
      <c r="AD203" s="388">
        <v>129</v>
      </c>
      <c r="AE203" s="388">
        <v>4.22</v>
      </c>
      <c r="AF203" s="548">
        <v>1.3939999999999999</v>
      </c>
      <c r="AG203" s="557">
        <v>10.6</v>
      </c>
      <c r="AH203" s="557">
        <v>1.1000000000000001</v>
      </c>
      <c r="AI203" s="557">
        <v>1.9</v>
      </c>
      <c r="AJ203" s="557">
        <v>6.1</v>
      </c>
      <c r="AK203" s="557">
        <v>3.2</v>
      </c>
      <c r="AM203" s="388">
        <v>41</v>
      </c>
      <c r="AN203" s="388">
        <v>0</v>
      </c>
      <c r="AO203" s="388">
        <v>15</v>
      </c>
      <c r="AP203" s="388">
        <v>3</v>
      </c>
      <c r="AQ203" s="388">
        <v>2</v>
      </c>
      <c r="AR203" s="388">
        <v>2</v>
      </c>
      <c r="AS203" s="388">
        <v>4</v>
      </c>
      <c r="AT203" s="388">
        <v>2</v>
      </c>
      <c r="AU203" s="388">
        <v>5</v>
      </c>
      <c r="AV203" s="548">
        <v>0.36599999999999999</v>
      </c>
      <c r="AW203" s="548">
        <v>0.39500000000000002</v>
      </c>
      <c r="AX203" s="548">
        <v>0.68300000000000005</v>
      </c>
      <c r="AY203" s="548">
        <v>1.0780000000000001</v>
      </c>
      <c r="BA203" s="388">
        <v>55</v>
      </c>
      <c r="BB203" s="388">
        <v>0</v>
      </c>
      <c r="BC203" s="388">
        <v>13</v>
      </c>
      <c r="BD203" s="388">
        <v>2</v>
      </c>
      <c r="BE203" s="388">
        <v>0</v>
      </c>
      <c r="BF203" s="388">
        <v>1</v>
      </c>
      <c r="BG203" s="388">
        <v>5</v>
      </c>
      <c r="BH203" s="388">
        <v>3</v>
      </c>
      <c r="BI203" s="388">
        <v>11</v>
      </c>
      <c r="BJ203" s="548">
        <v>0.23599999999999999</v>
      </c>
      <c r="BK203" s="548">
        <v>0.27900000000000003</v>
      </c>
      <c r="BL203" s="548">
        <v>0.32700000000000001</v>
      </c>
      <c r="BM203" s="548">
        <v>0.60599999999999998</v>
      </c>
    </row>
    <row r="204" spans="1:65">
      <c r="A204" s="272" t="s">
        <v>10404</v>
      </c>
      <c r="B204" s="388" t="s">
        <v>10405</v>
      </c>
      <c r="C204" s="388" t="s">
        <v>10193</v>
      </c>
      <c r="D204" s="388">
        <v>28</v>
      </c>
      <c r="E204" s="388" t="s">
        <v>66</v>
      </c>
      <c r="F204" s="388" t="s">
        <v>43</v>
      </c>
      <c r="G204" s="388" t="s">
        <v>10</v>
      </c>
      <c r="H204" s="388">
        <v>2</v>
      </c>
      <c r="I204" s="388">
        <v>2</v>
      </c>
      <c r="J204" s="548">
        <v>0.5</v>
      </c>
      <c r="K204" s="556">
        <v>6.17</v>
      </c>
      <c r="L204" s="388">
        <v>26</v>
      </c>
      <c r="M204" s="388">
        <v>0</v>
      </c>
      <c r="N204" s="388">
        <v>4</v>
      </c>
      <c r="O204" s="388">
        <v>0</v>
      </c>
      <c r="P204" s="388">
        <v>0</v>
      </c>
      <c r="Q204" s="388">
        <v>0</v>
      </c>
      <c r="R204" s="557">
        <v>23.332999999999998</v>
      </c>
      <c r="S204" s="388">
        <v>17</v>
      </c>
      <c r="T204" s="388">
        <v>16</v>
      </c>
      <c r="U204" s="388">
        <v>16</v>
      </c>
      <c r="V204" s="388">
        <v>4</v>
      </c>
      <c r="W204" s="388">
        <v>10</v>
      </c>
      <c r="X204" s="388">
        <v>0</v>
      </c>
      <c r="Y204" s="388">
        <v>33</v>
      </c>
      <c r="Z204" s="388">
        <v>1</v>
      </c>
      <c r="AA204" s="388">
        <v>0</v>
      </c>
      <c r="AB204" s="388">
        <v>1</v>
      </c>
      <c r="AC204" s="388">
        <v>95</v>
      </c>
      <c r="AD204" s="388">
        <v>64</v>
      </c>
      <c r="AE204" s="388">
        <v>3.98</v>
      </c>
      <c r="AF204" s="548">
        <v>1.157</v>
      </c>
      <c r="AG204" s="557">
        <v>6.6</v>
      </c>
      <c r="AH204" s="557">
        <v>1.5</v>
      </c>
      <c r="AI204" s="557">
        <v>3.9</v>
      </c>
      <c r="AJ204" s="557">
        <v>12.7</v>
      </c>
      <c r="AK204" s="557">
        <v>3.3</v>
      </c>
      <c r="AM204" s="388">
        <v>23</v>
      </c>
      <c r="AN204" s="388">
        <v>0</v>
      </c>
      <c r="AO204" s="388">
        <v>6</v>
      </c>
      <c r="AP204" s="388">
        <v>1</v>
      </c>
      <c r="AQ204" s="388">
        <v>1</v>
      </c>
      <c r="AR204" s="388">
        <v>2</v>
      </c>
      <c r="AS204" s="388">
        <v>8</v>
      </c>
      <c r="AT204" s="388">
        <v>2</v>
      </c>
      <c r="AU204" s="388">
        <v>5</v>
      </c>
      <c r="AV204" s="548">
        <v>0.26100000000000001</v>
      </c>
      <c r="AW204" s="548">
        <v>0.34599999999999997</v>
      </c>
      <c r="AX204" s="548">
        <v>0.65200000000000002</v>
      </c>
      <c r="AY204" s="548">
        <v>0.998</v>
      </c>
      <c r="BA204" s="388">
        <v>59</v>
      </c>
      <c r="BB204" s="388">
        <v>0</v>
      </c>
      <c r="BC204" s="388">
        <v>11</v>
      </c>
      <c r="BD204" s="388">
        <v>3</v>
      </c>
      <c r="BE204" s="388">
        <v>0</v>
      </c>
      <c r="BF204" s="388">
        <v>2</v>
      </c>
      <c r="BG204" s="388">
        <v>7</v>
      </c>
      <c r="BH204" s="388">
        <v>8</v>
      </c>
      <c r="BI204" s="388">
        <v>28</v>
      </c>
      <c r="BJ204" s="548">
        <v>0.186</v>
      </c>
      <c r="BK204" s="548">
        <v>0.28399999999999997</v>
      </c>
      <c r="BL204" s="548">
        <v>0.33900000000000002</v>
      </c>
      <c r="BM204" s="548">
        <v>0.623</v>
      </c>
    </row>
    <row r="205" spans="1:65">
      <c r="A205" s="272" t="s">
        <v>8128</v>
      </c>
      <c r="B205" s="388" t="s">
        <v>8129</v>
      </c>
      <c r="C205" s="388" t="s">
        <v>10193</v>
      </c>
      <c r="D205" s="388">
        <v>30</v>
      </c>
      <c r="E205" s="388" t="s">
        <v>55</v>
      </c>
      <c r="F205" s="388" t="s">
        <v>34</v>
      </c>
      <c r="G205" s="388" t="s">
        <v>10</v>
      </c>
      <c r="H205" s="388">
        <v>1</v>
      </c>
      <c r="I205" s="388">
        <v>0</v>
      </c>
      <c r="J205" s="548">
        <v>1</v>
      </c>
      <c r="K205" s="556">
        <v>7.33</v>
      </c>
      <c r="L205" s="388">
        <v>11</v>
      </c>
      <c r="M205" s="388">
        <v>0</v>
      </c>
      <c r="N205" s="388">
        <v>5</v>
      </c>
      <c r="O205" s="388">
        <v>0</v>
      </c>
      <c r="P205" s="388">
        <v>0</v>
      </c>
      <c r="Q205" s="388">
        <v>0</v>
      </c>
      <c r="R205" s="557">
        <v>23.332999999999998</v>
      </c>
      <c r="S205" s="388">
        <v>28</v>
      </c>
      <c r="T205" s="388">
        <v>19</v>
      </c>
      <c r="U205" s="388">
        <v>19</v>
      </c>
      <c r="V205" s="388">
        <v>2</v>
      </c>
      <c r="W205" s="388">
        <v>10</v>
      </c>
      <c r="X205" s="388">
        <v>1</v>
      </c>
      <c r="Y205" s="388">
        <v>14</v>
      </c>
      <c r="Z205" s="388">
        <v>2</v>
      </c>
      <c r="AA205" s="388">
        <v>0</v>
      </c>
      <c r="AB205" s="388">
        <v>1</v>
      </c>
      <c r="AC205" s="388">
        <v>106</v>
      </c>
      <c r="AD205" s="388">
        <v>56</v>
      </c>
      <c r="AE205" s="388">
        <v>4.62</v>
      </c>
      <c r="AF205" s="548">
        <v>1.629</v>
      </c>
      <c r="AG205" s="557">
        <v>10.8</v>
      </c>
      <c r="AH205" s="557">
        <v>0.8</v>
      </c>
      <c r="AI205" s="557">
        <v>3.9</v>
      </c>
      <c r="AJ205" s="557">
        <v>5.4</v>
      </c>
      <c r="AK205" s="557">
        <v>1.4</v>
      </c>
      <c r="AM205" s="388">
        <v>33</v>
      </c>
      <c r="AN205" s="388">
        <v>0</v>
      </c>
      <c r="AO205" s="388">
        <v>7</v>
      </c>
      <c r="AP205" s="388">
        <v>3</v>
      </c>
      <c r="AQ205" s="388">
        <v>0</v>
      </c>
      <c r="AR205" s="388">
        <v>1</v>
      </c>
      <c r="AS205" s="388">
        <v>7</v>
      </c>
      <c r="AT205" s="388">
        <v>2</v>
      </c>
      <c r="AU205" s="388">
        <v>4</v>
      </c>
      <c r="AV205" s="548">
        <v>0.21199999999999999</v>
      </c>
      <c r="AW205" s="548">
        <v>0.25700000000000001</v>
      </c>
      <c r="AX205" s="548">
        <v>0.39400000000000002</v>
      </c>
      <c r="AY205" s="548">
        <v>0.65100000000000002</v>
      </c>
      <c r="BA205" s="388">
        <v>61</v>
      </c>
      <c r="BB205" s="388">
        <v>0</v>
      </c>
      <c r="BC205" s="388">
        <v>21</v>
      </c>
      <c r="BD205" s="388">
        <v>7</v>
      </c>
      <c r="BE205" s="388">
        <v>1</v>
      </c>
      <c r="BF205" s="388">
        <v>1</v>
      </c>
      <c r="BG205" s="388">
        <v>14</v>
      </c>
      <c r="BH205" s="388">
        <v>8</v>
      </c>
      <c r="BI205" s="388">
        <v>10</v>
      </c>
      <c r="BJ205" s="548">
        <v>0.34399999999999997</v>
      </c>
      <c r="BK205" s="548">
        <v>0.437</v>
      </c>
      <c r="BL205" s="548">
        <v>0.54100000000000004</v>
      </c>
      <c r="BM205" s="548">
        <v>0.97799999999999998</v>
      </c>
    </row>
    <row r="206" spans="1:65">
      <c r="A206" s="272" t="s">
        <v>10406</v>
      </c>
      <c r="B206" s="388" t="s">
        <v>10407</v>
      </c>
      <c r="C206" s="388" t="s">
        <v>10193</v>
      </c>
      <c r="D206" s="388">
        <v>25</v>
      </c>
      <c r="E206" s="388" t="s">
        <v>115</v>
      </c>
      <c r="F206" s="388" t="s">
        <v>34</v>
      </c>
      <c r="G206" s="388" t="s">
        <v>10</v>
      </c>
      <c r="H206" s="388">
        <v>2</v>
      </c>
      <c r="I206" s="388">
        <v>0</v>
      </c>
      <c r="J206" s="548">
        <v>1</v>
      </c>
      <c r="K206" s="556">
        <v>2.35</v>
      </c>
      <c r="L206" s="388">
        <v>6</v>
      </c>
      <c r="M206" s="388">
        <v>3</v>
      </c>
      <c r="N206" s="388">
        <v>0</v>
      </c>
      <c r="O206" s="388">
        <v>0</v>
      </c>
      <c r="P206" s="388">
        <v>0</v>
      </c>
      <c r="Q206" s="388">
        <v>0</v>
      </c>
      <c r="R206" s="557">
        <v>23</v>
      </c>
      <c r="S206" s="388">
        <v>15</v>
      </c>
      <c r="T206" s="388">
        <v>6</v>
      </c>
      <c r="U206" s="388">
        <v>6</v>
      </c>
      <c r="V206" s="388">
        <v>3</v>
      </c>
      <c r="W206" s="388">
        <v>7</v>
      </c>
      <c r="X206" s="388">
        <v>0</v>
      </c>
      <c r="Y206" s="388">
        <v>29</v>
      </c>
      <c r="Z206" s="388">
        <v>2</v>
      </c>
      <c r="AA206" s="388">
        <v>0</v>
      </c>
      <c r="AB206" s="388">
        <v>0</v>
      </c>
      <c r="AC206" s="388">
        <v>91</v>
      </c>
      <c r="AD206" s="388">
        <v>174</v>
      </c>
      <c r="AE206" s="388">
        <v>3.51</v>
      </c>
      <c r="AF206" s="548">
        <v>0.95699999999999996</v>
      </c>
      <c r="AG206" s="557">
        <v>5.9</v>
      </c>
      <c r="AH206" s="557">
        <v>1.2</v>
      </c>
      <c r="AI206" s="557">
        <v>2.7</v>
      </c>
      <c r="AJ206" s="557">
        <v>11.3</v>
      </c>
      <c r="AK206" s="557">
        <v>4.1399999999999997</v>
      </c>
      <c r="AM206" s="388">
        <v>41</v>
      </c>
      <c r="AN206" s="388">
        <v>0</v>
      </c>
      <c r="AO206" s="388">
        <v>8</v>
      </c>
      <c r="AP206" s="388">
        <v>2</v>
      </c>
      <c r="AQ206" s="388">
        <v>0</v>
      </c>
      <c r="AR206" s="388">
        <v>2</v>
      </c>
      <c r="AS206" s="388">
        <v>4</v>
      </c>
      <c r="AT206" s="388">
        <v>5</v>
      </c>
      <c r="AU206" s="388">
        <v>14</v>
      </c>
      <c r="AV206" s="548">
        <v>0.19500000000000001</v>
      </c>
      <c r="AW206" s="548">
        <v>0.29799999999999999</v>
      </c>
      <c r="AX206" s="548">
        <v>0.39</v>
      </c>
      <c r="AY206" s="548">
        <v>0.68799999999999994</v>
      </c>
      <c r="BA206" s="388">
        <v>41</v>
      </c>
      <c r="BB206" s="388">
        <v>0</v>
      </c>
      <c r="BC206" s="388">
        <v>7</v>
      </c>
      <c r="BD206" s="388">
        <v>2</v>
      </c>
      <c r="BE206" s="388">
        <v>0</v>
      </c>
      <c r="BF206" s="388">
        <v>1</v>
      </c>
      <c r="BG206" s="388">
        <v>2</v>
      </c>
      <c r="BH206" s="388">
        <v>2</v>
      </c>
      <c r="BI206" s="388">
        <v>15</v>
      </c>
      <c r="BJ206" s="548">
        <v>0.17100000000000001</v>
      </c>
      <c r="BK206" s="548">
        <v>0.22700000000000001</v>
      </c>
      <c r="BL206" s="548">
        <v>0.29299999999999998</v>
      </c>
      <c r="BM206" s="548">
        <v>0.52</v>
      </c>
    </row>
    <row r="207" spans="1:65">
      <c r="A207" s="272" t="s">
        <v>10408</v>
      </c>
      <c r="B207" s="388" t="s">
        <v>10409</v>
      </c>
      <c r="C207" s="388" t="s">
        <v>10193</v>
      </c>
      <c r="D207" s="388">
        <v>26</v>
      </c>
      <c r="E207" s="388" t="s">
        <v>73</v>
      </c>
      <c r="F207" s="388" t="s">
        <v>34</v>
      </c>
      <c r="G207" s="388" t="s">
        <v>10</v>
      </c>
      <c r="H207" s="388">
        <v>0</v>
      </c>
      <c r="I207" s="388">
        <v>3</v>
      </c>
      <c r="J207" s="548">
        <v>0</v>
      </c>
      <c r="K207" s="556">
        <v>4.3</v>
      </c>
      <c r="L207" s="388">
        <v>5</v>
      </c>
      <c r="M207" s="388">
        <v>4</v>
      </c>
      <c r="N207" s="388">
        <v>0</v>
      </c>
      <c r="O207" s="388">
        <v>0</v>
      </c>
      <c r="P207" s="388">
        <v>0</v>
      </c>
      <c r="Q207" s="388">
        <v>0</v>
      </c>
      <c r="R207" s="557">
        <v>23</v>
      </c>
      <c r="S207" s="388">
        <v>24</v>
      </c>
      <c r="T207" s="388">
        <v>13</v>
      </c>
      <c r="U207" s="388">
        <v>11</v>
      </c>
      <c r="V207" s="388">
        <v>6</v>
      </c>
      <c r="W207" s="388">
        <v>4</v>
      </c>
      <c r="X207" s="388">
        <v>0</v>
      </c>
      <c r="Y207" s="388">
        <v>15</v>
      </c>
      <c r="Z207" s="388">
        <v>2</v>
      </c>
      <c r="AA207" s="388">
        <v>1</v>
      </c>
      <c r="AB207" s="388">
        <v>2</v>
      </c>
      <c r="AC207" s="388">
        <v>96</v>
      </c>
      <c r="AD207" s="388">
        <v>114</v>
      </c>
      <c r="AE207" s="388">
        <v>6.03</v>
      </c>
      <c r="AF207" s="548">
        <v>1.2170000000000001</v>
      </c>
      <c r="AG207" s="557">
        <v>9.4</v>
      </c>
      <c r="AH207" s="557">
        <v>2.2999999999999998</v>
      </c>
      <c r="AI207" s="557">
        <v>1.6</v>
      </c>
      <c r="AJ207" s="557">
        <v>5.9</v>
      </c>
      <c r="AK207" s="557">
        <v>3.75</v>
      </c>
      <c r="AM207" s="388">
        <v>53</v>
      </c>
      <c r="AN207" s="388">
        <v>0</v>
      </c>
      <c r="AO207" s="388">
        <v>12</v>
      </c>
      <c r="AP207" s="388">
        <v>2</v>
      </c>
      <c r="AQ207" s="388">
        <v>1</v>
      </c>
      <c r="AR207" s="388">
        <v>3</v>
      </c>
      <c r="AS207" s="388">
        <v>6</v>
      </c>
      <c r="AT207" s="388">
        <v>2</v>
      </c>
      <c r="AU207" s="388">
        <v>9</v>
      </c>
      <c r="AV207" s="548">
        <v>0.22600000000000001</v>
      </c>
      <c r="AW207" s="548">
        <v>0.255</v>
      </c>
      <c r="AX207" s="548">
        <v>0.47199999999999998</v>
      </c>
      <c r="AY207" s="548">
        <v>0.72699999999999998</v>
      </c>
      <c r="BA207" s="388">
        <v>36</v>
      </c>
      <c r="BB207" s="388">
        <v>0</v>
      </c>
      <c r="BC207" s="388">
        <v>12</v>
      </c>
      <c r="BD207" s="388">
        <v>0</v>
      </c>
      <c r="BE207" s="388">
        <v>0</v>
      </c>
      <c r="BF207" s="388">
        <v>3</v>
      </c>
      <c r="BG207" s="388">
        <v>5</v>
      </c>
      <c r="BH207" s="388">
        <v>2</v>
      </c>
      <c r="BI207" s="388">
        <v>6</v>
      </c>
      <c r="BJ207" s="548">
        <v>0.33300000000000002</v>
      </c>
      <c r="BK207" s="548">
        <v>0.39</v>
      </c>
      <c r="BL207" s="548">
        <v>0.58299999999999996</v>
      </c>
      <c r="BM207" s="548">
        <v>0.97299999999999998</v>
      </c>
    </row>
    <row r="208" spans="1:65">
      <c r="A208" s="272" t="s">
        <v>10410</v>
      </c>
      <c r="B208" s="388" t="s">
        <v>10411</v>
      </c>
      <c r="C208" s="388" t="s">
        <v>10193</v>
      </c>
      <c r="D208" s="388">
        <v>28</v>
      </c>
      <c r="E208" s="388" t="s">
        <v>68</v>
      </c>
      <c r="F208" s="388" t="s">
        <v>43</v>
      </c>
      <c r="G208" s="388" t="s">
        <v>35</v>
      </c>
      <c r="H208" s="388">
        <v>0</v>
      </c>
      <c r="I208" s="388">
        <v>0</v>
      </c>
      <c r="J208" s="548">
        <v>0</v>
      </c>
      <c r="K208" s="556">
        <v>4.37</v>
      </c>
      <c r="L208" s="388">
        <v>38</v>
      </c>
      <c r="M208" s="388">
        <v>0</v>
      </c>
      <c r="N208" s="388">
        <v>5</v>
      </c>
      <c r="O208" s="388">
        <v>0</v>
      </c>
      <c r="P208" s="388">
        <v>0</v>
      </c>
      <c r="Q208" s="388">
        <v>0</v>
      </c>
      <c r="R208" s="557">
        <v>22.667000000000002</v>
      </c>
      <c r="S208" s="388">
        <v>23</v>
      </c>
      <c r="T208" s="388">
        <v>11</v>
      </c>
      <c r="U208" s="388">
        <v>11</v>
      </c>
      <c r="V208" s="388">
        <v>5</v>
      </c>
      <c r="W208" s="388">
        <v>12</v>
      </c>
      <c r="X208" s="388">
        <v>0</v>
      </c>
      <c r="Y208" s="388">
        <v>21</v>
      </c>
      <c r="Z208" s="388">
        <v>0</v>
      </c>
      <c r="AA208" s="388">
        <v>0</v>
      </c>
      <c r="AB208" s="388">
        <v>1</v>
      </c>
      <c r="AC208" s="388">
        <v>99</v>
      </c>
      <c r="AD208" s="388">
        <v>98</v>
      </c>
      <c r="AE208" s="388">
        <v>5.76</v>
      </c>
      <c r="AF208" s="548">
        <v>1.544</v>
      </c>
      <c r="AG208" s="557">
        <v>9.1</v>
      </c>
      <c r="AH208" s="557">
        <v>2</v>
      </c>
      <c r="AI208" s="557">
        <v>4.8</v>
      </c>
      <c r="AJ208" s="557">
        <v>8.3000000000000007</v>
      </c>
      <c r="AK208" s="557">
        <v>1.75</v>
      </c>
      <c r="AM208" s="388">
        <v>45</v>
      </c>
      <c r="AN208" s="388">
        <v>0</v>
      </c>
      <c r="AO208" s="388">
        <v>10</v>
      </c>
      <c r="AP208" s="388">
        <v>1</v>
      </c>
      <c r="AQ208" s="388">
        <v>0</v>
      </c>
      <c r="AR208" s="388">
        <v>3</v>
      </c>
      <c r="AS208" s="388">
        <v>9</v>
      </c>
      <c r="AT208" s="388">
        <v>6</v>
      </c>
      <c r="AU208" s="388">
        <v>14</v>
      </c>
      <c r="AV208" s="548">
        <v>0.222</v>
      </c>
      <c r="AW208" s="548">
        <v>0.314</v>
      </c>
      <c r="AX208" s="548">
        <v>0.44400000000000001</v>
      </c>
      <c r="AY208" s="548">
        <v>0.75800000000000001</v>
      </c>
      <c r="BA208" s="388">
        <v>42</v>
      </c>
      <c r="BB208" s="388">
        <v>0</v>
      </c>
      <c r="BC208" s="388">
        <v>13</v>
      </c>
      <c r="BD208" s="388">
        <v>2</v>
      </c>
      <c r="BE208" s="388">
        <v>0</v>
      </c>
      <c r="BF208" s="388">
        <v>2</v>
      </c>
      <c r="BG208" s="388">
        <v>6</v>
      </c>
      <c r="BH208" s="388">
        <v>6</v>
      </c>
      <c r="BI208" s="388">
        <v>7</v>
      </c>
      <c r="BJ208" s="548">
        <v>0.31</v>
      </c>
      <c r="BK208" s="548">
        <v>0.39600000000000002</v>
      </c>
      <c r="BL208" s="548">
        <v>0.5</v>
      </c>
      <c r="BM208" s="548">
        <v>0.89600000000000002</v>
      </c>
    </row>
    <row r="209" spans="1:65">
      <c r="A209" s="272" t="s">
        <v>10412</v>
      </c>
      <c r="B209" s="388" t="s">
        <v>10413</v>
      </c>
      <c r="C209" s="388" t="s">
        <v>10193</v>
      </c>
      <c r="D209" s="388">
        <v>27</v>
      </c>
      <c r="E209" s="388" t="s">
        <v>88</v>
      </c>
      <c r="F209" s="388" t="s">
        <v>34</v>
      </c>
      <c r="G209" s="388" t="s">
        <v>35</v>
      </c>
      <c r="H209" s="388">
        <v>1</v>
      </c>
      <c r="I209" s="388">
        <v>2</v>
      </c>
      <c r="J209" s="548">
        <v>0.33300000000000002</v>
      </c>
      <c r="K209" s="556">
        <v>7.25</v>
      </c>
      <c r="L209" s="388">
        <v>6</v>
      </c>
      <c r="M209" s="388">
        <v>5</v>
      </c>
      <c r="N209" s="388">
        <v>0</v>
      </c>
      <c r="O209" s="388">
        <v>0</v>
      </c>
      <c r="P209" s="388">
        <v>0</v>
      </c>
      <c r="Q209" s="388">
        <v>0</v>
      </c>
      <c r="R209" s="557">
        <v>22.332999999999998</v>
      </c>
      <c r="S209" s="388">
        <v>34</v>
      </c>
      <c r="T209" s="388">
        <v>19</v>
      </c>
      <c r="U209" s="388">
        <v>18</v>
      </c>
      <c r="V209" s="388">
        <v>8</v>
      </c>
      <c r="W209" s="388">
        <v>4</v>
      </c>
      <c r="X209" s="388">
        <v>0</v>
      </c>
      <c r="Y209" s="388">
        <v>15</v>
      </c>
      <c r="Z209" s="388">
        <v>3</v>
      </c>
      <c r="AA209" s="388">
        <v>0</v>
      </c>
      <c r="AB209" s="388">
        <v>0</v>
      </c>
      <c r="AC209" s="388">
        <v>107</v>
      </c>
      <c r="AD209" s="388">
        <v>61</v>
      </c>
      <c r="AE209" s="388">
        <v>7.41</v>
      </c>
      <c r="AF209" s="548">
        <v>1.7010000000000001</v>
      </c>
      <c r="AG209" s="557">
        <v>13.7</v>
      </c>
      <c r="AH209" s="557">
        <v>3.2</v>
      </c>
      <c r="AI209" s="557">
        <v>1.6</v>
      </c>
      <c r="AJ209" s="557">
        <v>6</v>
      </c>
      <c r="AK209" s="557">
        <v>3.75</v>
      </c>
      <c r="AM209" s="388">
        <v>24</v>
      </c>
      <c r="AN209" s="388">
        <v>0</v>
      </c>
      <c r="AO209" s="388">
        <v>7</v>
      </c>
      <c r="AP209" s="388">
        <v>1</v>
      </c>
      <c r="AQ209" s="388">
        <v>0</v>
      </c>
      <c r="AR209" s="388">
        <v>2</v>
      </c>
      <c r="AS209" s="388">
        <v>3</v>
      </c>
      <c r="AT209" s="388">
        <v>0</v>
      </c>
      <c r="AU209" s="388">
        <v>4</v>
      </c>
      <c r="AV209" s="548">
        <v>0.29199999999999998</v>
      </c>
      <c r="AW209" s="548">
        <v>0.32</v>
      </c>
      <c r="AX209" s="548">
        <v>0.58299999999999996</v>
      </c>
      <c r="AY209" s="548">
        <v>0.90300000000000002</v>
      </c>
      <c r="BA209" s="388">
        <v>74</v>
      </c>
      <c r="BB209" s="388">
        <v>0</v>
      </c>
      <c r="BC209" s="388">
        <v>27</v>
      </c>
      <c r="BD209" s="388">
        <v>4</v>
      </c>
      <c r="BE209" s="388">
        <v>0</v>
      </c>
      <c r="BF209" s="388">
        <v>6</v>
      </c>
      <c r="BG209" s="388">
        <v>16</v>
      </c>
      <c r="BH209" s="388">
        <v>4</v>
      </c>
      <c r="BI209" s="388">
        <v>11</v>
      </c>
      <c r="BJ209" s="548">
        <v>0.36499999999999999</v>
      </c>
      <c r="BK209" s="548">
        <v>0.40200000000000002</v>
      </c>
      <c r="BL209" s="548">
        <v>0.66200000000000003</v>
      </c>
      <c r="BM209" s="548">
        <v>1.0640000000000001</v>
      </c>
    </row>
    <row r="210" spans="1:65">
      <c r="A210" s="272" t="s">
        <v>10414</v>
      </c>
      <c r="B210" s="388" t="s">
        <v>10415</v>
      </c>
      <c r="C210" s="388" t="s">
        <v>10193</v>
      </c>
      <c r="D210" s="388">
        <v>27</v>
      </c>
      <c r="E210" s="388" t="s">
        <v>69</v>
      </c>
      <c r="F210" s="388" t="s">
        <v>43</v>
      </c>
      <c r="G210" s="388" t="s">
        <v>10</v>
      </c>
      <c r="H210" s="388">
        <v>1</v>
      </c>
      <c r="I210" s="388">
        <v>2</v>
      </c>
      <c r="J210" s="548">
        <v>0.33300000000000002</v>
      </c>
      <c r="K210" s="556">
        <v>5.64</v>
      </c>
      <c r="L210" s="388">
        <v>25</v>
      </c>
      <c r="M210" s="388">
        <v>0</v>
      </c>
      <c r="N210" s="388">
        <v>3</v>
      </c>
      <c r="O210" s="388">
        <v>0</v>
      </c>
      <c r="P210" s="388">
        <v>0</v>
      </c>
      <c r="Q210" s="388">
        <v>0</v>
      </c>
      <c r="R210" s="557">
        <v>22.332999999999998</v>
      </c>
      <c r="S210" s="388">
        <v>29</v>
      </c>
      <c r="T210" s="388">
        <v>18</v>
      </c>
      <c r="U210" s="388">
        <v>14</v>
      </c>
      <c r="V210" s="388">
        <v>7</v>
      </c>
      <c r="W210" s="388">
        <v>4</v>
      </c>
      <c r="X210" s="388">
        <v>1</v>
      </c>
      <c r="Y210" s="388">
        <v>19</v>
      </c>
      <c r="Z210" s="388">
        <v>2</v>
      </c>
      <c r="AA210" s="388">
        <v>0</v>
      </c>
      <c r="AB210" s="388">
        <v>0</v>
      </c>
      <c r="AC210" s="388">
        <v>101</v>
      </c>
      <c r="AD210" s="388">
        <v>70</v>
      </c>
      <c r="AE210" s="388">
        <v>6.34</v>
      </c>
      <c r="AF210" s="548">
        <v>1.478</v>
      </c>
      <c r="AG210" s="557">
        <v>11.7</v>
      </c>
      <c r="AH210" s="557">
        <v>2.8</v>
      </c>
      <c r="AI210" s="557">
        <v>1.6</v>
      </c>
      <c r="AJ210" s="557">
        <v>7.7</v>
      </c>
      <c r="AK210" s="557">
        <v>4.75</v>
      </c>
      <c r="AM210" s="388">
        <v>38</v>
      </c>
      <c r="AN210" s="388">
        <v>0</v>
      </c>
      <c r="AO210" s="388">
        <v>11</v>
      </c>
      <c r="AP210" s="388">
        <v>2</v>
      </c>
      <c r="AQ210" s="388">
        <v>0</v>
      </c>
      <c r="AR210" s="388">
        <v>2</v>
      </c>
      <c r="AS210" s="388">
        <v>10</v>
      </c>
      <c r="AT210" s="388">
        <v>1</v>
      </c>
      <c r="AU210" s="388">
        <v>9</v>
      </c>
      <c r="AV210" s="548">
        <v>0.28899999999999998</v>
      </c>
      <c r="AW210" s="548">
        <v>0.32500000000000001</v>
      </c>
      <c r="AX210" s="548">
        <v>0.5</v>
      </c>
      <c r="AY210" s="548">
        <v>0.82499999999999996</v>
      </c>
      <c r="BA210" s="388">
        <v>57</v>
      </c>
      <c r="BB210" s="388">
        <v>0</v>
      </c>
      <c r="BC210" s="388">
        <v>18</v>
      </c>
      <c r="BD210" s="388">
        <v>4</v>
      </c>
      <c r="BE210" s="388">
        <v>1</v>
      </c>
      <c r="BF210" s="388">
        <v>5</v>
      </c>
      <c r="BG210" s="388">
        <v>7</v>
      </c>
      <c r="BH210" s="388">
        <v>3</v>
      </c>
      <c r="BI210" s="388">
        <v>10</v>
      </c>
      <c r="BJ210" s="548">
        <v>0.316</v>
      </c>
      <c r="BK210" s="548">
        <v>0.36099999999999999</v>
      </c>
      <c r="BL210" s="548">
        <v>0.68400000000000005</v>
      </c>
      <c r="BM210" s="548">
        <v>1.0449999999999999</v>
      </c>
    </row>
    <row r="211" spans="1:65">
      <c r="A211" s="272" t="s">
        <v>10416</v>
      </c>
      <c r="B211" s="388" t="s">
        <v>10417</v>
      </c>
      <c r="C211" s="388" t="s">
        <v>10193</v>
      </c>
      <c r="D211" s="388">
        <v>25</v>
      </c>
      <c r="E211" s="388" t="s">
        <v>53</v>
      </c>
      <c r="F211" s="388" t="s">
        <v>34</v>
      </c>
      <c r="G211" s="388" t="s">
        <v>35</v>
      </c>
      <c r="H211" s="388">
        <v>1</v>
      </c>
      <c r="I211" s="388">
        <v>0</v>
      </c>
      <c r="J211" s="548">
        <v>1</v>
      </c>
      <c r="K211" s="556">
        <v>3.22</v>
      </c>
      <c r="L211" s="388">
        <v>20</v>
      </c>
      <c r="M211" s="388">
        <v>0</v>
      </c>
      <c r="N211" s="388">
        <v>4</v>
      </c>
      <c r="O211" s="388">
        <v>0</v>
      </c>
      <c r="P211" s="388">
        <v>0</v>
      </c>
      <c r="Q211" s="388">
        <v>0</v>
      </c>
      <c r="R211" s="557">
        <v>22.332999999999998</v>
      </c>
      <c r="S211" s="388">
        <v>22</v>
      </c>
      <c r="T211" s="388">
        <v>8</v>
      </c>
      <c r="U211" s="388">
        <v>8</v>
      </c>
      <c r="V211" s="388">
        <v>4</v>
      </c>
      <c r="W211" s="388">
        <v>3</v>
      </c>
      <c r="X211" s="388">
        <v>0</v>
      </c>
      <c r="Y211" s="388">
        <v>24</v>
      </c>
      <c r="Z211" s="388">
        <v>2</v>
      </c>
      <c r="AA211" s="388">
        <v>0</v>
      </c>
      <c r="AB211" s="388">
        <v>0</v>
      </c>
      <c r="AC211" s="388">
        <v>93</v>
      </c>
      <c r="AD211" s="388">
        <v>137</v>
      </c>
      <c r="AE211" s="388">
        <v>4.01</v>
      </c>
      <c r="AF211" s="548">
        <v>1.119</v>
      </c>
      <c r="AG211" s="557">
        <v>8.9</v>
      </c>
      <c r="AH211" s="557">
        <v>1.6</v>
      </c>
      <c r="AI211" s="557">
        <v>1.2</v>
      </c>
      <c r="AJ211" s="557">
        <v>9.6999999999999993</v>
      </c>
      <c r="AK211" s="557">
        <v>8</v>
      </c>
      <c r="AM211" s="388">
        <v>21</v>
      </c>
      <c r="AN211" s="388">
        <v>0</v>
      </c>
      <c r="AO211" s="388">
        <v>3</v>
      </c>
      <c r="AP211" s="388">
        <v>0</v>
      </c>
      <c r="AQ211" s="388">
        <v>1</v>
      </c>
      <c r="AR211" s="388">
        <v>0</v>
      </c>
      <c r="AS211" s="388">
        <v>1</v>
      </c>
      <c r="AT211" s="388">
        <v>1</v>
      </c>
      <c r="AU211" s="388">
        <v>7</v>
      </c>
      <c r="AV211" s="548">
        <v>0.14299999999999999</v>
      </c>
      <c r="AW211" s="548">
        <v>0.182</v>
      </c>
      <c r="AX211" s="548">
        <v>0.23799999999999999</v>
      </c>
      <c r="AY211" s="548">
        <v>0.42</v>
      </c>
      <c r="BA211" s="388">
        <v>65</v>
      </c>
      <c r="BB211" s="388">
        <v>0</v>
      </c>
      <c r="BC211" s="388">
        <v>19</v>
      </c>
      <c r="BD211" s="388">
        <v>5</v>
      </c>
      <c r="BE211" s="388">
        <v>0</v>
      </c>
      <c r="BF211" s="388">
        <v>4</v>
      </c>
      <c r="BG211" s="388">
        <v>10</v>
      </c>
      <c r="BH211" s="388">
        <v>2</v>
      </c>
      <c r="BI211" s="388">
        <v>17</v>
      </c>
      <c r="BJ211" s="548">
        <v>0.29199999999999998</v>
      </c>
      <c r="BK211" s="548">
        <v>0.32900000000000001</v>
      </c>
      <c r="BL211" s="548">
        <v>0.55400000000000005</v>
      </c>
      <c r="BM211" s="548">
        <v>0.88300000000000001</v>
      </c>
    </row>
    <row r="212" spans="1:65">
      <c r="A212" s="272" t="s">
        <v>10418</v>
      </c>
      <c r="B212" s="388" t="s">
        <v>10419</v>
      </c>
      <c r="C212" s="388" t="s">
        <v>10193</v>
      </c>
      <c r="D212" s="388">
        <v>22</v>
      </c>
      <c r="E212" s="388" t="s">
        <v>124</v>
      </c>
      <c r="F212" s="388" t="s">
        <v>43</v>
      </c>
      <c r="G212" s="388" t="s">
        <v>10</v>
      </c>
      <c r="H212" s="388">
        <v>2</v>
      </c>
      <c r="I212" s="388">
        <v>1</v>
      </c>
      <c r="J212" s="548">
        <v>0.66700000000000004</v>
      </c>
      <c r="K212" s="556">
        <v>5.73</v>
      </c>
      <c r="L212" s="388">
        <v>8</v>
      </c>
      <c r="M212" s="388">
        <v>1</v>
      </c>
      <c r="N212" s="388">
        <v>3</v>
      </c>
      <c r="O212" s="388">
        <v>0</v>
      </c>
      <c r="P212" s="388">
        <v>0</v>
      </c>
      <c r="Q212" s="388">
        <v>0</v>
      </c>
      <c r="R212" s="557">
        <v>22</v>
      </c>
      <c r="S212" s="388">
        <v>31</v>
      </c>
      <c r="T212" s="388">
        <v>14</v>
      </c>
      <c r="U212" s="388">
        <v>14</v>
      </c>
      <c r="V212" s="388">
        <v>4</v>
      </c>
      <c r="W212" s="388">
        <v>8</v>
      </c>
      <c r="X212" s="388">
        <v>1</v>
      </c>
      <c r="Y212" s="388">
        <v>19</v>
      </c>
      <c r="Z212" s="388">
        <v>0</v>
      </c>
      <c r="AA212" s="388">
        <v>0</v>
      </c>
      <c r="AB212" s="388">
        <v>0</v>
      </c>
      <c r="AC212" s="388">
        <v>103</v>
      </c>
      <c r="AD212" s="388">
        <v>65</v>
      </c>
      <c r="AE212" s="388">
        <v>4.8899999999999997</v>
      </c>
      <c r="AF212" s="548">
        <v>1.7729999999999999</v>
      </c>
      <c r="AG212" s="557">
        <v>12.7</v>
      </c>
      <c r="AH212" s="557">
        <v>1.6</v>
      </c>
      <c r="AI212" s="557">
        <v>3.3</v>
      </c>
      <c r="AJ212" s="557">
        <v>7.8</v>
      </c>
      <c r="AK212" s="557">
        <v>2.38</v>
      </c>
      <c r="AM212" s="388">
        <v>39</v>
      </c>
      <c r="AN212" s="388">
        <v>0</v>
      </c>
      <c r="AO212" s="388">
        <v>15</v>
      </c>
      <c r="AP212" s="388">
        <v>2</v>
      </c>
      <c r="AQ212" s="388">
        <v>0</v>
      </c>
      <c r="AR212" s="388">
        <v>1</v>
      </c>
      <c r="AS212" s="388">
        <v>6</v>
      </c>
      <c r="AT212" s="388">
        <v>4</v>
      </c>
      <c r="AU212" s="388">
        <v>6</v>
      </c>
      <c r="AV212" s="548">
        <v>0.38500000000000001</v>
      </c>
      <c r="AW212" s="548">
        <v>0.442</v>
      </c>
      <c r="AX212" s="548">
        <v>0.51300000000000001</v>
      </c>
      <c r="AY212" s="548">
        <v>0.95499999999999996</v>
      </c>
      <c r="BA212" s="388">
        <v>56</v>
      </c>
      <c r="BB212" s="388">
        <v>0</v>
      </c>
      <c r="BC212" s="388">
        <v>16</v>
      </c>
      <c r="BD212" s="388">
        <v>1</v>
      </c>
      <c r="BE212" s="388">
        <v>1</v>
      </c>
      <c r="BF212" s="388">
        <v>3</v>
      </c>
      <c r="BG212" s="388">
        <v>8</v>
      </c>
      <c r="BH212" s="388">
        <v>4</v>
      </c>
      <c r="BI212" s="388">
        <v>13</v>
      </c>
      <c r="BJ212" s="548">
        <v>0.28599999999999998</v>
      </c>
      <c r="BK212" s="548">
        <v>0.33300000000000002</v>
      </c>
      <c r="BL212" s="548">
        <v>0.5</v>
      </c>
      <c r="BM212" s="548">
        <v>0.83299999999999996</v>
      </c>
    </row>
    <row r="213" spans="1:65">
      <c r="A213" s="272" t="s">
        <v>8194</v>
      </c>
      <c r="B213" s="388" t="s">
        <v>8195</v>
      </c>
      <c r="C213" s="388" t="s">
        <v>10193</v>
      </c>
      <c r="D213" s="388">
        <v>36</v>
      </c>
      <c r="E213" s="388" t="s">
        <v>40</v>
      </c>
      <c r="F213" s="388" t="s">
        <v>34</v>
      </c>
      <c r="G213" s="388" t="s">
        <v>10</v>
      </c>
      <c r="H213" s="388">
        <v>2</v>
      </c>
      <c r="I213" s="388">
        <v>1</v>
      </c>
      <c r="J213" s="548">
        <v>0.66700000000000004</v>
      </c>
      <c r="K213" s="556">
        <v>12.05</v>
      </c>
      <c r="L213" s="388">
        <v>21</v>
      </c>
      <c r="M213" s="388">
        <v>0</v>
      </c>
      <c r="N213" s="388">
        <v>8</v>
      </c>
      <c r="O213" s="388">
        <v>0</v>
      </c>
      <c r="P213" s="388">
        <v>0</v>
      </c>
      <c r="Q213" s="388">
        <v>1</v>
      </c>
      <c r="R213" s="557">
        <v>21.667000000000002</v>
      </c>
      <c r="S213" s="388">
        <v>32</v>
      </c>
      <c r="T213" s="388">
        <v>33</v>
      </c>
      <c r="U213" s="388">
        <v>29</v>
      </c>
      <c r="V213" s="388">
        <v>7</v>
      </c>
      <c r="W213" s="388">
        <v>13</v>
      </c>
      <c r="X213" s="388">
        <v>3</v>
      </c>
      <c r="Y213" s="388">
        <v>9</v>
      </c>
      <c r="Z213" s="388">
        <v>0</v>
      </c>
      <c r="AA213" s="388">
        <v>0</v>
      </c>
      <c r="AB213" s="388">
        <v>0</v>
      </c>
      <c r="AC213" s="388">
        <v>109</v>
      </c>
      <c r="AD213" s="388">
        <v>36</v>
      </c>
      <c r="AE213" s="388">
        <v>8.33</v>
      </c>
      <c r="AF213" s="548">
        <v>2.077</v>
      </c>
      <c r="AG213" s="557">
        <v>13.3</v>
      </c>
      <c r="AH213" s="557">
        <v>2.9</v>
      </c>
      <c r="AI213" s="557">
        <v>5.4</v>
      </c>
      <c r="AJ213" s="557">
        <v>3.7</v>
      </c>
      <c r="AK213" s="557">
        <v>0.69</v>
      </c>
      <c r="AM213" s="388">
        <v>30</v>
      </c>
      <c r="AN213" s="388">
        <v>0</v>
      </c>
      <c r="AO213" s="388">
        <v>7</v>
      </c>
      <c r="AP213" s="388">
        <v>2</v>
      </c>
      <c r="AQ213" s="388">
        <v>1</v>
      </c>
      <c r="AR213" s="388">
        <v>0</v>
      </c>
      <c r="AS213" s="388">
        <v>5</v>
      </c>
      <c r="AT213" s="388">
        <v>7</v>
      </c>
      <c r="AU213" s="388">
        <v>6</v>
      </c>
      <c r="AV213" s="548">
        <v>0.23300000000000001</v>
      </c>
      <c r="AW213" s="548">
        <v>0.36799999999999999</v>
      </c>
      <c r="AX213" s="548">
        <v>0.36699999999999999</v>
      </c>
      <c r="AY213" s="548">
        <v>0.73499999999999999</v>
      </c>
      <c r="BA213" s="388">
        <v>63</v>
      </c>
      <c r="BB213" s="388">
        <v>0</v>
      </c>
      <c r="BC213" s="388">
        <v>25</v>
      </c>
      <c r="BD213" s="388">
        <v>5</v>
      </c>
      <c r="BE213" s="388">
        <v>1</v>
      </c>
      <c r="BF213" s="388">
        <v>7</v>
      </c>
      <c r="BG213" s="388">
        <v>20</v>
      </c>
      <c r="BH213" s="388">
        <v>6</v>
      </c>
      <c r="BI213" s="388">
        <v>3</v>
      </c>
      <c r="BJ213" s="548">
        <v>0.39700000000000002</v>
      </c>
      <c r="BK213" s="548">
        <v>0.437</v>
      </c>
      <c r="BL213" s="548">
        <v>0.84099999999999997</v>
      </c>
      <c r="BM213" s="548">
        <v>1.278</v>
      </c>
    </row>
    <row r="214" spans="1:65">
      <c r="A214" s="272" t="s">
        <v>8394</v>
      </c>
      <c r="B214" s="388" t="s">
        <v>8395</v>
      </c>
      <c r="C214" s="388" t="s">
        <v>10193</v>
      </c>
      <c r="D214" s="388">
        <v>25</v>
      </c>
      <c r="E214" s="388" t="s">
        <v>88</v>
      </c>
      <c r="F214" s="388" t="s">
        <v>34</v>
      </c>
      <c r="G214" s="388" t="s">
        <v>10</v>
      </c>
      <c r="H214" s="388">
        <v>1</v>
      </c>
      <c r="I214" s="388">
        <v>0</v>
      </c>
      <c r="J214" s="548">
        <v>1</v>
      </c>
      <c r="K214" s="556">
        <v>7.59</v>
      </c>
      <c r="L214" s="388">
        <v>18</v>
      </c>
      <c r="M214" s="388">
        <v>0</v>
      </c>
      <c r="N214" s="388">
        <v>6</v>
      </c>
      <c r="O214" s="388">
        <v>0</v>
      </c>
      <c r="P214" s="388">
        <v>0</v>
      </c>
      <c r="Q214" s="388">
        <v>0</v>
      </c>
      <c r="R214" s="557">
        <v>21.332999999999998</v>
      </c>
      <c r="S214" s="388">
        <v>28</v>
      </c>
      <c r="T214" s="388">
        <v>18</v>
      </c>
      <c r="U214" s="388">
        <v>18</v>
      </c>
      <c r="V214" s="388">
        <v>5</v>
      </c>
      <c r="W214" s="388">
        <v>9</v>
      </c>
      <c r="X214" s="388">
        <v>2</v>
      </c>
      <c r="Y214" s="388">
        <v>18</v>
      </c>
      <c r="Z214" s="388">
        <v>0</v>
      </c>
      <c r="AA214" s="388">
        <v>0</v>
      </c>
      <c r="AB214" s="388">
        <v>2</v>
      </c>
      <c r="AC214" s="388">
        <v>100</v>
      </c>
      <c r="AD214" s="388">
        <v>58</v>
      </c>
      <c r="AE214" s="388">
        <v>5.79</v>
      </c>
      <c r="AF214" s="548">
        <v>1.734</v>
      </c>
      <c r="AG214" s="557">
        <v>11.8</v>
      </c>
      <c r="AH214" s="557">
        <v>2.1</v>
      </c>
      <c r="AI214" s="557">
        <v>3.8</v>
      </c>
      <c r="AJ214" s="557">
        <v>7.6</v>
      </c>
      <c r="AK214" s="557">
        <v>2</v>
      </c>
      <c r="AM214" s="388">
        <v>43</v>
      </c>
      <c r="AN214" s="388">
        <v>0</v>
      </c>
      <c r="AO214" s="388">
        <v>14</v>
      </c>
      <c r="AP214" s="388">
        <v>2</v>
      </c>
      <c r="AQ214" s="388">
        <v>2</v>
      </c>
      <c r="AR214" s="388">
        <v>2</v>
      </c>
      <c r="AS214" s="388">
        <v>10</v>
      </c>
      <c r="AT214" s="388">
        <v>7</v>
      </c>
      <c r="AU214" s="388">
        <v>10</v>
      </c>
      <c r="AV214" s="548">
        <v>0.32600000000000001</v>
      </c>
      <c r="AW214" s="548">
        <v>0.41199999999999998</v>
      </c>
      <c r="AX214" s="548">
        <v>0.60499999999999998</v>
      </c>
      <c r="AY214" s="548">
        <v>1.0169999999999999</v>
      </c>
      <c r="BA214" s="388">
        <v>47</v>
      </c>
      <c r="BB214" s="388">
        <v>0</v>
      </c>
      <c r="BC214" s="388">
        <v>14</v>
      </c>
      <c r="BD214" s="388">
        <v>4</v>
      </c>
      <c r="BE214" s="388">
        <v>0</v>
      </c>
      <c r="BF214" s="388">
        <v>3</v>
      </c>
      <c r="BG214" s="388">
        <v>14</v>
      </c>
      <c r="BH214" s="388">
        <v>2</v>
      </c>
      <c r="BI214" s="388">
        <v>8</v>
      </c>
      <c r="BJ214" s="548">
        <v>0.29799999999999999</v>
      </c>
      <c r="BK214" s="548">
        <v>0.32700000000000001</v>
      </c>
      <c r="BL214" s="548">
        <v>0.57399999999999995</v>
      </c>
      <c r="BM214" s="548">
        <v>0.90100000000000002</v>
      </c>
    </row>
    <row r="215" spans="1:65">
      <c r="A215" s="272" t="s">
        <v>10420</v>
      </c>
      <c r="B215" s="388" t="s">
        <v>10421</v>
      </c>
      <c r="C215" s="388" t="s">
        <v>10193</v>
      </c>
      <c r="D215" s="388">
        <v>24</v>
      </c>
      <c r="E215" s="388" t="s">
        <v>60</v>
      </c>
      <c r="F215" s="388" t="s">
        <v>34</v>
      </c>
      <c r="G215" s="388" t="s">
        <v>10</v>
      </c>
      <c r="H215" s="388">
        <v>2</v>
      </c>
      <c r="I215" s="388">
        <v>1</v>
      </c>
      <c r="J215" s="548">
        <v>0.66700000000000004</v>
      </c>
      <c r="K215" s="556">
        <v>6.43</v>
      </c>
      <c r="L215" s="388">
        <v>18</v>
      </c>
      <c r="M215" s="388">
        <v>1</v>
      </c>
      <c r="N215" s="388">
        <v>2</v>
      </c>
      <c r="O215" s="388">
        <v>0</v>
      </c>
      <c r="P215" s="388">
        <v>0</v>
      </c>
      <c r="Q215" s="388">
        <v>0</v>
      </c>
      <c r="R215" s="557">
        <v>21</v>
      </c>
      <c r="S215" s="388">
        <v>18</v>
      </c>
      <c r="T215" s="388">
        <v>15</v>
      </c>
      <c r="U215" s="388">
        <v>15</v>
      </c>
      <c r="V215" s="388">
        <v>6</v>
      </c>
      <c r="W215" s="388">
        <v>10</v>
      </c>
      <c r="X215" s="388">
        <v>0</v>
      </c>
      <c r="Y215" s="388">
        <v>21</v>
      </c>
      <c r="Z215" s="388">
        <v>0</v>
      </c>
      <c r="AA215" s="388">
        <v>0</v>
      </c>
      <c r="AB215" s="388">
        <v>4</v>
      </c>
      <c r="AC215" s="388">
        <v>87</v>
      </c>
      <c r="AD215" s="388">
        <v>66</v>
      </c>
      <c r="AE215" s="388">
        <v>6.3</v>
      </c>
      <c r="AF215" s="548">
        <v>1.333</v>
      </c>
      <c r="AG215" s="557">
        <v>7.7</v>
      </c>
      <c r="AH215" s="557">
        <v>2.6</v>
      </c>
      <c r="AI215" s="557">
        <v>4.3</v>
      </c>
      <c r="AJ215" s="557">
        <v>9</v>
      </c>
      <c r="AK215" s="557">
        <v>2.1</v>
      </c>
      <c r="AM215" s="388">
        <v>21</v>
      </c>
      <c r="AN215" s="388">
        <v>0</v>
      </c>
      <c r="AO215" s="388">
        <v>5</v>
      </c>
      <c r="AP215" s="388">
        <v>1</v>
      </c>
      <c r="AQ215" s="388">
        <v>0</v>
      </c>
      <c r="AR215" s="388">
        <v>4</v>
      </c>
      <c r="AS215" s="388">
        <v>9</v>
      </c>
      <c r="AT215" s="388">
        <v>6</v>
      </c>
      <c r="AU215" s="388">
        <v>6</v>
      </c>
      <c r="AV215" s="548">
        <v>0.23799999999999999</v>
      </c>
      <c r="AW215" s="548">
        <v>0.40699999999999997</v>
      </c>
      <c r="AX215" s="548">
        <v>0.85699999999999998</v>
      </c>
      <c r="AY215" s="548">
        <v>1.264</v>
      </c>
      <c r="BA215" s="388">
        <v>54</v>
      </c>
      <c r="BB215" s="388">
        <v>0</v>
      </c>
      <c r="BC215" s="388">
        <v>13</v>
      </c>
      <c r="BD215" s="388">
        <v>3</v>
      </c>
      <c r="BE215" s="388">
        <v>1</v>
      </c>
      <c r="BF215" s="388">
        <v>2</v>
      </c>
      <c r="BG215" s="388">
        <v>9</v>
      </c>
      <c r="BH215" s="388">
        <v>4</v>
      </c>
      <c r="BI215" s="388">
        <v>15</v>
      </c>
      <c r="BJ215" s="548">
        <v>0.24099999999999999</v>
      </c>
      <c r="BK215" s="548">
        <v>0.28799999999999998</v>
      </c>
      <c r="BL215" s="548">
        <v>0.44400000000000001</v>
      </c>
      <c r="BM215" s="548">
        <v>0.73199999999999998</v>
      </c>
    </row>
    <row r="216" spans="1:65">
      <c r="A216" s="272" t="s">
        <v>10422</v>
      </c>
      <c r="B216" s="388" t="s">
        <v>10423</v>
      </c>
      <c r="C216" s="388" t="s">
        <v>10193</v>
      </c>
      <c r="D216" s="388">
        <v>22</v>
      </c>
      <c r="E216" s="388" t="s">
        <v>33</v>
      </c>
      <c r="F216" s="388" t="s">
        <v>34</v>
      </c>
      <c r="G216" s="388" t="s">
        <v>10</v>
      </c>
      <c r="H216" s="388">
        <v>0</v>
      </c>
      <c r="I216" s="388">
        <v>2</v>
      </c>
      <c r="J216" s="548">
        <v>0</v>
      </c>
      <c r="K216" s="556">
        <v>6.2</v>
      </c>
      <c r="L216" s="388">
        <v>8</v>
      </c>
      <c r="M216" s="388">
        <v>2</v>
      </c>
      <c r="N216" s="388">
        <v>1</v>
      </c>
      <c r="O216" s="388">
        <v>0</v>
      </c>
      <c r="P216" s="388">
        <v>0</v>
      </c>
      <c r="Q216" s="388">
        <v>0</v>
      </c>
      <c r="R216" s="557">
        <v>20.332999999999998</v>
      </c>
      <c r="S216" s="388">
        <v>25</v>
      </c>
      <c r="T216" s="388">
        <v>17</v>
      </c>
      <c r="U216" s="388">
        <v>14</v>
      </c>
      <c r="V216" s="388">
        <v>3</v>
      </c>
      <c r="W216" s="388">
        <v>11</v>
      </c>
      <c r="X216" s="388">
        <v>0</v>
      </c>
      <c r="Y216" s="388">
        <v>14</v>
      </c>
      <c r="Z216" s="388">
        <v>4</v>
      </c>
      <c r="AA216" s="388">
        <v>0</v>
      </c>
      <c r="AB216" s="388">
        <v>0</v>
      </c>
      <c r="AC216" s="388">
        <v>101</v>
      </c>
      <c r="AD216" s="388">
        <v>72</v>
      </c>
      <c r="AE216" s="388">
        <v>5.92</v>
      </c>
      <c r="AF216" s="548">
        <v>1.77</v>
      </c>
      <c r="AG216" s="557">
        <v>11.1</v>
      </c>
      <c r="AH216" s="557">
        <v>1.3</v>
      </c>
      <c r="AI216" s="557">
        <v>4.9000000000000004</v>
      </c>
      <c r="AJ216" s="557">
        <v>6.2</v>
      </c>
      <c r="AK216" s="557">
        <v>1.27</v>
      </c>
      <c r="AM216" s="388">
        <v>40</v>
      </c>
      <c r="AN216" s="388">
        <v>0</v>
      </c>
      <c r="AO216" s="388">
        <v>14</v>
      </c>
      <c r="AP216" s="388">
        <v>7</v>
      </c>
      <c r="AQ216" s="388">
        <v>0</v>
      </c>
      <c r="AR216" s="388">
        <v>1</v>
      </c>
      <c r="AS216" s="388">
        <v>4</v>
      </c>
      <c r="AT216" s="388">
        <v>5</v>
      </c>
      <c r="AU216" s="388">
        <v>8</v>
      </c>
      <c r="AV216" s="548">
        <v>0.35</v>
      </c>
      <c r="AW216" s="548">
        <v>0.435</v>
      </c>
      <c r="AX216" s="548">
        <v>0.6</v>
      </c>
      <c r="AY216" s="548">
        <v>1.0349999999999999</v>
      </c>
      <c r="BA216" s="388">
        <v>44</v>
      </c>
      <c r="BB216" s="388">
        <v>0</v>
      </c>
      <c r="BC216" s="388">
        <v>11</v>
      </c>
      <c r="BD216" s="388">
        <v>3</v>
      </c>
      <c r="BE216" s="388">
        <v>0</v>
      </c>
      <c r="BF216" s="388">
        <v>2</v>
      </c>
      <c r="BG216" s="388">
        <v>10</v>
      </c>
      <c r="BH216" s="388">
        <v>6</v>
      </c>
      <c r="BI216" s="388">
        <v>6</v>
      </c>
      <c r="BJ216" s="548">
        <v>0.25</v>
      </c>
      <c r="BK216" s="548">
        <v>0.37</v>
      </c>
      <c r="BL216" s="548">
        <v>0.45500000000000002</v>
      </c>
      <c r="BM216" s="548">
        <v>0.82499999999999996</v>
      </c>
    </row>
    <row r="217" spans="1:65">
      <c r="A217" s="272" t="s">
        <v>8416</v>
      </c>
      <c r="B217" s="388" t="s">
        <v>8417</v>
      </c>
      <c r="C217" s="388" t="s">
        <v>10193</v>
      </c>
      <c r="D217" s="388">
        <v>27</v>
      </c>
      <c r="E217" s="388" t="s">
        <v>51</v>
      </c>
      <c r="F217" s="388" t="s">
        <v>43</v>
      </c>
      <c r="G217" s="388" t="s">
        <v>35</v>
      </c>
      <c r="H217" s="388">
        <v>0</v>
      </c>
      <c r="I217" s="388">
        <v>1</v>
      </c>
      <c r="J217" s="548">
        <v>0</v>
      </c>
      <c r="K217" s="556">
        <v>4.43</v>
      </c>
      <c r="L217" s="388">
        <v>22</v>
      </c>
      <c r="M217" s="388">
        <v>0</v>
      </c>
      <c r="N217" s="388">
        <v>5</v>
      </c>
      <c r="O217" s="388">
        <v>0</v>
      </c>
      <c r="P217" s="388">
        <v>0</v>
      </c>
      <c r="Q217" s="388">
        <v>0</v>
      </c>
      <c r="R217" s="557">
        <v>20.332999999999998</v>
      </c>
      <c r="S217" s="388">
        <v>22</v>
      </c>
      <c r="T217" s="388">
        <v>15</v>
      </c>
      <c r="U217" s="388">
        <v>10</v>
      </c>
      <c r="V217" s="388">
        <v>3</v>
      </c>
      <c r="W217" s="388">
        <v>9</v>
      </c>
      <c r="X217" s="388">
        <v>2</v>
      </c>
      <c r="Y217" s="388">
        <v>15</v>
      </c>
      <c r="Z217" s="388">
        <v>1</v>
      </c>
      <c r="AA217" s="388">
        <v>0</v>
      </c>
      <c r="AB217" s="388">
        <v>0</v>
      </c>
      <c r="AC217" s="388">
        <v>90</v>
      </c>
      <c r="AD217" s="388">
        <v>91</v>
      </c>
      <c r="AE217" s="388">
        <v>5.08</v>
      </c>
      <c r="AF217" s="548">
        <v>1.5249999999999999</v>
      </c>
      <c r="AG217" s="557">
        <v>9.6999999999999993</v>
      </c>
      <c r="AH217" s="557">
        <v>1.3</v>
      </c>
      <c r="AI217" s="557">
        <v>4</v>
      </c>
      <c r="AJ217" s="557">
        <v>6.6</v>
      </c>
      <c r="AK217" s="557">
        <v>1.67</v>
      </c>
      <c r="AM217" s="388">
        <v>42</v>
      </c>
      <c r="AN217" s="388">
        <v>0</v>
      </c>
      <c r="AO217" s="388">
        <v>10</v>
      </c>
      <c r="AP217" s="388">
        <v>3</v>
      </c>
      <c r="AQ217" s="388">
        <v>0</v>
      </c>
      <c r="AR217" s="388">
        <v>2</v>
      </c>
      <c r="AS217" s="388">
        <v>9</v>
      </c>
      <c r="AT217" s="388">
        <v>3</v>
      </c>
      <c r="AU217" s="388">
        <v>6</v>
      </c>
      <c r="AV217" s="548">
        <v>0.23799999999999999</v>
      </c>
      <c r="AW217" s="548">
        <v>0.28899999999999998</v>
      </c>
      <c r="AX217" s="548">
        <v>0.45200000000000001</v>
      </c>
      <c r="AY217" s="548">
        <v>0.74099999999999999</v>
      </c>
      <c r="BA217" s="388">
        <v>37</v>
      </c>
      <c r="BB217" s="388">
        <v>0</v>
      </c>
      <c r="BC217" s="388">
        <v>12</v>
      </c>
      <c r="BD217" s="388">
        <v>3</v>
      </c>
      <c r="BE217" s="388">
        <v>0</v>
      </c>
      <c r="BF217" s="388">
        <v>1</v>
      </c>
      <c r="BG217" s="388">
        <v>4</v>
      </c>
      <c r="BH217" s="388">
        <v>6</v>
      </c>
      <c r="BI217" s="388">
        <v>9</v>
      </c>
      <c r="BJ217" s="548">
        <v>0.32400000000000001</v>
      </c>
      <c r="BK217" s="548">
        <v>0.432</v>
      </c>
      <c r="BL217" s="548">
        <v>0.48599999999999999</v>
      </c>
      <c r="BM217" s="548">
        <v>0.91800000000000004</v>
      </c>
    </row>
    <row r="218" spans="1:65">
      <c r="A218" s="272" t="s">
        <v>8341</v>
      </c>
      <c r="B218" s="388" t="s">
        <v>8342</v>
      </c>
      <c r="C218" s="388" t="s">
        <v>10193</v>
      </c>
      <c r="D218" s="388">
        <v>27</v>
      </c>
      <c r="E218" s="388" t="s">
        <v>44</v>
      </c>
      <c r="F218" s="388" t="s">
        <v>34</v>
      </c>
      <c r="G218" s="388" t="s">
        <v>10</v>
      </c>
      <c r="H218" s="388">
        <v>1</v>
      </c>
      <c r="I218" s="388">
        <v>1</v>
      </c>
      <c r="J218" s="548">
        <v>0.5</v>
      </c>
      <c r="K218" s="556">
        <v>7.2</v>
      </c>
      <c r="L218" s="388">
        <v>15</v>
      </c>
      <c r="M218" s="388">
        <v>1</v>
      </c>
      <c r="N218" s="388">
        <v>4</v>
      </c>
      <c r="O218" s="388">
        <v>0</v>
      </c>
      <c r="P218" s="388">
        <v>0</v>
      </c>
      <c r="Q218" s="388">
        <v>0</v>
      </c>
      <c r="R218" s="557">
        <v>20</v>
      </c>
      <c r="S218" s="388">
        <v>26</v>
      </c>
      <c r="T218" s="388">
        <v>16</v>
      </c>
      <c r="U218" s="388">
        <v>16</v>
      </c>
      <c r="V218" s="388">
        <v>4</v>
      </c>
      <c r="W218" s="388">
        <v>10</v>
      </c>
      <c r="X218" s="388">
        <v>1</v>
      </c>
      <c r="Y218" s="388">
        <v>24</v>
      </c>
      <c r="Z218" s="388">
        <v>1</v>
      </c>
      <c r="AA218" s="388">
        <v>0</v>
      </c>
      <c r="AB218" s="388">
        <v>0</v>
      </c>
      <c r="AC218" s="388">
        <v>91</v>
      </c>
      <c r="AD218" s="388">
        <v>59</v>
      </c>
      <c r="AE218" s="388">
        <v>5.01</v>
      </c>
      <c r="AF218" s="548">
        <v>1.8</v>
      </c>
      <c r="AG218" s="557">
        <v>11.7</v>
      </c>
      <c r="AH218" s="557">
        <v>1.8</v>
      </c>
      <c r="AI218" s="557">
        <v>4.5</v>
      </c>
      <c r="AJ218" s="557">
        <v>10.8</v>
      </c>
      <c r="AK218" s="557">
        <v>2.4</v>
      </c>
      <c r="AM218" s="388">
        <v>45</v>
      </c>
      <c r="AN218" s="388">
        <v>0</v>
      </c>
      <c r="AO218" s="388">
        <v>17</v>
      </c>
      <c r="AP218" s="388">
        <v>5</v>
      </c>
      <c r="AQ218" s="388">
        <v>1</v>
      </c>
      <c r="AR218" s="388">
        <v>3</v>
      </c>
      <c r="AS218" s="388">
        <v>12</v>
      </c>
      <c r="AT218" s="388">
        <v>6</v>
      </c>
      <c r="AU218" s="388">
        <v>12</v>
      </c>
      <c r="AV218" s="548">
        <v>0.378</v>
      </c>
      <c r="AW218" s="548">
        <v>0.442</v>
      </c>
      <c r="AX218" s="548">
        <v>0.73299999999999998</v>
      </c>
      <c r="AY218" s="548">
        <v>1.175</v>
      </c>
      <c r="BA218" s="388">
        <v>33</v>
      </c>
      <c r="BB218" s="388">
        <v>0</v>
      </c>
      <c r="BC218" s="388">
        <v>9</v>
      </c>
      <c r="BD218" s="388">
        <v>3</v>
      </c>
      <c r="BE218" s="388">
        <v>0</v>
      </c>
      <c r="BF218" s="388">
        <v>1</v>
      </c>
      <c r="BG218" s="388">
        <v>9</v>
      </c>
      <c r="BH218" s="388">
        <v>4</v>
      </c>
      <c r="BI218" s="388">
        <v>12</v>
      </c>
      <c r="BJ218" s="548">
        <v>0.27300000000000002</v>
      </c>
      <c r="BK218" s="548">
        <v>0.35899999999999999</v>
      </c>
      <c r="BL218" s="548">
        <v>0.45500000000000002</v>
      </c>
      <c r="BM218" s="548">
        <v>0.81399999999999995</v>
      </c>
    </row>
    <row r="219" spans="1:65">
      <c r="A219" s="272" t="s">
        <v>8175</v>
      </c>
      <c r="B219" s="388" t="s">
        <v>8176</v>
      </c>
      <c r="C219" s="388" t="s">
        <v>10193</v>
      </c>
      <c r="D219" s="388">
        <v>27</v>
      </c>
      <c r="E219" s="388" t="s">
        <v>60</v>
      </c>
      <c r="F219" s="388" t="s">
        <v>34</v>
      </c>
      <c r="G219" s="388" t="s">
        <v>35</v>
      </c>
      <c r="H219" s="388">
        <v>0</v>
      </c>
      <c r="I219" s="388">
        <v>0</v>
      </c>
      <c r="J219" s="548">
        <v>0</v>
      </c>
      <c r="K219" s="556">
        <v>5.59</v>
      </c>
      <c r="L219" s="388">
        <v>20</v>
      </c>
      <c r="M219" s="388">
        <v>0</v>
      </c>
      <c r="N219" s="388">
        <v>3</v>
      </c>
      <c r="O219" s="388">
        <v>0</v>
      </c>
      <c r="P219" s="388">
        <v>0</v>
      </c>
      <c r="Q219" s="388">
        <v>0</v>
      </c>
      <c r="R219" s="557">
        <v>19.332999999999998</v>
      </c>
      <c r="S219" s="388">
        <v>31</v>
      </c>
      <c r="T219" s="388">
        <v>13</v>
      </c>
      <c r="U219" s="388">
        <v>12</v>
      </c>
      <c r="V219" s="388">
        <v>2</v>
      </c>
      <c r="W219" s="388">
        <v>12</v>
      </c>
      <c r="X219" s="388">
        <v>0</v>
      </c>
      <c r="Y219" s="388">
        <v>13</v>
      </c>
      <c r="Z219" s="388">
        <v>0</v>
      </c>
      <c r="AA219" s="388">
        <v>0</v>
      </c>
      <c r="AB219" s="388">
        <v>0</v>
      </c>
      <c r="AC219" s="388">
        <v>99</v>
      </c>
      <c r="AD219" s="388">
        <v>76</v>
      </c>
      <c r="AE219" s="388">
        <v>5.0199999999999996</v>
      </c>
      <c r="AF219" s="548">
        <v>2.2240000000000002</v>
      </c>
      <c r="AG219" s="557">
        <v>14.4</v>
      </c>
      <c r="AH219" s="557">
        <v>0.9</v>
      </c>
      <c r="AI219" s="557">
        <v>5.6</v>
      </c>
      <c r="AJ219" s="557">
        <v>6.1</v>
      </c>
      <c r="AK219" s="557">
        <v>1.08</v>
      </c>
      <c r="AM219" s="388">
        <v>45</v>
      </c>
      <c r="AN219" s="388">
        <v>0</v>
      </c>
      <c r="AO219" s="388">
        <v>15</v>
      </c>
      <c r="AP219" s="388">
        <v>3</v>
      </c>
      <c r="AQ219" s="388">
        <v>0</v>
      </c>
      <c r="AR219" s="388">
        <v>2</v>
      </c>
      <c r="AS219" s="388">
        <v>18</v>
      </c>
      <c r="AT219" s="388">
        <v>7</v>
      </c>
      <c r="AU219" s="388">
        <v>8</v>
      </c>
      <c r="AV219" s="548">
        <v>0.33300000000000002</v>
      </c>
      <c r="AW219" s="548">
        <v>0.41499999999999998</v>
      </c>
      <c r="AX219" s="548">
        <v>0.53300000000000003</v>
      </c>
      <c r="AY219" s="548">
        <v>0.94799999999999995</v>
      </c>
      <c r="BA219" s="388">
        <v>41</v>
      </c>
      <c r="BB219" s="388">
        <v>0</v>
      </c>
      <c r="BC219" s="388">
        <v>16</v>
      </c>
      <c r="BD219" s="388">
        <v>2</v>
      </c>
      <c r="BE219" s="388">
        <v>0</v>
      </c>
      <c r="BF219" s="388">
        <v>0</v>
      </c>
      <c r="BG219" s="388">
        <v>6</v>
      </c>
      <c r="BH219" s="388">
        <v>5</v>
      </c>
      <c r="BI219" s="388">
        <v>5</v>
      </c>
      <c r="BJ219" s="548">
        <v>0.39</v>
      </c>
      <c r="BK219" s="548">
        <v>0.45700000000000002</v>
      </c>
      <c r="BL219" s="548">
        <v>0.439</v>
      </c>
      <c r="BM219" s="548">
        <v>0.89600000000000002</v>
      </c>
    </row>
    <row r="220" spans="1:65">
      <c r="A220" s="272" t="s">
        <v>10424</v>
      </c>
      <c r="B220" s="388" t="s">
        <v>10425</v>
      </c>
      <c r="C220" s="388" t="s">
        <v>10193</v>
      </c>
      <c r="D220" s="388">
        <v>26</v>
      </c>
      <c r="E220" s="388" t="s">
        <v>68</v>
      </c>
      <c r="F220" s="388" t="s">
        <v>43</v>
      </c>
      <c r="G220" s="388" t="s">
        <v>10</v>
      </c>
      <c r="H220" s="388">
        <v>1</v>
      </c>
      <c r="I220" s="388">
        <v>2</v>
      </c>
      <c r="J220" s="548">
        <v>0.33300000000000002</v>
      </c>
      <c r="K220" s="556">
        <v>5.68</v>
      </c>
      <c r="L220" s="388">
        <v>22</v>
      </c>
      <c r="M220" s="388">
        <v>0</v>
      </c>
      <c r="N220" s="388">
        <v>3</v>
      </c>
      <c r="O220" s="388">
        <v>0</v>
      </c>
      <c r="P220" s="388">
        <v>0</v>
      </c>
      <c r="Q220" s="388">
        <v>0</v>
      </c>
      <c r="R220" s="557">
        <v>19</v>
      </c>
      <c r="S220" s="388">
        <v>23</v>
      </c>
      <c r="T220" s="388">
        <v>13</v>
      </c>
      <c r="U220" s="388">
        <v>12</v>
      </c>
      <c r="V220" s="388">
        <v>2</v>
      </c>
      <c r="W220" s="388">
        <v>12</v>
      </c>
      <c r="X220" s="388">
        <v>2</v>
      </c>
      <c r="Y220" s="388">
        <v>12</v>
      </c>
      <c r="Z220" s="388">
        <v>2</v>
      </c>
      <c r="AA220" s="388">
        <v>0</v>
      </c>
      <c r="AB220" s="388">
        <v>0</v>
      </c>
      <c r="AC220" s="388">
        <v>94</v>
      </c>
      <c r="AD220" s="388">
        <v>76</v>
      </c>
      <c r="AE220" s="388">
        <v>5.48</v>
      </c>
      <c r="AF220" s="548">
        <v>1.8420000000000001</v>
      </c>
      <c r="AG220" s="557">
        <v>10.9</v>
      </c>
      <c r="AH220" s="557">
        <v>0.9</v>
      </c>
      <c r="AI220" s="557">
        <v>5.7</v>
      </c>
      <c r="AJ220" s="557">
        <v>5.7</v>
      </c>
      <c r="AK220" s="557">
        <v>1</v>
      </c>
      <c r="AM220" s="388">
        <v>31</v>
      </c>
      <c r="AN220" s="388">
        <v>5</v>
      </c>
      <c r="AO220" s="388">
        <v>6</v>
      </c>
      <c r="AP220" s="388">
        <v>0</v>
      </c>
      <c r="AQ220" s="388">
        <v>0</v>
      </c>
      <c r="AR220" s="388">
        <v>0</v>
      </c>
      <c r="AS220" s="388">
        <v>0</v>
      </c>
      <c r="AT220" s="388">
        <v>5</v>
      </c>
      <c r="AU220" s="388">
        <v>3</v>
      </c>
      <c r="AV220" s="548">
        <v>0.19400000000000001</v>
      </c>
      <c r="AW220" s="548">
        <v>0.30599999999999999</v>
      </c>
      <c r="AX220" s="548">
        <v>0.19400000000000001</v>
      </c>
      <c r="AY220" s="548">
        <v>0.499</v>
      </c>
      <c r="BA220" s="388">
        <v>49</v>
      </c>
      <c r="BB220" s="388">
        <v>9</v>
      </c>
      <c r="BC220" s="388">
        <v>17</v>
      </c>
      <c r="BD220" s="388">
        <v>3</v>
      </c>
      <c r="BE220" s="388">
        <v>0</v>
      </c>
      <c r="BF220" s="388">
        <v>2</v>
      </c>
      <c r="BG220" s="388">
        <v>0</v>
      </c>
      <c r="BH220" s="388">
        <v>7</v>
      </c>
      <c r="BI220" s="388">
        <v>9</v>
      </c>
      <c r="BJ220" s="548">
        <v>0.34699999999999998</v>
      </c>
      <c r="BK220" s="548">
        <v>0.44800000000000001</v>
      </c>
      <c r="BL220" s="548">
        <v>0.53100000000000003</v>
      </c>
      <c r="BM220" s="548">
        <v>0.97899999999999998</v>
      </c>
    </row>
    <row r="221" spans="1:65">
      <c r="A221" s="272" t="s">
        <v>10426</v>
      </c>
      <c r="B221" s="388" t="s">
        <v>10427</v>
      </c>
      <c r="C221" s="388" t="s">
        <v>10193</v>
      </c>
      <c r="D221" s="388">
        <v>22</v>
      </c>
      <c r="E221" s="388" t="s">
        <v>46</v>
      </c>
      <c r="F221" s="388" t="s">
        <v>43</v>
      </c>
      <c r="G221" s="388" t="s">
        <v>10</v>
      </c>
      <c r="H221" s="388">
        <v>1</v>
      </c>
      <c r="I221" s="388">
        <v>0</v>
      </c>
      <c r="J221" s="548">
        <v>1</v>
      </c>
      <c r="K221" s="556">
        <v>4.74</v>
      </c>
      <c r="L221" s="388">
        <v>7</v>
      </c>
      <c r="M221" s="388">
        <v>2</v>
      </c>
      <c r="N221" s="388">
        <v>2</v>
      </c>
      <c r="O221" s="388">
        <v>0</v>
      </c>
      <c r="P221" s="388">
        <v>0</v>
      </c>
      <c r="Q221" s="388">
        <v>0</v>
      </c>
      <c r="R221" s="557">
        <v>19</v>
      </c>
      <c r="S221" s="388">
        <v>19</v>
      </c>
      <c r="T221" s="388">
        <v>10</v>
      </c>
      <c r="U221" s="388">
        <v>10</v>
      </c>
      <c r="V221" s="388">
        <v>2</v>
      </c>
      <c r="W221" s="388">
        <v>8</v>
      </c>
      <c r="X221" s="388">
        <v>0</v>
      </c>
      <c r="Y221" s="388">
        <v>15</v>
      </c>
      <c r="Z221" s="388">
        <v>1</v>
      </c>
      <c r="AA221" s="388">
        <v>0</v>
      </c>
      <c r="AB221" s="388">
        <v>1</v>
      </c>
      <c r="AC221" s="388">
        <v>81</v>
      </c>
      <c r="AD221" s="388">
        <v>89</v>
      </c>
      <c r="AE221" s="388">
        <v>4.37</v>
      </c>
      <c r="AF221" s="548">
        <v>1.421</v>
      </c>
      <c r="AG221" s="557">
        <v>9</v>
      </c>
      <c r="AH221" s="557">
        <v>0.9</v>
      </c>
      <c r="AI221" s="557">
        <v>3.8</v>
      </c>
      <c r="AJ221" s="557">
        <v>7.1</v>
      </c>
      <c r="AK221" s="557">
        <v>1.88</v>
      </c>
      <c r="AM221" s="388">
        <v>33</v>
      </c>
      <c r="AN221" s="388">
        <v>0</v>
      </c>
      <c r="AO221" s="388">
        <v>6</v>
      </c>
      <c r="AP221" s="388">
        <v>2</v>
      </c>
      <c r="AQ221" s="388">
        <v>0</v>
      </c>
      <c r="AR221" s="388">
        <v>0</v>
      </c>
      <c r="AS221" s="388">
        <v>4</v>
      </c>
      <c r="AT221" s="388">
        <v>4</v>
      </c>
      <c r="AU221" s="388">
        <v>9</v>
      </c>
      <c r="AV221" s="548">
        <v>0.182</v>
      </c>
      <c r="AW221" s="548">
        <v>0.27</v>
      </c>
      <c r="AX221" s="548">
        <v>0.24199999999999999</v>
      </c>
      <c r="AY221" s="548">
        <v>0.51200000000000001</v>
      </c>
      <c r="BA221" s="388">
        <v>37</v>
      </c>
      <c r="BB221" s="388">
        <v>0</v>
      </c>
      <c r="BC221" s="388">
        <v>13</v>
      </c>
      <c r="BD221" s="388">
        <v>3</v>
      </c>
      <c r="BE221" s="388">
        <v>2</v>
      </c>
      <c r="BF221" s="388">
        <v>2</v>
      </c>
      <c r="BG221" s="388">
        <v>6</v>
      </c>
      <c r="BH221" s="388">
        <v>4</v>
      </c>
      <c r="BI221" s="388">
        <v>6</v>
      </c>
      <c r="BJ221" s="548">
        <v>0.35099999999999998</v>
      </c>
      <c r="BK221" s="548">
        <v>0.41899999999999998</v>
      </c>
      <c r="BL221" s="548">
        <v>0.70299999999999996</v>
      </c>
      <c r="BM221" s="548">
        <v>1.1220000000000001</v>
      </c>
    </row>
    <row r="222" spans="1:65">
      <c r="A222" s="272" t="s">
        <v>6211</v>
      </c>
      <c r="B222" s="388" t="s">
        <v>8466</v>
      </c>
      <c r="C222" s="388" t="s">
        <v>10193</v>
      </c>
      <c r="D222" s="388">
        <v>25</v>
      </c>
      <c r="E222" s="388" t="s">
        <v>68</v>
      </c>
      <c r="F222" s="388" t="s">
        <v>43</v>
      </c>
      <c r="G222" s="388" t="s">
        <v>10</v>
      </c>
      <c r="H222" s="388">
        <v>0</v>
      </c>
      <c r="I222" s="388">
        <v>2</v>
      </c>
      <c r="J222" s="548">
        <v>0</v>
      </c>
      <c r="K222" s="556">
        <v>5.68</v>
      </c>
      <c r="L222" s="388">
        <v>20</v>
      </c>
      <c r="M222" s="388">
        <v>0</v>
      </c>
      <c r="N222" s="388">
        <v>5</v>
      </c>
      <c r="O222" s="388">
        <v>0</v>
      </c>
      <c r="P222" s="388">
        <v>0</v>
      </c>
      <c r="Q222" s="388">
        <v>0</v>
      </c>
      <c r="R222" s="557">
        <v>19</v>
      </c>
      <c r="S222" s="388">
        <v>19</v>
      </c>
      <c r="T222" s="388">
        <v>13</v>
      </c>
      <c r="U222" s="388">
        <v>12</v>
      </c>
      <c r="V222" s="388">
        <v>4</v>
      </c>
      <c r="W222" s="388">
        <v>10</v>
      </c>
      <c r="X222" s="388">
        <v>1</v>
      </c>
      <c r="Y222" s="388">
        <v>15</v>
      </c>
      <c r="Z222" s="388">
        <v>2</v>
      </c>
      <c r="AA222" s="388">
        <v>0</v>
      </c>
      <c r="AB222" s="388">
        <v>2</v>
      </c>
      <c r="AC222" s="388">
        <v>84</v>
      </c>
      <c r="AD222" s="388">
        <v>76</v>
      </c>
      <c r="AE222" s="388">
        <v>6.21</v>
      </c>
      <c r="AF222" s="548">
        <v>1.526</v>
      </c>
      <c r="AG222" s="557">
        <v>9</v>
      </c>
      <c r="AH222" s="557">
        <v>1.9</v>
      </c>
      <c r="AI222" s="557">
        <v>4.7</v>
      </c>
      <c r="AJ222" s="557">
        <v>7.1</v>
      </c>
      <c r="AK222" s="557">
        <v>1.5</v>
      </c>
      <c r="AM222" s="388">
        <v>22</v>
      </c>
      <c r="AN222" s="388">
        <v>0</v>
      </c>
      <c r="AO222" s="388">
        <v>6</v>
      </c>
      <c r="AP222" s="388">
        <v>2</v>
      </c>
      <c r="AQ222" s="388">
        <v>0</v>
      </c>
      <c r="AR222" s="388">
        <v>2</v>
      </c>
      <c r="AS222" s="388">
        <v>6</v>
      </c>
      <c r="AT222" s="388">
        <v>5</v>
      </c>
      <c r="AU222" s="388">
        <v>4</v>
      </c>
      <c r="AV222" s="548">
        <v>0.27300000000000002</v>
      </c>
      <c r="AW222" s="548">
        <v>0.379</v>
      </c>
      <c r="AX222" s="548">
        <v>0.63600000000000001</v>
      </c>
      <c r="AY222" s="548">
        <v>1.0149999999999999</v>
      </c>
      <c r="BA222" s="388">
        <v>48</v>
      </c>
      <c r="BB222" s="388">
        <v>0</v>
      </c>
      <c r="BC222" s="388">
        <v>13</v>
      </c>
      <c r="BD222" s="388">
        <v>2</v>
      </c>
      <c r="BE222" s="388">
        <v>0</v>
      </c>
      <c r="BF222" s="388">
        <v>2</v>
      </c>
      <c r="BG222" s="388">
        <v>6</v>
      </c>
      <c r="BH222" s="388">
        <v>5</v>
      </c>
      <c r="BI222" s="388">
        <v>11</v>
      </c>
      <c r="BJ222" s="548">
        <v>0.27100000000000002</v>
      </c>
      <c r="BK222" s="548">
        <v>0.36399999999999999</v>
      </c>
      <c r="BL222" s="548">
        <v>0.438</v>
      </c>
      <c r="BM222" s="548">
        <v>0.80200000000000005</v>
      </c>
    </row>
    <row r="223" spans="1:65">
      <c r="A223" s="272" t="s">
        <v>10428</v>
      </c>
      <c r="B223" s="388" t="s">
        <v>10429</v>
      </c>
      <c r="C223" s="388" t="s">
        <v>10193</v>
      </c>
      <c r="D223" s="388">
        <v>25</v>
      </c>
      <c r="E223" s="388" t="s">
        <v>124</v>
      </c>
      <c r="F223" s="388" t="s">
        <v>43</v>
      </c>
      <c r="G223" s="388" t="s">
        <v>10</v>
      </c>
      <c r="H223" s="388">
        <v>0</v>
      </c>
      <c r="I223" s="388">
        <v>0</v>
      </c>
      <c r="J223" s="548">
        <v>0</v>
      </c>
      <c r="K223" s="556">
        <v>10.42</v>
      </c>
      <c r="L223" s="388">
        <v>13</v>
      </c>
      <c r="M223" s="388">
        <v>0</v>
      </c>
      <c r="N223" s="388">
        <v>7</v>
      </c>
      <c r="O223" s="388">
        <v>0</v>
      </c>
      <c r="P223" s="388">
        <v>0</v>
      </c>
      <c r="Q223" s="388">
        <v>0</v>
      </c>
      <c r="R223" s="557">
        <v>19</v>
      </c>
      <c r="S223" s="388">
        <v>26</v>
      </c>
      <c r="T223" s="388">
        <v>23</v>
      </c>
      <c r="U223" s="388">
        <v>22</v>
      </c>
      <c r="V223" s="388">
        <v>2</v>
      </c>
      <c r="W223" s="388">
        <v>14</v>
      </c>
      <c r="X223" s="388">
        <v>2</v>
      </c>
      <c r="Y223" s="388">
        <v>9</v>
      </c>
      <c r="Z223" s="388">
        <v>4</v>
      </c>
      <c r="AA223" s="388">
        <v>0</v>
      </c>
      <c r="AB223" s="388">
        <v>1</v>
      </c>
      <c r="AC223" s="388">
        <v>97</v>
      </c>
      <c r="AD223" s="388">
        <v>36</v>
      </c>
      <c r="AE223" s="388">
        <v>6.42</v>
      </c>
      <c r="AF223" s="548">
        <v>2.105</v>
      </c>
      <c r="AG223" s="557">
        <v>12.3</v>
      </c>
      <c r="AH223" s="557">
        <v>0.9</v>
      </c>
      <c r="AI223" s="557">
        <v>6.6</v>
      </c>
      <c r="AJ223" s="557">
        <v>4.3</v>
      </c>
      <c r="AK223" s="557">
        <v>0.64</v>
      </c>
      <c r="AM223" s="388">
        <v>39</v>
      </c>
      <c r="AN223" s="388">
        <v>0</v>
      </c>
      <c r="AO223" s="388">
        <v>15</v>
      </c>
      <c r="AP223" s="388">
        <v>4</v>
      </c>
      <c r="AQ223" s="388">
        <v>1</v>
      </c>
      <c r="AR223" s="388">
        <v>2</v>
      </c>
      <c r="AS223" s="388">
        <v>14</v>
      </c>
      <c r="AT223" s="388">
        <v>10</v>
      </c>
      <c r="AU223" s="388">
        <v>5</v>
      </c>
      <c r="AV223" s="548">
        <v>0.38500000000000001</v>
      </c>
      <c r="AW223" s="548">
        <v>0.53800000000000003</v>
      </c>
      <c r="AX223" s="548">
        <v>0.69199999999999995</v>
      </c>
      <c r="AY223" s="548">
        <v>1.23</v>
      </c>
      <c r="BA223" s="388">
        <v>38</v>
      </c>
      <c r="BB223" s="388">
        <v>0</v>
      </c>
      <c r="BC223" s="388">
        <v>11</v>
      </c>
      <c r="BD223" s="388">
        <v>4</v>
      </c>
      <c r="BE223" s="388">
        <v>0</v>
      </c>
      <c r="BF223" s="388">
        <v>0</v>
      </c>
      <c r="BG223" s="388">
        <v>9</v>
      </c>
      <c r="BH223" s="388">
        <v>4</v>
      </c>
      <c r="BI223" s="388">
        <v>4</v>
      </c>
      <c r="BJ223" s="548">
        <v>0.28899999999999998</v>
      </c>
      <c r="BK223" s="548">
        <v>0.36399999999999999</v>
      </c>
      <c r="BL223" s="548">
        <v>0.39500000000000002</v>
      </c>
      <c r="BM223" s="548">
        <v>0.75900000000000001</v>
      </c>
    </row>
    <row r="224" spans="1:65">
      <c r="A224" s="272" t="s">
        <v>10430</v>
      </c>
      <c r="B224" s="388" t="s">
        <v>10431</v>
      </c>
      <c r="C224" s="388" t="s">
        <v>10193</v>
      </c>
      <c r="D224" s="388">
        <v>24</v>
      </c>
      <c r="E224" s="388" t="s">
        <v>128</v>
      </c>
      <c r="F224" s="388" t="s">
        <v>43</v>
      </c>
      <c r="G224" s="388" t="s">
        <v>10</v>
      </c>
      <c r="H224" s="388">
        <v>0</v>
      </c>
      <c r="I224" s="388">
        <v>0</v>
      </c>
      <c r="J224" s="548">
        <v>0</v>
      </c>
      <c r="K224" s="556">
        <v>3.79</v>
      </c>
      <c r="L224" s="388">
        <v>22</v>
      </c>
      <c r="M224" s="388">
        <v>0</v>
      </c>
      <c r="N224" s="388">
        <v>5</v>
      </c>
      <c r="O224" s="388">
        <v>0</v>
      </c>
      <c r="P224" s="388">
        <v>0</v>
      </c>
      <c r="Q224" s="388">
        <v>0</v>
      </c>
      <c r="R224" s="557">
        <v>19</v>
      </c>
      <c r="S224" s="388">
        <v>13</v>
      </c>
      <c r="T224" s="388">
        <v>8</v>
      </c>
      <c r="U224" s="388">
        <v>8</v>
      </c>
      <c r="V224" s="388">
        <v>3</v>
      </c>
      <c r="W224" s="388">
        <v>11</v>
      </c>
      <c r="X224" s="388">
        <v>0</v>
      </c>
      <c r="Y224" s="388">
        <v>27</v>
      </c>
      <c r="Z224" s="388">
        <v>1</v>
      </c>
      <c r="AA224" s="388">
        <v>0</v>
      </c>
      <c r="AB224" s="388">
        <v>1</v>
      </c>
      <c r="AC224" s="388">
        <v>81</v>
      </c>
      <c r="AD224" s="388">
        <v>103</v>
      </c>
      <c r="AE224" s="388">
        <v>4.2699999999999996</v>
      </c>
      <c r="AF224" s="548">
        <v>1.2629999999999999</v>
      </c>
      <c r="AG224" s="557">
        <v>6.2</v>
      </c>
      <c r="AH224" s="557">
        <v>1.4</v>
      </c>
      <c r="AI224" s="557">
        <v>5.2</v>
      </c>
      <c r="AJ224" s="557">
        <v>12.8</v>
      </c>
      <c r="AK224" s="557">
        <v>2.4500000000000002</v>
      </c>
      <c r="AM224" s="388">
        <v>33</v>
      </c>
      <c r="AN224" s="388">
        <v>0</v>
      </c>
      <c r="AO224" s="388">
        <v>5</v>
      </c>
      <c r="AP224" s="388">
        <v>0</v>
      </c>
      <c r="AQ224" s="388">
        <v>0</v>
      </c>
      <c r="AR224" s="388">
        <v>3</v>
      </c>
      <c r="AS224" s="388">
        <v>6</v>
      </c>
      <c r="AT224" s="388">
        <v>6</v>
      </c>
      <c r="AU224" s="388">
        <v>13</v>
      </c>
      <c r="AV224" s="548">
        <v>0.152</v>
      </c>
      <c r="AW224" s="548">
        <v>0.27500000000000002</v>
      </c>
      <c r="AX224" s="548">
        <v>0.42399999999999999</v>
      </c>
      <c r="AY224" s="548">
        <v>0.69899999999999995</v>
      </c>
      <c r="BA224" s="388">
        <v>35</v>
      </c>
      <c r="BB224" s="388">
        <v>0</v>
      </c>
      <c r="BC224" s="388">
        <v>8</v>
      </c>
      <c r="BD224" s="388">
        <v>1</v>
      </c>
      <c r="BE224" s="388">
        <v>0</v>
      </c>
      <c r="BF224" s="388">
        <v>0</v>
      </c>
      <c r="BG224" s="388">
        <v>6</v>
      </c>
      <c r="BH224" s="388">
        <v>5</v>
      </c>
      <c r="BI224" s="388">
        <v>14</v>
      </c>
      <c r="BJ224" s="548">
        <v>0.22900000000000001</v>
      </c>
      <c r="BK224" s="548">
        <v>0.34100000000000003</v>
      </c>
      <c r="BL224" s="548">
        <v>0.25700000000000001</v>
      </c>
      <c r="BM224" s="548">
        <v>0.59799999999999998</v>
      </c>
    </row>
    <row r="225" spans="1:65">
      <c r="A225" s="272" t="s">
        <v>8192</v>
      </c>
      <c r="B225" s="388" t="s">
        <v>8193</v>
      </c>
      <c r="C225" s="388" t="s">
        <v>10193</v>
      </c>
      <c r="D225" s="388">
        <v>23</v>
      </c>
      <c r="E225" s="388" t="s">
        <v>128</v>
      </c>
      <c r="F225" s="388" t="s">
        <v>43</v>
      </c>
      <c r="G225" s="388" t="s">
        <v>10</v>
      </c>
      <c r="H225" s="388">
        <v>1</v>
      </c>
      <c r="I225" s="388">
        <v>0</v>
      </c>
      <c r="J225" s="548">
        <v>1</v>
      </c>
      <c r="K225" s="556">
        <v>4.82</v>
      </c>
      <c r="L225" s="388">
        <v>11</v>
      </c>
      <c r="M225" s="388">
        <v>0</v>
      </c>
      <c r="N225" s="388">
        <v>4</v>
      </c>
      <c r="O225" s="388">
        <v>0</v>
      </c>
      <c r="P225" s="388">
        <v>0</v>
      </c>
      <c r="Q225" s="388">
        <v>0</v>
      </c>
      <c r="R225" s="557">
        <v>18.667000000000002</v>
      </c>
      <c r="S225" s="388">
        <v>16</v>
      </c>
      <c r="T225" s="388">
        <v>11</v>
      </c>
      <c r="U225" s="388">
        <v>10</v>
      </c>
      <c r="V225" s="388">
        <v>2</v>
      </c>
      <c r="W225" s="388">
        <v>12</v>
      </c>
      <c r="X225" s="388">
        <v>2</v>
      </c>
      <c r="Y225" s="388">
        <v>30</v>
      </c>
      <c r="Z225" s="388">
        <v>0</v>
      </c>
      <c r="AA225" s="388">
        <v>0</v>
      </c>
      <c r="AB225" s="388">
        <v>1</v>
      </c>
      <c r="AC225" s="388">
        <v>85</v>
      </c>
      <c r="AD225" s="388">
        <v>81</v>
      </c>
      <c r="AE225" s="388">
        <v>3.27</v>
      </c>
      <c r="AF225" s="548">
        <v>1.5</v>
      </c>
      <c r="AG225" s="557">
        <v>7.7</v>
      </c>
      <c r="AH225" s="557">
        <v>1</v>
      </c>
      <c r="AI225" s="557">
        <v>5.8</v>
      </c>
      <c r="AJ225" s="557">
        <v>14.5</v>
      </c>
      <c r="AK225" s="557">
        <v>2.5</v>
      </c>
      <c r="AM225" s="388">
        <v>32</v>
      </c>
      <c r="AN225" s="388">
        <v>0</v>
      </c>
      <c r="AO225" s="388">
        <v>6</v>
      </c>
      <c r="AP225" s="388">
        <v>2</v>
      </c>
      <c r="AQ225" s="388">
        <v>0</v>
      </c>
      <c r="AR225" s="388">
        <v>1</v>
      </c>
      <c r="AS225" s="388">
        <v>4</v>
      </c>
      <c r="AT225" s="388">
        <v>5</v>
      </c>
      <c r="AU225" s="388">
        <v>15</v>
      </c>
      <c r="AV225" s="548">
        <v>0.188</v>
      </c>
      <c r="AW225" s="548">
        <v>0.28899999999999998</v>
      </c>
      <c r="AX225" s="548">
        <v>0.34399999999999997</v>
      </c>
      <c r="AY225" s="548">
        <v>0.63300000000000001</v>
      </c>
      <c r="BA225" s="388">
        <v>39</v>
      </c>
      <c r="BB225" s="388">
        <v>0</v>
      </c>
      <c r="BC225" s="388">
        <v>10</v>
      </c>
      <c r="BD225" s="388">
        <v>5</v>
      </c>
      <c r="BE225" s="388">
        <v>0</v>
      </c>
      <c r="BF225" s="388">
        <v>1</v>
      </c>
      <c r="BG225" s="388">
        <v>7</v>
      </c>
      <c r="BH225" s="388">
        <v>7</v>
      </c>
      <c r="BI225" s="388">
        <v>15</v>
      </c>
      <c r="BJ225" s="548">
        <v>0.25600000000000001</v>
      </c>
      <c r="BK225" s="548">
        <v>0.36199999999999999</v>
      </c>
      <c r="BL225" s="548">
        <v>0.46200000000000002</v>
      </c>
      <c r="BM225" s="548">
        <v>0.82399999999999995</v>
      </c>
    </row>
    <row r="226" spans="1:65">
      <c r="A226" s="272" t="s">
        <v>8287</v>
      </c>
      <c r="B226" s="388" t="s">
        <v>8288</v>
      </c>
      <c r="C226" s="388" t="s">
        <v>10193</v>
      </c>
      <c r="D226" s="388">
        <v>23</v>
      </c>
      <c r="E226" s="388" t="s">
        <v>38</v>
      </c>
      <c r="F226" s="388" t="s">
        <v>34</v>
      </c>
      <c r="G226" s="388" t="s">
        <v>10</v>
      </c>
      <c r="H226" s="388">
        <v>0</v>
      </c>
      <c r="I226" s="388">
        <v>0</v>
      </c>
      <c r="J226" s="548">
        <v>0</v>
      </c>
      <c r="K226" s="556">
        <v>6.87</v>
      </c>
      <c r="L226" s="388">
        <v>14</v>
      </c>
      <c r="M226" s="388">
        <v>0</v>
      </c>
      <c r="N226" s="388">
        <v>7</v>
      </c>
      <c r="O226" s="388">
        <v>0</v>
      </c>
      <c r="P226" s="388">
        <v>0</v>
      </c>
      <c r="Q226" s="388">
        <v>0</v>
      </c>
      <c r="R226" s="557">
        <v>18.332999999999998</v>
      </c>
      <c r="S226" s="388">
        <v>25</v>
      </c>
      <c r="T226" s="388">
        <v>14</v>
      </c>
      <c r="U226" s="388">
        <v>14</v>
      </c>
      <c r="V226" s="388">
        <v>5</v>
      </c>
      <c r="W226" s="388">
        <v>7</v>
      </c>
      <c r="X226" s="388">
        <v>0</v>
      </c>
      <c r="Y226" s="388">
        <v>15</v>
      </c>
      <c r="Z226" s="388">
        <v>1</v>
      </c>
      <c r="AA226" s="388">
        <v>0</v>
      </c>
      <c r="AB226" s="388">
        <v>0</v>
      </c>
      <c r="AC226" s="388">
        <v>86</v>
      </c>
      <c r="AD226" s="388">
        <v>61</v>
      </c>
      <c r="AE226" s="388">
        <v>6.38</v>
      </c>
      <c r="AF226" s="548">
        <v>1.7450000000000001</v>
      </c>
      <c r="AG226" s="557">
        <v>12.3</v>
      </c>
      <c r="AH226" s="557">
        <v>2.5</v>
      </c>
      <c r="AI226" s="557">
        <v>3.4</v>
      </c>
      <c r="AJ226" s="557">
        <v>7.4</v>
      </c>
      <c r="AK226" s="557">
        <v>2.14</v>
      </c>
      <c r="AM226" s="388">
        <v>31</v>
      </c>
      <c r="AN226" s="388">
        <v>0</v>
      </c>
      <c r="AO226" s="388">
        <v>9</v>
      </c>
      <c r="AP226" s="388">
        <v>1</v>
      </c>
      <c r="AQ226" s="388">
        <v>1</v>
      </c>
      <c r="AR226" s="388">
        <v>1</v>
      </c>
      <c r="AS226" s="388">
        <v>7</v>
      </c>
      <c r="AT226" s="388">
        <v>4</v>
      </c>
      <c r="AU226" s="388">
        <v>5</v>
      </c>
      <c r="AV226" s="548">
        <v>0.28999999999999998</v>
      </c>
      <c r="AW226" s="548">
        <v>0.371</v>
      </c>
      <c r="AX226" s="548">
        <v>0.48399999999999999</v>
      </c>
      <c r="AY226" s="548">
        <v>0.85499999999999998</v>
      </c>
      <c r="BA226" s="388">
        <v>46</v>
      </c>
      <c r="BB226" s="388">
        <v>0</v>
      </c>
      <c r="BC226" s="388">
        <v>16</v>
      </c>
      <c r="BD226" s="388">
        <v>2</v>
      </c>
      <c r="BE226" s="388">
        <v>1</v>
      </c>
      <c r="BF226" s="388">
        <v>4</v>
      </c>
      <c r="BG226" s="388">
        <v>10</v>
      </c>
      <c r="BH226" s="388">
        <v>3</v>
      </c>
      <c r="BI226" s="388">
        <v>10</v>
      </c>
      <c r="BJ226" s="548">
        <v>0.34799999999999998</v>
      </c>
      <c r="BK226" s="548">
        <v>0.39200000000000002</v>
      </c>
      <c r="BL226" s="548">
        <v>0.69599999999999995</v>
      </c>
      <c r="BM226" s="548">
        <v>1.0880000000000001</v>
      </c>
    </row>
    <row r="227" spans="1:65">
      <c r="A227" s="272" t="s">
        <v>10432</v>
      </c>
      <c r="B227" s="388" t="s">
        <v>10433</v>
      </c>
      <c r="C227" s="388" t="s">
        <v>10193</v>
      </c>
      <c r="D227" s="388">
        <v>26</v>
      </c>
      <c r="E227" s="388" t="s">
        <v>97</v>
      </c>
      <c r="F227" s="388" t="s">
        <v>43</v>
      </c>
      <c r="G227" s="388" t="s">
        <v>10</v>
      </c>
      <c r="H227" s="388">
        <v>0</v>
      </c>
      <c r="I227" s="388">
        <v>1</v>
      </c>
      <c r="J227" s="548">
        <v>0</v>
      </c>
      <c r="K227" s="556">
        <v>4</v>
      </c>
      <c r="L227" s="388">
        <v>7</v>
      </c>
      <c r="M227" s="388">
        <v>2</v>
      </c>
      <c r="N227" s="388">
        <v>1</v>
      </c>
      <c r="O227" s="388">
        <v>0</v>
      </c>
      <c r="P227" s="388">
        <v>0</v>
      </c>
      <c r="Q227" s="388">
        <v>0</v>
      </c>
      <c r="R227" s="557">
        <v>18</v>
      </c>
      <c r="S227" s="388">
        <v>11</v>
      </c>
      <c r="T227" s="388">
        <v>8</v>
      </c>
      <c r="U227" s="388">
        <v>8</v>
      </c>
      <c r="V227" s="388">
        <v>1</v>
      </c>
      <c r="W227" s="388">
        <v>7</v>
      </c>
      <c r="X227" s="388">
        <v>0</v>
      </c>
      <c r="Y227" s="388">
        <v>23</v>
      </c>
      <c r="Z227" s="388">
        <v>0</v>
      </c>
      <c r="AA227" s="388">
        <v>0</v>
      </c>
      <c r="AB227" s="388">
        <v>1</v>
      </c>
      <c r="AC227" s="388">
        <v>71</v>
      </c>
      <c r="AD227" s="388">
        <v>109</v>
      </c>
      <c r="AE227" s="388">
        <v>2.4900000000000002</v>
      </c>
      <c r="AF227" s="548">
        <v>1</v>
      </c>
      <c r="AG227" s="557">
        <v>5.5</v>
      </c>
      <c r="AH227" s="557">
        <v>0.5</v>
      </c>
      <c r="AI227" s="557">
        <v>3.5</v>
      </c>
      <c r="AJ227" s="557">
        <v>11.5</v>
      </c>
      <c r="AK227" s="557">
        <v>3.29</v>
      </c>
      <c r="AM227" s="388">
        <v>27</v>
      </c>
      <c r="AN227" s="388">
        <v>0</v>
      </c>
      <c r="AO227" s="388">
        <v>5</v>
      </c>
      <c r="AP227" s="388">
        <v>3</v>
      </c>
      <c r="AQ227" s="388">
        <v>0</v>
      </c>
      <c r="AR227" s="388">
        <v>0</v>
      </c>
      <c r="AS227" s="388">
        <v>0</v>
      </c>
      <c r="AT227" s="388">
        <v>2</v>
      </c>
      <c r="AU227" s="388">
        <v>6</v>
      </c>
      <c r="AV227" s="548">
        <v>0.185</v>
      </c>
      <c r="AW227" s="548">
        <v>0.24099999999999999</v>
      </c>
      <c r="AX227" s="548">
        <v>0.29599999999999999</v>
      </c>
      <c r="AY227" s="548">
        <v>0.53700000000000003</v>
      </c>
      <c r="BA227" s="388">
        <v>37</v>
      </c>
      <c r="BB227" s="388">
        <v>0</v>
      </c>
      <c r="BC227" s="388">
        <v>6</v>
      </c>
      <c r="BD227" s="388">
        <v>2</v>
      </c>
      <c r="BE227" s="388">
        <v>0</v>
      </c>
      <c r="BF227" s="388">
        <v>1</v>
      </c>
      <c r="BG227" s="388">
        <v>5</v>
      </c>
      <c r="BH227" s="388">
        <v>5</v>
      </c>
      <c r="BI227" s="388">
        <v>17</v>
      </c>
      <c r="BJ227" s="548">
        <v>0.16200000000000001</v>
      </c>
      <c r="BK227" s="548">
        <v>0.26200000000000001</v>
      </c>
      <c r="BL227" s="548">
        <v>0.29699999999999999</v>
      </c>
      <c r="BM227" s="548">
        <v>0.55900000000000005</v>
      </c>
    </row>
    <row r="228" spans="1:65">
      <c r="A228" s="272" t="s">
        <v>8477</v>
      </c>
      <c r="B228" s="388" t="s">
        <v>8478</v>
      </c>
      <c r="C228" s="388" t="s">
        <v>10193</v>
      </c>
      <c r="D228" s="388">
        <v>31</v>
      </c>
      <c r="E228" s="388" t="s">
        <v>124</v>
      </c>
      <c r="F228" s="388" t="s">
        <v>43</v>
      </c>
      <c r="G228" s="388" t="s">
        <v>10</v>
      </c>
      <c r="H228" s="388">
        <v>0</v>
      </c>
      <c r="I228" s="388">
        <v>0</v>
      </c>
      <c r="J228" s="548">
        <v>0</v>
      </c>
      <c r="K228" s="556">
        <v>8.66</v>
      </c>
      <c r="L228" s="388">
        <v>7</v>
      </c>
      <c r="M228" s="388">
        <v>0</v>
      </c>
      <c r="N228" s="388">
        <v>4</v>
      </c>
      <c r="O228" s="388">
        <v>0</v>
      </c>
      <c r="P228" s="388">
        <v>0</v>
      </c>
      <c r="Q228" s="388">
        <v>0</v>
      </c>
      <c r="R228" s="557">
        <v>17.667000000000002</v>
      </c>
      <c r="S228" s="388">
        <v>25</v>
      </c>
      <c r="T228" s="388">
        <v>17</v>
      </c>
      <c r="U228" s="388">
        <v>17</v>
      </c>
      <c r="V228" s="388">
        <v>3</v>
      </c>
      <c r="W228" s="388">
        <v>10</v>
      </c>
      <c r="X228" s="388">
        <v>2</v>
      </c>
      <c r="Y228" s="388">
        <v>13</v>
      </c>
      <c r="Z228" s="388">
        <v>1</v>
      </c>
      <c r="AA228" s="388">
        <v>0</v>
      </c>
      <c r="AB228" s="388">
        <v>1</v>
      </c>
      <c r="AC228" s="388">
        <v>87</v>
      </c>
      <c r="AD228" s="388">
        <v>43</v>
      </c>
      <c r="AE228" s="388">
        <v>5.76</v>
      </c>
      <c r="AF228" s="548">
        <v>1.9810000000000001</v>
      </c>
      <c r="AG228" s="557">
        <v>12.7</v>
      </c>
      <c r="AH228" s="557">
        <v>1.5</v>
      </c>
      <c r="AI228" s="557">
        <v>5.0999999999999996</v>
      </c>
      <c r="AJ228" s="557">
        <v>6.6</v>
      </c>
      <c r="AK228" s="557">
        <v>1.3</v>
      </c>
      <c r="AM228" s="388">
        <v>23</v>
      </c>
      <c r="AN228" s="388">
        <v>0</v>
      </c>
      <c r="AO228" s="388">
        <v>9</v>
      </c>
      <c r="AP228" s="388">
        <v>1</v>
      </c>
      <c r="AQ228" s="388">
        <v>0</v>
      </c>
      <c r="AR228" s="388">
        <v>3</v>
      </c>
      <c r="AS228" s="388">
        <v>8</v>
      </c>
      <c r="AT228" s="388">
        <v>5</v>
      </c>
      <c r="AU228" s="388">
        <v>5</v>
      </c>
      <c r="AV228" s="548">
        <v>0.39100000000000001</v>
      </c>
      <c r="AW228" s="548">
        <v>0.5</v>
      </c>
      <c r="AX228" s="548">
        <v>0.82599999999999996</v>
      </c>
      <c r="AY228" s="548">
        <v>1.3260000000000001</v>
      </c>
      <c r="BA228" s="388">
        <v>53</v>
      </c>
      <c r="BB228" s="388">
        <v>0</v>
      </c>
      <c r="BC228" s="388">
        <v>16</v>
      </c>
      <c r="BD228" s="388">
        <v>7</v>
      </c>
      <c r="BE228" s="388">
        <v>1</v>
      </c>
      <c r="BF228" s="388">
        <v>0</v>
      </c>
      <c r="BG228" s="388">
        <v>8</v>
      </c>
      <c r="BH228" s="388">
        <v>5</v>
      </c>
      <c r="BI228" s="388">
        <v>8</v>
      </c>
      <c r="BJ228" s="548">
        <v>0.30199999999999999</v>
      </c>
      <c r="BK228" s="548">
        <v>0.373</v>
      </c>
      <c r="BL228" s="548">
        <v>0.47199999999999998</v>
      </c>
      <c r="BM228" s="548">
        <v>0.84499999999999997</v>
      </c>
    </row>
    <row r="229" spans="1:65">
      <c r="A229" s="272" t="s">
        <v>8261</v>
      </c>
      <c r="B229" s="388" t="s">
        <v>8262</v>
      </c>
      <c r="C229" s="388" t="s">
        <v>10193</v>
      </c>
      <c r="D229" s="388">
        <v>24</v>
      </c>
      <c r="E229" s="388" t="s">
        <v>33</v>
      </c>
      <c r="F229" s="388" t="s">
        <v>34</v>
      </c>
      <c r="G229" s="388" t="s">
        <v>10</v>
      </c>
      <c r="H229" s="388">
        <v>1</v>
      </c>
      <c r="I229" s="388">
        <v>1</v>
      </c>
      <c r="J229" s="548">
        <v>0.5</v>
      </c>
      <c r="K229" s="556">
        <v>3.57</v>
      </c>
      <c r="L229" s="388">
        <v>4</v>
      </c>
      <c r="M229" s="388">
        <v>4</v>
      </c>
      <c r="N229" s="388">
        <v>0</v>
      </c>
      <c r="O229" s="388">
        <v>0</v>
      </c>
      <c r="P229" s="388">
        <v>0</v>
      </c>
      <c r="Q229" s="388">
        <v>0</v>
      </c>
      <c r="R229" s="557">
        <v>17.667000000000002</v>
      </c>
      <c r="S229" s="388">
        <v>18</v>
      </c>
      <c r="T229" s="388">
        <v>9</v>
      </c>
      <c r="U229" s="388">
        <v>7</v>
      </c>
      <c r="V229" s="388">
        <v>3</v>
      </c>
      <c r="W229" s="388">
        <v>6</v>
      </c>
      <c r="X229" s="388">
        <v>0</v>
      </c>
      <c r="Y229" s="388">
        <v>13</v>
      </c>
      <c r="Z229" s="388">
        <v>0</v>
      </c>
      <c r="AA229" s="388">
        <v>0</v>
      </c>
      <c r="AB229" s="388">
        <v>2</v>
      </c>
      <c r="AC229" s="388">
        <v>74</v>
      </c>
      <c r="AD229" s="388">
        <v>125</v>
      </c>
      <c r="AE229" s="388">
        <v>4.92</v>
      </c>
      <c r="AF229" s="548">
        <v>1.3580000000000001</v>
      </c>
      <c r="AG229" s="557">
        <v>9.1999999999999993</v>
      </c>
      <c r="AH229" s="557">
        <v>1.5</v>
      </c>
      <c r="AI229" s="557">
        <v>3.1</v>
      </c>
      <c r="AJ229" s="557">
        <v>6.6</v>
      </c>
      <c r="AK229" s="557">
        <v>2.17</v>
      </c>
      <c r="AM229" s="388">
        <v>30</v>
      </c>
      <c r="AN229" s="388">
        <v>0</v>
      </c>
      <c r="AO229" s="388">
        <v>6</v>
      </c>
      <c r="AP229" s="388">
        <v>1</v>
      </c>
      <c r="AQ229" s="388">
        <v>0</v>
      </c>
      <c r="AR229" s="388">
        <v>0</v>
      </c>
      <c r="AS229" s="388">
        <v>1</v>
      </c>
      <c r="AT229" s="388">
        <v>6</v>
      </c>
      <c r="AU229" s="388">
        <v>6</v>
      </c>
      <c r="AV229" s="548">
        <v>0.2</v>
      </c>
      <c r="AW229" s="548">
        <v>0.33300000000000002</v>
      </c>
      <c r="AX229" s="548">
        <v>0.23300000000000001</v>
      </c>
      <c r="AY229" s="548">
        <v>0.56599999999999995</v>
      </c>
      <c r="BA229" s="388">
        <v>38</v>
      </c>
      <c r="BB229" s="388">
        <v>0</v>
      </c>
      <c r="BC229" s="388">
        <v>12</v>
      </c>
      <c r="BD229" s="388">
        <v>3</v>
      </c>
      <c r="BE229" s="388">
        <v>1</v>
      </c>
      <c r="BF229" s="388">
        <v>3</v>
      </c>
      <c r="BG229" s="388">
        <v>6</v>
      </c>
      <c r="BH229" s="388">
        <v>0</v>
      </c>
      <c r="BI229" s="388">
        <v>7</v>
      </c>
      <c r="BJ229" s="548">
        <v>0.316</v>
      </c>
      <c r="BK229" s="548">
        <v>0.316</v>
      </c>
      <c r="BL229" s="548">
        <v>0.68400000000000005</v>
      </c>
      <c r="BM229" s="548">
        <v>1</v>
      </c>
    </row>
    <row r="230" spans="1:65">
      <c r="A230" s="272" t="s">
        <v>10434</v>
      </c>
      <c r="B230" s="388" t="s">
        <v>10435</v>
      </c>
      <c r="C230" s="388" t="s">
        <v>10193</v>
      </c>
      <c r="D230" s="388">
        <v>26</v>
      </c>
      <c r="E230" s="388" t="s">
        <v>55</v>
      </c>
      <c r="F230" s="388" t="s">
        <v>34</v>
      </c>
      <c r="G230" s="388" t="s">
        <v>10</v>
      </c>
      <c r="H230" s="388">
        <v>0</v>
      </c>
      <c r="I230" s="388">
        <v>0</v>
      </c>
      <c r="J230" s="548">
        <v>0</v>
      </c>
      <c r="K230" s="556">
        <v>6.11</v>
      </c>
      <c r="L230" s="388">
        <v>13</v>
      </c>
      <c r="M230" s="388">
        <v>0</v>
      </c>
      <c r="N230" s="388">
        <v>6</v>
      </c>
      <c r="O230" s="388">
        <v>0</v>
      </c>
      <c r="P230" s="388">
        <v>0</v>
      </c>
      <c r="Q230" s="388">
        <v>0</v>
      </c>
      <c r="R230" s="557">
        <v>17.667000000000002</v>
      </c>
      <c r="S230" s="388">
        <v>19</v>
      </c>
      <c r="T230" s="388">
        <v>12</v>
      </c>
      <c r="U230" s="388">
        <v>12</v>
      </c>
      <c r="V230" s="388">
        <v>6</v>
      </c>
      <c r="W230" s="388">
        <v>6</v>
      </c>
      <c r="X230" s="388">
        <v>1</v>
      </c>
      <c r="Y230" s="388">
        <v>16</v>
      </c>
      <c r="Z230" s="388">
        <v>1</v>
      </c>
      <c r="AA230" s="388">
        <v>0</v>
      </c>
      <c r="AB230" s="388">
        <v>2</v>
      </c>
      <c r="AC230" s="388">
        <v>77</v>
      </c>
      <c r="AD230" s="388">
        <v>68</v>
      </c>
      <c r="AE230" s="388">
        <v>6.95</v>
      </c>
      <c r="AF230" s="548">
        <v>1.415</v>
      </c>
      <c r="AG230" s="557">
        <v>9.6999999999999993</v>
      </c>
      <c r="AH230" s="557">
        <v>3.1</v>
      </c>
      <c r="AI230" s="557">
        <v>3.1</v>
      </c>
      <c r="AJ230" s="557">
        <v>8.1999999999999993</v>
      </c>
      <c r="AK230" s="557">
        <v>2.67</v>
      </c>
      <c r="AM230" s="388">
        <v>27</v>
      </c>
      <c r="AN230" s="388">
        <v>0</v>
      </c>
      <c r="AO230" s="388">
        <v>6</v>
      </c>
      <c r="AP230" s="388">
        <v>1</v>
      </c>
      <c r="AQ230" s="388">
        <v>0</v>
      </c>
      <c r="AR230" s="388">
        <v>2</v>
      </c>
      <c r="AS230" s="388">
        <v>5</v>
      </c>
      <c r="AT230" s="388">
        <v>2</v>
      </c>
      <c r="AU230" s="388">
        <v>7</v>
      </c>
      <c r="AV230" s="548">
        <v>0.222</v>
      </c>
      <c r="AW230" s="548">
        <v>0.27600000000000002</v>
      </c>
      <c r="AX230" s="548">
        <v>0.48099999999999998</v>
      </c>
      <c r="AY230" s="548">
        <v>0.75700000000000001</v>
      </c>
      <c r="BA230" s="388">
        <v>42</v>
      </c>
      <c r="BB230" s="388">
        <v>0</v>
      </c>
      <c r="BC230" s="388">
        <v>13</v>
      </c>
      <c r="BD230" s="388">
        <v>2</v>
      </c>
      <c r="BE230" s="388">
        <v>0</v>
      </c>
      <c r="BF230" s="388">
        <v>4</v>
      </c>
      <c r="BG230" s="388">
        <v>10</v>
      </c>
      <c r="BH230" s="388">
        <v>4</v>
      </c>
      <c r="BI230" s="388">
        <v>9</v>
      </c>
      <c r="BJ230" s="548">
        <v>0.31</v>
      </c>
      <c r="BK230" s="548">
        <v>0.375</v>
      </c>
      <c r="BL230" s="548">
        <v>0.64300000000000002</v>
      </c>
      <c r="BM230" s="548">
        <v>1.018</v>
      </c>
    </row>
    <row r="231" spans="1:65">
      <c r="A231" s="272" t="s">
        <v>8487</v>
      </c>
      <c r="B231" s="388" t="s">
        <v>8488</v>
      </c>
      <c r="C231" s="388" t="s">
        <v>10193</v>
      </c>
      <c r="D231" s="388">
        <v>24</v>
      </c>
      <c r="E231" s="388" t="s">
        <v>58</v>
      </c>
      <c r="F231" s="388" t="s">
        <v>34</v>
      </c>
      <c r="G231" s="388" t="s">
        <v>10</v>
      </c>
      <c r="H231" s="388">
        <v>1</v>
      </c>
      <c r="I231" s="388">
        <v>1</v>
      </c>
      <c r="J231" s="548">
        <v>0.5</v>
      </c>
      <c r="K231" s="556">
        <v>7.13</v>
      </c>
      <c r="L231" s="388">
        <v>16</v>
      </c>
      <c r="M231" s="388">
        <v>0</v>
      </c>
      <c r="N231" s="388">
        <v>9</v>
      </c>
      <c r="O231" s="388">
        <v>0</v>
      </c>
      <c r="P231" s="388">
        <v>0</v>
      </c>
      <c r="Q231" s="388">
        <v>1</v>
      </c>
      <c r="R231" s="557">
        <v>17.667000000000002</v>
      </c>
      <c r="S231" s="388">
        <v>21</v>
      </c>
      <c r="T231" s="388">
        <v>14</v>
      </c>
      <c r="U231" s="388">
        <v>14</v>
      </c>
      <c r="V231" s="388">
        <v>4</v>
      </c>
      <c r="W231" s="388">
        <v>9</v>
      </c>
      <c r="X231" s="388">
        <v>0</v>
      </c>
      <c r="Y231" s="388">
        <v>15</v>
      </c>
      <c r="Z231" s="388">
        <v>3</v>
      </c>
      <c r="AA231" s="388">
        <v>1</v>
      </c>
      <c r="AB231" s="388">
        <v>6</v>
      </c>
      <c r="AC231" s="388">
        <v>85</v>
      </c>
      <c r="AD231" s="388">
        <v>60</v>
      </c>
      <c r="AE231" s="388">
        <v>6.44</v>
      </c>
      <c r="AF231" s="548">
        <v>1.698</v>
      </c>
      <c r="AG231" s="557">
        <v>10.7</v>
      </c>
      <c r="AH231" s="557">
        <v>2</v>
      </c>
      <c r="AI231" s="557">
        <v>4.5999999999999996</v>
      </c>
      <c r="AJ231" s="557">
        <v>7.6</v>
      </c>
      <c r="AK231" s="557">
        <v>1.67</v>
      </c>
      <c r="AM231" s="388">
        <v>38</v>
      </c>
      <c r="AN231" s="388">
        <v>0</v>
      </c>
      <c r="AO231" s="388">
        <v>13</v>
      </c>
      <c r="AP231" s="388">
        <v>2</v>
      </c>
      <c r="AQ231" s="388">
        <v>0</v>
      </c>
      <c r="AR231" s="388">
        <v>2</v>
      </c>
      <c r="AS231" s="388">
        <v>8</v>
      </c>
      <c r="AT231" s="388">
        <v>3</v>
      </c>
      <c r="AU231" s="388">
        <v>8</v>
      </c>
      <c r="AV231" s="548">
        <v>0.34200000000000003</v>
      </c>
      <c r="AW231" s="548">
        <v>0.38100000000000001</v>
      </c>
      <c r="AX231" s="548">
        <v>0.55300000000000005</v>
      </c>
      <c r="AY231" s="548">
        <v>0.93400000000000005</v>
      </c>
      <c r="BA231" s="388">
        <v>34</v>
      </c>
      <c r="BB231" s="388">
        <v>0</v>
      </c>
      <c r="BC231" s="388">
        <v>8</v>
      </c>
      <c r="BD231" s="388">
        <v>2</v>
      </c>
      <c r="BE231" s="388">
        <v>0</v>
      </c>
      <c r="BF231" s="388">
        <v>2</v>
      </c>
      <c r="BG231" s="388">
        <v>6</v>
      </c>
      <c r="BH231" s="388">
        <v>6</v>
      </c>
      <c r="BI231" s="388">
        <v>7</v>
      </c>
      <c r="BJ231" s="548">
        <v>0.23499999999999999</v>
      </c>
      <c r="BK231" s="548">
        <v>0.39500000000000002</v>
      </c>
      <c r="BL231" s="548">
        <v>0.47099999999999997</v>
      </c>
      <c r="BM231" s="548">
        <v>0.86599999999999999</v>
      </c>
    </row>
    <row r="232" spans="1:65">
      <c r="A232" s="272" t="s">
        <v>10436</v>
      </c>
      <c r="B232" s="388" t="s">
        <v>10437</v>
      </c>
      <c r="C232" s="388" t="s">
        <v>10193</v>
      </c>
      <c r="D232" s="388">
        <v>29</v>
      </c>
      <c r="E232" s="388" t="s">
        <v>51</v>
      </c>
      <c r="F232" s="388" t="s">
        <v>34</v>
      </c>
      <c r="G232" s="388" t="s">
        <v>10</v>
      </c>
      <c r="H232" s="388">
        <v>1</v>
      </c>
      <c r="I232" s="388">
        <v>3</v>
      </c>
      <c r="J232" s="548">
        <v>0.25</v>
      </c>
      <c r="K232" s="556">
        <v>10.38</v>
      </c>
      <c r="L232" s="388">
        <v>21</v>
      </c>
      <c r="M232" s="388">
        <v>0</v>
      </c>
      <c r="N232" s="388">
        <v>5</v>
      </c>
      <c r="O232" s="388">
        <v>0</v>
      </c>
      <c r="P232" s="388">
        <v>0</v>
      </c>
      <c r="Q232" s="388">
        <v>0</v>
      </c>
      <c r="R232" s="557">
        <v>17.332999999999998</v>
      </c>
      <c r="S232" s="388">
        <v>19</v>
      </c>
      <c r="T232" s="388">
        <v>20</v>
      </c>
      <c r="U232" s="388">
        <v>20</v>
      </c>
      <c r="V232" s="388">
        <v>3</v>
      </c>
      <c r="W232" s="388">
        <v>14</v>
      </c>
      <c r="X232" s="388">
        <v>1</v>
      </c>
      <c r="Y232" s="388">
        <v>11</v>
      </c>
      <c r="Z232" s="388">
        <v>0</v>
      </c>
      <c r="AA232" s="388">
        <v>0</v>
      </c>
      <c r="AB232" s="388">
        <v>1</v>
      </c>
      <c r="AC232" s="388">
        <v>83</v>
      </c>
      <c r="AD232" s="388">
        <v>42</v>
      </c>
      <c r="AE232" s="388">
        <v>6.56</v>
      </c>
      <c r="AF232" s="548">
        <v>1.9039999999999999</v>
      </c>
      <c r="AG232" s="557">
        <v>9.9</v>
      </c>
      <c r="AH232" s="557">
        <v>1.6</v>
      </c>
      <c r="AI232" s="557">
        <v>7.3</v>
      </c>
      <c r="AJ232" s="557">
        <v>5.7</v>
      </c>
      <c r="AK232" s="557">
        <v>0.79</v>
      </c>
      <c r="AM232" s="388">
        <v>24</v>
      </c>
      <c r="AN232" s="388">
        <v>0</v>
      </c>
      <c r="AO232" s="388">
        <v>8</v>
      </c>
      <c r="AP232" s="388">
        <v>0</v>
      </c>
      <c r="AQ232" s="388">
        <v>0</v>
      </c>
      <c r="AR232" s="388">
        <v>2</v>
      </c>
      <c r="AS232" s="388">
        <v>8</v>
      </c>
      <c r="AT232" s="388">
        <v>2</v>
      </c>
      <c r="AU232" s="388">
        <v>4</v>
      </c>
      <c r="AV232" s="548">
        <v>0.33300000000000002</v>
      </c>
      <c r="AW232" s="548">
        <v>0.38500000000000001</v>
      </c>
      <c r="AX232" s="548">
        <v>0.58299999999999996</v>
      </c>
      <c r="AY232" s="548">
        <v>0.96799999999999997</v>
      </c>
      <c r="BA232" s="388">
        <v>40</v>
      </c>
      <c r="BB232" s="388">
        <v>0</v>
      </c>
      <c r="BC232" s="388">
        <v>11</v>
      </c>
      <c r="BD232" s="388">
        <v>4</v>
      </c>
      <c r="BE232" s="388">
        <v>0</v>
      </c>
      <c r="BF232" s="388">
        <v>1</v>
      </c>
      <c r="BG232" s="388">
        <v>11</v>
      </c>
      <c r="BH232" s="388">
        <v>12</v>
      </c>
      <c r="BI232" s="388">
        <v>7</v>
      </c>
      <c r="BJ232" s="548">
        <v>0.27500000000000002</v>
      </c>
      <c r="BK232" s="548">
        <v>0.41799999999999998</v>
      </c>
      <c r="BL232" s="548">
        <v>0.45</v>
      </c>
      <c r="BM232" s="548">
        <v>0.86799999999999999</v>
      </c>
    </row>
    <row r="233" spans="1:65">
      <c r="A233" s="272" t="s">
        <v>10438</v>
      </c>
      <c r="B233" s="388" t="s">
        <v>10439</v>
      </c>
      <c r="C233" s="388" t="s">
        <v>10193</v>
      </c>
      <c r="D233" s="388">
        <v>25</v>
      </c>
      <c r="E233" s="388" t="s">
        <v>60</v>
      </c>
      <c r="F233" s="388" t="s">
        <v>34</v>
      </c>
      <c r="G233" s="388" t="s">
        <v>10</v>
      </c>
      <c r="H233" s="388">
        <v>0</v>
      </c>
      <c r="I233" s="388">
        <v>2</v>
      </c>
      <c r="J233" s="548">
        <v>0</v>
      </c>
      <c r="K233" s="556">
        <v>9</v>
      </c>
      <c r="L233" s="388">
        <v>15</v>
      </c>
      <c r="M233" s="388">
        <v>0</v>
      </c>
      <c r="N233" s="388">
        <v>3</v>
      </c>
      <c r="O233" s="388">
        <v>0</v>
      </c>
      <c r="P233" s="388">
        <v>0</v>
      </c>
      <c r="Q233" s="388">
        <v>0</v>
      </c>
      <c r="R233" s="557">
        <v>17</v>
      </c>
      <c r="S233" s="388">
        <v>21</v>
      </c>
      <c r="T233" s="388">
        <v>17</v>
      </c>
      <c r="U233" s="388">
        <v>17</v>
      </c>
      <c r="V233" s="388">
        <v>6</v>
      </c>
      <c r="W233" s="388">
        <v>13</v>
      </c>
      <c r="X233" s="388">
        <v>0</v>
      </c>
      <c r="Y233" s="388">
        <v>16</v>
      </c>
      <c r="Z233" s="388">
        <v>0</v>
      </c>
      <c r="AA233" s="388">
        <v>1</v>
      </c>
      <c r="AB233" s="388">
        <v>3</v>
      </c>
      <c r="AC233" s="388">
        <v>84</v>
      </c>
      <c r="AD233" s="388">
        <v>47</v>
      </c>
      <c r="AE233" s="388">
        <v>8.16</v>
      </c>
      <c r="AF233" s="548">
        <v>2</v>
      </c>
      <c r="AG233" s="557">
        <v>11.1</v>
      </c>
      <c r="AH233" s="557">
        <v>3.2</v>
      </c>
      <c r="AI233" s="557">
        <v>6.9</v>
      </c>
      <c r="AJ233" s="557">
        <v>8.5</v>
      </c>
      <c r="AK233" s="557">
        <v>1.23</v>
      </c>
      <c r="AM233" s="388">
        <v>23</v>
      </c>
      <c r="AN233" s="388">
        <v>0</v>
      </c>
      <c r="AO233" s="388">
        <v>7</v>
      </c>
      <c r="AP233" s="388">
        <v>1</v>
      </c>
      <c r="AQ233" s="388">
        <v>0</v>
      </c>
      <c r="AR233" s="388">
        <v>3</v>
      </c>
      <c r="AS233" s="388">
        <v>6</v>
      </c>
      <c r="AT233" s="388">
        <v>4</v>
      </c>
      <c r="AU233" s="388">
        <v>5</v>
      </c>
      <c r="AV233" s="548">
        <v>0.30399999999999999</v>
      </c>
      <c r="AW233" s="548">
        <v>0.40699999999999997</v>
      </c>
      <c r="AX233" s="548">
        <v>0.73899999999999999</v>
      </c>
      <c r="AY233" s="548">
        <v>1.1459999999999999</v>
      </c>
      <c r="BA233" s="388">
        <v>48</v>
      </c>
      <c r="BB233" s="388">
        <v>0</v>
      </c>
      <c r="BC233" s="388">
        <v>14</v>
      </c>
      <c r="BD233" s="388">
        <v>1</v>
      </c>
      <c r="BE233" s="388">
        <v>0</v>
      </c>
      <c r="BF233" s="388">
        <v>3</v>
      </c>
      <c r="BG233" s="388">
        <v>11</v>
      </c>
      <c r="BH233" s="388">
        <v>9</v>
      </c>
      <c r="BI233" s="388">
        <v>11</v>
      </c>
      <c r="BJ233" s="548">
        <v>0.29199999999999998</v>
      </c>
      <c r="BK233" s="548">
        <v>0.40400000000000003</v>
      </c>
      <c r="BL233" s="548">
        <v>0.5</v>
      </c>
      <c r="BM233" s="548">
        <v>0.90400000000000003</v>
      </c>
    </row>
    <row r="234" spans="1:65">
      <c r="A234" s="272" t="s">
        <v>10440</v>
      </c>
      <c r="B234" s="388" t="s">
        <v>10441</v>
      </c>
      <c r="C234" s="388" t="s">
        <v>10193</v>
      </c>
      <c r="D234" s="388">
        <v>31</v>
      </c>
      <c r="E234" s="388" t="s">
        <v>55</v>
      </c>
      <c r="F234" s="388" t="s">
        <v>34</v>
      </c>
      <c r="G234" s="388" t="s">
        <v>10</v>
      </c>
      <c r="H234" s="388">
        <v>2</v>
      </c>
      <c r="I234" s="388">
        <v>1</v>
      </c>
      <c r="J234" s="548">
        <v>0.66700000000000004</v>
      </c>
      <c r="K234" s="556">
        <v>5.29</v>
      </c>
      <c r="L234" s="388">
        <v>19</v>
      </c>
      <c r="M234" s="388">
        <v>0</v>
      </c>
      <c r="N234" s="388">
        <v>5</v>
      </c>
      <c r="O234" s="388">
        <v>0</v>
      </c>
      <c r="P234" s="388">
        <v>0</v>
      </c>
      <c r="Q234" s="388">
        <v>0</v>
      </c>
      <c r="R234" s="557">
        <v>17</v>
      </c>
      <c r="S234" s="388">
        <v>15</v>
      </c>
      <c r="T234" s="388">
        <v>10</v>
      </c>
      <c r="U234" s="388">
        <v>10</v>
      </c>
      <c r="V234" s="388">
        <v>4</v>
      </c>
      <c r="W234" s="388">
        <v>7</v>
      </c>
      <c r="X234" s="388">
        <v>1</v>
      </c>
      <c r="Y234" s="388">
        <v>23</v>
      </c>
      <c r="Z234" s="388">
        <v>3</v>
      </c>
      <c r="AA234" s="388">
        <v>0</v>
      </c>
      <c r="AB234" s="388">
        <v>2</v>
      </c>
      <c r="AC234" s="388">
        <v>76</v>
      </c>
      <c r="AD234" s="388">
        <v>78</v>
      </c>
      <c r="AE234" s="388">
        <v>5.28</v>
      </c>
      <c r="AF234" s="548">
        <v>1.294</v>
      </c>
      <c r="AG234" s="557">
        <v>7.9</v>
      </c>
      <c r="AH234" s="557">
        <v>2.1</v>
      </c>
      <c r="AI234" s="557">
        <v>3.7</v>
      </c>
      <c r="AJ234" s="557">
        <v>12.2</v>
      </c>
      <c r="AK234" s="557">
        <v>3.29</v>
      </c>
      <c r="AM234" s="388">
        <v>24</v>
      </c>
      <c r="AN234" s="388">
        <v>0</v>
      </c>
      <c r="AO234" s="388">
        <v>6</v>
      </c>
      <c r="AP234" s="388">
        <v>0</v>
      </c>
      <c r="AQ234" s="388">
        <v>0</v>
      </c>
      <c r="AR234" s="388">
        <v>1</v>
      </c>
      <c r="AS234" s="388">
        <v>2</v>
      </c>
      <c r="AT234" s="388">
        <v>1</v>
      </c>
      <c r="AU234" s="388">
        <v>4</v>
      </c>
      <c r="AV234" s="548">
        <v>0.25</v>
      </c>
      <c r="AW234" s="548">
        <v>0.28000000000000003</v>
      </c>
      <c r="AX234" s="548">
        <v>0.375</v>
      </c>
      <c r="AY234" s="548">
        <v>0.65500000000000003</v>
      </c>
      <c r="BA234" s="388">
        <v>40</v>
      </c>
      <c r="BB234" s="388">
        <v>0</v>
      </c>
      <c r="BC234" s="388">
        <v>9</v>
      </c>
      <c r="BD234" s="388">
        <v>2</v>
      </c>
      <c r="BE234" s="388">
        <v>0</v>
      </c>
      <c r="BF234" s="388">
        <v>3</v>
      </c>
      <c r="BG234" s="388">
        <v>6</v>
      </c>
      <c r="BH234" s="388">
        <v>6</v>
      </c>
      <c r="BI234" s="388">
        <v>19</v>
      </c>
      <c r="BJ234" s="548">
        <v>0.22500000000000001</v>
      </c>
      <c r="BK234" s="548">
        <v>0.36</v>
      </c>
      <c r="BL234" s="548">
        <v>0.5</v>
      </c>
      <c r="BM234" s="548">
        <v>0.86</v>
      </c>
    </row>
    <row r="235" spans="1:65">
      <c r="A235" s="272" t="s">
        <v>8489</v>
      </c>
      <c r="B235" s="388" t="s">
        <v>8490</v>
      </c>
      <c r="C235" s="388" t="s">
        <v>10193</v>
      </c>
      <c r="D235" s="388">
        <v>27</v>
      </c>
      <c r="E235" s="388" t="s">
        <v>53</v>
      </c>
      <c r="F235" s="388" t="s">
        <v>34</v>
      </c>
      <c r="G235" s="388" t="s">
        <v>10</v>
      </c>
      <c r="H235" s="388">
        <v>0</v>
      </c>
      <c r="I235" s="388">
        <v>2</v>
      </c>
      <c r="J235" s="548">
        <v>0</v>
      </c>
      <c r="K235" s="556">
        <v>7.41</v>
      </c>
      <c r="L235" s="388">
        <v>9</v>
      </c>
      <c r="M235" s="388">
        <v>1</v>
      </c>
      <c r="N235" s="388">
        <v>3</v>
      </c>
      <c r="O235" s="388">
        <v>0</v>
      </c>
      <c r="P235" s="388">
        <v>0</v>
      </c>
      <c r="Q235" s="388">
        <v>0</v>
      </c>
      <c r="R235" s="557">
        <v>17</v>
      </c>
      <c r="S235" s="388">
        <v>20</v>
      </c>
      <c r="T235" s="388">
        <v>14</v>
      </c>
      <c r="U235" s="388">
        <v>14</v>
      </c>
      <c r="V235" s="388">
        <v>3</v>
      </c>
      <c r="W235" s="388">
        <v>11</v>
      </c>
      <c r="X235" s="388">
        <v>0</v>
      </c>
      <c r="Y235" s="388">
        <v>20</v>
      </c>
      <c r="Z235" s="388">
        <v>4</v>
      </c>
      <c r="AA235" s="388">
        <v>0</v>
      </c>
      <c r="AB235" s="388">
        <v>2</v>
      </c>
      <c r="AC235" s="388">
        <v>84</v>
      </c>
      <c r="AD235" s="388">
        <v>60</v>
      </c>
      <c r="AE235" s="388">
        <v>5.75</v>
      </c>
      <c r="AF235" s="548">
        <v>1.8240000000000001</v>
      </c>
      <c r="AG235" s="557">
        <v>10.6</v>
      </c>
      <c r="AH235" s="557">
        <v>1.6</v>
      </c>
      <c r="AI235" s="557">
        <v>5.8</v>
      </c>
      <c r="AJ235" s="557">
        <v>10.6</v>
      </c>
      <c r="AK235" s="557">
        <v>1.82</v>
      </c>
      <c r="AM235" s="388">
        <v>30</v>
      </c>
      <c r="AN235" s="388">
        <v>0</v>
      </c>
      <c r="AO235" s="388">
        <v>8</v>
      </c>
      <c r="AP235" s="388">
        <v>3</v>
      </c>
      <c r="AQ235" s="388">
        <v>0</v>
      </c>
      <c r="AR235" s="388">
        <v>3</v>
      </c>
      <c r="AS235" s="388">
        <v>8</v>
      </c>
      <c r="AT235" s="388">
        <v>4</v>
      </c>
      <c r="AU235" s="388">
        <v>7</v>
      </c>
      <c r="AV235" s="548">
        <v>0.26700000000000002</v>
      </c>
      <c r="AW235" s="548">
        <v>0.40500000000000003</v>
      </c>
      <c r="AX235" s="548">
        <v>0.66700000000000004</v>
      </c>
      <c r="AY235" s="548">
        <v>1.0720000000000001</v>
      </c>
      <c r="BA235" s="388">
        <v>38</v>
      </c>
      <c r="BB235" s="388">
        <v>0</v>
      </c>
      <c r="BC235" s="388">
        <v>12</v>
      </c>
      <c r="BD235" s="388">
        <v>3</v>
      </c>
      <c r="BE235" s="388">
        <v>0</v>
      </c>
      <c r="BF235" s="388">
        <v>0</v>
      </c>
      <c r="BG235" s="388">
        <v>5</v>
      </c>
      <c r="BH235" s="388">
        <v>7</v>
      </c>
      <c r="BI235" s="388">
        <v>13</v>
      </c>
      <c r="BJ235" s="548">
        <v>0.316</v>
      </c>
      <c r="BK235" s="548">
        <v>0.435</v>
      </c>
      <c r="BL235" s="548">
        <v>0.39500000000000002</v>
      </c>
      <c r="BM235" s="548">
        <v>0.83</v>
      </c>
    </row>
    <row r="236" spans="1:65">
      <c r="A236" s="272" t="s">
        <v>8149</v>
      </c>
      <c r="B236" s="388" t="s">
        <v>8150</v>
      </c>
      <c r="C236" s="388" t="s">
        <v>10193</v>
      </c>
      <c r="D236" s="388">
        <v>33</v>
      </c>
      <c r="E236" s="388" t="s">
        <v>113</v>
      </c>
      <c r="F236" s="388" t="s">
        <v>43</v>
      </c>
      <c r="G236" s="388" t="s">
        <v>35</v>
      </c>
      <c r="H236" s="388">
        <v>0</v>
      </c>
      <c r="I236" s="388">
        <v>0</v>
      </c>
      <c r="J236" s="548">
        <v>0</v>
      </c>
      <c r="K236" s="556">
        <v>9</v>
      </c>
      <c r="L236" s="388">
        <v>25</v>
      </c>
      <c r="M236" s="388">
        <v>0</v>
      </c>
      <c r="N236" s="388">
        <v>6</v>
      </c>
      <c r="O236" s="388">
        <v>0</v>
      </c>
      <c r="P236" s="388">
        <v>0</v>
      </c>
      <c r="Q236" s="388">
        <v>0</v>
      </c>
      <c r="R236" s="557">
        <v>17</v>
      </c>
      <c r="S236" s="388">
        <v>22</v>
      </c>
      <c r="T236" s="388">
        <v>17</v>
      </c>
      <c r="U236" s="388">
        <v>17</v>
      </c>
      <c r="V236" s="388">
        <v>1</v>
      </c>
      <c r="W236" s="388">
        <v>18</v>
      </c>
      <c r="X236" s="388">
        <v>0</v>
      </c>
      <c r="Y236" s="388">
        <v>12</v>
      </c>
      <c r="Z236" s="388">
        <v>0</v>
      </c>
      <c r="AA236" s="388">
        <v>0</v>
      </c>
      <c r="AB236" s="388">
        <v>1</v>
      </c>
      <c r="AC236" s="388">
        <v>83</v>
      </c>
      <c r="AD236" s="388">
        <v>53</v>
      </c>
      <c r="AE236" s="388">
        <v>5.69</v>
      </c>
      <c r="AF236" s="548">
        <v>2.3530000000000002</v>
      </c>
      <c r="AG236" s="557">
        <v>11.6</v>
      </c>
      <c r="AH236" s="557">
        <v>0.5</v>
      </c>
      <c r="AI236" s="557">
        <v>9.5</v>
      </c>
      <c r="AJ236" s="557">
        <v>6.4</v>
      </c>
      <c r="AK236" s="557">
        <v>0.67</v>
      </c>
      <c r="AM236" s="388">
        <v>26</v>
      </c>
      <c r="AN236" s="388">
        <v>0</v>
      </c>
      <c r="AO236" s="388">
        <v>8</v>
      </c>
      <c r="AP236" s="388">
        <v>0</v>
      </c>
      <c r="AQ236" s="388">
        <v>1</v>
      </c>
      <c r="AR236" s="388">
        <v>1</v>
      </c>
      <c r="AS236" s="388">
        <v>2</v>
      </c>
      <c r="AT236" s="388">
        <v>6</v>
      </c>
      <c r="AU236" s="388">
        <v>6</v>
      </c>
      <c r="AV236" s="548">
        <v>0.308</v>
      </c>
      <c r="AW236" s="548">
        <v>0.438</v>
      </c>
      <c r="AX236" s="548">
        <v>0.5</v>
      </c>
      <c r="AY236" s="548">
        <v>0.93799999999999994</v>
      </c>
      <c r="BA236" s="388">
        <v>38</v>
      </c>
      <c r="BB236" s="388">
        <v>0</v>
      </c>
      <c r="BC236" s="388">
        <v>14</v>
      </c>
      <c r="BD236" s="388">
        <v>4</v>
      </c>
      <c r="BE236" s="388">
        <v>0</v>
      </c>
      <c r="BF236" s="388">
        <v>0</v>
      </c>
      <c r="BG236" s="388">
        <v>8</v>
      </c>
      <c r="BH236" s="388">
        <v>12</v>
      </c>
      <c r="BI236" s="388">
        <v>6</v>
      </c>
      <c r="BJ236" s="548">
        <v>0.36799999999999999</v>
      </c>
      <c r="BK236" s="548">
        <v>0.51</v>
      </c>
      <c r="BL236" s="548">
        <v>0.47399999999999998</v>
      </c>
      <c r="BM236" s="548">
        <v>0.98399999999999999</v>
      </c>
    </row>
    <row r="237" spans="1:65">
      <c r="A237" s="272" t="s">
        <v>366</v>
      </c>
      <c r="B237" s="388" t="s">
        <v>10442</v>
      </c>
      <c r="C237" s="388" t="s">
        <v>10193</v>
      </c>
      <c r="D237" s="388">
        <v>33</v>
      </c>
      <c r="E237" s="388" t="s">
        <v>73</v>
      </c>
      <c r="F237" s="388" t="s">
        <v>34</v>
      </c>
      <c r="G237" s="388" t="s">
        <v>10</v>
      </c>
      <c r="H237" s="388">
        <v>0</v>
      </c>
      <c r="I237" s="388">
        <v>3</v>
      </c>
      <c r="J237" s="548">
        <v>0</v>
      </c>
      <c r="K237" s="556">
        <v>5.94</v>
      </c>
      <c r="L237" s="388">
        <v>21</v>
      </c>
      <c r="M237" s="388">
        <v>0</v>
      </c>
      <c r="N237" s="388">
        <v>3</v>
      </c>
      <c r="O237" s="388">
        <v>0</v>
      </c>
      <c r="P237" s="388">
        <v>0</v>
      </c>
      <c r="Q237" s="388">
        <v>0</v>
      </c>
      <c r="R237" s="557">
        <v>16.667000000000002</v>
      </c>
      <c r="S237" s="388">
        <v>15</v>
      </c>
      <c r="T237" s="388">
        <v>13</v>
      </c>
      <c r="U237" s="388">
        <v>11</v>
      </c>
      <c r="V237" s="388">
        <v>4</v>
      </c>
      <c r="W237" s="388">
        <v>11</v>
      </c>
      <c r="X237" s="388">
        <v>1</v>
      </c>
      <c r="Y237" s="388">
        <v>8</v>
      </c>
      <c r="Z237" s="388">
        <v>1</v>
      </c>
      <c r="AA237" s="388">
        <v>0</v>
      </c>
      <c r="AB237" s="388">
        <v>0</v>
      </c>
      <c r="AC237" s="388">
        <v>77</v>
      </c>
      <c r="AD237" s="388">
        <v>83</v>
      </c>
      <c r="AE237" s="388">
        <v>7.48</v>
      </c>
      <c r="AF237" s="548">
        <v>1.56</v>
      </c>
      <c r="AG237" s="557">
        <v>8.1</v>
      </c>
      <c r="AH237" s="557">
        <v>2.2000000000000002</v>
      </c>
      <c r="AI237" s="557">
        <v>5.9</v>
      </c>
      <c r="AJ237" s="557">
        <v>4.3</v>
      </c>
      <c r="AK237" s="557">
        <v>0.73</v>
      </c>
      <c r="AM237" s="388">
        <v>12</v>
      </c>
      <c r="AN237" s="388">
        <v>0</v>
      </c>
      <c r="AO237" s="388">
        <v>2</v>
      </c>
      <c r="AP237" s="388">
        <v>0</v>
      </c>
      <c r="AQ237" s="388">
        <v>0</v>
      </c>
      <c r="AR237" s="388">
        <v>0</v>
      </c>
      <c r="AS237" s="388">
        <v>1</v>
      </c>
      <c r="AT237" s="388">
        <v>4</v>
      </c>
      <c r="AU237" s="388">
        <v>0</v>
      </c>
      <c r="AV237" s="548">
        <v>0.16700000000000001</v>
      </c>
      <c r="AW237" s="548">
        <v>0.35299999999999998</v>
      </c>
      <c r="AX237" s="548">
        <v>0.16700000000000001</v>
      </c>
      <c r="AY237" s="548">
        <v>0.52</v>
      </c>
      <c r="BA237" s="388">
        <v>51</v>
      </c>
      <c r="BB237" s="388">
        <v>0</v>
      </c>
      <c r="BC237" s="388">
        <v>13</v>
      </c>
      <c r="BD237" s="388">
        <v>2</v>
      </c>
      <c r="BE237" s="388">
        <v>1</v>
      </c>
      <c r="BF237" s="388">
        <v>4</v>
      </c>
      <c r="BG237" s="388">
        <v>12</v>
      </c>
      <c r="BH237" s="388">
        <v>7</v>
      </c>
      <c r="BI237" s="388">
        <v>8</v>
      </c>
      <c r="BJ237" s="548">
        <v>0.255</v>
      </c>
      <c r="BK237" s="548">
        <v>0.35599999999999998</v>
      </c>
      <c r="BL237" s="548">
        <v>0.56899999999999995</v>
      </c>
      <c r="BM237" s="548">
        <v>0.92500000000000004</v>
      </c>
    </row>
    <row r="238" spans="1:65">
      <c r="A238" s="272" t="s">
        <v>10443</v>
      </c>
      <c r="B238" s="388" t="s">
        <v>10444</v>
      </c>
      <c r="C238" s="388" t="s">
        <v>10193</v>
      </c>
      <c r="D238" s="388">
        <v>25</v>
      </c>
      <c r="E238" s="388" t="s">
        <v>36</v>
      </c>
      <c r="F238" s="388" t="s">
        <v>34</v>
      </c>
      <c r="G238" s="388" t="s">
        <v>10</v>
      </c>
      <c r="H238" s="388">
        <v>0</v>
      </c>
      <c r="I238" s="388">
        <v>0</v>
      </c>
      <c r="J238" s="548">
        <v>0</v>
      </c>
      <c r="K238" s="556">
        <v>0.54</v>
      </c>
      <c r="L238" s="388">
        <v>13</v>
      </c>
      <c r="M238" s="388">
        <v>0</v>
      </c>
      <c r="N238" s="388">
        <v>3</v>
      </c>
      <c r="O238" s="388">
        <v>0</v>
      </c>
      <c r="P238" s="388">
        <v>0</v>
      </c>
      <c r="Q238" s="388">
        <v>0</v>
      </c>
      <c r="R238" s="557">
        <v>16.667000000000002</v>
      </c>
      <c r="S238" s="388">
        <v>8</v>
      </c>
      <c r="T238" s="388">
        <v>1</v>
      </c>
      <c r="U238" s="388">
        <v>1</v>
      </c>
      <c r="V238" s="388">
        <v>1</v>
      </c>
      <c r="W238" s="388">
        <v>5</v>
      </c>
      <c r="X238" s="388">
        <v>0</v>
      </c>
      <c r="Y238" s="388">
        <v>14</v>
      </c>
      <c r="Z238" s="388">
        <v>0</v>
      </c>
      <c r="AA238" s="388">
        <v>0</v>
      </c>
      <c r="AB238" s="388">
        <v>1</v>
      </c>
      <c r="AC238" s="388">
        <v>62</v>
      </c>
      <c r="AD238" s="388">
        <v>784</v>
      </c>
      <c r="AE238" s="388">
        <v>3.16</v>
      </c>
      <c r="AF238" s="548">
        <v>0.78</v>
      </c>
      <c r="AG238" s="557">
        <v>4.3</v>
      </c>
      <c r="AH238" s="557">
        <v>0.5</v>
      </c>
      <c r="AI238" s="557">
        <v>2.7</v>
      </c>
      <c r="AJ238" s="557">
        <v>7.6</v>
      </c>
      <c r="AK238" s="557">
        <v>2.8</v>
      </c>
      <c r="AM238" s="388">
        <v>25</v>
      </c>
      <c r="AN238" s="388">
        <v>0</v>
      </c>
      <c r="AO238" s="388">
        <v>2</v>
      </c>
      <c r="AP238" s="388">
        <v>1</v>
      </c>
      <c r="AQ238" s="388">
        <v>0</v>
      </c>
      <c r="AR238" s="388">
        <v>0</v>
      </c>
      <c r="AS238" s="388">
        <v>0</v>
      </c>
      <c r="AT238" s="388">
        <v>2</v>
      </c>
      <c r="AU238" s="388">
        <v>7</v>
      </c>
      <c r="AV238" s="548">
        <v>0.08</v>
      </c>
      <c r="AW238" s="548">
        <v>0.14799999999999999</v>
      </c>
      <c r="AX238" s="548">
        <v>0.12</v>
      </c>
      <c r="AY238" s="548">
        <v>0.26800000000000002</v>
      </c>
      <c r="BA238" s="388">
        <v>32</v>
      </c>
      <c r="BB238" s="388">
        <v>0</v>
      </c>
      <c r="BC238" s="388">
        <v>6</v>
      </c>
      <c r="BD238" s="388">
        <v>1</v>
      </c>
      <c r="BE238" s="388">
        <v>0</v>
      </c>
      <c r="BF238" s="388">
        <v>1</v>
      </c>
      <c r="BG238" s="388">
        <v>5</v>
      </c>
      <c r="BH238" s="388">
        <v>3</v>
      </c>
      <c r="BI238" s="388">
        <v>7</v>
      </c>
      <c r="BJ238" s="548">
        <v>0.188</v>
      </c>
      <c r="BK238" s="548">
        <v>0.25700000000000001</v>
      </c>
      <c r="BL238" s="548">
        <v>0.313</v>
      </c>
      <c r="BM238" s="548">
        <v>0.56999999999999995</v>
      </c>
    </row>
    <row r="239" spans="1:65">
      <c r="A239" s="272" t="s">
        <v>10445</v>
      </c>
      <c r="B239" s="388" t="s">
        <v>10446</v>
      </c>
      <c r="C239" s="388" t="s">
        <v>10193</v>
      </c>
      <c r="D239" s="388">
        <v>26</v>
      </c>
      <c r="E239" s="388" t="s">
        <v>124</v>
      </c>
      <c r="F239" s="388" t="s">
        <v>43</v>
      </c>
      <c r="G239" s="388" t="s">
        <v>10</v>
      </c>
      <c r="H239" s="388">
        <v>0</v>
      </c>
      <c r="I239" s="388">
        <v>4</v>
      </c>
      <c r="J239" s="548">
        <v>0</v>
      </c>
      <c r="K239" s="556">
        <v>6.06</v>
      </c>
      <c r="L239" s="388">
        <v>4</v>
      </c>
      <c r="M239" s="388">
        <v>4</v>
      </c>
      <c r="N239" s="388">
        <v>0</v>
      </c>
      <c r="O239" s="388">
        <v>0</v>
      </c>
      <c r="P239" s="388">
        <v>0</v>
      </c>
      <c r="Q239" s="388">
        <v>0</v>
      </c>
      <c r="R239" s="557">
        <v>16.332999999999998</v>
      </c>
      <c r="S239" s="388">
        <v>16</v>
      </c>
      <c r="T239" s="388">
        <v>11</v>
      </c>
      <c r="U239" s="388">
        <v>11</v>
      </c>
      <c r="V239" s="388">
        <v>2</v>
      </c>
      <c r="W239" s="388">
        <v>13</v>
      </c>
      <c r="X239" s="388">
        <v>0</v>
      </c>
      <c r="Y239" s="388">
        <v>12</v>
      </c>
      <c r="Z239" s="388">
        <v>2</v>
      </c>
      <c r="AA239" s="388">
        <v>0</v>
      </c>
      <c r="AB239" s="388">
        <v>0</v>
      </c>
      <c r="AC239" s="388">
        <v>77</v>
      </c>
      <c r="AD239" s="388">
        <v>61</v>
      </c>
      <c r="AE239" s="388">
        <v>6.04</v>
      </c>
      <c r="AF239" s="548">
        <v>1.776</v>
      </c>
      <c r="AG239" s="557">
        <v>8.8000000000000007</v>
      </c>
      <c r="AH239" s="557">
        <v>1.1000000000000001</v>
      </c>
      <c r="AI239" s="557">
        <v>7.2</v>
      </c>
      <c r="AJ239" s="557">
        <v>6.6</v>
      </c>
      <c r="AK239" s="557">
        <v>0.92</v>
      </c>
      <c r="AM239" s="388">
        <v>32</v>
      </c>
      <c r="AN239" s="388">
        <v>0</v>
      </c>
      <c r="AO239" s="388">
        <v>8</v>
      </c>
      <c r="AP239" s="388">
        <v>3</v>
      </c>
      <c r="AQ239" s="388">
        <v>0</v>
      </c>
      <c r="AR239" s="388">
        <v>0</v>
      </c>
      <c r="AS239" s="388">
        <v>3</v>
      </c>
      <c r="AT239" s="388">
        <v>11</v>
      </c>
      <c r="AU239" s="388">
        <v>6</v>
      </c>
      <c r="AV239" s="548">
        <v>0.25</v>
      </c>
      <c r="AW239" s="548">
        <v>0.432</v>
      </c>
      <c r="AX239" s="548">
        <v>0.34399999999999997</v>
      </c>
      <c r="AY239" s="548">
        <v>0.77600000000000002</v>
      </c>
      <c r="BA239" s="388">
        <v>27</v>
      </c>
      <c r="BB239" s="388">
        <v>0</v>
      </c>
      <c r="BC239" s="388">
        <v>8</v>
      </c>
      <c r="BD239" s="388">
        <v>2</v>
      </c>
      <c r="BE239" s="388">
        <v>0</v>
      </c>
      <c r="BF239" s="388">
        <v>2</v>
      </c>
      <c r="BG239" s="388">
        <v>6</v>
      </c>
      <c r="BH239" s="388">
        <v>2</v>
      </c>
      <c r="BI239" s="388">
        <v>6</v>
      </c>
      <c r="BJ239" s="548">
        <v>0.29599999999999999</v>
      </c>
      <c r="BK239" s="548">
        <v>0.36399999999999999</v>
      </c>
      <c r="BL239" s="548">
        <v>0.59299999999999997</v>
      </c>
      <c r="BM239" s="548">
        <v>0.95699999999999996</v>
      </c>
    </row>
    <row r="240" spans="1:65">
      <c r="A240" s="272" t="s">
        <v>10447</v>
      </c>
      <c r="B240" s="388" t="s">
        <v>10448</v>
      </c>
      <c r="C240" s="388" t="s">
        <v>10193</v>
      </c>
      <c r="D240" s="388">
        <v>25</v>
      </c>
      <c r="E240" s="388" t="s">
        <v>38</v>
      </c>
      <c r="F240" s="388" t="s">
        <v>34</v>
      </c>
      <c r="G240" s="388" t="s">
        <v>10</v>
      </c>
      <c r="H240" s="388">
        <v>0</v>
      </c>
      <c r="I240" s="388">
        <v>1</v>
      </c>
      <c r="J240" s="548">
        <v>0</v>
      </c>
      <c r="K240" s="556">
        <v>3.31</v>
      </c>
      <c r="L240" s="388">
        <v>16</v>
      </c>
      <c r="M240" s="388">
        <v>0</v>
      </c>
      <c r="N240" s="388">
        <v>4</v>
      </c>
      <c r="O240" s="388">
        <v>0</v>
      </c>
      <c r="P240" s="388">
        <v>0</v>
      </c>
      <c r="Q240" s="388">
        <v>4</v>
      </c>
      <c r="R240" s="557">
        <v>16.332999999999998</v>
      </c>
      <c r="S240" s="388">
        <v>15</v>
      </c>
      <c r="T240" s="388">
        <v>7</v>
      </c>
      <c r="U240" s="388">
        <v>6</v>
      </c>
      <c r="V240" s="388">
        <v>0</v>
      </c>
      <c r="W240" s="388">
        <v>5</v>
      </c>
      <c r="X240" s="388">
        <v>0</v>
      </c>
      <c r="Y240" s="388">
        <v>20</v>
      </c>
      <c r="Z240" s="388">
        <v>0</v>
      </c>
      <c r="AA240" s="388">
        <v>1</v>
      </c>
      <c r="AB240" s="388">
        <v>0</v>
      </c>
      <c r="AC240" s="388">
        <v>70</v>
      </c>
      <c r="AD240" s="388">
        <v>128</v>
      </c>
      <c r="AE240" s="388">
        <v>1.63</v>
      </c>
      <c r="AF240" s="548">
        <v>1.224</v>
      </c>
      <c r="AG240" s="557">
        <v>8.3000000000000007</v>
      </c>
      <c r="AH240" s="557">
        <v>0</v>
      </c>
      <c r="AI240" s="557">
        <v>2.8</v>
      </c>
      <c r="AJ240" s="557">
        <v>11</v>
      </c>
      <c r="AK240" s="557">
        <v>4</v>
      </c>
      <c r="AM240" s="388">
        <v>30</v>
      </c>
      <c r="AN240" s="388">
        <v>0</v>
      </c>
      <c r="AO240" s="388">
        <v>9</v>
      </c>
      <c r="AP240" s="388">
        <v>4</v>
      </c>
      <c r="AQ240" s="388">
        <v>0</v>
      </c>
      <c r="AR240" s="388">
        <v>0</v>
      </c>
      <c r="AS240" s="388">
        <v>3</v>
      </c>
      <c r="AT240" s="388">
        <v>3</v>
      </c>
      <c r="AU240" s="388">
        <v>9</v>
      </c>
      <c r="AV240" s="548">
        <v>0.3</v>
      </c>
      <c r="AW240" s="548">
        <v>0.36399999999999999</v>
      </c>
      <c r="AX240" s="548">
        <v>0.433</v>
      </c>
      <c r="AY240" s="548">
        <v>0.79700000000000004</v>
      </c>
      <c r="BA240" s="388">
        <v>33</v>
      </c>
      <c r="BB240" s="388">
        <v>0</v>
      </c>
      <c r="BC240" s="388">
        <v>6</v>
      </c>
      <c r="BD240" s="388">
        <v>0</v>
      </c>
      <c r="BE240" s="388">
        <v>0</v>
      </c>
      <c r="BF240" s="388">
        <v>0</v>
      </c>
      <c r="BG240" s="388">
        <v>5</v>
      </c>
      <c r="BH240" s="388">
        <v>2</v>
      </c>
      <c r="BI240" s="388">
        <v>11</v>
      </c>
      <c r="BJ240" s="548">
        <v>0.182</v>
      </c>
      <c r="BK240" s="548">
        <v>0.222</v>
      </c>
      <c r="BL240" s="548">
        <v>0.182</v>
      </c>
      <c r="BM240" s="548">
        <v>0.40400000000000003</v>
      </c>
    </row>
    <row r="241" spans="1:65">
      <c r="A241" s="272" t="s">
        <v>8404</v>
      </c>
      <c r="B241" s="388" t="s">
        <v>8405</v>
      </c>
      <c r="C241" s="388" t="s">
        <v>10193</v>
      </c>
      <c r="D241" s="388">
        <v>25</v>
      </c>
      <c r="E241" s="388" t="s">
        <v>51</v>
      </c>
      <c r="F241" s="388" t="s">
        <v>52</v>
      </c>
      <c r="G241" s="388" t="s">
        <v>35</v>
      </c>
      <c r="H241" s="388">
        <v>0</v>
      </c>
      <c r="I241" s="388">
        <v>1</v>
      </c>
      <c r="J241" s="548">
        <v>0</v>
      </c>
      <c r="K241" s="556">
        <v>4.96</v>
      </c>
      <c r="L241" s="388">
        <v>15</v>
      </c>
      <c r="M241" s="388">
        <v>0</v>
      </c>
      <c r="N241" s="388">
        <v>5</v>
      </c>
      <c r="O241" s="388">
        <v>0</v>
      </c>
      <c r="P241" s="388">
        <v>0</v>
      </c>
      <c r="Q241" s="388">
        <v>0</v>
      </c>
      <c r="R241" s="557">
        <v>16.332999999999998</v>
      </c>
      <c r="S241" s="388">
        <v>12</v>
      </c>
      <c r="T241" s="388">
        <v>10</v>
      </c>
      <c r="U241" s="388">
        <v>9</v>
      </c>
      <c r="V241" s="388">
        <v>1</v>
      </c>
      <c r="W241" s="388">
        <v>19</v>
      </c>
      <c r="X241" s="388">
        <v>2</v>
      </c>
      <c r="Y241" s="388">
        <v>18</v>
      </c>
      <c r="Z241" s="388">
        <v>1</v>
      </c>
      <c r="AA241" s="388">
        <v>0</v>
      </c>
      <c r="AB241" s="388">
        <v>2</v>
      </c>
      <c r="AC241" s="388">
        <v>79</v>
      </c>
      <c r="AD241" s="388">
        <v>93</v>
      </c>
      <c r="AE241" s="388">
        <v>5.43</v>
      </c>
      <c r="AF241" s="548">
        <v>1.8979999999999999</v>
      </c>
      <c r="AG241" s="557">
        <v>6.6</v>
      </c>
      <c r="AH241" s="557">
        <v>0.6</v>
      </c>
      <c r="AI241" s="557">
        <v>10.5</v>
      </c>
      <c r="AJ241" s="557">
        <v>9.9</v>
      </c>
      <c r="AK241" s="557">
        <v>0.95</v>
      </c>
      <c r="AM241" s="388">
        <v>12</v>
      </c>
      <c r="AN241" s="388">
        <v>0</v>
      </c>
      <c r="AO241" s="388">
        <v>3</v>
      </c>
      <c r="AP241" s="388">
        <v>1</v>
      </c>
      <c r="AQ241" s="388">
        <v>0</v>
      </c>
      <c r="AR241" s="388">
        <v>0</v>
      </c>
      <c r="AS241" s="388">
        <v>2</v>
      </c>
      <c r="AT241" s="388">
        <v>6</v>
      </c>
      <c r="AU241" s="388">
        <v>3</v>
      </c>
      <c r="AV241" s="548">
        <v>0.25</v>
      </c>
      <c r="AW241" s="548">
        <v>0.47599999999999998</v>
      </c>
      <c r="AX241" s="548">
        <v>0.33300000000000002</v>
      </c>
      <c r="AY241" s="548">
        <v>0.80900000000000005</v>
      </c>
      <c r="BA241" s="388">
        <v>44</v>
      </c>
      <c r="BB241" s="388">
        <v>0</v>
      </c>
      <c r="BC241" s="388">
        <v>9</v>
      </c>
      <c r="BD241" s="388">
        <v>2</v>
      </c>
      <c r="BE241" s="388">
        <v>0</v>
      </c>
      <c r="BF241" s="388">
        <v>1</v>
      </c>
      <c r="BG241" s="388">
        <v>9</v>
      </c>
      <c r="BH241" s="388">
        <v>13</v>
      </c>
      <c r="BI241" s="388">
        <v>15</v>
      </c>
      <c r="BJ241" s="548">
        <v>0.20499999999999999</v>
      </c>
      <c r="BK241" s="548">
        <v>0.379</v>
      </c>
      <c r="BL241" s="548">
        <v>0.318</v>
      </c>
      <c r="BM241" s="548">
        <v>0.69699999999999995</v>
      </c>
    </row>
    <row r="242" spans="1:65">
      <c r="A242" s="272" t="s">
        <v>8309</v>
      </c>
      <c r="B242" s="388" t="s">
        <v>8310</v>
      </c>
      <c r="C242" s="388" t="s">
        <v>10193</v>
      </c>
      <c r="D242" s="388">
        <v>25</v>
      </c>
      <c r="E242" s="388" t="s">
        <v>68</v>
      </c>
      <c r="F242" s="388" t="s">
        <v>43</v>
      </c>
      <c r="G242" s="388" t="s">
        <v>10</v>
      </c>
      <c r="H242" s="388">
        <v>1</v>
      </c>
      <c r="I242" s="388">
        <v>3</v>
      </c>
      <c r="J242" s="548">
        <v>0.25</v>
      </c>
      <c r="K242" s="556">
        <v>3.31</v>
      </c>
      <c r="L242" s="388">
        <v>21</v>
      </c>
      <c r="M242" s="388">
        <v>0</v>
      </c>
      <c r="N242" s="388">
        <v>6</v>
      </c>
      <c r="O242" s="388">
        <v>0</v>
      </c>
      <c r="P242" s="388">
        <v>0</v>
      </c>
      <c r="Q242" s="388">
        <v>1</v>
      </c>
      <c r="R242" s="557">
        <v>16.332999999999998</v>
      </c>
      <c r="S242" s="388">
        <v>13</v>
      </c>
      <c r="T242" s="388">
        <v>6</v>
      </c>
      <c r="U242" s="388">
        <v>6</v>
      </c>
      <c r="V242" s="388">
        <v>1</v>
      </c>
      <c r="W242" s="388">
        <v>10</v>
      </c>
      <c r="X242" s="388">
        <v>1</v>
      </c>
      <c r="Y242" s="388">
        <v>9</v>
      </c>
      <c r="Z242" s="388">
        <v>0</v>
      </c>
      <c r="AA242" s="388">
        <v>0</v>
      </c>
      <c r="AB242" s="388">
        <v>0</v>
      </c>
      <c r="AC242" s="388">
        <v>71</v>
      </c>
      <c r="AD242" s="388">
        <v>131</v>
      </c>
      <c r="AE242" s="388">
        <v>4.6900000000000004</v>
      </c>
      <c r="AF242" s="548">
        <v>1.4079999999999999</v>
      </c>
      <c r="AG242" s="557">
        <v>7.2</v>
      </c>
      <c r="AH242" s="557">
        <v>0.6</v>
      </c>
      <c r="AI242" s="557">
        <v>5.5</v>
      </c>
      <c r="AJ242" s="557">
        <v>5</v>
      </c>
      <c r="AK242" s="557">
        <v>0.9</v>
      </c>
      <c r="AM242" s="388">
        <v>21</v>
      </c>
      <c r="AN242" s="388">
        <v>0</v>
      </c>
      <c r="AO242" s="388">
        <v>2</v>
      </c>
      <c r="AP242" s="388">
        <v>0</v>
      </c>
      <c r="AQ242" s="388">
        <v>0</v>
      </c>
      <c r="AR242" s="388">
        <v>0</v>
      </c>
      <c r="AS242" s="388">
        <v>0</v>
      </c>
      <c r="AT242" s="388">
        <v>6</v>
      </c>
      <c r="AU242" s="388">
        <v>3</v>
      </c>
      <c r="AV242" s="548">
        <v>9.5000000000000001E-2</v>
      </c>
      <c r="AW242" s="548">
        <v>0.29599999999999999</v>
      </c>
      <c r="AX242" s="548">
        <v>9.5000000000000001E-2</v>
      </c>
      <c r="AY242" s="548">
        <v>0.39100000000000001</v>
      </c>
      <c r="BA242" s="388">
        <v>39</v>
      </c>
      <c r="BB242" s="388">
        <v>0</v>
      </c>
      <c r="BC242" s="388">
        <v>11</v>
      </c>
      <c r="BD242" s="388">
        <v>1</v>
      </c>
      <c r="BE242" s="388">
        <v>0</v>
      </c>
      <c r="BF242" s="388">
        <v>1</v>
      </c>
      <c r="BG242" s="388">
        <v>5</v>
      </c>
      <c r="BH242" s="388">
        <v>4</v>
      </c>
      <c r="BI242" s="388">
        <v>6</v>
      </c>
      <c r="BJ242" s="548">
        <v>0.28199999999999997</v>
      </c>
      <c r="BK242" s="548">
        <v>0.34100000000000003</v>
      </c>
      <c r="BL242" s="548">
        <v>0.38500000000000001</v>
      </c>
      <c r="BM242" s="548">
        <v>0.72599999999999998</v>
      </c>
    </row>
    <row r="243" spans="1:65">
      <c r="A243" s="272" t="s">
        <v>8382</v>
      </c>
      <c r="B243" s="388" t="s">
        <v>8383</v>
      </c>
      <c r="C243" s="388" t="s">
        <v>10193</v>
      </c>
      <c r="D243" s="388">
        <v>26</v>
      </c>
      <c r="E243" s="388" t="s">
        <v>48</v>
      </c>
      <c r="F243" s="388" t="s">
        <v>43</v>
      </c>
      <c r="G243" s="388" t="s">
        <v>10</v>
      </c>
      <c r="H243" s="388">
        <v>0</v>
      </c>
      <c r="I243" s="388">
        <v>0</v>
      </c>
      <c r="J243" s="548">
        <v>0</v>
      </c>
      <c r="K243" s="556">
        <v>1.65</v>
      </c>
      <c r="L243" s="388">
        <v>15</v>
      </c>
      <c r="M243" s="388">
        <v>0</v>
      </c>
      <c r="N243" s="388">
        <v>3</v>
      </c>
      <c r="O243" s="388">
        <v>0</v>
      </c>
      <c r="P243" s="388">
        <v>0</v>
      </c>
      <c r="Q243" s="388">
        <v>0</v>
      </c>
      <c r="R243" s="557">
        <v>16.332999999999998</v>
      </c>
      <c r="S243" s="388">
        <v>8</v>
      </c>
      <c r="T243" s="388">
        <v>3</v>
      </c>
      <c r="U243" s="388">
        <v>3</v>
      </c>
      <c r="V243" s="388">
        <v>1</v>
      </c>
      <c r="W243" s="388">
        <v>10</v>
      </c>
      <c r="X243" s="388">
        <v>1</v>
      </c>
      <c r="Y243" s="388">
        <v>17</v>
      </c>
      <c r="Z243" s="388">
        <v>2</v>
      </c>
      <c r="AA243" s="388">
        <v>0</v>
      </c>
      <c r="AB243" s="388">
        <v>0</v>
      </c>
      <c r="AC243" s="388">
        <v>69</v>
      </c>
      <c r="AD243" s="388">
        <v>267</v>
      </c>
      <c r="AE243" s="388">
        <v>4.08</v>
      </c>
      <c r="AF243" s="548">
        <v>1.1020000000000001</v>
      </c>
      <c r="AG243" s="557">
        <v>4.4000000000000004</v>
      </c>
      <c r="AH243" s="557">
        <v>0.6</v>
      </c>
      <c r="AI243" s="557">
        <v>5.5</v>
      </c>
      <c r="AJ243" s="557">
        <v>9.4</v>
      </c>
      <c r="AK243" s="557">
        <v>1.7</v>
      </c>
      <c r="AM243" s="388">
        <v>24</v>
      </c>
      <c r="AN243" s="388">
        <v>0</v>
      </c>
      <c r="AO243" s="388">
        <v>4</v>
      </c>
      <c r="AP243" s="388">
        <v>0</v>
      </c>
      <c r="AQ243" s="388">
        <v>0</v>
      </c>
      <c r="AR243" s="388">
        <v>1</v>
      </c>
      <c r="AS243" s="388">
        <v>2</v>
      </c>
      <c r="AT243" s="388">
        <v>5</v>
      </c>
      <c r="AU243" s="388">
        <v>5</v>
      </c>
      <c r="AV243" s="548">
        <v>0.16700000000000001</v>
      </c>
      <c r="AW243" s="548">
        <v>0.3</v>
      </c>
      <c r="AX243" s="548">
        <v>0.29199999999999998</v>
      </c>
      <c r="AY243" s="548">
        <v>0.59199999999999997</v>
      </c>
      <c r="BA243" s="388">
        <v>31</v>
      </c>
      <c r="BB243" s="388">
        <v>0</v>
      </c>
      <c r="BC243" s="388">
        <v>4</v>
      </c>
      <c r="BD243" s="388">
        <v>0</v>
      </c>
      <c r="BE243" s="388">
        <v>0</v>
      </c>
      <c r="BF243" s="388">
        <v>0</v>
      </c>
      <c r="BG243" s="388">
        <v>2</v>
      </c>
      <c r="BH243" s="388">
        <v>5</v>
      </c>
      <c r="BI243" s="388">
        <v>12</v>
      </c>
      <c r="BJ243" s="548">
        <v>0.129</v>
      </c>
      <c r="BK243" s="548">
        <v>0.28199999999999997</v>
      </c>
      <c r="BL243" s="548">
        <v>0.129</v>
      </c>
      <c r="BM243" s="548">
        <v>0.41099999999999998</v>
      </c>
    </row>
    <row r="244" spans="1:65">
      <c r="A244" s="272" t="s">
        <v>10449</v>
      </c>
      <c r="B244" s="388" t="s">
        <v>10450</v>
      </c>
      <c r="C244" s="388" t="s">
        <v>10193</v>
      </c>
      <c r="D244" s="388">
        <v>25</v>
      </c>
      <c r="E244" s="388" t="s">
        <v>88</v>
      </c>
      <c r="F244" s="388" t="s">
        <v>34</v>
      </c>
      <c r="G244" s="388" t="s">
        <v>10</v>
      </c>
      <c r="H244" s="388">
        <v>0</v>
      </c>
      <c r="I244" s="388">
        <v>2</v>
      </c>
      <c r="J244" s="548">
        <v>0</v>
      </c>
      <c r="K244" s="556">
        <v>6.06</v>
      </c>
      <c r="L244" s="388">
        <v>4</v>
      </c>
      <c r="M244" s="388">
        <v>3</v>
      </c>
      <c r="N244" s="388">
        <v>0</v>
      </c>
      <c r="O244" s="388">
        <v>0</v>
      </c>
      <c r="P244" s="388">
        <v>0</v>
      </c>
      <c r="Q244" s="388">
        <v>0</v>
      </c>
      <c r="R244" s="557">
        <v>16.332999999999998</v>
      </c>
      <c r="S244" s="388">
        <v>17</v>
      </c>
      <c r="T244" s="388">
        <v>11</v>
      </c>
      <c r="U244" s="388">
        <v>11</v>
      </c>
      <c r="V244" s="388">
        <v>1</v>
      </c>
      <c r="W244" s="388">
        <v>4</v>
      </c>
      <c r="X244" s="388">
        <v>0</v>
      </c>
      <c r="Y244" s="388">
        <v>15</v>
      </c>
      <c r="Z244" s="388">
        <v>0</v>
      </c>
      <c r="AA244" s="388">
        <v>1</v>
      </c>
      <c r="AB244" s="388">
        <v>1</v>
      </c>
      <c r="AC244" s="388">
        <v>69</v>
      </c>
      <c r="AD244" s="388">
        <v>73</v>
      </c>
      <c r="AE244" s="388">
        <v>2.85</v>
      </c>
      <c r="AF244" s="548">
        <v>1.286</v>
      </c>
      <c r="AG244" s="557">
        <v>9.4</v>
      </c>
      <c r="AH244" s="557">
        <v>0.6</v>
      </c>
      <c r="AI244" s="557">
        <v>2.2000000000000002</v>
      </c>
      <c r="AJ244" s="557">
        <v>8.3000000000000007</v>
      </c>
      <c r="AK244" s="557">
        <v>3.75</v>
      </c>
      <c r="AM244" s="388">
        <v>36</v>
      </c>
      <c r="AN244" s="388">
        <v>0</v>
      </c>
      <c r="AO244" s="388">
        <v>10</v>
      </c>
      <c r="AP244" s="388">
        <v>2</v>
      </c>
      <c r="AQ244" s="388">
        <v>0</v>
      </c>
      <c r="AR244" s="388">
        <v>0</v>
      </c>
      <c r="AS244" s="388">
        <v>3</v>
      </c>
      <c r="AT244" s="388">
        <v>2</v>
      </c>
      <c r="AU244" s="388">
        <v>8</v>
      </c>
      <c r="AV244" s="548">
        <v>0.27800000000000002</v>
      </c>
      <c r="AW244" s="548">
        <v>0.316</v>
      </c>
      <c r="AX244" s="548">
        <v>0.33300000000000002</v>
      </c>
      <c r="AY244" s="548">
        <v>0.64900000000000002</v>
      </c>
      <c r="BA244" s="388">
        <v>29</v>
      </c>
      <c r="BB244" s="388">
        <v>0</v>
      </c>
      <c r="BC244" s="388">
        <v>7</v>
      </c>
      <c r="BD244" s="388">
        <v>1</v>
      </c>
      <c r="BE244" s="388">
        <v>0</v>
      </c>
      <c r="BF244" s="388">
        <v>1</v>
      </c>
      <c r="BG244" s="388">
        <v>6</v>
      </c>
      <c r="BH244" s="388">
        <v>2</v>
      </c>
      <c r="BI244" s="388">
        <v>7</v>
      </c>
      <c r="BJ244" s="548">
        <v>0.24099999999999999</v>
      </c>
      <c r="BK244" s="548">
        <v>0.28999999999999998</v>
      </c>
      <c r="BL244" s="548">
        <v>0.379</v>
      </c>
      <c r="BM244" s="548">
        <v>0.66900000000000004</v>
      </c>
    </row>
    <row r="245" spans="1:65">
      <c r="A245" s="272" t="s">
        <v>8105</v>
      </c>
      <c r="B245" s="388" t="s">
        <v>8106</v>
      </c>
      <c r="C245" s="388" t="s">
        <v>10193</v>
      </c>
      <c r="D245" s="388">
        <v>24</v>
      </c>
      <c r="E245" s="388" t="s">
        <v>51</v>
      </c>
      <c r="F245" s="388" t="s">
        <v>43</v>
      </c>
      <c r="G245" s="388" t="s">
        <v>10</v>
      </c>
      <c r="H245" s="388">
        <v>0</v>
      </c>
      <c r="I245" s="388">
        <v>0</v>
      </c>
      <c r="J245" s="548">
        <v>0</v>
      </c>
      <c r="K245" s="556">
        <v>7.47</v>
      </c>
      <c r="L245" s="388">
        <v>9</v>
      </c>
      <c r="M245" s="388">
        <v>0</v>
      </c>
      <c r="N245" s="388">
        <v>2</v>
      </c>
      <c r="O245" s="388">
        <v>0</v>
      </c>
      <c r="P245" s="388">
        <v>0</v>
      </c>
      <c r="Q245" s="388">
        <v>0</v>
      </c>
      <c r="R245" s="557">
        <v>15.667</v>
      </c>
      <c r="S245" s="388">
        <v>15</v>
      </c>
      <c r="T245" s="388">
        <v>13</v>
      </c>
      <c r="U245" s="388">
        <v>13</v>
      </c>
      <c r="V245" s="388">
        <v>3</v>
      </c>
      <c r="W245" s="388">
        <v>13</v>
      </c>
      <c r="X245" s="388">
        <v>1</v>
      </c>
      <c r="Y245" s="388">
        <v>16</v>
      </c>
      <c r="Z245" s="388">
        <v>2</v>
      </c>
      <c r="AA245" s="388">
        <v>0</v>
      </c>
      <c r="AB245" s="388">
        <v>0</v>
      </c>
      <c r="AC245" s="388">
        <v>77</v>
      </c>
      <c r="AD245" s="388">
        <v>57</v>
      </c>
      <c r="AE245" s="388">
        <v>6.48</v>
      </c>
      <c r="AF245" s="548">
        <v>1.7869999999999999</v>
      </c>
      <c r="AG245" s="557">
        <v>8.6</v>
      </c>
      <c r="AH245" s="557">
        <v>1.7</v>
      </c>
      <c r="AI245" s="557">
        <v>7.5</v>
      </c>
      <c r="AJ245" s="557">
        <v>9.1999999999999993</v>
      </c>
      <c r="AK245" s="557">
        <v>1.23</v>
      </c>
      <c r="AM245" s="388">
        <v>26</v>
      </c>
      <c r="AN245" s="388">
        <v>0</v>
      </c>
      <c r="AO245" s="388">
        <v>5</v>
      </c>
      <c r="AP245" s="388">
        <v>2</v>
      </c>
      <c r="AQ245" s="388">
        <v>0</v>
      </c>
      <c r="AR245" s="388">
        <v>1</v>
      </c>
      <c r="AS245" s="388">
        <v>7</v>
      </c>
      <c r="AT245" s="388">
        <v>11</v>
      </c>
      <c r="AU245" s="388">
        <v>5</v>
      </c>
      <c r="AV245" s="548">
        <v>0.192</v>
      </c>
      <c r="AW245" s="548">
        <v>0.432</v>
      </c>
      <c r="AX245" s="548">
        <v>0.38500000000000001</v>
      </c>
      <c r="AY245" s="548">
        <v>0.81699999999999995</v>
      </c>
      <c r="BA245" s="388">
        <v>36</v>
      </c>
      <c r="BB245" s="388">
        <v>0</v>
      </c>
      <c r="BC245" s="388">
        <v>10</v>
      </c>
      <c r="BD245" s="388">
        <v>1</v>
      </c>
      <c r="BE245" s="388">
        <v>0</v>
      </c>
      <c r="BF245" s="388">
        <v>2</v>
      </c>
      <c r="BG245" s="388">
        <v>7</v>
      </c>
      <c r="BH245" s="388">
        <v>2</v>
      </c>
      <c r="BI245" s="388">
        <v>11</v>
      </c>
      <c r="BJ245" s="548">
        <v>0.27800000000000002</v>
      </c>
      <c r="BK245" s="548">
        <v>0.35</v>
      </c>
      <c r="BL245" s="548">
        <v>0.47199999999999998</v>
      </c>
      <c r="BM245" s="548">
        <v>0.82199999999999995</v>
      </c>
    </row>
    <row r="246" spans="1:65">
      <c r="A246" s="272" t="s">
        <v>8441</v>
      </c>
      <c r="B246" s="388" t="s">
        <v>8442</v>
      </c>
      <c r="C246" s="388" t="s">
        <v>10193</v>
      </c>
      <c r="D246" s="388">
        <v>30</v>
      </c>
      <c r="E246" s="388" t="s">
        <v>97</v>
      </c>
      <c r="F246" s="388" t="s">
        <v>43</v>
      </c>
      <c r="G246" s="388" t="s">
        <v>10</v>
      </c>
      <c r="H246" s="388">
        <v>0</v>
      </c>
      <c r="I246" s="388">
        <v>0</v>
      </c>
      <c r="J246" s="548">
        <v>0</v>
      </c>
      <c r="K246" s="556">
        <v>2.93</v>
      </c>
      <c r="L246" s="388">
        <v>16</v>
      </c>
      <c r="M246" s="388">
        <v>0</v>
      </c>
      <c r="N246" s="388">
        <v>3</v>
      </c>
      <c r="O246" s="388">
        <v>0</v>
      </c>
      <c r="P246" s="388">
        <v>0</v>
      </c>
      <c r="Q246" s="388">
        <v>0</v>
      </c>
      <c r="R246" s="557">
        <v>15.333</v>
      </c>
      <c r="S246" s="388">
        <v>18</v>
      </c>
      <c r="T246" s="388">
        <v>6</v>
      </c>
      <c r="U246" s="388">
        <v>5</v>
      </c>
      <c r="V246" s="388">
        <v>1</v>
      </c>
      <c r="W246" s="388">
        <v>3</v>
      </c>
      <c r="X246" s="388">
        <v>0</v>
      </c>
      <c r="Y246" s="388">
        <v>14</v>
      </c>
      <c r="Z246" s="388">
        <v>0</v>
      </c>
      <c r="AA246" s="388">
        <v>0</v>
      </c>
      <c r="AB246" s="388">
        <v>2</v>
      </c>
      <c r="AC246" s="388">
        <v>62</v>
      </c>
      <c r="AD246" s="388">
        <v>149</v>
      </c>
      <c r="AE246" s="388">
        <v>2.77</v>
      </c>
      <c r="AF246" s="548">
        <v>1.37</v>
      </c>
      <c r="AG246" s="557">
        <v>10.6</v>
      </c>
      <c r="AH246" s="557">
        <v>0.6</v>
      </c>
      <c r="AI246" s="557">
        <v>1.8</v>
      </c>
      <c r="AJ246" s="557">
        <v>8.1999999999999993</v>
      </c>
      <c r="AK246" s="557">
        <v>4.67</v>
      </c>
      <c r="AM246" s="388">
        <v>24</v>
      </c>
      <c r="AN246" s="388">
        <v>0</v>
      </c>
      <c r="AO246" s="388">
        <v>8</v>
      </c>
      <c r="AP246" s="388">
        <v>0</v>
      </c>
      <c r="AQ246" s="388">
        <v>0</v>
      </c>
      <c r="AR246" s="388">
        <v>1</v>
      </c>
      <c r="AS246" s="388">
        <v>4</v>
      </c>
      <c r="AT246" s="388">
        <v>1</v>
      </c>
      <c r="AU246" s="388">
        <v>5</v>
      </c>
      <c r="AV246" s="548">
        <v>0.33300000000000002</v>
      </c>
      <c r="AW246" s="548">
        <v>0.36</v>
      </c>
      <c r="AX246" s="548">
        <v>0.45800000000000002</v>
      </c>
      <c r="AY246" s="548">
        <v>0.81799999999999995</v>
      </c>
      <c r="BA246" s="388">
        <v>35</v>
      </c>
      <c r="BB246" s="388">
        <v>0</v>
      </c>
      <c r="BC246" s="388">
        <v>10</v>
      </c>
      <c r="BD246" s="388">
        <v>2</v>
      </c>
      <c r="BE246" s="388">
        <v>0</v>
      </c>
      <c r="BF246" s="388">
        <v>0</v>
      </c>
      <c r="BG246" s="388">
        <v>3</v>
      </c>
      <c r="BH246" s="388">
        <v>2</v>
      </c>
      <c r="BI246" s="388">
        <v>9</v>
      </c>
      <c r="BJ246" s="548">
        <v>0.28599999999999998</v>
      </c>
      <c r="BK246" s="548">
        <v>0.32400000000000001</v>
      </c>
      <c r="BL246" s="548">
        <v>0.34300000000000003</v>
      </c>
      <c r="BM246" s="548">
        <v>0.66700000000000004</v>
      </c>
    </row>
    <row r="247" spans="1:65">
      <c r="A247" s="272" t="s">
        <v>8386</v>
      </c>
      <c r="B247" s="388" t="s">
        <v>8387</v>
      </c>
      <c r="C247" s="388" t="s">
        <v>10193</v>
      </c>
      <c r="D247" s="388">
        <v>27</v>
      </c>
      <c r="E247" s="388" t="s">
        <v>113</v>
      </c>
      <c r="F247" s="388" t="s">
        <v>43</v>
      </c>
      <c r="G247" s="388" t="s">
        <v>10</v>
      </c>
      <c r="H247" s="388">
        <v>0</v>
      </c>
      <c r="I247" s="388">
        <v>1</v>
      </c>
      <c r="J247" s="548">
        <v>0</v>
      </c>
      <c r="K247" s="556">
        <v>7.63</v>
      </c>
      <c r="L247" s="388">
        <v>14</v>
      </c>
      <c r="M247" s="388">
        <v>0</v>
      </c>
      <c r="N247" s="388">
        <v>11</v>
      </c>
      <c r="O247" s="388">
        <v>0</v>
      </c>
      <c r="P247" s="388">
        <v>0</v>
      </c>
      <c r="Q247" s="388">
        <v>0</v>
      </c>
      <c r="R247" s="557">
        <v>15.333</v>
      </c>
      <c r="S247" s="388">
        <v>25</v>
      </c>
      <c r="T247" s="388">
        <v>13</v>
      </c>
      <c r="U247" s="388">
        <v>13</v>
      </c>
      <c r="V247" s="388">
        <v>3</v>
      </c>
      <c r="W247" s="388">
        <v>2</v>
      </c>
      <c r="X247" s="388">
        <v>0</v>
      </c>
      <c r="Y247" s="388">
        <v>17</v>
      </c>
      <c r="Z247" s="388">
        <v>2</v>
      </c>
      <c r="AA247" s="388">
        <v>0</v>
      </c>
      <c r="AB247" s="388">
        <v>1</v>
      </c>
      <c r="AC247" s="388">
        <v>72</v>
      </c>
      <c r="AD247" s="388">
        <v>63</v>
      </c>
      <c r="AE247" s="388">
        <v>4.2699999999999996</v>
      </c>
      <c r="AF247" s="548">
        <v>1.7609999999999999</v>
      </c>
      <c r="AG247" s="557">
        <v>14.7</v>
      </c>
      <c r="AH247" s="557">
        <v>1.8</v>
      </c>
      <c r="AI247" s="557">
        <v>1.2</v>
      </c>
      <c r="AJ247" s="557">
        <v>10</v>
      </c>
      <c r="AK247" s="557">
        <v>8.5</v>
      </c>
      <c r="AM247" s="388">
        <v>32</v>
      </c>
      <c r="AN247" s="388">
        <v>0</v>
      </c>
      <c r="AO247" s="388">
        <v>9</v>
      </c>
      <c r="AP247" s="388">
        <v>3</v>
      </c>
      <c r="AQ247" s="388">
        <v>1</v>
      </c>
      <c r="AR247" s="388">
        <v>1</v>
      </c>
      <c r="AS247" s="388">
        <v>5</v>
      </c>
      <c r="AT247" s="388">
        <v>2</v>
      </c>
      <c r="AU247" s="388">
        <v>11</v>
      </c>
      <c r="AV247" s="548">
        <v>0.28100000000000003</v>
      </c>
      <c r="AW247" s="548">
        <v>0.34300000000000003</v>
      </c>
      <c r="AX247" s="548">
        <v>0.53100000000000003</v>
      </c>
      <c r="AY247" s="548">
        <v>0.874</v>
      </c>
      <c r="BA247" s="388">
        <v>36</v>
      </c>
      <c r="BB247" s="388">
        <v>0</v>
      </c>
      <c r="BC247" s="388">
        <v>16</v>
      </c>
      <c r="BD247" s="388">
        <v>6</v>
      </c>
      <c r="BE247" s="388">
        <v>0</v>
      </c>
      <c r="BF247" s="388">
        <v>2</v>
      </c>
      <c r="BG247" s="388">
        <v>9</v>
      </c>
      <c r="BH247" s="388">
        <v>0</v>
      </c>
      <c r="BI247" s="388">
        <v>6</v>
      </c>
      <c r="BJ247" s="548">
        <v>0.44400000000000001</v>
      </c>
      <c r="BK247" s="548">
        <v>0.45900000000000002</v>
      </c>
      <c r="BL247" s="548">
        <v>0.77800000000000002</v>
      </c>
      <c r="BM247" s="548">
        <v>1.2370000000000001</v>
      </c>
    </row>
    <row r="248" spans="1:65">
      <c r="A248" s="272" t="s">
        <v>10451</v>
      </c>
      <c r="B248" s="388" t="s">
        <v>10452</v>
      </c>
      <c r="C248" s="388" t="s">
        <v>10193</v>
      </c>
      <c r="D248" s="388">
        <v>25</v>
      </c>
      <c r="E248" s="388" t="s">
        <v>40</v>
      </c>
      <c r="F248" s="388" t="s">
        <v>34</v>
      </c>
      <c r="G248" s="388" t="s">
        <v>10</v>
      </c>
      <c r="H248" s="388">
        <v>1</v>
      </c>
      <c r="I248" s="388">
        <v>1</v>
      </c>
      <c r="J248" s="548">
        <v>0.5</v>
      </c>
      <c r="K248" s="556">
        <v>3.6</v>
      </c>
      <c r="L248" s="388">
        <v>6</v>
      </c>
      <c r="M248" s="388">
        <v>0</v>
      </c>
      <c r="N248" s="388">
        <v>3</v>
      </c>
      <c r="O248" s="388">
        <v>0</v>
      </c>
      <c r="P248" s="388">
        <v>0</v>
      </c>
      <c r="Q248" s="388">
        <v>0</v>
      </c>
      <c r="R248" s="557">
        <v>15</v>
      </c>
      <c r="S248" s="388">
        <v>16</v>
      </c>
      <c r="T248" s="388">
        <v>7</v>
      </c>
      <c r="U248" s="388">
        <v>6</v>
      </c>
      <c r="V248" s="388">
        <v>2</v>
      </c>
      <c r="W248" s="388">
        <v>3</v>
      </c>
      <c r="X248" s="388">
        <v>0</v>
      </c>
      <c r="Y248" s="388">
        <v>15</v>
      </c>
      <c r="Z248" s="388">
        <v>0</v>
      </c>
      <c r="AA248" s="388">
        <v>0</v>
      </c>
      <c r="AB248" s="388">
        <v>0</v>
      </c>
      <c r="AC248" s="388">
        <v>65</v>
      </c>
      <c r="AD248" s="388">
        <v>121</v>
      </c>
      <c r="AE248" s="388">
        <v>3.49</v>
      </c>
      <c r="AF248" s="548">
        <v>1.2669999999999999</v>
      </c>
      <c r="AG248" s="557">
        <v>9.6</v>
      </c>
      <c r="AH248" s="557">
        <v>1.2</v>
      </c>
      <c r="AI248" s="557">
        <v>1.8</v>
      </c>
      <c r="AJ248" s="557">
        <v>9</v>
      </c>
      <c r="AK248" s="557">
        <v>5</v>
      </c>
      <c r="AM248" s="388">
        <v>24</v>
      </c>
      <c r="AN248" s="388">
        <v>0</v>
      </c>
      <c r="AO248" s="388">
        <v>6</v>
      </c>
      <c r="AP248" s="388">
        <v>2</v>
      </c>
      <c r="AQ248" s="388">
        <v>0</v>
      </c>
      <c r="AR248" s="388">
        <v>0</v>
      </c>
      <c r="AS248" s="388">
        <v>1</v>
      </c>
      <c r="AT248" s="388">
        <v>1</v>
      </c>
      <c r="AU248" s="388">
        <v>5</v>
      </c>
      <c r="AV248" s="548">
        <v>0.25</v>
      </c>
      <c r="AW248" s="548">
        <v>0.28000000000000003</v>
      </c>
      <c r="AX248" s="548">
        <v>0.33300000000000002</v>
      </c>
      <c r="AY248" s="548">
        <v>0.61299999999999999</v>
      </c>
      <c r="BA248" s="388">
        <v>38</v>
      </c>
      <c r="BB248" s="388">
        <v>0</v>
      </c>
      <c r="BC248" s="388">
        <v>10</v>
      </c>
      <c r="BD248" s="388">
        <v>0</v>
      </c>
      <c r="BE248" s="388">
        <v>0</v>
      </c>
      <c r="BF248" s="388">
        <v>2</v>
      </c>
      <c r="BG248" s="388">
        <v>6</v>
      </c>
      <c r="BH248" s="388">
        <v>2</v>
      </c>
      <c r="BI248" s="388">
        <v>10</v>
      </c>
      <c r="BJ248" s="548">
        <v>0.26300000000000001</v>
      </c>
      <c r="BK248" s="548">
        <v>0.3</v>
      </c>
      <c r="BL248" s="548">
        <v>0.42099999999999999</v>
      </c>
      <c r="BM248" s="548">
        <v>0.72099999999999997</v>
      </c>
    </row>
    <row r="249" spans="1:65">
      <c r="A249" s="272" t="s">
        <v>10453</v>
      </c>
      <c r="B249" s="388" t="s">
        <v>10454</v>
      </c>
      <c r="C249" s="388" t="s">
        <v>10193</v>
      </c>
      <c r="D249" s="388">
        <v>26</v>
      </c>
      <c r="E249" s="388" t="s">
        <v>38</v>
      </c>
      <c r="F249" s="388" t="s">
        <v>34</v>
      </c>
      <c r="G249" s="388" t="s">
        <v>35</v>
      </c>
      <c r="H249" s="388">
        <v>0</v>
      </c>
      <c r="I249" s="388">
        <v>0</v>
      </c>
      <c r="J249" s="548">
        <v>0</v>
      </c>
      <c r="K249" s="556">
        <v>6</v>
      </c>
      <c r="L249" s="388">
        <v>17</v>
      </c>
      <c r="M249" s="388">
        <v>0</v>
      </c>
      <c r="N249" s="388">
        <v>1</v>
      </c>
      <c r="O249" s="388">
        <v>0</v>
      </c>
      <c r="P249" s="388">
        <v>0</v>
      </c>
      <c r="Q249" s="388">
        <v>0</v>
      </c>
      <c r="R249" s="557">
        <v>15</v>
      </c>
      <c r="S249" s="388">
        <v>17</v>
      </c>
      <c r="T249" s="388">
        <v>14</v>
      </c>
      <c r="U249" s="388">
        <v>10</v>
      </c>
      <c r="V249" s="388">
        <v>3</v>
      </c>
      <c r="W249" s="388">
        <v>8</v>
      </c>
      <c r="X249" s="388">
        <v>0</v>
      </c>
      <c r="Y249" s="388">
        <v>15</v>
      </c>
      <c r="Z249" s="388">
        <v>0</v>
      </c>
      <c r="AA249" s="388">
        <v>0</v>
      </c>
      <c r="AB249" s="388">
        <v>2</v>
      </c>
      <c r="AC249" s="388">
        <v>71</v>
      </c>
      <c r="AD249" s="388">
        <v>71</v>
      </c>
      <c r="AE249" s="388">
        <v>5.36</v>
      </c>
      <c r="AF249" s="548">
        <v>1.667</v>
      </c>
      <c r="AG249" s="557">
        <v>10.199999999999999</v>
      </c>
      <c r="AH249" s="557">
        <v>1.8</v>
      </c>
      <c r="AI249" s="557">
        <v>4.8</v>
      </c>
      <c r="AJ249" s="557">
        <v>9</v>
      </c>
      <c r="AK249" s="557">
        <v>1.88</v>
      </c>
      <c r="AM249" s="388">
        <v>23</v>
      </c>
      <c r="AN249" s="388">
        <v>0</v>
      </c>
      <c r="AO249" s="388">
        <v>7</v>
      </c>
      <c r="AP249" s="388">
        <v>1</v>
      </c>
      <c r="AQ249" s="388">
        <v>0</v>
      </c>
      <c r="AR249" s="388">
        <v>2</v>
      </c>
      <c r="AS249" s="388">
        <v>8</v>
      </c>
      <c r="AT249" s="388">
        <v>4</v>
      </c>
      <c r="AU249" s="388">
        <v>6</v>
      </c>
      <c r="AV249" s="548">
        <v>0.30399999999999999</v>
      </c>
      <c r="AW249" s="548">
        <v>0.40699999999999997</v>
      </c>
      <c r="AX249" s="548">
        <v>0.60899999999999999</v>
      </c>
      <c r="AY249" s="548">
        <v>1.016</v>
      </c>
      <c r="BA249" s="388">
        <v>40</v>
      </c>
      <c r="BB249" s="388">
        <v>0</v>
      </c>
      <c r="BC249" s="388">
        <v>10</v>
      </c>
      <c r="BD249" s="388">
        <v>2</v>
      </c>
      <c r="BE249" s="388">
        <v>0</v>
      </c>
      <c r="BF249" s="388">
        <v>1</v>
      </c>
      <c r="BG249" s="388">
        <v>3</v>
      </c>
      <c r="BH249" s="388">
        <v>4</v>
      </c>
      <c r="BI249" s="388">
        <v>9</v>
      </c>
      <c r="BJ249" s="548">
        <v>0.25</v>
      </c>
      <c r="BK249" s="548">
        <v>0.318</v>
      </c>
      <c r="BL249" s="548">
        <v>0.375</v>
      </c>
      <c r="BM249" s="548">
        <v>0.69299999999999995</v>
      </c>
    </row>
    <row r="250" spans="1:65">
      <c r="A250" s="272" t="s">
        <v>10455</v>
      </c>
      <c r="B250" s="388" t="s">
        <v>10456</v>
      </c>
      <c r="C250" s="388" t="s">
        <v>10193</v>
      </c>
      <c r="D250" s="388">
        <v>24</v>
      </c>
      <c r="E250" s="388" t="s">
        <v>128</v>
      </c>
      <c r="F250" s="388" t="s">
        <v>43</v>
      </c>
      <c r="G250" s="388" t="s">
        <v>10</v>
      </c>
      <c r="H250" s="388">
        <v>0</v>
      </c>
      <c r="I250" s="388">
        <v>3</v>
      </c>
      <c r="J250" s="548">
        <v>0</v>
      </c>
      <c r="K250" s="556">
        <v>9.6</v>
      </c>
      <c r="L250" s="388">
        <v>4</v>
      </c>
      <c r="M250" s="388">
        <v>3</v>
      </c>
      <c r="N250" s="388">
        <v>1</v>
      </c>
      <c r="O250" s="388">
        <v>0</v>
      </c>
      <c r="P250" s="388">
        <v>0</v>
      </c>
      <c r="Q250" s="388">
        <v>0</v>
      </c>
      <c r="R250" s="557">
        <v>15</v>
      </c>
      <c r="S250" s="388">
        <v>22</v>
      </c>
      <c r="T250" s="388">
        <v>16</v>
      </c>
      <c r="U250" s="388">
        <v>16</v>
      </c>
      <c r="V250" s="388">
        <v>4</v>
      </c>
      <c r="W250" s="388">
        <v>10</v>
      </c>
      <c r="X250" s="388">
        <v>1</v>
      </c>
      <c r="Y250" s="388">
        <v>12</v>
      </c>
      <c r="Z250" s="388">
        <v>0</v>
      </c>
      <c r="AA250" s="388">
        <v>0</v>
      </c>
      <c r="AB250" s="388">
        <v>0</v>
      </c>
      <c r="AC250" s="388">
        <v>76</v>
      </c>
      <c r="AD250" s="388">
        <v>41</v>
      </c>
      <c r="AE250" s="388">
        <v>7.03</v>
      </c>
      <c r="AF250" s="548">
        <v>2.133</v>
      </c>
      <c r="AG250" s="557">
        <v>13.2</v>
      </c>
      <c r="AH250" s="557">
        <v>2.4</v>
      </c>
      <c r="AI250" s="557">
        <v>6</v>
      </c>
      <c r="AJ250" s="557">
        <v>7.2</v>
      </c>
      <c r="AK250" s="557">
        <v>1.2</v>
      </c>
      <c r="AM250" s="388">
        <v>38</v>
      </c>
      <c r="AN250" s="388">
        <v>0</v>
      </c>
      <c r="AO250" s="388">
        <v>15</v>
      </c>
      <c r="AP250" s="388">
        <v>4</v>
      </c>
      <c r="AQ250" s="388">
        <v>1</v>
      </c>
      <c r="AR250" s="388">
        <v>3</v>
      </c>
      <c r="AS250" s="388">
        <v>9</v>
      </c>
      <c r="AT250" s="388">
        <v>8</v>
      </c>
      <c r="AU250" s="388">
        <v>5</v>
      </c>
      <c r="AV250" s="548">
        <v>0.39500000000000002</v>
      </c>
      <c r="AW250" s="548">
        <v>0.5</v>
      </c>
      <c r="AX250" s="548">
        <v>0.78900000000000003</v>
      </c>
      <c r="AY250" s="548">
        <v>1.2889999999999999</v>
      </c>
      <c r="BA250" s="388">
        <v>28</v>
      </c>
      <c r="BB250" s="388">
        <v>0</v>
      </c>
      <c r="BC250" s="388">
        <v>7</v>
      </c>
      <c r="BD250" s="388">
        <v>1</v>
      </c>
      <c r="BE250" s="388">
        <v>0</v>
      </c>
      <c r="BF250" s="388">
        <v>1</v>
      </c>
      <c r="BG250" s="388">
        <v>6</v>
      </c>
      <c r="BH250" s="388">
        <v>2</v>
      </c>
      <c r="BI250" s="388">
        <v>7</v>
      </c>
      <c r="BJ250" s="548">
        <v>0.25</v>
      </c>
      <c r="BK250" s="548">
        <v>0.3</v>
      </c>
      <c r="BL250" s="548">
        <v>0.39300000000000002</v>
      </c>
      <c r="BM250" s="548">
        <v>0.69299999999999995</v>
      </c>
    </row>
    <row r="251" spans="1:65">
      <c r="A251" s="272" t="s">
        <v>10457</v>
      </c>
      <c r="B251" s="388" t="s">
        <v>10458</v>
      </c>
      <c r="C251" s="388" t="s">
        <v>10193</v>
      </c>
      <c r="D251" s="388">
        <v>22</v>
      </c>
      <c r="E251" s="388" t="s">
        <v>46</v>
      </c>
      <c r="F251" s="388" t="s">
        <v>43</v>
      </c>
      <c r="G251" s="388" t="s">
        <v>35</v>
      </c>
      <c r="H251" s="388">
        <v>1</v>
      </c>
      <c r="I251" s="388">
        <v>1</v>
      </c>
      <c r="J251" s="548">
        <v>0.5</v>
      </c>
      <c r="K251" s="556">
        <v>5.4</v>
      </c>
      <c r="L251" s="388">
        <v>4</v>
      </c>
      <c r="M251" s="388">
        <v>3</v>
      </c>
      <c r="N251" s="388">
        <v>0</v>
      </c>
      <c r="O251" s="388">
        <v>0</v>
      </c>
      <c r="P251" s="388">
        <v>0</v>
      </c>
      <c r="Q251" s="388">
        <v>0</v>
      </c>
      <c r="R251" s="557">
        <v>15</v>
      </c>
      <c r="S251" s="388">
        <v>21</v>
      </c>
      <c r="T251" s="388">
        <v>14</v>
      </c>
      <c r="U251" s="388">
        <v>9</v>
      </c>
      <c r="V251" s="388">
        <v>3</v>
      </c>
      <c r="W251" s="388">
        <v>6</v>
      </c>
      <c r="X251" s="388">
        <v>1</v>
      </c>
      <c r="Y251" s="388">
        <v>11</v>
      </c>
      <c r="Z251" s="388">
        <v>0</v>
      </c>
      <c r="AA251" s="388">
        <v>1</v>
      </c>
      <c r="AB251" s="388">
        <v>0</v>
      </c>
      <c r="AC251" s="388">
        <v>69</v>
      </c>
      <c r="AD251" s="388">
        <v>79</v>
      </c>
      <c r="AE251" s="388">
        <v>5.49</v>
      </c>
      <c r="AF251" s="548">
        <v>1.8</v>
      </c>
      <c r="AG251" s="557">
        <v>12.6</v>
      </c>
      <c r="AH251" s="557">
        <v>1.8</v>
      </c>
      <c r="AI251" s="557">
        <v>3.6</v>
      </c>
      <c r="AJ251" s="557">
        <v>6.6</v>
      </c>
      <c r="AK251" s="557">
        <v>1.83</v>
      </c>
      <c r="AM251" s="388">
        <v>20</v>
      </c>
      <c r="AN251" s="388">
        <v>0</v>
      </c>
      <c r="AO251" s="388">
        <v>5</v>
      </c>
      <c r="AP251" s="388">
        <v>0</v>
      </c>
      <c r="AQ251" s="388">
        <v>0</v>
      </c>
      <c r="AR251" s="388">
        <v>0</v>
      </c>
      <c r="AS251" s="388">
        <v>0</v>
      </c>
      <c r="AT251" s="388">
        <v>2</v>
      </c>
      <c r="AU251" s="388">
        <v>8</v>
      </c>
      <c r="AV251" s="548">
        <v>0.25</v>
      </c>
      <c r="AW251" s="548">
        <v>0.318</v>
      </c>
      <c r="AX251" s="548">
        <v>0.25</v>
      </c>
      <c r="AY251" s="548">
        <v>0.56799999999999995</v>
      </c>
      <c r="BA251" s="388">
        <v>42</v>
      </c>
      <c r="BB251" s="388">
        <v>0</v>
      </c>
      <c r="BC251" s="388">
        <v>16</v>
      </c>
      <c r="BD251" s="388">
        <v>2</v>
      </c>
      <c r="BE251" s="388">
        <v>1</v>
      </c>
      <c r="BF251" s="388">
        <v>3</v>
      </c>
      <c r="BG251" s="388">
        <v>9</v>
      </c>
      <c r="BH251" s="388">
        <v>4</v>
      </c>
      <c r="BI251" s="388">
        <v>3</v>
      </c>
      <c r="BJ251" s="548">
        <v>0.38100000000000001</v>
      </c>
      <c r="BK251" s="548">
        <v>0.435</v>
      </c>
      <c r="BL251" s="548">
        <v>0.69</v>
      </c>
      <c r="BM251" s="548">
        <v>1.125</v>
      </c>
    </row>
    <row r="252" spans="1:65">
      <c r="A252" s="272" t="s">
        <v>10459</v>
      </c>
      <c r="B252" s="388" t="s">
        <v>10460</v>
      </c>
      <c r="C252" s="388" t="s">
        <v>10193</v>
      </c>
      <c r="D252" s="388">
        <v>24</v>
      </c>
      <c r="E252" s="388" t="s">
        <v>113</v>
      </c>
      <c r="F252" s="388" t="s">
        <v>43</v>
      </c>
      <c r="G252" s="388" t="s">
        <v>10</v>
      </c>
      <c r="H252" s="388">
        <v>0</v>
      </c>
      <c r="I252" s="388">
        <v>0</v>
      </c>
      <c r="J252" s="548">
        <v>0</v>
      </c>
      <c r="K252" s="556">
        <v>1.84</v>
      </c>
      <c r="L252" s="388">
        <v>14</v>
      </c>
      <c r="M252" s="388">
        <v>0</v>
      </c>
      <c r="N252" s="388">
        <v>3</v>
      </c>
      <c r="O252" s="388">
        <v>0</v>
      </c>
      <c r="P252" s="388">
        <v>0</v>
      </c>
      <c r="Q252" s="388">
        <v>0</v>
      </c>
      <c r="R252" s="557">
        <v>14.667</v>
      </c>
      <c r="S252" s="388">
        <v>15</v>
      </c>
      <c r="T252" s="388">
        <v>5</v>
      </c>
      <c r="U252" s="388">
        <v>3</v>
      </c>
      <c r="V252" s="388">
        <v>1</v>
      </c>
      <c r="W252" s="388">
        <v>4</v>
      </c>
      <c r="X252" s="388">
        <v>0</v>
      </c>
      <c r="Y252" s="388">
        <v>14</v>
      </c>
      <c r="Z252" s="388">
        <v>0</v>
      </c>
      <c r="AA252" s="388">
        <v>0</v>
      </c>
      <c r="AB252" s="388">
        <v>1</v>
      </c>
      <c r="AC252" s="388">
        <v>60</v>
      </c>
      <c r="AD252" s="388">
        <v>260</v>
      </c>
      <c r="AE252" s="388">
        <v>2.96</v>
      </c>
      <c r="AF252" s="548">
        <v>1.2949999999999999</v>
      </c>
      <c r="AG252" s="557">
        <v>9.1999999999999993</v>
      </c>
      <c r="AH252" s="557">
        <v>0.6</v>
      </c>
      <c r="AI252" s="557">
        <v>2.5</v>
      </c>
      <c r="AJ252" s="557">
        <v>8.6</v>
      </c>
      <c r="AK252" s="557">
        <v>3.5</v>
      </c>
      <c r="AM252" s="388">
        <v>20</v>
      </c>
      <c r="AN252" s="388">
        <v>0</v>
      </c>
      <c r="AO252" s="388">
        <v>5</v>
      </c>
      <c r="AP252" s="388">
        <v>3</v>
      </c>
      <c r="AQ252" s="388">
        <v>0</v>
      </c>
      <c r="AR252" s="388">
        <v>0</v>
      </c>
      <c r="AS252" s="388">
        <v>2</v>
      </c>
      <c r="AT252" s="388">
        <v>2</v>
      </c>
      <c r="AU252" s="388">
        <v>6</v>
      </c>
      <c r="AV252" s="548">
        <v>0.25</v>
      </c>
      <c r="AW252" s="548">
        <v>0.318</v>
      </c>
      <c r="AX252" s="548">
        <v>0.4</v>
      </c>
      <c r="AY252" s="548">
        <v>0.71799999999999997</v>
      </c>
      <c r="BA252" s="388">
        <v>35</v>
      </c>
      <c r="BB252" s="388">
        <v>0</v>
      </c>
      <c r="BC252" s="388">
        <v>10</v>
      </c>
      <c r="BD252" s="388">
        <v>2</v>
      </c>
      <c r="BE252" s="388">
        <v>0</v>
      </c>
      <c r="BF252" s="388">
        <v>1</v>
      </c>
      <c r="BG252" s="388">
        <v>9</v>
      </c>
      <c r="BH252" s="388">
        <v>2</v>
      </c>
      <c r="BI252" s="388">
        <v>8</v>
      </c>
      <c r="BJ252" s="548">
        <v>0.28599999999999998</v>
      </c>
      <c r="BK252" s="548">
        <v>0.316</v>
      </c>
      <c r="BL252" s="548">
        <v>0.42899999999999999</v>
      </c>
      <c r="BM252" s="548">
        <v>0.745</v>
      </c>
    </row>
    <row r="253" spans="1:65">
      <c r="A253" s="272" t="s">
        <v>8277</v>
      </c>
      <c r="B253" s="388" t="s">
        <v>8278</v>
      </c>
      <c r="C253" s="388" t="s">
        <v>10193</v>
      </c>
      <c r="D253" s="388">
        <v>27</v>
      </c>
      <c r="E253" s="388" t="s">
        <v>55</v>
      </c>
      <c r="F253" s="388" t="s">
        <v>34</v>
      </c>
      <c r="G253" s="388" t="s">
        <v>10</v>
      </c>
      <c r="H253" s="388">
        <v>0</v>
      </c>
      <c r="I253" s="388">
        <v>1</v>
      </c>
      <c r="J253" s="548">
        <v>0</v>
      </c>
      <c r="K253" s="556">
        <v>1.23</v>
      </c>
      <c r="L253" s="388">
        <v>14</v>
      </c>
      <c r="M253" s="388">
        <v>0</v>
      </c>
      <c r="N253" s="388">
        <v>3</v>
      </c>
      <c r="O253" s="388">
        <v>0</v>
      </c>
      <c r="P253" s="388">
        <v>0</v>
      </c>
      <c r="Q253" s="388">
        <v>1</v>
      </c>
      <c r="R253" s="557">
        <v>14.667</v>
      </c>
      <c r="S253" s="388">
        <v>9</v>
      </c>
      <c r="T253" s="388">
        <v>2</v>
      </c>
      <c r="U253" s="388">
        <v>2</v>
      </c>
      <c r="V253" s="388">
        <v>1</v>
      </c>
      <c r="W253" s="388">
        <v>3</v>
      </c>
      <c r="X253" s="388">
        <v>1</v>
      </c>
      <c r="Y253" s="388">
        <v>15</v>
      </c>
      <c r="Z253" s="388">
        <v>3</v>
      </c>
      <c r="AA253" s="388">
        <v>0</v>
      </c>
      <c r="AB253" s="388">
        <v>0</v>
      </c>
      <c r="AC253" s="388">
        <v>57</v>
      </c>
      <c r="AD253" s="388">
        <v>339</v>
      </c>
      <c r="AE253" s="388">
        <v>3.23</v>
      </c>
      <c r="AF253" s="548">
        <v>0.81799999999999995</v>
      </c>
      <c r="AG253" s="557">
        <v>5.5</v>
      </c>
      <c r="AH253" s="557">
        <v>0.6</v>
      </c>
      <c r="AI253" s="557">
        <v>1.8</v>
      </c>
      <c r="AJ253" s="557">
        <v>9.1999999999999993</v>
      </c>
      <c r="AK253" s="557">
        <v>5</v>
      </c>
      <c r="AM253" s="388">
        <v>13</v>
      </c>
      <c r="AN253" s="388">
        <v>0</v>
      </c>
      <c r="AO253" s="388">
        <v>2</v>
      </c>
      <c r="AP253" s="388">
        <v>1</v>
      </c>
      <c r="AQ253" s="388">
        <v>0</v>
      </c>
      <c r="AR253" s="388">
        <v>0</v>
      </c>
      <c r="AS253" s="388">
        <v>0</v>
      </c>
      <c r="AT253" s="388">
        <v>2</v>
      </c>
      <c r="AU253" s="388">
        <v>3</v>
      </c>
      <c r="AV253" s="548">
        <v>0.154</v>
      </c>
      <c r="AW253" s="548">
        <v>0.26700000000000002</v>
      </c>
      <c r="AX253" s="548">
        <v>0.23100000000000001</v>
      </c>
      <c r="AY253" s="548">
        <v>0.498</v>
      </c>
      <c r="BA253" s="388">
        <v>36</v>
      </c>
      <c r="BB253" s="388">
        <v>0</v>
      </c>
      <c r="BC253" s="388">
        <v>7</v>
      </c>
      <c r="BD253" s="388">
        <v>2</v>
      </c>
      <c r="BE253" s="388">
        <v>0</v>
      </c>
      <c r="BF253" s="388">
        <v>1</v>
      </c>
      <c r="BG253" s="388">
        <v>5</v>
      </c>
      <c r="BH253" s="388">
        <v>1</v>
      </c>
      <c r="BI253" s="388">
        <v>12</v>
      </c>
      <c r="BJ253" s="548">
        <v>0.19400000000000001</v>
      </c>
      <c r="BK253" s="548">
        <v>0.26200000000000001</v>
      </c>
      <c r="BL253" s="548">
        <v>0.33300000000000002</v>
      </c>
      <c r="BM253" s="548">
        <v>0.59499999999999997</v>
      </c>
    </row>
    <row r="254" spans="1:65">
      <c r="A254" s="272" t="s">
        <v>10461</v>
      </c>
      <c r="B254" s="388" t="s">
        <v>10462</v>
      </c>
      <c r="C254" s="388" t="s">
        <v>10193</v>
      </c>
      <c r="D254" s="388">
        <v>29</v>
      </c>
      <c r="E254" s="388" t="s">
        <v>53</v>
      </c>
      <c r="F254" s="388" t="s">
        <v>34</v>
      </c>
      <c r="G254" s="388" t="s">
        <v>10</v>
      </c>
      <c r="H254" s="388">
        <v>0</v>
      </c>
      <c r="I254" s="388">
        <v>0</v>
      </c>
      <c r="J254" s="548">
        <v>0</v>
      </c>
      <c r="K254" s="556">
        <v>3.68</v>
      </c>
      <c r="L254" s="388">
        <v>8</v>
      </c>
      <c r="M254" s="388">
        <v>0</v>
      </c>
      <c r="N254" s="388">
        <v>5</v>
      </c>
      <c r="O254" s="388">
        <v>0</v>
      </c>
      <c r="P254" s="388">
        <v>0</v>
      </c>
      <c r="Q254" s="388">
        <v>1</v>
      </c>
      <c r="R254" s="557">
        <v>14.667</v>
      </c>
      <c r="S254" s="388">
        <v>14</v>
      </c>
      <c r="T254" s="388">
        <v>7</v>
      </c>
      <c r="U254" s="388">
        <v>6</v>
      </c>
      <c r="V254" s="388">
        <v>0</v>
      </c>
      <c r="W254" s="388">
        <v>3</v>
      </c>
      <c r="X254" s="388">
        <v>0</v>
      </c>
      <c r="Y254" s="388">
        <v>14</v>
      </c>
      <c r="Z254" s="388">
        <v>1</v>
      </c>
      <c r="AA254" s="388">
        <v>0</v>
      </c>
      <c r="AB254" s="388">
        <v>2</v>
      </c>
      <c r="AC254" s="388">
        <v>59</v>
      </c>
      <c r="AD254" s="388">
        <v>121</v>
      </c>
      <c r="AE254" s="388">
        <v>2.0699999999999998</v>
      </c>
      <c r="AF254" s="548">
        <v>1.159</v>
      </c>
      <c r="AG254" s="557">
        <v>8.6</v>
      </c>
      <c r="AH254" s="557">
        <v>0</v>
      </c>
      <c r="AI254" s="557">
        <v>1.8</v>
      </c>
      <c r="AJ254" s="557">
        <v>8.6</v>
      </c>
      <c r="AK254" s="557">
        <v>4.67</v>
      </c>
      <c r="AM254" s="388">
        <v>22</v>
      </c>
      <c r="AN254" s="388">
        <v>0</v>
      </c>
      <c r="AO254" s="388">
        <v>5</v>
      </c>
      <c r="AP254" s="388">
        <v>2</v>
      </c>
      <c r="AQ254" s="388">
        <v>0</v>
      </c>
      <c r="AR254" s="388">
        <v>0</v>
      </c>
      <c r="AS254" s="388">
        <v>1</v>
      </c>
      <c r="AT254" s="388">
        <v>2</v>
      </c>
      <c r="AU254" s="388">
        <v>8</v>
      </c>
      <c r="AV254" s="548">
        <v>0.22700000000000001</v>
      </c>
      <c r="AW254" s="548">
        <v>0.29199999999999998</v>
      </c>
      <c r="AX254" s="548">
        <v>0.318</v>
      </c>
      <c r="AY254" s="548">
        <v>0.61</v>
      </c>
      <c r="BA254" s="388">
        <v>33</v>
      </c>
      <c r="BB254" s="388">
        <v>0</v>
      </c>
      <c r="BC254" s="388">
        <v>9</v>
      </c>
      <c r="BD254" s="388">
        <v>4</v>
      </c>
      <c r="BE254" s="388">
        <v>0</v>
      </c>
      <c r="BF254" s="388">
        <v>0</v>
      </c>
      <c r="BG254" s="388">
        <v>6</v>
      </c>
      <c r="BH254" s="388">
        <v>1</v>
      </c>
      <c r="BI254" s="388">
        <v>6</v>
      </c>
      <c r="BJ254" s="548">
        <v>0.27300000000000002</v>
      </c>
      <c r="BK254" s="548">
        <v>0.314</v>
      </c>
      <c r="BL254" s="548">
        <v>0.39400000000000002</v>
      </c>
      <c r="BM254" s="548">
        <v>0.70799999999999996</v>
      </c>
    </row>
    <row r="255" spans="1:65">
      <c r="A255" s="272" t="s">
        <v>10463</v>
      </c>
      <c r="B255" s="388" t="s">
        <v>10464</v>
      </c>
      <c r="C255" s="388" t="s">
        <v>10193</v>
      </c>
      <c r="D255" s="388">
        <v>24</v>
      </c>
      <c r="E255" s="388" t="s">
        <v>88</v>
      </c>
      <c r="F255" s="388" t="s">
        <v>34</v>
      </c>
      <c r="G255" s="388" t="s">
        <v>10</v>
      </c>
      <c r="H255" s="388">
        <v>0</v>
      </c>
      <c r="I255" s="388">
        <v>0</v>
      </c>
      <c r="J255" s="548">
        <v>0</v>
      </c>
      <c r="K255" s="556">
        <v>5.0199999999999996</v>
      </c>
      <c r="L255" s="388">
        <v>9</v>
      </c>
      <c r="M255" s="388">
        <v>0</v>
      </c>
      <c r="N255" s="388">
        <v>0</v>
      </c>
      <c r="O255" s="388">
        <v>0</v>
      </c>
      <c r="P255" s="388">
        <v>0</v>
      </c>
      <c r="Q255" s="388">
        <v>0</v>
      </c>
      <c r="R255" s="557">
        <v>14.333</v>
      </c>
      <c r="S255" s="388">
        <v>12</v>
      </c>
      <c r="T255" s="388">
        <v>12</v>
      </c>
      <c r="U255" s="388">
        <v>8</v>
      </c>
      <c r="V255" s="388">
        <v>2</v>
      </c>
      <c r="W255" s="388">
        <v>9</v>
      </c>
      <c r="X255" s="388">
        <v>1</v>
      </c>
      <c r="Y255" s="388">
        <v>10</v>
      </c>
      <c r="Z255" s="388">
        <v>2</v>
      </c>
      <c r="AA255" s="388">
        <v>0</v>
      </c>
      <c r="AB255" s="388">
        <v>1</v>
      </c>
      <c r="AC255" s="388">
        <v>66</v>
      </c>
      <c r="AD255" s="388">
        <v>89</v>
      </c>
      <c r="AE255" s="388">
        <v>5.88</v>
      </c>
      <c r="AF255" s="548">
        <v>1.4650000000000001</v>
      </c>
      <c r="AG255" s="557">
        <v>7.5</v>
      </c>
      <c r="AH255" s="557">
        <v>1.3</v>
      </c>
      <c r="AI255" s="557">
        <v>5.7</v>
      </c>
      <c r="AJ255" s="557">
        <v>6.3</v>
      </c>
      <c r="AK255" s="557">
        <v>1.1100000000000001</v>
      </c>
      <c r="AM255" s="388">
        <v>14</v>
      </c>
      <c r="AN255" s="388">
        <v>0</v>
      </c>
      <c r="AO255" s="388">
        <v>3</v>
      </c>
      <c r="AP255" s="388">
        <v>1</v>
      </c>
      <c r="AQ255" s="388">
        <v>0</v>
      </c>
      <c r="AR255" s="388">
        <v>1</v>
      </c>
      <c r="AS255" s="388">
        <v>2</v>
      </c>
      <c r="AT255" s="388">
        <v>5</v>
      </c>
      <c r="AU255" s="388">
        <v>2</v>
      </c>
      <c r="AV255" s="548">
        <v>0.214</v>
      </c>
      <c r="AW255" s="548">
        <v>0.47599999999999998</v>
      </c>
      <c r="AX255" s="548">
        <v>0.5</v>
      </c>
      <c r="AY255" s="548">
        <v>0.97599999999999998</v>
      </c>
      <c r="BA255" s="388">
        <v>40</v>
      </c>
      <c r="BB255" s="388">
        <v>0</v>
      </c>
      <c r="BC255" s="388">
        <v>9</v>
      </c>
      <c r="BD255" s="388">
        <v>2</v>
      </c>
      <c r="BE255" s="388">
        <v>0</v>
      </c>
      <c r="BF255" s="388">
        <v>1</v>
      </c>
      <c r="BG255" s="388">
        <v>6</v>
      </c>
      <c r="BH255" s="388">
        <v>4</v>
      </c>
      <c r="BI255" s="388">
        <v>8</v>
      </c>
      <c r="BJ255" s="548">
        <v>0.22500000000000001</v>
      </c>
      <c r="BK255" s="548">
        <v>0.28899999999999998</v>
      </c>
      <c r="BL255" s="548">
        <v>0.35</v>
      </c>
      <c r="BM255" s="548">
        <v>0.63900000000000001</v>
      </c>
    </row>
    <row r="256" spans="1:65">
      <c r="A256" s="272" t="s">
        <v>10465</v>
      </c>
      <c r="B256" s="388" t="s">
        <v>10466</v>
      </c>
      <c r="C256" s="388" t="s">
        <v>10193</v>
      </c>
      <c r="D256" s="388">
        <v>22</v>
      </c>
      <c r="E256" s="388" t="s">
        <v>58</v>
      </c>
      <c r="F256" s="388" t="s">
        <v>34</v>
      </c>
      <c r="G256" s="388" t="s">
        <v>10</v>
      </c>
      <c r="H256" s="388">
        <v>1</v>
      </c>
      <c r="I256" s="388">
        <v>1</v>
      </c>
      <c r="J256" s="548">
        <v>0.5</v>
      </c>
      <c r="K256" s="556">
        <v>5.0199999999999996</v>
      </c>
      <c r="L256" s="388">
        <v>4</v>
      </c>
      <c r="M256" s="388">
        <v>4</v>
      </c>
      <c r="N256" s="388">
        <v>0</v>
      </c>
      <c r="O256" s="388">
        <v>0</v>
      </c>
      <c r="P256" s="388">
        <v>0</v>
      </c>
      <c r="Q256" s="388">
        <v>0</v>
      </c>
      <c r="R256" s="557">
        <v>14.333</v>
      </c>
      <c r="S256" s="388">
        <v>20</v>
      </c>
      <c r="T256" s="388">
        <v>8</v>
      </c>
      <c r="U256" s="388">
        <v>8</v>
      </c>
      <c r="V256" s="388">
        <v>4</v>
      </c>
      <c r="W256" s="388">
        <v>2</v>
      </c>
      <c r="X256" s="388">
        <v>0</v>
      </c>
      <c r="Y256" s="388">
        <v>15</v>
      </c>
      <c r="Z256" s="388">
        <v>5</v>
      </c>
      <c r="AA256" s="388">
        <v>0</v>
      </c>
      <c r="AB256" s="388">
        <v>1</v>
      </c>
      <c r="AC256" s="388">
        <v>68</v>
      </c>
      <c r="AD256" s="388">
        <v>85</v>
      </c>
      <c r="AE256" s="388">
        <v>6.16</v>
      </c>
      <c r="AF256" s="548">
        <v>1.5349999999999999</v>
      </c>
      <c r="AG256" s="557">
        <v>12.6</v>
      </c>
      <c r="AH256" s="557">
        <v>2.5</v>
      </c>
      <c r="AI256" s="557">
        <v>1.3</v>
      </c>
      <c r="AJ256" s="557">
        <v>9.4</v>
      </c>
      <c r="AK256" s="557">
        <v>7.5</v>
      </c>
      <c r="AM256" s="388">
        <v>31</v>
      </c>
      <c r="AN256" s="388">
        <v>0</v>
      </c>
      <c r="AO256" s="388">
        <v>8</v>
      </c>
      <c r="AP256" s="388">
        <v>2</v>
      </c>
      <c r="AQ256" s="388">
        <v>0</v>
      </c>
      <c r="AR256" s="388">
        <v>1</v>
      </c>
      <c r="AS256" s="388">
        <v>3</v>
      </c>
      <c r="AT256" s="388">
        <v>1</v>
      </c>
      <c r="AU256" s="388">
        <v>9</v>
      </c>
      <c r="AV256" s="548">
        <v>0.25800000000000001</v>
      </c>
      <c r="AW256" s="548">
        <v>0.32400000000000001</v>
      </c>
      <c r="AX256" s="548">
        <v>0.41899999999999998</v>
      </c>
      <c r="AY256" s="548">
        <v>0.74299999999999999</v>
      </c>
      <c r="BA256" s="388">
        <v>30</v>
      </c>
      <c r="BB256" s="388">
        <v>0</v>
      </c>
      <c r="BC256" s="388">
        <v>12</v>
      </c>
      <c r="BD256" s="388">
        <v>3</v>
      </c>
      <c r="BE256" s="388">
        <v>0</v>
      </c>
      <c r="BF256" s="388">
        <v>3</v>
      </c>
      <c r="BG256" s="388">
        <v>4</v>
      </c>
      <c r="BH256" s="388">
        <v>1</v>
      </c>
      <c r="BI256" s="388">
        <v>6</v>
      </c>
      <c r="BJ256" s="548">
        <v>0.4</v>
      </c>
      <c r="BK256" s="548">
        <v>0.47099999999999997</v>
      </c>
      <c r="BL256" s="548">
        <v>0.8</v>
      </c>
      <c r="BM256" s="548">
        <v>1.2709999999999999</v>
      </c>
    </row>
    <row r="257" spans="1:65">
      <c r="A257" s="272" t="s">
        <v>8426</v>
      </c>
      <c r="B257" s="388" t="s">
        <v>8427</v>
      </c>
      <c r="C257" s="388" t="s">
        <v>10193</v>
      </c>
      <c r="D257" s="388">
        <v>27</v>
      </c>
      <c r="E257" s="388" t="s">
        <v>36</v>
      </c>
      <c r="F257" s="388" t="s">
        <v>34</v>
      </c>
      <c r="G257" s="388" t="s">
        <v>10</v>
      </c>
      <c r="H257" s="388">
        <v>0</v>
      </c>
      <c r="I257" s="388">
        <v>0</v>
      </c>
      <c r="J257" s="548">
        <v>0</v>
      </c>
      <c r="K257" s="556">
        <v>6.28</v>
      </c>
      <c r="L257" s="388">
        <v>8</v>
      </c>
      <c r="M257" s="388">
        <v>1</v>
      </c>
      <c r="N257" s="388">
        <v>4</v>
      </c>
      <c r="O257" s="388">
        <v>0</v>
      </c>
      <c r="P257" s="388">
        <v>0</v>
      </c>
      <c r="Q257" s="388">
        <v>0</v>
      </c>
      <c r="R257" s="557">
        <v>14.333</v>
      </c>
      <c r="S257" s="388">
        <v>16</v>
      </c>
      <c r="T257" s="388">
        <v>11</v>
      </c>
      <c r="U257" s="388">
        <v>10</v>
      </c>
      <c r="V257" s="388">
        <v>1</v>
      </c>
      <c r="W257" s="388">
        <v>9</v>
      </c>
      <c r="X257" s="388">
        <v>0</v>
      </c>
      <c r="Y257" s="388">
        <v>14</v>
      </c>
      <c r="Z257" s="388">
        <v>1</v>
      </c>
      <c r="AA257" s="388">
        <v>0</v>
      </c>
      <c r="AB257" s="388">
        <v>0</v>
      </c>
      <c r="AC257" s="388">
        <v>66</v>
      </c>
      <c r="AD257" s="388">
        <v>68</v>
      </c>
      <c r="AE257" s="388">
        <v>4.21</v>
      </c>
      <c r="AF257" s="548">
        <v>1.744</v>
      </c>
      <c r="AG257" s="557">
        <v>10</v>
      </c>
      <c r="AH257" s="557">
        <v>0.6</v>
      </c>
      <c r="AI257" s="557">
        <v>5.7</v>
      </c>
      <c r="AJ257" s="557">
        <v>8.8000000000000007</v>
      </c>
      <c r="AK257" s="557">
        <v>1.56</v>
      </c>
      <c r="AM257" s="388">
        <v>27</v>
      </c>
      <c r="AN257" s="388">
        <v>0</v>
      </c>
      <c r="AO257" s="388">
        <v>7</v>
      </c>
      <c r="AP257" s="388">
        <v>3</v>
      </c>
      <c r="AQ257" s="388">
        <v>0</v>
      </c>
      <c r="AR257" s="388">
        <v>0</v>
      </c>
      <c r="AS257" s="388">
        <v>9</v>
      </c>
      <c r="AT257" s="388">
        <v>6</v>
      </c>
      <c r="AU257" s="388">
        <v>6</v>
      </c>
      <c r="AV257" s="548">
        <v>0.25900000000000001</v>
      </c>
      <c r="AW257" s="548">
        <v>0.39400000000000002</v>
      </c>
      <c r="AX257" s="548">
        <v>0.37</v>
      </c>
      <c r="AY257" s="548">
        <v>0.76400000000000001</v>
      </c>
      <c r="BA257" s="388">
        <v>29</v>
      </c>
      <c r="BB257" s="388">
        <v>0</v>
      </c>
      <c r="BC257" s="388">
        <v>9</v>
      </c>
      <c r="BD257" s="388">
        <v>2</v>
      </c>
      <c r="BE257" s="388">
        <v>0</v>
      </c>
      <c r="BF257" s="388">
        <v>1</v>
      </c>
      <c r="BG257" s="388">
        <v>4</v>
      </c>
      <c r="BH257" s="388">
        <v>3</v>
      </c>
      <c r="BI257" s="388">
        <v>8</v>
      </c>
      <c r="BJ257" s="548">
        <v>0.31</v>
      </c>
      <c r="BK257" s="548">
        <v>0.39400000000000002</v>
      </c>
      <c r="BL257" s="548">
        <v>0.48299999999999998</v>
      </c>
      <c r="BM257" s="548">
        <v>0.877</v>
      </c>
    </row>
    <row r="258" spans="1:65">
      <c r="A258" s="272" t="s">
        <v>6182</v>
      </c>
      <c r="B258" s="388" t="s">
        <v>8436</v>
      </c>
      <c r="C258" s="388" t="s">
        <v>10193</v>
      </c>
      <c r="D258" s="388">
        <v>28</v>
      </c>
      <c r="E258" s="388" t="s">
        <v>53</v>
      </c>
      <c r="F258" s="388" t="s">
        <v>34</v>
      </c>
      <c r="G258" s="388" t="s">
        <v>10</v>
      </c>
      <c r="H258" s="388">
        <v>1</v>
      </c>
      <c r="I258" s="388">
        <v>1</v>
      </c>
      <c r="J258" s="548">
        <v>0.5</v>
      </c>
      <c r="K258" s="556">
        <v>3.77</v>
      </c>
      <c r="L258" s="388">
        <v>18</v>
      </c>
      <c r="M258" s="388">
        <v>0</v>
      </c>
      <c r="N258" s="388">
        <v>5</v>
      </c>
      <c r="O258" s="388">
        <v>0</v>
      </c>
      <c r="P258" s="388">
        <v>0</v>
      </c>
      <c r="Q258" s="388">
        <v>0</v>
      </c>
      <c r="R258" s="557">
        <v>14.333</v>
      </c>
      <c r="S258" s="388">
        <v>14</v>
      </c>
      <c r="T258" s="388">
        <v>6</v>
      </c>
      <c r="U258" s="388">
        <v>6</v>
      </c>
      <c r="V258" s="388">
        <v>2</v>
      </c>
      <c r="W258" s="388">
        <v>6</v>
      </c>
      <c r="X258" s="388">
        <v>0</v>
      </c>
      <c r="Y258" s="388">
        <v>18</v>
      </c>
      <c r="Z258" s="388">
        <v>0</v>
      </c>
      <c r="AA258" s="388">
        <v>0</v>
      </c>
      <c r="AB258" s="388">
        <v>0</v>
      </c>
      <c r="AC258" s="388">
        <v>64</v>
      </c>
      <c r="AD258" s="388">
        <v>118</v>
      </c>
      <c r="AE258" s="388">
        <v>3.72</v>
      </c>
      <c r="AF258" s="548">
        <v>1.395</v>
      </c>
      <c r="AG258" s="557">
        <v>8.8000000000000007</v>
      </c>
      <c r="AH258" s="557">
        <v>1.3</v>
      </c>
      <c r="AI258" s="557">
        <v>3.8</v>
      </c>
      <c r="AJ258" s="557">
        <v>11.3</v>
      </c>
      <c r="AK258" s="557">
        <v>3</v>
      </c>
      <c r="AM258" s="388">
        <v>20</v>
      </c>
      <c r="AN258" s="388">
        <v>0</v>
      </c>
      <c r="AO258" s="388">
        <v>2</v>
      </c>
      <c r="AP258" s="388">
        <v>0</v>
      </c>
      <c r="AQ258" s="388">
        <v>1</v>
      </c>
      <c r="AR258" s="388">
        <v>0</v>
      </c>
      <c r="AS258" s="388">
        <v>5</v>
      </c>
      <c r="AT258" s="388">
        <v>3</v>
      </c>
      <c r="AU258" s="388">
        <v>9</v>
      </c>
      <c r="AV258" s="548">
        <v>0.1</v>
      </c>
      <c r="AW258" s="548">
        <v>0.217</v>
      </c>
      <c r="AX258" s="548">
        <v>0.2</v>
      </c>
      <c r="AY258" s="548">
        <v>0.41699999999999998</v>
      </c>
      <c r="BA258" s="388">
        <v>38</v>
      </c>
      <c r="BB258" s="388">
        <v>0</v>
      </c>
      <c r="BC258" s="388">
        <v>12</v>
      </c>
      <c r="BD258" s="388">
        <v>1</v>
      </c>
      <c r="BE258" s="388">
        <v>1</v>
      </c>
      <c r="BF258" s="388">
        <v>2</v>
      </c>
      <c r="BG258" s="388">
        <v>4</v>
      </c>
      <c r="BH258" s="388">
        <v>3</v>
      </c>
      <c r="BI258" s="388">
        <v>9</v>
      </c>
      <c r="BJ258" s="548">
        <v>0.316</v>
      </c>
      <c r="BK258" s="548">
        <v>0.36599999999999999</v>
      </c>
      <c r="BL258" s="548">
        <v>0.55300000000000005</v>
      </c>
      <c r="BM258" s="548">
        <v>0.91900000000000004</v>
      </c>
    </row>
    <row r="259" spans="1:65">
      <c r="A259" s="272" t="s">
        <v>10467</v>
      </c>
      <c r="B259" s="388" t="s">
        <v>10468</v>
      </c>
      <c r="C259" s="388" t="s">
        <v>10193</v>
      </c>
      <c r="D259" s="388">
        <v>24</v>
      </c>
      <c r="E259" s="388" t="s">
        <v>56</v>
      </c>
      <c r="F259" s="388" t="s">
        <v>43</v>
      </c>
      <c r="G259" s="388" t="s">
        <v>10</v>
      </c>
      <c r="H259" s="388">
        <v>1</v>
      </c>
      <c r="I259" s="388">
        <v>0</v>
      </c>
      <c r="J259" s="548">
        <v>1</v>
      </c>
      <c r="K259" s="556">
        <v>1.88</v>
      </c>
      <c r="L259" s="388">
        <v>14</v>
      </c>
      <c r="M259" s="388">
        <v>0</v>
      </c>
      <c r="N259" s="388">
        <v>5</v>
      </c>
      <c r="O259" s="388">
        <v>0</v>
      </c>
      <c r="P259" s="388">
        <v>0</v>
      </c>
      <c r="Q259" s="388">
        <v>0</v>
      </c>
      <c r="R259" s="557">
        <v>14.333</v>
      </c>
      <c r="S259" s="388">
        <v>5</v>
      </c>
      <c r="T259" s="388">
        <v>3</v>
      </c>
      <c r="U259" s="388">
        <v>3</v>
      </c>
      <c r="V259" s="388">
        <v>2</v>
      </c>
      <c r="W259" s="388">
        <v>9</v>
      </c>
      <c r="X259" s="388">
        <v>2</v>
      </c>
      <c r="Y259" s="388">
        <v>21</v>
      </c>
      <c r="Z259" s="388">
        <v>0</v>
      </c>
      <c r="AA259" s="388">
        <v>0</v>
      </c>
      <c r="AB259" s="388">
        <v>3</v>
      </c>
      <c r="AC259" s="388">
        <v>58</v>
      </c>
      <c r="AD259" s="388">
        <v>220</v>
      </c>
      <c r="AE259" s="388">
        <v>3.93</v>
      </c>
      <c r="AF259" s="548">
        <v>0.97699999999999998</v>
      </c>
      <c r="AG259" s="557">
        <v>3.1</v>
      </c>
      <c r="AH259" s="557">
        <v>1.3</v>
      </c>
      <c r="AI259" s="557">
        <v>5.7</v>
      </c>
      <c r="AJ259" s="557">
        <v>13.2</v>
      </c>
      <c r="AK259" s="557">
        <v>2.33</v>
      </c>
      <c r="AM259" s="388">
        <v>17</v>
      </c>
      <c r="AN259" s="388">
        <v>0</v>
      </c>
      <c r="AO259" s="388">
        <v>2</v>
      </c>
      <c r="AP259" s="388">
        <v>1</v>
      </c>
      <c r="AQ259" s="388">
        <v>0</v>
      </c>
      <c r="AR259" s="388">
        <v>1</v>
      </c>
      <c r="AS259" s="388">
        <v>1</v>
      </c>
      <c r="AT259" s="388">
        <v>5</v>
      </c>
      <c r="AU259" s="388">
        <v>7</v>
      </c>
      <c r="AV259" s="548">
        <v>0.11799999999999999</v>
      </c>
      <c r="AW259" s="548">
        <v>0.318</v>
      </c>
      <c r="AX259" s="548">
        <v>0.35299999999999998</v>
      </c>
      <c r="AY259" s="548">
        <v>0.67100000000000004</v>
      </c>
      <c r="BA259" s="388">
        <v>31</v>
      </c>
      <c r="BB259" s="388">
        <v>0</v>
      </c>
      <c r="BC259" s="388">
        <v>3</v>
      </c>
      <c r="BD259" s="388">
        <v>0</v>
      </c>
      <c r="BE259" s="388">
        <v>0</v>
      </c>
      <c r="BF259" s="388">
        <v>1</v>
      </c>
      <c r="BG259" s="388">
        <v>2</v>
      </c>
      <c r="BH259" s="388">
        <v>4</v>
      </c>
      <c r="BI259" s="388">
        <v>14</v>
      </c>
      <c r="BJ259" s="548">
        <v>9.7000000000000003E-2</v>
      </c>
      <c r="BK259" s="548">
        <v>0.2</v>
      </c>
      <c r="BL259" s="548">
        <v>0.19400000000000001</v>
      </c>
      <c r="BM259" s="548">
        <v>0.39400000000000002</v>
      </c>
    </row>
    <row r="260" spans="1:65">
      <c r="A260" s="272" t="s">
        <v>8135</v>
      </c>
      <c r="B260" s="388" t="s">
        <v>8136</v>
      </c>
      <c r="C260" s="388" t="s">
        <v>10193</v>
      </c>
      <c r="D260" s="388">
        <v>30</v>
      </c>
      <c r="E260" s="388" t="s">
        <v>55</v>
      </c>
      <c r="F260" s="388" t="s">
        <v>34</v>
      </c>
      <c r="G260" s="388" t="s">
        <v>10</v>
      </c>
      <c r="H260" s="388">
        <v>0</v>
      </c>
      <c r="I260" s="388">
        <v>1</v>
      </c>
      <c r="J260" s="548">
        <v>0</v>
      </c>
      <c r="K260" s="556">
        <v>5.79</v>
      </c>
      <c r="L260" s="388">
        <v>3</v>
      </c>
      <c r="M260" s="388">
        <v>2</v>
      </c>
      <c r="N260" s="388">
        <v>0</v>
      </c>
      <c r="O260" s="388">
        <v>0</v>
      </c>
      <c r="P260" s="388">
        <v>0</v>
      </c>
      <c r="Q260" s="388">
        <v>0</v>
      </c>
      <c r="R260" s="557">
        <v>14</v>
      </c>
      <c r="S260" s="388">
        <v>12</v>
      </c>
      <c r="T260" s="388">
        <v>9</v>
      </c>
      <c r="U260" s="388">
        <v>9</v>
      </c>
      <c r="V260" s="388">
        <v>4</v>
      </c>
      <c r="W260" s="388">
        <v>3</v>
      </c>
      <c r="X260" s="388">
        <v>0</v>
      </c>
      <c r="Y260" s="388">
        <v>7</v>
      </c>
      <c r="Z260" s="388">
        <v>0</v>
      </c>
      <c r="AA260" s="388">
        <v>0</v>
      </c>
      <c r="AB260" s="388">
        <v>0</v>
      </c>
      <c r="AC260" s="388">
        <v>57</v>
      </c>
      <c r="AD260" s="388">
        <v>72</v>
      </c>
      <c r="AE260" s="388">
        <v>6.52</v>
      </c>
      <c r="AF260" s="548">
        <v>1.071</v>
      </c>
      <c r="AG260" s="557">
        <v>7.7</v>
      </c>
      <c r="AH260" s="557">
        <v>2.6</v>
      </c>
      <c r="AI260" s="557">
        <v>1.9</v>
      </c>
      <c r="AJ260" s="557">
        <v>4.5</v>
      </c>
      <c r="AK260" s="557">
        <v>2.33</v>
      </c>
      <c r="AM260" s="388">
        <v>29</v>
      </c>
      <c r="AN260" s="388">
        <v>0</v>
      </c>
      <c r="AO260" s="388">
        <v>4</v>
      </c>
      <c r="AP260" s="388">
        <v>3</v>
      </c>
      <c r="AQ260" s="388">
        <v>0</v>
      </c>
      <c r="AR260" s="388">
        <v>1</v>
      </c>
      <c r="AS260" s="388">
        <v>2</v>
      </c>
      <c r="AT260" s="388">
        <v>3</v>
      </c>
      <c r="AU260" s="388">
        <v>7</v>
      </c>
      <c r="AV260" s="548">
        <v>0.13800000000000001</v>
      </c>
      <c r="AW260" s="548">
        <v>0.219</v>
      </c>
      <c r="AX260" s="548">
        <v>0.34499999999999997</v>
      </c>
      <c r="AY260" s="548">
        <v>0.56399999999999995</v>
      </c>
      <c r="BA260" s="388">
        <v>23</v>
      </c>
      <c r="BB260" s="388">
        <v>0</v>
      </c>
      <c r="BC260" s="388">
        <v>8</v>
      </c>
      <c r="BD260" s="388">
        <v>0</v>
      </c>
      <c r="BE260" s="388">
        <v>0</v>
      </c>
      <c r="BF260" s="388">
        <v>3</v>
      </c>
      <c r="BG260" s="388">
        <v>7</v>
      </c>
      <c r="BH260" s="388">
        <v>0</v>
      </c>
      <c r="BI260" s="388">
        <v>0</v>
      </c>
      <c r="BJ260" s="548">
        <v>0.34799999999999998</v>
      </c>
      <c r="BK260" s="548">
        <v>0.33300000000000002</v>
      </c>
      <c r="BL260" s="548">
        <v>0.73899999999999999</v>
      </c>
      <c r="BM260" s="548">
        <v>1.0720000000000001</v>
      </c>
    </row>
    <row r="261" spans="1:65">
      <c r="A261" s="272" t="s">
        <v>8428</v>
      </c>
      <c r="B261" s="388" t="s">
        <v>8429</v>
      </c>
      <c r="C261" s="388" t="s">
        <v>10193</v>
      </c>
      <c r="D261" s="388">
        <v>25</v>
      </c>
      <c r="E261" s="388" t="s">
        <v>38</v>
      </c>
      <c r="F261" s="388" t="s">
        <v>34</v>
      </c>
      <c r="G261" s="388" t="s">
        <v>10</v>
      </c>
      <c r="H261" s="388">
        <v>0</v>
      </c>
      <c r="I261" s="388">
        <v>0</v>
      </c>
      <c r="J261" s="548">
        <v>0</v>
      </c>
      <c r="K261" s="556">
        <v>5.79</v>
      </c>
      <c r="L261" s="388">
        <v>9</v>
      </c>
      <c r="M261" s="388">
        <v>0</v>
      </c>
      <c r="N261" s="388">
        <v>7</v>
      </c>
      <c r="O261" s="388">
        <v>0</v>
      </c>
      <c r="P261" s="388">
        <v>0</v>
      </c>
      <c r="Q261" s="388">
        <v>0</v>
      </c>
      <c r="R261" s="557">
        <v>14</v>
      </c>
      <c r="S261" s="388">
        <v>18</v>
      </c>
      <c r="T261" s="388">
        <v>9</v>
      </c>
      <c r="U261" s="388">
        <v>9</v>
      </c>
      <c r="V261" s="388">
        <v>3</v>
      </c>
      <c r="W261" s="388">
        <v>8</v>
      </c>
      <c r="X261" s="388">
        <v>0</v>
      </c>
      <c r="Y261" s="388">
        <v>7</v>
      </c>
      <c r="Z261" s="388">
        <v>0</v>
      </c>
      <c r="AA261" s="388">
        <v>0</v>
      </c>
      <c r="AB261" s="388">
        <v>1</v>
      </c>
      <c r="AC261" s="388">
        <v>65</v>
      </c>
      <c r="AD261" s="388">
        <v>73</v>
      </c>
      <c r="AE261" s="388">
        <v>6.66</v>
      </c>
      <c r="AF261" s="548">
        <v>1.857</v>
      </c>
      <c r="AG261" s="557">
        <v>11.6</v>
      </c>
      <c r="AH261" s="557">
        <v>1.9</v>
      </c>
      <c r="AI261" s="557">
        <v>5.0999999999999996</v>
      </c>
      <c r="AJ261" s="557">
        <v>4.5</v>
      </c>
      <c r="AK261" s="557">
        <v>0.88</v>
      </c>
      <c r="AM261" s="388">
        <v>31</v>
      </c>
      <c r="AN261" s="388">
        <v>0</v>
      </c>
      <c r="AO261" s="388">
        <v>10</v>
      </c>
      <c r="AP261" s="388">
        <v>1</v>
      </c>
      <c r="AQ261" s="388">
        <v>1</v>
      </c>
      <c r="AR261" s="388">
        <v>2</v>
      </c>
      <c r="AS261" s="388">
        <v>4</v>
      </c>
      <c r="AT261" s="388">
        <v>2</v>
      </c>
      <c r="AU261" s="388">
        <v>3</v>
      </c>
      <c r="AV261" s="548">
        <v>0.32300000000000001</v>
      </c>
      <c r="AW261" s="548">
        <v>0.36399999999999999</v>
      </c>
      <c r="AX261" s="548">
        <v>0.61299999999999999</v>
      </c>
      <c r="AY261" s="548">
        <v>0.97699999999999998</v>
      </c>
      <c r="BA261" s="388">
        <v>26</v>
      </c>
      <c r="BB261" s="388">
        <v>0</v>
      </c>
      <c r="BC261" s="388">
        <v>8</v>
      </c>
      <c r="BD261" s="388">
        <v>3</v>
      </c>
      <c r="BE261" s="388">
        <v>0</v>
      </c>
      <c r="BF261" s="388">
        <v>1</v>
      </c>
      <c r="BG261" s="388">
        <v>5</v>
      </c>
      <c r="BH261" s="388">
        <v>6</v>
      </c>
      <c r="BI261" s="388">
        <v>4</v>
      </c>
      <c r="BJ261" s="548">
        <v>0.308</v>
      </c>
      <c r="BK261" s="548">
        <v>0.438</v>
      </c>
      <c r="BL261" s="548">
        <v>0.53800000000000003</v>
      </c>
      <c r="BM261" s="548">
        <v>0.97599999999999998</v>
      </c>
    </row>
    <row r="262" spans="1:65">
      <c r="A262" s="272" t="s">
        <v>10469</v>
      </c>
      <c r="B262" s="388" t="s">
        <v>10470</v>
      </c>
      <c r="C262" s="388" t="s">
        <v>10193</v>
      </c>
      <c r="D262" s="388">
        <v>33</v>
      </c>
      <c r="E262" s="388" t="s">
        <v>69</v>
      </c>
      <c r="F262" s="388" t="s">
        <v>43</v>
      </c>
      <c r="G262" s="388" t="s">
        <v>37</v>
      </c>
      <c r="H262" s="388">
        <v>0</v>
      </c>
      <c r="I262" s="388">
        <v>0</v>
      </c>
      <c r="J262" s="548">
        <v>0</v>
      </c>
      <c r="K262" s="556">
        <v>2.57</v>
      </c>
      <c r="L262" s="388">
        <v>15</v>
      </c>
      <c r="M262" s="388">
        <v>0</v>
      </c>
      <c r="N262" s="388">
        <v>6</v>
      </c>
      <c r="O262" s="388">
        <v>0</v>
      </c>
      <c r="P262" s="388">
        <v>0</v>
      </c>
      <c r="Q262" s="388">
        <v>0</v>
      </c>
      <c r="R262" s="557">
        <v>14</v>
      </c>
      <c r="S262" s="388">
        <v>11</v>
      </c>
      <c r="T262" s="388">
        <v>4</v>
      </c>
      <c r="U262" s="388">
        <v>4</v>
      </c>
      <c r="V262" s="388">
        <v>1</v>
      </c>
      <c r="W262" s="388">
        <v>3</v>
      </c>
      <c r="X262" s="388">
        <v>1</v>
      </c>
      <c r="Y262" s="388">
        <v>9</v>
      </c>
      <c r="Z262" s="388">
        <v>2</v>
      </c>
      <c r="AA262" s="388">
        <v>0</v>
      </c>
      <c r="AB262" s="388">
        <v>0</v>
      </c>
      <c r="AC262" s="388">
        <v>57</v>
      </c>
      <c r="AD262" s="388">
        <v>155</v>
      </c>
      <c r="AE262" s="388">
        <v>3.88</v>
      </c>
      <c r="AF262" s="548">
        <v>1</v>
      </c>
      <c r="AG262" s="557">
        <v>7.1</v>
      </c>
      <c r="AH262" s="557">
        <v>0.6</v>
      </c>
      <c r="AI262" s="557">
        <v>1.9</v>
      </c>
      <c r="AJ262" s="557">
        <v>5.8</v>
      </c>
      <c r="AK262" s="557">
        <v>3</v>
      </c>
      <c r="AM262" s="388">
        <v>31</v>
      </c>
      <c r="AN262" s="388">
        <v>0</v>
      </c>
      <c r="AO262" s="388">
        <v>6</v>
      </c>
      <c r="AP262" s="388">
        <v>1</v>
      </c>
      <c r="AQ262" s="388">
        <v>0</v>
      </c>
      <c r="AR262" s="388">
        <v>1</v>
      </c>
      <c r="AS262" s="388">
        <v>4</v>
      </c>
      <c r="AT262" s="388">
        <v>0</v>
      </c>
      <c r="AU262" s="388">
        <v>6</v>
      </c>
      <c r="AV262" s="548">
        <v>0.19400000000000001</v>
      </c>
      <c r="AW262" s="548">
        <v>0.19400000000000001</v>
      </c>
      <c r="AX262" s="548">
        <v>0.32300000000000001</v>
      </c>
      <c r="AY262" s="548">
        <v>0.51700000000000002</v>
      </c>
      <c r="BA262" s="388">
        <v>21</v>
      </c>
      <c r="BB262" s="388">
        <v>0</v>
      </c>
      <c r="BC262" s="388">
        <v>5</v>
      </c>
      <c r="BD262" s="388">
        <v>2</v>
      </c>
      <c r="BE262" s="388">
        <v>0</v>
      </c>
      <c r="BF262" s="388">
        <v>0</v>
      </c>
      <c r="BG262" s="388">
        <v>0</v>
      </c>
      <c r="BH262" s="388">
        <v>3</v>
      </c>
      <c r="BI262" s="388">
        <v>3</v>
      </c>
      <c r="BJ262" s="548">
        <v>0.23799999999999999</v>
      </c>
      <c r="BK262" s="548">
        <v>0.38500000000000001</v>
      </c>
      <c r="BL262" s="548">
        <v>0.33300000000000002</v>
      </c>
      <c r="BM262" s="548">
        <v>0.71799999999999997</v>
      </c>
    </row>
    <row r="263" spans="1:65">
      <c r="A263" s="272" t="s">
        <v>10471</v>
      </c>
      <c r="B263" s="388" t="s">
        <v>10472</v>
      </c>
      <c r="C263" s="388" t="s">
        <v>10193</v>
      </c>
      <c r="D263" s="388">
        <v>30</v>
      </c>
      <c r="E263" s="388" t="s">
        <v>51</v>
      </c>
      <c r="F263" s="388" t="s">
        <v>34</v>
      </c>
      <c r="G263" s="388" t="s">
        <v>10</v>
      </c>
      <c r="H263" s="388">
        <v>0</v>
      </c>
      <c r="I263" s="388">
        <v>0</v>
      </c>
      <c r="J263" s="548">
        <v>0</v>
      </c>
      <c r="K263" s="556">
        <v>4.6100000000000003</v>
      </c>
      <c r="L263" s="388">
        <v>4</v>
      </c>
      <c r="M263" s="388">
        <v>0</v>
      </c>
      <c r="N263" s="388">
        <v>1</v>
      </c>
      <c r="O263" s="388">
        <v>0</v>
      </c>
      <c r="P263" s="388">
        <v>0</v>
      </c>
      <c r="Q263" s="388">
        <v>0</v>
      </c>
      <c r="R263" s="557">
        <v>13.667</v>
      </c>
      <c r="S263" s="388">
        <v>16</v>
      </c>
      <c r="T263" s="388">
        <v>7</v>
      </c>
      <c r="U263" s="388">
        <v>7</v>
      </c>
      <c r="V263" s="388">
        <v>3</v>
      </c>
      <c r="W263" s="388">
        <v>5</v>
      </c>
      <c r="X263" s="388">
        <v>0</v>
      </c>
      <c r="Y263" s="388">
        <v>8</v>
      </c>
      <c r="Z263" s="388">
        <v>1</v>
      </c>
      <c r="AA263" s="388">
        <v>0</v>
      </c>
      <c r="AB263" s="388">
        <v>0</v>
      </c>
      <c r="AC263" s="388">
        <v>62</v>
      </c>
      <c r="AD263" s="388">
        <v>99</v>
      </c>
      <c r="AE263" s="388">
        <v>6.16</v>
      </c>
      <c r="AF263" s="548">
        <v>1.5369999999999999</v>
      </c>
      <c r="AG263" s="557">
        <v>10.5</v>
      </c>
      <c r="AH263" s="557">
        <v>2</v>
      </c>
      <c r="AI263" s="557">
        <v>3.3</v>
      </c>
      <c r="AJ263" s="557">
        <v>5.3</v>
      </c>
      <c r="AK263" s="557">
        <v>1.6</v>
      </c>
      <c r="AM263" s="388">
        <v>26</v>
      </c>
      <c r="AN263" s="388">
        <v>0</v>
      </c>
      <c r="AO263" s="388">
        <v>10</v>
      </c>
      <c r="AP263" s="388">
        <v>2</v>
      </c>
      <c r="AQ263" s="388">
        <v>0</v>
      </c>
      <c r="AR263" s="388">
        <v>2</v>
      </c>
      <c r="AS263" s="388">
        <v>3</v>
      </c>
      <c r="AT263" s="388">
        <v>4</v>
      </c>
      <c r="AU263" s="388">
        <v>3</v>
      </c>
      <c r="AV263" s="548">
        <v>0.38500000000000001</v>
      </c>
      <c r="AW263" s="548">
        <v>0.46700000000000003</v>
      </c>
      <c r="AX263" s="548">
        <v>0.69199999999999995</v>
      </c>
      <c r="AY263" s="548">
        <v>1.159</v>
      </c>
      <c r="BA263" s="388">
        <v>30</v>
      </c>
      <c r="BB263" s="388">
        <v>0</v>
      </c>
      <c r="BC263" s="388">
        <v>6</v>
      </c>
      <c r="BD263" s="388">
        <v>3</v>
      </c>
      <c r="BE263" s="388">
        <v>0</v>
      </c>
      <c r="BF263" s="388">
        <v>1</v>
      </c>
      <c r="BG263" s="388">
        <v>2</v>
      </c>
      <c r="BH263" s="388">
        <v>1</v>
      </c>
      <c r="BI263" s="388">
        <v>5</v>
      </c>
      <c r="BJ263" s="548">
        <v>0.2</v>
      </c>
      <c r="BK263" s="548">
        <v>0.25</v>
      </c>
      <c r="BL263" s="548">
        <v>0.4</v>
      </c>
      <c r="BM263" s="548">
        <v>0.65</v>
      </c>
    </row>
    <row r="264" spans="1:65">
      <c r="A264" s="272" t="s">
        <v>10473</v>
      </c>
      <c r="B264" s="388" t="s">
        <v>10474</v>
      </c>
      <c r="C264" s="388" t="s">
        <v>10193</v>
      </c>
      <c r="D264" s="388">
        <v>25</v>
      </c>
      <c r="E264" s="388" t="s">
        <v>70</v>
      </c>
      <c r="F264" s="388" t="s">
        <v>43</v>
      </c>
      <c r="G264" s="388" t="s">
        <v>10</v>
      </c>
      <c r="H264" s="388">
        <v>0</v>
      </c>
      <c r="I264" s="388">
        <v>0</v>
      </c>
      <c r="J264" s="548">
        <v>0</v>
      </c>
      <c r="K264" s="556">
        <v>3.29</v>
      </c>
      <c r="L264" s="388">
        <v>7</v>
      </c>
      <c r="M264" s="388">
        <v>0</v>
      </c>
      <c r="N264" s="388">
        <v>5</v>
      </c>
      <c r="O264" s="388">
        <v>0</v>
      </c>
      <c r="P264" s="388">
        <v>0</v>
      </c>
      <c r="Q264" s="388">
        <v>0</v>
      </c>
      <c r="R264" s="557">
        <v>13.667</v>
      </c>
      <c r="S264" s="388">
        <v>13</v>
      </c>
      <c r="T264" s="388">
        <v>5</v>
      </c>
      <c r="U264" s="388">
        <v>5</v>
      </c>
      <c r="V264" s="388">
        <v>0</v>
      </c>
      <c r="W264" s="388">
        <v>7</v>
      </c>
      <c r="X264" s="388">
        <v>0</v>
      </c>
      <c r="Y264" s="388">
        <v>8</v>
      </c>
      <c r="Z264" s="388">
        <v>1</v>
      </c>
      <c r="AA264" s="388">
        <v>0</v>
      </c>
      <c r="AB264" s="388">
        <v>1</v>
      </c>
      <c r="AC264" s="388">
        <v>59</v>
      </c>
      <c r="AD264" s="388">
        <v>127</v>
      </c>
      <c r="AE264" s="388">
        <v>3.75</v>
      </c>
      <c r="AF264" s="548">
        <v>1.4630000000000001</v>
      </c>
      <c r="AG264" s="557">
        <v>8.6</v>
      </c>
      <c r="AH264" s="557">
        <v>0</v>
      </c>
      <c r="AI264" s="557">
        <v>4.5999999999999996</v>
      </c>
      <c r="AJ264" s="557">
        <v>5.3</v>
      </c>
      <c r="AK264" s="557">
        <v>1.1399999999999999</v>
      </c>
      <c r="AM264" s="388">
        <v>22</v>
      </c>
      <c r="AN264" s="388">
        <v>0</v>
      </c>
      <c r="AO264" s="388">
        <v>3</v>
      </c>
      <c r="AP264" s="388">
        <v>0</v>
      </c>
      <c r="AQ264" s="388">
        <v>0</v>
      </c>
      <c r="AR264" s="388">
        <v>0</v>
      </c>
      <c r="AS264" s="388">
        <v>1</v>
      </c>
      <c r="AT264" s="388">
        <v>5</v>
      </c>
      <c r="AU264" s="388">
        <v>5</v>
      </c>
      <c r="AV264" s="548">
        <v>0.13600000000000001</v>
      </c>
      <c r="AW264" s="548">
        <v>0.32100000000000001</v>
      </c>
      <c r="AX264" s="548">
        <v>0.13600000000000001</v>
      </c>
      <c r="AY264" s="548">
        <v>0.45700000000000002</v>
      </c>
      <c r="BA264" s="388">
        <v>29</v>
      </c>
      <c r="BB264" s="388">
        <v>0</v>
      </c>
      <c r="BC264" s="388">
        <v>10</v>
      </c>
      <c r="BD264" s="388">
        <v>4</v>
      </c>
      <c r="BE264" s="388">
        <v>1</v>
      </c>
      <c r="BF264" s="388">
        <v>0</v>
      </c>
      <c r="BG264" s="388">
        <v>5</v>
      </c>
      <c r="BH264" s="388">
        <v>2</v>
      </c>
      <c r="BI264" s="388">
        <v>3</v>
      </c>
      <c r="BJ264" s="548">
        <v>0.34499999999999997</v>
      </c>
      <c r="BK264" s="548">
        <v>0.38700000000000001</v>
      </c>
      <c r="BL264" s="548">
        <v>0.55200000000000005</v>
      </c>
      <c r="BM264" s="548">
        <v>0.93899999999999995</v>
      </c>
    </row>
    <row r="265" spans="1:65">
      <c r="A265" s="272" t="s">
        <v>10475</v>
      </c>
      <c r="B265" s="388" t="s">
        <v>10476</v>
      </c>
      <c r="C265" s="388" t="s">
        <v>10193</v>
      </c>
      <c r="D265" s="388">
        <v>25</v>
      </c>
      <c r="E265" s="388" t="s">
        <v>40</v>
      </c>
      <c r="F265" s="388" t="s">
        <v>34</v>
      </c>
      <c r="G265" s="388" t="s">
        <v>10</v>
      </c>
      <c r="H265" s="388">
        <v>0</v>
      </c>
      <c r="I265" s="388">
        <v>2</v>
      </c>
      <c r="J265" s="548">
        <v>0</v>
      </c>
      <c r="K265" s="556">
        <v>7.24</v>
      </c>
      <c r="L265" s="388">
        <v>4</v>
      </c>
      <c r="M265" s="388">
        <v>2</v>
      </c>
      <c r="N265" s="388">
        <v>1</v>
      </c>
      <c r="O265" s="388">
        <v>0</v>
      </c>
      <c r="P265" s="388">
        <v>0</v>
      </c>
      <c r="Q265" s="388">
        <v>0</v>
      </c>
      <c r="R265" s="557">
        <v>13.667</v>
      </c>
      <c r="S265" s="388">
        <v>21</v>
      </c>
      <c r="T265" s="388">
        <v>11</v>
      </c>
      <c r="U265" s="388">
        <v>11</v>
      </c>
      <c r="V265" s="388">
        <v>1</v>
      </c>
      <c r="W265" s="388">
        <v>6</v>
      </c>
      <c r="X265" s="388">
        <v>0</v>
      </c>
      <c r="Y265" s="388">
        <v>10</v>
      </c>
      <c r="Z265" s="388">
        <v>0</v>
      </c>
      <c r="AA265" s="388">
        <v>0</v>
      </c>
      <c r="AB265" s="388">
        <v>0</v>
      </c>
      <c r="AC265" s="388">
        <v>65</v>
      </c>
      <c r="AD265" s="388">
        <v>61</v>
      </c>
      <c r="AE265" s="388">
        <v>3.97</v>
      </c>
      <c r="AF265" s="548">
        <v>1.976</v>
      </c>
      <c r="AG265" s="557">
        <v>13.8</v>
      </c>
      <c r="AH265" s="557">
        <v>0.7</v>
      </c>
      <c r="AI265" s="557">
        <v>4</v>
      </c>
      <c r="AJ265" s="557">
        <v>6.6</v>
      </c>
      <c r="AK265" s="557">
        <v>1.67</v>
      </c>
      <c r="AM265" s="388">
        <v>30</v>
      </c>
      <c r="AN265" s="388">
        <v>0</v>
      </c>
      <c r="AO265" s="388">
        <v>14</v>
      </c>
      <c r="AP265" s="388">
        <v>6</v>
      </c>
      <c r="AQ265" s="388">
        <v>0</v>
      </c>
      <c r="AR265" s="388">
        <v>0</v>
      </c>
      <c r="AS265" s="388">
        <v>9</v>
      </c>
      <c r="AT265" s="388">
        <v>4</v>
      </c>
      <c r="AU265" s="388">
        <v>4</v>
      </c>
      <c r="AV265" s="548">
        <v>0.46700000000000003</v>
      </c>
      <c r="AW265" s="548">
        <v>0.51400000000000001</v>
      </c>
      <c r="AX265" s="548">
        <v>0.66700000000000004</v>
      </c>
      <c r="AY265" s="548">
        <v>1.181</v>
      </c>
      <c r="BA265" s="388">
        <v>26</v>
      </c>
      <c r="BB265" s="388">
        <v>0</v>
      </c>
      <c r="BC265" s="388">
        <v>7</v>
      </c>
      <c r="BD265" s="388">
        <v>0</v>
      </c>
      <c r="BE265" s="388">
        <v>0</v>
      </c>
      <c r="BF265" s="388">
        <v>1</v>
      </c>
      <c r="BG265" s="388">
        <v>2</v>
      </c>
      <c r="BH265" s="388">
        <v>2</v>
      </c>
      <c r="BI265" s="388">
        <v>6</v>
      </c>
      <c r="BJ265" s="548">
        <v>0.26900000000000002</v>
      </c>
      <c r="BK265" s="548">
        <v>0.31</v>
      </c>
      <c r="BL265" s="548">
        <v>0.38500000000000001</v>
      </c>
      <c r="BM265" s="548">
        <v>0.69499999999999995</v>
      </c>
    </row>
    <row r="266" spans="1:65">
      <c r="A266" s="272" t="s">
        <v>8354</v>
      </c>
      <c r="B266" s="388" t="s">
        <v>8355</v>
      </c>
      <c r="C266" s="388" t="s">
        <v>10193</v>
      </c>
      <c r="D266" s="388">
        <v>25</v>
      </c>
      <c r="E266" s="388" t="s">
        <v>33</v>
      </c>
      <c r="F266" s="388" t="s">
        <v>34</v>
      </c>
      <c r="G266" s="388" t="s">
        <v>10</v>
      </c>
      <c r="H266" s="388">
        <v>1</v>
      </c>
      <c r="I266" s="388">
        <v>1</v>
      </c>
      <c r="J266" s="548">
        <v>0.5</v>
      </c>
      <c r="K266" s="556">
        <v>5.27</v>
      </c>
      <c r="L266" s="388">
        <v>4</v>
      </c>
      <c r="M266" s="388">
        <v>2</v>
      </c>
      <c r="N266" s="388">
        <v>1</v>
      </c>
      <c r="O266" s="388">
        <v>0</v>
      </c>
      <c r="P266" s="388">
        <v>0</v>
      </c>
      <c r="Q266" s="388">
        <v>0</v>
      </c>
      <c r="R266" s="557">
        <v>13.667</v>
      </c>
      <c r="S266" s="388">
        <v>17</v>
      </c>
      <c r="T266" s="388">
        <v>8</v>
      </c>
      <c r="U266" s="388">
        <v>8</v>
      </c>
      <c r="V266" s="388">
        <v>3</v>
      </c>
      <c r="W266" s="388">
        <v>2</v>
      </c>
      <c r="X266" s="388">
        <v>0</v>
      </c>
      <c r="Y266" s="388">
        <v>6</v>
      </c>
      <c r="Z266" s="388">
        <v>1</v>
      </c>
      <c r="AA266" s="388">
        <v>0</v>
      </c>
      <c r="AB266" s="388">
        <v>0</v>
      </c>
      <c r="AC266" s="388">
        <v>60</v>
      </c>
      <c r="AD266" s="388">
        <v>85</v>
      </c>
      <c r="AE266" s="388">
        <v>5.8</v>
      </c>
      <c r="AF266" s="548">
        <v>1.39</v>
      </c>
      <c r="AG266" s="557">
        <v>11.2</v>
      </c>
      <c r="AH266" s="557">
        <v>2</v>
      </c>
      <c r="AI266" s="557">
        <v>1.3</v>
      </c>
      <c r="AJ266" s="557">
        <v>4</v>
      </c>
      <c r="AK266" s="557">
        <v>3</v>
      </c>
      <c r="AM266" s="388">
        <v>23</v>
      </c>
      <c r="AN266" s="388">
        <v>0</v>
      </c>
      <c r="AO266" s="388">
        <v>5</v>
      </c>
      <c r="AP266" s="388">
        <v>0</v>
      </c>
      <c r="AQ266" s="388">
        <v>1</v>
      </c>
      <c r="AR266" s="388">
        <v>1</v>
      </c>
      <c r="AS266" s="388">
        <v>6</v>
      </c>
      <c r="AT266" s="388">
        <v>0</v>
      </c>
      <c r="AU266" s="388">
        <v>3</v>
      </c>
      <c r="AV266" s="548">
        <v>0.217</v>
      </c>
      <c r="AW266" s="548">
        <v>0.217</v>
      </c>
      <c r="AX266" s="548">
        <v>0.435</v>
      </c>
      <c r="AY266" s="548">
        <v>0.65200000000000002</v>
      </c>
      <c r="BA266" s="388">
        <v>34</v>
      </c>
      <c r="BB266" s="388">
        <v>0</v>
      </c>
      <c r="BC266" s="388">
        <v>12</v>
      </c>
      <c r="BD266" s="388">
        <v>3</v>
      </c>
      <c r="BE266" s="388">
        <v>0</v>
      </c>
      <c r="BF266" s="388">
        <v>2</v>
      </c>
      <c r="BG266" s="388">
        <v>3</v>
      </c>
      <c r="BH266" s="388">
        <v>2</v>
      </c>
      <c r="BI266" s="388">
        <v>3</v>
      </c>
      <c r="BJ266" s="548">
        <v>0.35299999999999998</v>
      </c>
      <c r="BK266" s="548">
        <v>0.40500000000000003</v>
      </c>
      <c r="BL266" s="548">
        <v>0.61799999999999999</v>
      </c>
      <c r="BM266" s="548">
        <v>1.0229999999999999</v>
      </c>
    </row>
    <row r="267" spans="1:65">
      <c r="A267" s="272" t="s">
        <v>6591</v>
      </c>
      <c r="B267" s="388" t="s">
        <v>10477</v>
      </c>
      <c r="C267" s="388" t="s">
        <v>10193</v>
      </c>
      <c r="D267" s="388">
        <v>27</v>
      </c>
      <c r="E267" s="388" t="s">
        <v>66</v>
      </c>
      <c r="F267" s="388" t="s">
        <v>43</v>
      </c>
      <c r="G267" s="388" t="s">
        <v>10</v>
      </c>
      <c r="H267" s="388">
        <v>1</v>
      </c>
      <c r="I267" s="388">
        <v>0</v>
      </c>
      <c r="J267" s="548">
        <v>1</v>
      </c>
      <c r="K267" s="556">
        <v>7.43</v>
      </c>
      <c r="L267" s="388">
        <v>7</v>
      </c>
      <c r="M267" s="388">
        <v>0</v>
      </c>
      <c r="N267" s="388">
        <v>4</v>
      </c>
      <c r="O267" s="388">
        <v>0</v>
      </c>
      <c r="P267" s="388">
        <v>0</v>
      </c>
      <c r="Q267" s="388">
        <v>0</v>
      </c>
      <c r="R267" s="557">
        <v>13.333</v>
      </c>
      <c r="S267" s="388">
        <v>16</v>
      </c>
      <c r="T267" s="388">
        <v>13</v>
      </c>
      <c r="U267" s="388">
        <v>11</v>
      </c>
      <c r="V267" s="388">
        <v>2</v>
      </c>
      <c r="W267" s="388">
        <v>8</v>
      </c>
      <c r="X267" s="388">
        <v>0</v>
      </c>
      <c r="Y267" s="388">
        <v>12</v>
      </c>
      <c r="Z267" s="388">
        <v>1</v>
      </c>
      <c r="AA267" s="388">
        <v>0</v>
      </c>
      <c r="AB267" s="388">
        <v>1</v>
      </c>
      <c r="AC267" s="388">
        <v>66</v>
      </c>
      <c r="AD267" s="388">
        <v>54</v>
      </c>
      <c r="AE267" s="388">
        <v>5.34</v>
      </c>
      <c r="AF267" s="548">
        <v>1.8</v>
      </c>
      <c r="AG267" s="557">
        <v>10.8</v>
      </c>
      <c r="AH267" s="557">
        <v>1.4</v>
      </c>
      <c r="AI267" s="557">
        <v>5.4</v>
      </c>
      <c r="AJ267" s="557">
        <v>8.1</v>
      </c>
      <c r="AK267" s="557">
        <v>1.5</v>
      </c>
      <c r="AM267" s="388">
        <v>29</v>
      </c>
      <c r="AN267" s="388">
        <v>0</v>
      </c>
      <c r="AO267" s="388">
        <v>7</v>
      </c>
      <c r="AP267" s="388">
        <v>2</v>
      </c>
      <c r="AQ267" s="388">
        <v>0</v>
      </c>
      <c r="AR267" s="388">
        <v>0</v>
      </c>
      <c r="AS267" s="388">
        <v>8</v>
      </c>
      <c r="AT267" s="388">
        <v>5</v>
      </c>
      <c r="AU267" s="388">
        <v>5</v>
      </c>
      <c r="AV267" s="548">
        <v>0.24099999999999999</v>
      </c>
      <c r="AW267" s="548">
        <v>0.34300000000000003</v>
      </c>
      <c r="AX267" s="548">
        <v>0.31</v>
      </c>
      <c r="AY267" s="548">
        <v>0.65300000000000002</v>
      </c>
      <c r="BA267" s="388">
        <v>27</v>
      </c>
      <c r="BB267" s="388">
        <v>0</v>
      </c>
      <c r="BC267" s="388">
        <v>9</v>
      </c>
      <c r="BD267" s="388">
        <v>1</v>
      </c>
      <c r="BE267" s="388">
        <v>1</v>
      </c>
      <c r="BF267" s="388">
        <v>2</v>
      </c>
      <c r="BG267" s="388">
        <v>7</v>
      </c>
      <c r="BH267" s="388">
        <v>3</v>
      </c>
      <c r="BI267" s="388">
        <v>7</v>
      </c>
      <c r="BJ267" s="548">
        <v>0.33300000000000002</v>
      </c>
      <c r="BK267" s="548">
        <v>0.41899999999999998</v>
      </c>
      <c r="BL267" s="548">
        <v>0.66700000000000004</v>
      </c>
      <c r="BM267" s="548">
        <v>1.0860000000000001</v>
      </c>
    </row>
    <row r="268" spans="1:65">
      <c r="A268" s="272" t="s">
        <v>10478</v>
      </c>
      <c r="B268" s="388" t="s">
        <v>10479</v>
      </c>
      <c r="C268" s="388" t="s">
        <v>10193</v>
      </c>
      <c r="D268" s="388">
        <v>23</v>
      </c>
      <c r="E268" s="388" t="s">
        <v>40</v>
      </c>
      <c r="F268" s="388" t="s">
        <v>34</v>
      </c>
      <c r="G268" s="388" t="s">
        <v>10</v>
      </c>
      <c r="H268" s="388">
        <v>2</v>
      </c>
      <c r="I268" s="388">
        <v>0</v>
      </c>
      <c r="J268" s="548">
        <v>1</v>
      </c>
      <c r="K268" s="556">
        <v>4.7300000000000004</v>
      </c>
      <c r="L268" s="388">
        <v>14</v>
      </c>
      <c r="M268" s="388">
        <v>0</v>
      </c>
      <c r="N268" s="388">
        <v>3</v>
      </c>
      <c r="O268" s="388">
        <v>0</v>
      </c>
      <c r="P268" s="388">
        <v>0</v>
      </c>
      <c r="Q268" s="388">
        <v>0</v>
      </c>
      <c r="R268" s="557">
        <v>13.333</v>
      </c>
      <c r="S268" s="388">
        <v>13</v>
      </c>
      <c r="T268" s="388">
        <v>8</v>
      </c>
      <c r="U268" s="388">
        <v>7</v>
      </c>
      <c r="V268" s="388">
        <v>3</v>
      </c>
      <c r="W268" s="388">
        <v>9</v>
      </c>
      <c r="X268" s="388">
        <v>0</v>
      </c>
      <c r="Y268" s="388">
        <v>11</v>
      </c>
      <c r="Z268" s="388">
        <v>0</v>
      </c>
      <c r="AA268" s="388">
        <v>0</v>
      </c>
      <c r="AB268" s="388">
        <v>1</v>
      </c>
      <c r="AC268" s="388">
        <v>60</v>
      </c>
      <c r="AD268" s="388">
        <v>93</v>
      </c>
      <c r="AE268" s="388">
        <v>6.46</v>
      </c>
      <c r="AF268" s="548">
        <v>1.65</v>
      </c>
      <c r="AG268" s="557">
        <v>8.8000000000000007</v>
      </c>
      <c r="AH268" s="557">
        <v>2</v>
      </c>
      <c r="AI268" s="557">
        <v>6.1</v>
      </c>
      <c r="AJ268" s="557">
        <v>7.4</v>
      </c>
      <c r="AK268" s="557">
        <v>1.22</v>
      </c>
      <c r="AM268" s="388">
        <v>23</v>
      </c>
      <c r="AN268" s="388">
        <v>0</v>
      </c>
      <c r="AO268" s="388">
        <v>6</v>
      </c>
      <c r="AP268" s="388">
        <v>1</v>
      </c>
      <c r="AQ268" s="388">
        <v>0</v>
      </c>
      <c r="AR268" s="388">
        <v>0</v>
      </c>
      <c r="AS268" s="388">
        <v>2</v>
      </c>
      <c r="AT268" s="388">
        <v>5</v>
      </c>
      <c r="AU268" s="388">
        <v>5</v>
      </c>
      <c r="AV268" s="548">
        <v>0.26100000000000001</v>
      </c>
      <c r="AW268" s="548">
        <v>0.39300000000000002</v>
      </c>
      <c r="AX268" s="548">
        <v>0.30399999999999999</v>
      </c>
      <c r="AY268" s="548">
        <v>0.69699999999999995</v>
      </c>
      <c r="BA268" s="388">
        <v>28</v>
      </c>
      <c r="BB268" s="388">
        <v>0</v>
      </c>
      <c r="BC268" s="388">
        <v>7</v>
      </c>
      <c r="BD268" s="388">
        <v>2</v>
      </c>
      <c r="BE268" s="388">
        <v>0</v>
      </c>
      <c r="BF268" s="388">
        <v>3</v>
      </c>
      <c r="BG268" s="388">
        <v>8</v>
      </c>
      <c r="BH268" s="388">
        <v>4</v>
      </c>
      <c r="BI268" s="388">
        <v>6</v>
      </c>
      <c r="BJ268" s="548">
        <v>0.25</v>
      </c>
      <c r="BK268" s="548">
        <v>0.34399999999999997</v>
      </c>
      <c r="BL268" s="548">
        <v>0.64300000000000002</v>
      </c>
      <c r="BM268" s="548">
        <v>0.98699999999999999</v>
      </c>
    </row>
    <row r="269" spans="1:65">
      <c r="A269" s="272" t="s">
        <v>8390</v>
      </c>
      <c r="B269" s="388" t="s">
        <v>8391</v>
      </c>
      <c r="C269" s="388" t="s">
        <v>10193</v>
      </c>
      <c r="D269" s="388">
        <v>24</v>
      </c>
      <c r="E269" s="388" t="s">
        <v>64</v>
      </c>
      <c r="F269" s="388" t="s">
        <v>34</v>
      </c>
      <c r="G269" s="388" t="s">
        <v>10</v>
      </c>
      <c r="H269" s="388">
        <v>0</v>
      </c>
      <c r="I269" s="388">
        <v>0</v>
      </c>
      <c r="J269" s="548">
        <v>0</v>
      </c>
      <c r="K269" s="556">
        <v>4.1500000000000004</v>
      </c>
      <c r="L269" s="388">
        <v>5</v>
      </c>
      <c r="M269" s="388">
        <v>0</v>
      </c>
      <c r="N269" s="388">
        <v>3</v>
      </c>
      <c r="O269" s="388">
        <v>0</v>
      </c>
      <c r="P269" s="388">
        <v>0</v>
      </c>
      <c r="Q269" s="388">
        <v>0</v>
      </c>
      <c r="R269" s="557">
        <v>13</v>
      </c>
      <c r="S269" s="388">
        <v>7</v>
      </c>
      <c r="T269" s="388">
        <v>6</v>
      </c>
      <c r="U269" s="388">
        <v>6</v>
      </c>
      <c r="V269" s="388">
        <v>2</v>
      </c>
      <c r="W269" s="388">
        <v>3</v>
      </c>
      <c r="X269" s="388">
        <v>0</v>
      </c>
      <c r="Y269" s="388">
        <v>12</v>
      </c>
      <c r="Z269" s="388">
        <v>0</v>
      </c>
      <c r="AA269" s="388">
        <v>0</v>
      </c>
      <c r="AB269" s="388">
        <v>0</v>
      </c>
      <c r="AC269" s="388">
        <v>50</v>
      </c>
      <c r="AD269" s="388">
        <v>103</v>
      </c>
      <c r="AE269" s="388">
        <v>4.01</v>
      </c>
      <c r="AF269" s="548">
        <v>0.76900000000000002</v>
      </c>
      <c r="AG269" s="557">
        <v>4.8</v>
      </c>
      <c r="AH269" s="557">
        <v>1.4</v>
      </c>
      <c r="AI269" s="557">
        <v>2.1</v>
      </c>
      <c r="AJ269" s="557">
        <v>8.3000000000000007</v>
      </c>
      <c r="AK269" s="557">
        <v>4</v>
      </c>
      <c r="AM269" s="388">
        <v>22</v>
      </c>
      <c r="AN269" s="388">
        <v>0</v>
      </c>
      <c r="AO269" s="388">
        <v>5</v>
      </c>
      <c r="AP269" s="388">
        <v>0</v>
      </c>
      <c r="AQ269" s="388">
        <v>0</v>
      </c>
      <c r="AR269" s="388">
        <v>2</v>
      </c>
      <c r="AS269" s="388">
        <v>6</v>
      </c>
      <c r="AT269" s="388">
        <v>1</v>
      </c>
      <c r="AU269" s="388">
        <v>5</v>
      </c>
      <c r="AV269" s="548">
        <v>0.22700000000000001</v>
      </c>
      <c r="AW269" s="548">
        <v>0.26100000000000001</v>
      </c>
      <c r="AX269" s="548">
        <v>0.5</v>
      </c>
      <c r="AY269" s="548">
        <v>0.76100000000000001</v>
      </c>
      <c r="BA269" s="388">
        <v>25</v>
      </c>
      <c r="BB269" s="388">
        <v>0</v>
      </c>
      <c r="BC269" s="388">
        <v>2</v>
      </c>
      <c r="BD269" s="388">
        <v>1</v>
      </c>
      <c r="BE269" s="388">
        <v>0</v>
      </c>
      <c r="BF269" s="388">
        <v>0</v>
      </c>
      <c r="BG269" s="388">
        <v>0</v>
      </c>
      <c r="BH269" s="388">
        <v>2</v>
      </c>
      <c r="BI269" s="388">
        <v>7</v>
      </c>
      <c r="BJ269" s="548">
        <v>0.08</v>
      </c>
      <c r="BK269" s="548">
        <v>0.14799999999999999</v>
      </c>
      <c r="BL269" s="548">
        <v>0.12</v>
      </c>
      <c r="BM269" s="548">
        <v>0.26800000000000002</v>
      </c>
    </row>
    <row r="270" spans="1:65">
      <c r="A270" s="272" t="s">
        <v>10480</v>
      </c>
      <c r="B270" s="388" t="s">
        <v>10481</v>
      </c>
      <c r="C270" s="388" t="s">
        <v>10193</v>
      </c>
      <c r="D270" s="388">
        <v>31</v>
      </c>
      <c r="E270" s="388" t="s">
        <v>69</v>
      </c>
      <c r="F270" s="388" t="s">
        <v>43</v>
      </c>
      <c r="G270" s="388" t="s">
        <v>35</v>
      </c>
      <c r="H270" s="388">
        <v>2</v>
      </c>
      <c r="I270" s="388">
        <v>1</v>
      </c>
      <c r="J270" s="548">
        <v>0.66700000000000004</v>
      </c>
      <c r="K270" s="556">
        <v>2.77</v>
      </c>
      <c r="L270" s="388">
        <v>17</v>
      </c>
      <c r="M270" s="388">
        <v>0</v>
      </c>
      <c r="N270" s="388">
        <v>4</v>
      </c>
      <c r="O270" s="388">
        <v>0</v>
      </c>
      <c r="P270" s="388">
        <v>0</v>
      </c>
      <c r="Q270" s="388">
        <v>0</v>
      </c>
      <c r="R270" s="557">
        <v>13</v>
      </c>
      <c r="S270" s="388">
        <v>10</v>
      </c>
      <c r="T270" s="388">
        <v>4</v>
      </c>
      <c r="U270" s="388">
        <v>4</v>
      </c>
      <c r="V270" s="388">
        <v>1</v>
      </c>
      <c r="W270" s="388">
        <v>8</v>
      </c>
      <c r="X270" s="388">
        <v>0</v>
      </c>
      <c r="Y270" s="388">
        <v>12</v>
      </c>
      <c r="Z270" s="388">
        <v>1</v>
      </c>
      <c r="AA270" s="388">
        <v>0</v>
      </c>
      <c r="AB270" s="388">
        <v>0</v>
      </c>
      <c r="AC270" s="388">
        <v>54</v>
      </c>
      <c r="AD270" s="388">
        <v>144</v>
      </c>
      <c r="AE270" s="388">
        <v>4.3899999999999997</v>
      </c>
      <c r="AF270" s="548">
        <v>1.385</v>
      </c>
      <c r="AG270" s="557">
        <v>6.9</v>
      </c>
      <c r="AH270" s="557">
        <v>0.7</v>
      </c>
      <c r="AI270" s="557">
        <v>5.5</v>
      </c>
      <c r="AJ270" s="557">
        <v>8.3000000000000007</v>
      </c>
      <c r="AK270" s="557">
        <v>1.5</v>
      </c>
      <c r="AM270" s="388">
        <v>15</v>
      </c>
      <c r="AN270" s="388">
        <v>0</v>
      </c>
      <c r="AO270" s="388">
        <v>3</v>
      </c>
      <c r="AP270" s="388">
        <v>0</v>
      </c>
      <c r="AQ270" s="388">
        <v>1</v>
      </c>
      <c r="AR270" s="388">
        <v>0</v>
      </c>
      <c r="AS270" s="388">
        <v>3</v>
      </c>
      <c r="AT270" s="388">
        <v>7</v>
      </c>
      <c r="AU270" s="388">
        <v>4</v>
      </c>
      <c r="AV270" s="548">
        <v>0.2</v>
      </c>
      <c r="AW270" s="548">
        <v>0.47799999999999998</v>
      </c>
      <c r="AX270" s="548">
        <v>0.33300000000000002</v>
      </c>
      <c r="AY270" s="548">
        <v>0.81100000000000005</v>
      </c>
      <c r="BA270" s="388">
        <v>29</v>
      </c>
      <c r="BB270" s="388">
        <v>0</v>
      </c>
      <c r="BC270" s="388">
        <v>7</v>
      </c>
      <c r="BD270" s="388">
        <v>1</v>
      </c>
      <c r="BE270" s="388">
        <v>0</v>
      </c>
      <c r="BF270" s="388">
        <v>1</v>
      </c>
      <c r="BG270" s="388">
        <v>1</v>
      </c>
      <c r="BH270" s="388">
        <v>1</v>
      </c>
      <c r="BI270" s="388">
        <v>8</v>
      </c>
      <c r="BJ270" s="548">
        <v>0.24099999999999999</v>
      </c>
      <c r="BK270" s="548">
        <v>0.26700000000000002</v>
      </c>
      <c r="BL270" s="548">
        <v>0.379</v>
      </c>
      <c r="BM270" s="548">
        <v>0.64600000000000002</v>
      </c>
    </row>
    <row r="271" spans="1:65">
      <c r="A271" s="272" t="s">
        <v>8467</v>
      </c>
      <c r="B271" s="388" t="s">
        <v>8468</v>
      </c>
      <c r="C271" s="388" t="s">
        <v>10193</v>
      </c>
      <c r="D271" s="388">
        <v>24</v>
      </c>
      <c r="E271" s="388" t="s">
        <v>46</v>
      </c>
      <c r="F271" s="388" t="s">
        <v>43</v>
      </c>
      <c r="G271" s="388" t="s">
        <v>10</v>
      </c>
      <c r="H271" s="388">
        <v>0</v>
      </c>
      <c r="I271" s="388">
        <v>1</v>
      </c>
      <c r="J271" s="548">
        <v>0</v>
      </c>
      <c r="K271" s="556">
        <v>4.97</v>
      </c>
      <c r="L271" s="388">
        <v>5</v>
      </c>
      <c r="M271" s="388">
        <v>1</v>
      </c>
      <c r="N271" s="388">
        <v>1</v>
      </c>
      <c r="O271" s="388">
        <v>0</v>
      </c>
      <c r="P271" s="388">
        <v>0</v>
      </c>
      <c r="Q271" s="388">
        <v>0</v>
      </c>
      <c r="R271" s="557">
        <v>12.667</v>
      </c>
      <c r="S271" s="388">
        <v>17</v>
      </c>
      <c r="T271" s="388">
        <v>7</v>
      </c>
      <c r="U271" s="388">
        <v>7</v>
      </c>
      <c r="V271" s="388">
        <v>0</v>
      </c>
      <c r="W271" s="388">
        <v>2</v>
      </c>
      <c r="X271" s="388">
        <v>0</v>
      </c>
      <c r="Y271" s="388">
        <v>11</v>
      </c>
      <c r="Z271" s="388">
        <v>2</v>
      </c>
      <c r="AA271" s="388">
        <v>0</v>
      </c>
      <c r="AB271" s="388">
        <v>0</v>
      </c>
      <c r="AC271" s="388">
        <v>59</v>
      </c>
      <c r="AD271" s="388">
        <v>86</v>
      </c>
      <c r="AE271" s="388">
        <v>2.37</v>
      </c>
      <c r="AF271" s="548">
        <v>1.5</v>
      </c>
      <c r="AG271" s="557">
        <v>12.1</v>
      </c>
      <c r="AH271" s="557">
        <v>0</v>
      </c>
      <c r="AI271" s="557">
        <v>1.4</v>
      </c>
      <c r="AJ271" s="557">
        <v>7.8</v>
      </c>
      <c r="AK271" s="557">
        <v>5.5</v>
      </c>
      <c r="AM271" s="388">
        <v>27</v>
      </c>
      <c r="AN271" s="388">
        <v>0</v>
      </c>
      <c r="AO271" s="388">
        <v>8</v>
      </c>
      <c r="AP271" s="388">
        <v>2</v>
      </c>
      <c r="AQ271" s="388">
        <v>0</v>
      </c>
      <c r="AR271" s="388">
        <v>0</v>
      </c>
      <c r="AS271" s="388">
        <v>2</v>
      </c>
      <c r="AT271" s="388">
        <v>2</v>
      </c>
      <c r="AU271" s="388">
        <v>5</v>
      </c>
      <c r="AV271" s="548">
        <v>0.29599999999999999</v>
      </c>
      <c r="AW271" s="548">
        <v>0.36699999999999999</v>
      </c>
      <c r="AX271" s="548">
        <v>0.37</v>
      </c>
      <c r="AY271" s="548">
        <v>0.73699999999999999</v>
      </c>
      <c r="BA271" s="388">
        <v>28</v>
      </c>
      <c r="BB271" s="388">
        <v>0</v>
      </c>
      <c r="BC271" s="388">
        <v>9</v>
      </c>
      <c r="BD271" s="388">
        <v>5</v>
      </c>
      <c r="BE271" s="388">
        <v>0</v>
      </c>
      <c r="BF271" s="388">
        <v>0</v>
      </c>
      <c r="BG271" s="388">
        <v>4</v>
      </c>
      <c r="BH271" s="388">
        <v>0</v>
      </c>
      <c r="BI271" s="388">
        <v>6</v>
      </c>
      <c r="BJ271" s="548">
        <v>0.32100000000000001</v>
      </c>
      <c r="BK271" s="548">
        <v>0.34499999999999997</v>
      </c>
      <c r="BL271" s="548">
        <v>0.5</v>
      </c>
      <c r="BM271" s="548">
        <v>0.84499999999999997</v>
      </c>
    </row>
    <row r="272" spans="1:65">
      <c r="A272" s="272" t="s">
        <v>10482</v>
      </c>
      <c r="B272" s="388" t="s">
        <v>10483</v>
      </c>
      <c r="C272" s="388" t="s">
        <v>10193</v>
      </c>
      <c r="D272" s="388">
        <v>27</v>
      </c>
      <c r="E272" s="388" t="s">
        <v>97</v>
      </c>
      <c r="F272" s="388" t="s">
        <v>43</v>
      </c>
      <c r="G272" s="388" t="s">
        <v>10</v>
      </c>
      <c r="H272" s="388">
        <v>0</v>
      </c>
      <c r="I272" s="388">
        <v>0</v>
      </c>
      <c r="J272" s="548">
        <v>0</v>
      </c>
      <c r="K272" s="556">
        <v>1.46</v>
      </c>
      <c r="L272" s="388">
        <v>10</v>
      </c>
      <c r="M272" s="388">
        <v>0</v>
      </c>
      <c r="N272" s="388">
        <v>6</v>
      </c>
      <c r="O272" s="388">
        <v>0</v>
      </c>
      <c r="P272" s="388">
        <v>0</v>
      </c>
      <c r="Q272" s="388">
        <v>0</v>
      </c>
      <c r="R272" s="557">
        <v>12.333</v>
      </c>
      <c r="S272" s="388">
        <v>5</v>
      </c>
      <c r="T272" s="388">
        <v>2</v>
      </c>
      <c r="U272" s="388">
        <v>2</v>
      </c>
      <c r="V272" s="388">
        <v>1</v>
      </c>
      <c r="W272" s="388">
        <v>9</v>
      </c>
      <c r="X272" s="388">
        <v>0</v>
      </c>
      <c r="Y272" s="388">
        <v>11</v>
      </c>
      <c r="Z272" s="388">
        <v>0</v>
      </c>
      <c r="AA272" s="388">
        <v>0</v>
      </c>
      <c r="AB272" s="388">
        <v>0</v>
      </c>
      <c r="AC272" s="388">
        <v>49</v>
      </c>
      <c r="AD272" s="388">
        <v>301</v>
      </c>
      <c r="AE272" s="388">
        <v>4.62</v>
      </c>
      <c r="AF272" s="548">
        <v>1.135</v>
      </c>
      <c r="AG272" s="557">
        <v>3.6</v>
      </c>
      <c r="AH272" s="557">
        <v>0.7</v>
      </c>
      <c r="AI272" s="557">
        <v>6.6</v>
      </c>
      <c r="AJ272" s="557">
        <v>8</v>
      </c>
      <c r="AK272" s="557">
        <v>1.22</v>
      </c>
      <c r="AM272" s="388">
        <v>18</v>
      </c>
      <c r="AN272" s="388">
        <v>0</v>
      </c>
      <c r="AO272" s="388">
        <v>3</v>
      </c>
      <c r="AP272" s="388">
        <v>1</v>
      </c>
      <c r="AQ272" s="388">
        <v>0</v>
      </c>
      <c r="AR272" s="388">
        <v>0</v>
      </c>
      <c r="AS272" s="388">
        <v>1</v>
      </c>
      <c r="AT272" s="388">
        <v>4</v>
      </c>
      <c r="AU272" s="388">
        <v>5</v>
      </c>
      <c r="AV272" s="548">
        <v>0.16700000000000001</v>
      </c>
      <c r="AW272" s="548">
        <v>0.318</v>
      </c>
      <c r="AX272" s="548">
        <v>0.222</v>
      </c>
      <c r="AY272" s="548">
        <v>0.54</v>
      </c>
      <c r="BA272" s="388">
        <v>22</v>
      </c>
      <c r="BB272" s="388">
        <v>0</v>
      </c>
      <c r="BC272" s="388">
        <v>2</v>
      </c>
      <c r="BD272" s="388">
        <v>0</v>
      </c>
      <c r="BE272" s="388">
        <v>0</v>
      </c>
      <c r="BF272" s="388">
        <v>1</v>
      </c>
      <c r="BG272" s="388">
        <v>2</v>
      </c>
      <c r="BH272" s="388">
        <v>5</v>
      </c>
      <c r="BI272" s="388">
        <v>6</v>
      </c>
      <c r="BJ272" s="548">
        <v>9.0999999999999998E-2</v>
      </c>
      <c r="BK272" s="548">
        <v>0.25900000000000001</v>
      </c>
      <c r="BL272" s="548">
        <v>0.22700000000000001</v>
      </c>
      <c r="BM272" s="548">
        <v>0.48599999999999999</v>
      </c>
    </row>
    <row r="273" spans="1:65">
      <c r="A273" s="272" t="s">
        <v>10484</v>
      </c>
      <c r="B273" s="388" t="s">
        <v>10485</v>
      </c>
      <c r="C273" s="388" t="s">
        <v>10193</v>
      </c>
      <c r="D273" s="388">
        <v>26</v>
      </c>
      <c r="E273" s="388" t="s">
        <v>68</v>
      </c>
      <c r="F273" s="388" t="s">
        <v>43</v>
      </c>
      <c r="G273" s="388" t="s">
        <v>10</v>
      </c>
      <c r="H273" s="388">
        <v>1</v>
      </c>
      <c r="I273" s="388">
        <v>1</v>
      </c>
      <c r="J273" s="548">
        <v>0.5</v>
      </c>
      <c r="K273" s="556">
        <v>6.57</v>
      </c>
      <c r="L273" s="388">
        <v>4</v>
      </c>
      <c r="M273" s="388">
        <v>2</v>
      </c>
      <c r="N273" s="388">
        <v>0</v>
      </c>
      <c r="O273" s="388">
        <v>0</v>
      </c>
      <c r="P273" s="388">
        <v>0</v>
      </c>
      <c r="Q273" s="388">
        <v>0</v>
      </c>
      <c r="R273" s="557">
        <v>12.333</v>
      </c>
      <c r="S273" s="388">
        <v>12</v>
      </c>
      <c r="T273" s="388">
        <v>9</v>
      </c>
      <c r="U273" s="388">
        <v>9</v>
      </c>
      <c r="V273" s="388">
        <v>3</v>
      </c>
      <c r="W273" s="388">
        <v>6</v>
      </c>
      <c r="X273" s="388">
        <v>0</v>
      </c>
      <c r="Y273" s="388">
        <v>11</v>
      </c>
      <c r="Z273" s="388">
        <v>0</v>
      </c>
      <c r="AA273" s="388">
        <v>0</v>
      </c>
      <c r="AB273" s="388">
        <v>1</v>
      </c>
      <c r="AC273" s="388">
        <v>55</v>
      </c>
      <c r="AD273" s="388">
        <v>66</v>
      </c>
      <c r="AE273" s="388">
        <v>6</v>
      </c>
      <c r="AF273" s="548">
        <v>1.4590000000000001</v>
      </c>
      <c r="AG273" s="557">
        <v>8.8000000000000007</v>
      </c>
      <c r="AH273" s="557">
        <v>2.2000000000000002</v>
      </c>
      <c r="AI273" s="557">
        <v>4.4000000000000004</v>
      </c>
      <c r="AJ273" s="557">
        <v>8</v>
      </c>
      <c r="AK273" s="557">
        <v>1.83</v>
      </c>
      <c r="AM273" s="388">
        <v>20</v>
      </c>
      <c r="AN273" s="388">
        <v>0</v>
      </c>
      <c r="AO273" s="388">
        <v>5</v>
      </c>
      <c r="AP273" s="388">
        <v>0</v>
      </c>
      <c r="AQ273" s="388">
        <v>0</v>
      </c>
      <c r="AR273" s="388">
        <v>1</v>
      </c>
      <c r="AS273" s="388">
        <v>6</v>
      </c>
      <c r="AT273" s="388">
        <v>3</v>
      </c>
      <c r="AU273" s="388">
        <v>5</v>
      </c>
      <c r="AV273" s="548">
        <v>0.25</v>
      </c>
      <c r="AW273" s="548">
        <v>0.33300000000000002</v>
      </c>
      <c r="AX273" s="548">
        <v>0.4</v>
      </c>
      <c r="AY273" s="548">
        <v>0.73299999999999998</v>
      </c>
      <c r="BA273" s="388">
        <v>27</v>
      </c>
      <c r="BB273" s="388">
        <v>0</v>
      </c>
      <c r="BC273" s="388">
        <v>7</v>
      </c>
      <c r="BD273" s="388">
        <v>0</v>
      </c>
      <c r="BE273" s="388">
        <v>0</v>
      </c>
      <c r="BF273" s="388">
        <v>2</v>
      </c>
      <c r="BG273" s="388">
        <v>3</v>
      </c>
      <c r="BH273" s="388">
        <v>3</v>
      </c>
      <c r="BI273" s="388">
        <v>6</v>
      </c>
      <c r="BJ273" s="548">
        <v>0.25900000000000001</v>
      </c>
      <c r="BK273" s="548">
        <v>0.33300000000000002</v>
      </c>
      <c r="BL273" s="548">
        <v>0.48099999999999998</v>
      </c>
      <c r="BM273" s="548">
        <v>0.81399999999999995</v>
      </c>
    </row>
    <row r="274" spans="1:65">
      <c r="A274" s="272" t="s">
        <v>10486</v>
      </c>
      <c r="B274" s="388" t="s">
        <v>10487</v>
      </c>
      <c r="C274" s="388" t="s">
        <v>10193</v>
      </c>
      <c r="D274" s="388">
        <v>28</v>
      </c>
      <c r="E274" s="388" t="s">
        <v>42</v>
      </c>
      <c r="F274" s="388" t="s">
        <v>43</v>
      </c>
      <c r="G274" s="388" t="s">
        <v>10</v>
      </c>
      <c r="H274" s="388">
        <v>2</v>
      </c>
      <c r="I274" s="388">
        <v>1</v>
      </c>
      <c r="J274" s="548">
        <v>0.66700000000000004</v>
      </c>
      <c r="K274" s="556">
        <v>5.25</v>
      </c>
      <c r="L274" s="388">
        <v>5</v>
      </c>
      <c r="M274" s="388">
        <v>1</v>
      </c>
      <c r="N274" s="388">
        <v>0</v>
      </c>
      <c r="O274" s="388">
        <v>0</v>
      </c>
      <c r="P274" s="388">
        <v>0</v>
      </c>
      <c r="Q274" s="388">
        <v>0</v>
      </c>
      <c r="R274" s="557">
        <v>12</v>
      </c>
      <c r="S274" s="388">
        <v>15</v>
      </c>
      <c r="T274" s="388">
        <v>11</v>
      </c>
      <c r="U274" s="388">
        <v>7</v>
      </c>
      <c r="V274" s="388">
        <v>2</v>
      </c>
      <c r="W274" s="388">
        <v>5</v>
      </c>
      <c r="X274" s="388">
        <v>0</v>
      </c>
      <c r="Y274" s="388">
        <v>8</v>
      </c>
      <c r="Z274" s="388">
        <v>2</v>
      </c>
      <c r="AA274" s="388">
        <v>0</v>
      </c>
      <c r="AB274" s="388">
        <v>2</v>
      </c>
      <c r="AC274" s="388">
        <v>56</v>
      </c>
      <c r="AD274" s="388">
        <v>72</v>
      </c>
      <c r="AE274" s="388">
        <v>5.74</v>
      </c>
      <c r="AF274" s="548">
        <v>1.667</v>
      </c>
      <c r="AG274" s="557">
        <v>11.3</v>
      </c>
      <c r="AH274" s="557">
        <v>1.5</v>
      </c>
      <c r="AI274" s="557">
        <v>3.8</v>
      </c>
      <c r="AJ274" s="557">
        <v>6</v>
      </c>
      <c r="AK274" s="557">
        <v>1.6</v>
      </c>
      <c r="AM274" s="388">
        <v>20</v>
      </c>
      <c r="AN274" s="388">
        <v>0</v>
      </c>
      <c r="AO274" s="388">
        <v>7</v>
      </c>
      <c r="AP274" s="388">
        <v>0</v>
      </c>
      <c r="AQ274" s="388">
        <v>0</v>
      </c>
      <c r="AR274" s="388">
        <v>1</v>
      </c>
      <c r="AS274" s="388">
        <v>3</v>
      </c>
      <c r="AT274" s="388">
        <v>2</v>
      </c>
      <c r="AU274" s="388">
        <v>5</v>
      </c>
      <c r="AV274" s="548">
        <v>0.35</v>
      </c>
      <c r="AW274" s="548">
        <v>0.40899999999999997</v>
      </c>
      <c r="AX274" s="548">
        <v>0.5</v>
      </c>
      <c r="AY274" s="548">
        <v>0.90900000000000003</v>
      </c>
      <c r="BA274" s="388">
        <v>27</v>
      </c>
      <c r="BB274" s="388">
        <v>0</v>
      </c>
      <c r="BC274" s="388">
        <v>8</v>
      </c>
      <c r="BD274" s="388">
        <v>0</v>
      </c>
      <c r="BE274" s="388">
        <v>0</v>
      </c>
      <c r="BF274" s="388">
        <v>1</v>
      </c>
      <c r="BG274" s="388">
        <v>5</v>
      </c>
      <c r="BH274" s="388">
        <v>3</v>
      </c>
      <c r="BI274" s="388">
        <v>3</v>
      </c>
      <c r="BJ274" s="548">
        <v>0.29599999999999999</v>
      </c>
      <c r="BK274" s="548">
        <v>0.40600000000000003</v>
      </c>
      <c r="BL274" s="548">
        <v>0.40699999999999997</v>
      </c>
      <c r="BM274" s="548">
        <v>0.81299999999999994</v>
      </c>
    </row>
    <row r="275" spans="1:65">
      <c r="A275" s="272" t="s">
        <v>8180</v>
      </c>
      <c r="B275" s="388" t="s">
        <v>8181</v>
      </c>
      <c r="C275" s="388" t="s">
        <v>10193</v>
      </c>
      <c r="D275" s="388">
        <v>29</v>
      </c>
      <c r="E275" s="388" t="s">
        <v>66</v>
      </c>
      <c r="F275" s="388" t="s">
        <v>43</v>
      </c>
      <c r="G275" s="388" t="s">
        <v>35</v>
      </c>
      <c r="H275" s="388">
        <v>0</v>
      </c>
      <c r="I275" s="388">
        <v>0</v>
      </c>
      <c r="J275" s="548">
        <v>0</v>
      </c>
      <c r="K275" s="556">
        <v>8.25</v>
      </c>
      <c r="L275" s="388">
        <v>12</v>
      </c>
      <c r="M275" s="388">
        <v>0</v>
      </c>
      <c r="N275" s="388">
        <v>2</v>
      </c>
      <c r="O275" s="388">
        <v>0</v>
      </c>
      <c r="P275" s="388">
        <v>0</v>
      </c>
      <c r="Q275" s="388">
        <v>0</v>
      </c>
      <c r="R275" s="557">
        <v>12</v>
      </c>
      <c r="S275" s="388">
        <v>20</v>
      </c>
      <c r="T275" s="388">
        <v>11</v>
      </c>
      <c r="U275" s="388">
        <v>11</v>
      </c>
      <c r="V275" s="388">
        <v>2</v>
      </c>
      <c r="W275" s="388">
        <v>7</v>
      </c>
      <c r="X275" s="388">
        <v>0</v>
      </c>
      <c r="Y275" s="388">
        <v>10</v>
      </c>
      <c r="Z275" s="388">
        <v>2</v>
      </c>
      <c r="AA275" s="388">
        <v>0</v>
      </c>
      <c r="AB275" s="388">
        <v>3</v>
      </c>
      <c r="AC275" s="388">
        <v>61</v>
      </c>
      <c r="AD275" s="388">
        <v>48</v>
      </c>
      <c r="AE275" s="388">
        <v>5.91</v>
      </c>
      <c r="AF275" s="548">
        <v>2.25</v>
      </c>
      <c r="AG275" s="557">
        <v>15</v>
      </c>
      <c r="AH275" s="557">
        <v>1.5</v>
      </c>
      <c r="AI275" s="557">
        <v>5.3</v>
      </c>
      <c r="AJ275" s="557">
        <v>7.5</v>
      </c>
      <c r="AK275" s="557">
        <v>1.43</v>
      </c>
      <c r="AM275" s="388">
        <v>19</v>
      </c>
      <c r="AN275" s="388">
        <v>0</v>
      </c>
      <c r="AO275" s="388">
        <v>9</v>
      </c>
      <c r="AP275" s="388">
        <v>2</v>
      </c>
      <c r="AQ275" s="388">
        <v>0</v>
      </c>
      <c r="AR275" s="388">
        <v>1</v>
      </c>
      <c r="AS275" s="388">
        <v>6</v>
      </c>
      <c r="AT275" s="388">
        <v>2</v>
      </c>
      <c r="AU275" s="388">
        <v>4</v>
      </c>
      <c r="AV275" s="548">
        <v>0.47399999999999998</v>
      </c>
      <c r="AW275" s="548">
        <v>0.54500000000000004</v>
      </c>
      <c r="AX275" s="548">
        <v>0.73699999999999999</v>
      </c>
      <c r="AY275" s="548">
        <v>1.282</v>
      </c>
      <c r="BA275" s="388">
        <v>33</v>
      </c>
      <c r="BB275" s="388">
        <v>0</v>
      </c>
      <c r="BC275" s="388">
        <v>11</v>
      </c>
      <c r="BD275" s="388">
        <v>2</v>
      </c>
      <c r="BE275" s="388">
        <v>0</v>
      </c>
      <c r="BF275" s="388">
        <v>1</v>
      </c>
      <c r="BG275" s="388">
        <v>5</v>
      </c>
      <c r="BH275" s="388">
        <v>5</v>
      </c>
      <c r="BI275" s="388">
        <v>6</v>
      </c>
      <c r="BJ275" s="548">
        <v>0.33300000000000002</v>
      </c>
      <c r="BK275" s="548">
        <v>0.436</v>
      </c>
      <c r="BL275" s="548">
        <v>0.48499999999999999</v>
      </c>
      <c r="BM275" s="548">
        <v>0.92100000000000004</v>
      </c>
    </row>
    <row r="276" spans="1:65">
      <c r="A276" s="272" t="s">
        <v>10488</v>
      </c>
      <c r="B276" s="388" t="s">
        <v>10489</v>
      </c>
      <c r="C276" s="388" t="s">
        <v>10193</v>
      </c>
      <c r="D276" s="388">
        <v>27</v>
      </c>
      <c r="E276" s="388" t="s">
        <v>38</v>
      </c>
      <c r="F276" s="388" t="s">
        <v>34</v>
      </c>
      <c r="G276" s="388" t="s">
        <v>10</v>
      </c>
      <c r="H276" s="388">
        <v>0</v>
      </c>
      <c r="I276" s="388">
        <v>0</v>
      </c>
      <c r="J276" s="548">
        <v>0</v>
      </c>
      <c r="K276" s="556">
        <v>5.4</v>
      </c>
      <c r="L276" s="388">
        <v>8</v>
      </c>
      <c r="M276" s="388">
        <v>0</v>
      </c>
      <c r="N276" s="388">
        <v>3</v>
      </c>
      <c r="O276" s="388">
        <v>0</v>
      </c>
      <c r="P276" s="388">
        <v>0</v>
      </c>
      <c r="Q276" s="388">
        <v>0</v>
      </c>
      <c r="R276" s="557">
        <v>11.667</v>
      </c>
      <c r="S276" s="388">
        <v>10</v>
      </c>
      <c r="T276" s="388">
        <v>7</v>
      </c>
      <c r="U276" s="388">
        <v>7</v>
      </c>
      <c r="V276" s="388">
        <v>4</v>
      </c>
      <c r="W276" s="388">
        <v>5</v>
      </c>
      <c r="X276" s="388">
        <v>1</v>
      </c>
      <c r="Y276" s="388">
        <v>13</v>
      </c>
      <c r="Z276" s="388">
        <v>3</v>
      </c>
      <c r="AA276" s="388">
        <v>0</v>
      </c>
      <c r="AB276" s="388">
        <v>1</v>
      </c>
      <c r="AC276" s="388">
        <v>53</v>
      </c>
      <c r="AD276" s="388">
        <v>79</v>
      </c>
      <c r="AE276" s="388">
        <v>7.45</v>
      </c>
      <c r="AF276" s="548">
        <v>1.286</v>
      </c>
      <c r="AG276" s="557">
        <v>7.7</v>
      </c>
      <c r="AH276" s="557">
        <v>3.1</v>
      </c>
      <c r="AI276" s="557">
        <v>3.9</v>
      </c>
      <c r="AJ276" s="557">
        <v>10</v>
      </c>
      <c r="AK276" s="557">
        <v>2.6</v>
      </c>
      <c r="AM276" s="388">
        <v>26</v>
      </c>
      <c r="AN276" s="388">
        <v>0</v>
      </c>
      <c r="AO276" s="388">
        <v>6</v>
      </c>
      <c r="AP276" s="388">
        <v>0</v>
      </c>
      <c r="AQ276" s="388">
        <v>0</v>
      </c>
      <c r="AR276" s="388">
        <v>3</v>
      </c>
      <c r="AS276" s="388">
        <v>5</v>
      </c>
      <c r="AT276" s="388">
        <v>3</v>
      </c>
      <c r="AU276" s="388">
        <v>10</v>
      </c>
      <c r="AV276" s="548">
        <v>0.23100000000000001</v>
      </c>
      <c r="AW276" s="548">
        <v>0.35499999999999998</v>
      </c>
      <c r="AX276" s="548">
        <v>0.57699999999999996</v>
      </c>
      <c r="AY276" s="548">
        <v>0.93200000000000005</v>
      </c>
      <c r="BA276" s="388">
        <v>19</v>
      </c>
      <c r="BB276" s="388">
        <v>0</v>
      </c>
      <c r="BC276" s="388">
        <v>4</v>
      </c>
      <c r="BD276" s="388">
        <v>0</v>
      </c>
      <c r="BE276" s="388">
        <v>0</v>
      </c>
      <c r="BF276" s="388">
        <v>1</v>
      </c>
      <c r="BG276" s="388">
        <v>1</v>
      </c>
      <c r="BH276" s="388">
        <v>2</v>
      </c>
      <c r="BI276" s="388">
        <v>3</v>
      </c>
      <c r="BJ276" s="548">
        <v>0.21099999999999999</v>
      </c>
      <c r="BK276" s="548">
        <v>0.318</v>
      </c>
      <c r="BL276" s="548">
        <v>0.36799999999999999</v>
      </c>
      <c r="BM276" s="548">
        <v>0.68600000000000005</v>
      </c>
    </row>
    <row r="277" spans="1:65">
      <c r="A277" s="272" t="s">
        <v>10490</v>
      </c>
      <c r="B277" s="388" t="s">
        <v>10491</v>
      </c>
      <c r="C277" s="388" t="s">
        <v>10193</v>
      </c>
      <c r="D277" s="388">
        <v>23</v>
      </c>
      <c r="E277" s="388" t="s">
        <v>51</v>
      </c>
      <c r="F277" s="388" t="s">
        <v>52</v>
      </c>
      <c r="G277" s="388" t="s">
        <v>10</v>
      </c>
      <c r="H277" s="388">
        <v>0</v>
      </c>
      <c r="I277" s="388">
        <v>1</v>
      </c>
      <c r="J277" s="548">
        <v>0</v>
      </c>
      <c r="K277" s="556">
        <v>13.11</v>
      </c>
      <c r="L277" s="388">
        <v>9</v>
      </c>
      <c r="M277" s="388">
        <v>1</v>
      </c>
      <c r="N277" s="388">
        <v>4</v>
      </c>
      <c r="O277" s="388">
        <v>0</v>
      </c>
      <c r="P277" s="388">
        <v>0</v>
      </c>
      <c r="Q277" s="388">
        <v>0</v>
      </c>
      <c r="R277" s="557">
        <v>11.667</v>
      </c>
      <c r="S277" s="388">
        <v>13</v>
      </c>
      <c r="T277" s="388">
        <v>19</v>
      </c>
      <c r="U277" s="388">
        <v>17</v>
      </c>
      <c r="V277" s="388">
        <v>5</v>
      </c>
      <c r="W277" s="388">
        <v>10</v>
      </c>
      <c r="X277" s="388">
        <v>0</v>
      </c>
      <c r="Y277" s="388">
        <v>8</v>
      </c>
      <c r="Z277" s="388">
        <v>1</v>
      </c>
      <c r="AA277" s="388">
        <v>0</v>
      </c>
      <c r="AB277" s="388">
        <v>1</v>
      </c>
      <c r="AC277" s="388">
        <v>59</v>
      </c>
      <c r="AD277" s="388">
        <v>33</v>
      </c>
      <c r="AE277" s="388">
        <v>10.19</v>
      </c>
      <c r="AF277" s="548">
        <v>1.9710000000000001</v>
      </c>
      <c r="AG277" s="557">
        <v>10</v>
      </c>
      <c r="AH277" s="557">
        <v>3.9</v>
      </c>
      <c r="AI277" s="557">
        <v>7.7</v>
      </c>
      <c r="AJ277" s="557">
        <v>6.2</v>
      </c>
      <c r="AK277" s="557">
        <v>0.8</v>
      </c>
      <c r="AM277" s="388">
        <v>20</v>
      </c>
      <c r="AN277" s="388">
        <v>0</v>
      </c>
      <c r="AO277" s="388">
        <v>4</v>
      </c>
      <c r="AP277" s="388">
        <v>1</v>
      </c>
      <c r="AQ277" s="388">
        <v>0</v>
      </c>
      <c r="AR277" s="388">
        <v>1</v>
      </c>
      <c r="AS277" s="388">
        <v>2</v>
      </c>
      <c r="AT277" s="388">
        <v>7</v>
      </c>
      <c r="AU277" s="388">
        <v>3</v>
      </c>
      <c r="AV277" s="548">
        <v>0.2</v>
      </c>
      <c r="AW277" s="548">
        <v>0.40699999999999997</v>
      </c>
      <c r="AX277" s="548">
        <v>0.4</v>
      </c>
      <c r="AY277" s="548">
        <v>0.80700000000000005</v>
      </c>
      <c r="BA277" s="388">
        <v>28</v>
      </c>
      <c r="BB277" s="388">
        <v>0</v>
      </c>
      <c r="BC277" s="388">
        <v>9</v>
      </c>
      <c r="BD277" s="388">
        <v>3</v>
      </c>
      <c r="BE277" s="388">
        <v>0</v>
      </c>
      <c r="BF277" s="388">
        <v>4</v>
      </c>
      <c r="BG277" s="388">
        <v>16</v>
      </c>
      <c r="BH277" s="388">
        <v>3</v>
      </c>
      <c r="BI277" s="388">
        <v>5</v>
      </c>
      <c r="BJ277" s="548">
        <v>0.32100000000000001</v>
      </c>
      <c r="BK277" s="548">
        <v>0.40600000000000003</v>
      </c>
      <c r="BL277" s="548">
        <v>0.85699999999999998</v>
      </c>
      <c r="BM277" s="548">
        <v>1.2629999999999999</v>
      </c>
    </row>
    <row r="278" spans="1:65">
      <c r="A278" s="272" t="s">
        <v>10492</v>
      </c>
      <c r="B278" s="388" t="s">
        <v>10493</v>
      </c>
      <c r="C278" s="388" t="s">
        <v>10193</v>
      </c>
      <c r="D278" s="388">
        <v>23</v>
      </c>
      <c r="E278" s="388" t="s">
        <v>60</v>
      </c>
      <c r="F278" s="388" t="s">
        <v>34</v>
      </c>
      <c r="G278" s="388" t="s">
        <v>35</v>
      </c>
      <c r="H278" s="388">
        <v>1</v>
      </c>
      <c r="I278" s="388">
        <v>2</v>
      </c>
      <c r="J278" s="548">
        <v>0.33300000000000002</v>
      </c>
      <c r="K278" s="556">
        <v>8.49</v>
      </c>
      <c r="L278" s="388">
        <v>3</v>
      </c>
      <c r="M278" s="388">
        <v>3</v>
      </c>
      <c r="N278" s="388">
        <v>0</v>
      </c>
      <c r="O278" s="388">
        <v>0</v>
      </c>
      <c r="P278" s="388">
        <v>0</v>
      </c>
      <c r="Q278" s="388">
        <v>0</v>
      </c>
      <c r="R278" s="557">
        <v>11.667</v>
      </c>
      <c r="S278" s="388">
        <v>17</v>
      </c>
      <c r="T278" s="388">
        <v>11</v>
      </c>
      <c r="U278" s="388">
        <v>11</v>
      </c>
      <c r="V278" s="388">
        <v>2</v>
      </c>
      <c r="W278" s="388">
        <v>5</v>
      </c>
      <c r="X278" s="388">
        <v>0</v>
      </c>
      <c r="Y278" s="388">
        <v>6</v>
      </c>
      <c r="Z278" s="388">
        <v>0</v>
      </c>
      <c r="AA278" s="388">
        <v>0</v>
      </c>
      <c r="AB278" s="388">
        <v>0</v>
      </c>
      <c r="AC278" s="388">
        <v>56</v>
      </c>
      <c r="AD278" s="388">
        <v>50</v>
      </c>
      <c r="AE278" s="388">
        <v>5.65</v>
      </c>
      <c r="AF278" s="548">
        <v>1.8859999999999999</v>
      </c>
      <c r="AG278" s="557">
        <v>13.1</v>
      </c>
      <c r="AH278" s="557">
        <v>1.5</v>
      </c>
      <c r="AI278" s="557">
        <v>3.9</v>
      </c>
      <c r="AJ278" s="557">
        <v>4.5999999999999996</v>
      </c>
      <c r="AK278" s="557">
        <v>1.2</v>
      </c>
      <c r="AM278" s="388">
        <v>11</v>
      </c>
      <c r="AN278" s="388">
        <v>0</v>
      </c>
      <c r="AO278" s="388">
        <v>2</v>
      </c>
      <c r="AP278" s="388">
        <v>0</v>
      </c>
      <c r="AQ278" s="388">
        <v>0</v>
      </c>
      <c r="AR278" s="388">
        <v>1</v>
      </c>
      <c r="AS278" s="388">
        <v>4</v>
      </c>
      <c r="AT278" s="388">
        <v>1</v>
      </c>
      <c r="AU278" s="388">
        <v>1</v>
      </c>
      <c r="AV278" s="548">
        <v>0.182</v>
      </c>
      <c r="AW278" s="548">
        <v>0.23100000000000001</v>
      </c>
      <c r="AX278" s="548">
        <v>0.45500000000000002</v>
      </c>
      <c r="AY278" s="548">
        <v>0.68600000000000005</v>
      </c>
      <c r="BA278" s="388">
        <v>39</v>
      </c>
      <c r="BB278" s="388">
        <v>0</v>
      </c>
      <c r="BC278" s="388">
        <v>15</v>
      </c>
      <c r="BD278" s="388">
        <v>1</v>
      </c>
      <c r="BE278" s="388">
        <v>2</v>
      </c>
      <c r="BF278" s="388">
        <v>1</v>
      </c>
      <c r="BG278" s="388">
        <v>6</v>
      </c>
      <c r="BH278" s="388">
        <v>4</v>
      </c>
      <c r="BI278" s="388">
        <v>5</v>
      </c>
      <c r="BJ278" s="548">
        <v>0.38500000000000001</v>
      </c>
      <c r="BK278" s="548">
        <v>0.442</v>
      </c>
      <c r="BL278" s="548">
        <v>0.59</v>
      </c>
      <c r="BM278" s="548">
        <v>1.032</v>
      </c>
    </row>
    <row r="279" spans="1:65">
      <c r="A279" s="272" t="s">
        <v>10494</v>
      </c>
      <c r="B279" s="388" t="s">
        <v>10495</v>
      </c>
      <c r="C279" s="388" t="s">
        <v>10193</v>
      </c>
      <c r="D279" s="388">
        <v>25</v>
      </c>
      <c r="E279" s="388" t="s">
        <v>77</v>
      </c>
      <c r="F279" s="388" t="s">
        <v>43</v>
      </c>
      <c r="G279" s="388" t="s">
        <v>10</v>
      </c>
      <c r="H279" s="388">
        <v>1</v>
      </c>
      <c r="I279" s="388">
        <v>0</v>
      </c>
      <c r="J279" s="548">
        <v>1</v>
      </c>
      <c r="K279" s="556">
        <v>6.35</v>
      </c>
      <c r="L279" s="388">
        <v>6</v>
      </c>
      <c r="M279" s="388">
        <v>0</v>
      </c>
      <c r="N279" s="388">
        <v>1</v>
      </c>
      <c r="O279" s="388">
        <v>0</v>
      </c>
      <c r="P279" s="388">
        <v>0</v>
      </c>
      <c r="Q279" s="388">
        <v>0</v>
      </c>
      <c r="R279" s="557">
        <v>11.333</v>
      </c>
      <c r="S279" s="388">
        <v>15</v>
      </c>
      <c r="T279" s="388">
        <v>10</v>
      </c>
      <c r="U279" s="388">
        <v>8</v>
      </c>
      <c r="V279" s="388">
        <v>1</v>
      </c>
      <c r="W279" s="388">
        <v>8</v>
      </c>
      <c r="X279" s="388">
        <v>2</v>
      </c>
      <c r="Y279" s="388">
        <v>6</v>
      </c>
      <c r="Z279" s="388">
        <v>1</v>
      </c>
      <c r="AA279" s="388">
        <v>0</v>
      </c>
      <c r="AB279" s="388">
        <v>2</v>
      </c>
      <c r="AC279" s="388">
        <v>56</v>
      </c>
      <c r="AD279" s="388">
        <v>63</v>
      </c>
      <c r="AE279" s="388">
        <v>5.63</v>
      </c>
      <c r="AF279" s="548">
        <v>2.0289999999999999</v>
      </c>
      <c r="AG279" s="557">
        <v>11.9</v>
      </c>
      <c r="AH279" s="557">
        <v>0.8</v>
      </c>
      <c r="AI279" s="557">
        <v>6.4</v>
      </c>
      <c r="AJ279" s="557">
        <v>4.8</v>
      </c>
      <c r="AK279" s="557">
        <v>0.75</v>
      </c>
      <c r="AM279" s="388">
        <v>17</v>
      </c>
      <c r="AN279" s="388">
        <v>0</v>
      </c>
      <c r="AO279" s="388">
        <v>6</v>
      </c>
      <c r="AP279" s="388">
        <v>2</v>
      </c>
      <c r="AQ279" s="388">
        <v>0</v>
      </c>
      <c r="AR279" s="388">
        <v>0</v>
      </c>
      <c r="AS279" s="388">
        <v>2</v>
      </c>
      <c r="AT279" s="388">
        <v>7</v>
      </c>
      <c r="AU279" s="388">
        <v>0</v>
      </c>
      <c r="AV279" s="548">
        <v>0.35299999999999998</v>
      </c>
      <c r="AW279" s="548">
        <v>0.54200000000000004</v>
      </c>
      <c r="AX279" s="548">
        <v>0.47099999999999997</v>
      </c>
      <c r="AY279" s="548">
        <v>1.0129999999999999</v>
      </c>
      <c r="BA279" s="388">
        <v>28</v>
      </c>
      <c r="BB279" s="388">
        <v>0</v>
      </c>
      <c r="BC279" s="388">
        <v>9</v>
      </c>
      <c r="BD279" s="388">
        <v>1</v>
      </c>
      <c r="BE279" s="388">
        <v>0</v>
      </c>
      <c r="BF279" s="388">
        <v>1</v>
      </c>
      <c r="BG279" s="388">
        <v>6</v>
      </c>
      <c r="BH279" s="388">
        <v>1</v>
      </c>
      <c r="BI279" s="388">
        <v>6</v>
      </c>
      <c r="BJ279" s="548">
        <v>0.32100000000000001</v>
      </c>
      <c r="BK279" s="548">
        <v>0.36699999999999999</v>
      </c>
      <c r="BL279" s="548">
        <v>0.46400000000000002</v>
      </c>
      <c r="BM279" s="548">
        <v>0.83099999999999996</v>
      </c>
    </row>
    <row r="280" spans="1:65">
      <c r="A280" s="272" t="s">
        <v>8301</v>
      </c>
      <c r="B280" s="388" t="s">
        <v>8302</v>
      </c>
      <c r="C280" s="388" t="s">
        <v>10193</v>
      </c>
      <c r="D280" s="388">
        <v>26</v>
      </c>
      <c r="E280" s="388" t="s">
        <v>51</v>
      </c>
      <c r="F280" s="388" t="s">
        <v>52</v>
      </c>
      <c r="G280" s="388" t="s">
        <v>10</v>
      </c>
      <c r="H280" s="388">
        <v>0</v>
      </c>
      <c r="I280" s="388">
        <v>0</v>
      </c>
      <c r="J280" s="548">
        <v>0</v>
      </c>
      <c r="K280" s="556">
        <v>3.97</v>
      </c>
      <c r="L280" s="388">
        <v>6</v>
      </c>
      <c r="M280" s="388">
        <v>0</v>
      </c>
      <c r="N280" s="388">
        <v>4</v>
      </c>
      <c r="O280" s="388">
        <v>0</v>
      </c>
      <c r="P280" s="388">
        <v>0</v>
      </c>
      <c r="Q280" s="388">
        <v>1</v>
      </c>
      <c r="R280" s="557">
        <v>11.333</v>
      </c>
      <c r="S280" s="388">
        <v>11</v>
      </c>
      <c r="T280" s="388">
        <v>5</v>
      </c>
      <c r="U280" s="388">
        <v>5</v>
      </c>
      <c r="V280" s="388">
        <v>2</v>
      </c>
      <c r="W280" s="388">
        <v>3</v>
      </c>
      <c r="X280" s="388">
        <v>0</v>
      </c>
      <c r="Y280" s="388">
        <v>12</v>
      </c>
      <c r="Z280" s="388">
        <v>0</v>
      </c>
      <c r="AA280" s="388">
        <v>0</v>
      </c>
      <c r="AB280" s="388">
        <v>0</v>
      </c>
      <c r="AC280" s="388">
        <v>45</v>
      </c>
      <c r="AD280" s="388">
        <v>115</v>
      </c>
      <c r="AE280" s="388">
        <v>4.13</v>
      </c>
      <c r="AF280" s="548">
        <v>1.2350000000000001</v>
      </c>
      <c r="AG280" s="557">
        <v>8.6999999999999993</v>
      </c>
      <c r="AH280" s="557">
        <v>1.6</v>
      </c>
      <c r="AI280" s="557">
        <v>2.4</v>
      </c>
      <c r="AJ280" s="557">
        <v>9.5</v>
      </c>
      <c r="AK280" s="557">
        <v>4</v>
      </c>
      <c r="AM280" s="388">
        <v>19</v>
      </c>
      <c r="AN280" s="388">
        <v>0</v>
      </c>
      <c r="AO280" s="388">
        <v>7</v>
      </c>
      <c r="AP280" s="388">
        <v>1</v>
      </c>
      <c r="AQ280" s="388">
        <v>0</v>
      </c>
      <c r="AR280" s="388">
        <v>1</v>
      </c>
      <c r="AS280" s="388">
        <v>2</v>
      </c>
      <c r="AT280" s="388">
        <v>2</v>
      </c>
      <c r="AU280" s="388">
        <v>4</v>
      </c>
      <c r="AV280" s="548">
        <v>0.36799999999999999</v>
      </c>
      <c r="AW280" s="548">
        <v>0.42899999999999999</v>
      </c>
      <c r="AX280" s="548">
        <v>0.57899999999999996</v>
      </c>
      <c r="AY280" s="548">
        <v>1.008</v>
      </c>
      <c r="BA280" s="388">
        <v>22</v>
      </c>
      <c r="BB280" s="388">
        <v>0</v>
      </c>
      <c r="BC280" s="388">
        <v>4</v>
      </c>
      <c r="BD280" s="388">
        <v>1</v>
      </c>
      <c r="BE280" s="388">
        <v>0</v>
      </c>
      <c r="BF280" s="388">
        <v>1</v>
      </c>
      <c r="BG280" s="388">
        <v>3</v>
      </c>
      <c r="BH280" s="388">
        <v>1</v>
      </c>
      <c r="BI280" s="388">
        <v>8</v>
      </c>
      <c r="BJ280" s="548">
        <v>0.182</v>
      </c>
      <c r="BK280" s="548">
        <v>0.217</v>
      </c>
      <c r="BL280" s="548">
        <v>0.36399999999999999</v>
      </c>
      <c r="BM280" s="548">
        <v>0.58099999999999996</v>
      </c>
    </row>
    <row r="281" spans="1:65">
      <c r="A281" s="272" t="s">
        <v>10496</v>
      </c>
      <c r="B281" s="388" t="s">
        <v>10497</v>
      </c>
      <c r="C281" s="388" t="s">
        <v>10193</v>
      </c>
      <c r="D281" s="388">
        <v>22</v>
      </c>
      <c r="E281" s="388" t="s">
        <v>115</v>
      </c>
      <c r="F281" s="388" t="s">
        <v>34</v>
      </c>
      <c r="G281" s="388" t="s">
        <v>35</v>
      </c>
      <c r="H281" s="388">
        <v>0</v>
      </c>
      <c r="I281" s="388">
        <v>0</v>
      </c>
      <c r="J281" s="548">
        <v>0</v>
      </c>
      <c r="K281" s="556">
        <v>3.97</v>
      </c>
      <c r="L281" s="388">
        <v>8</v>
      </c>
      <c r="M281" s="388">
        <v>0</v>
      </c>
      <c r="N281" s="388">
        <v>3</v>
      </c>
      <c r="O281" s="388">
        <v>0</v>
      </c>
      <c r="P281" s="388">
        <v>0</v>
      </c>
      <c r="Q281" s="388">
        <v>0</v>
      </c>
      <c r="R281" s="557">
        <v>11.333</v>
      </c>
      <c r="S281" s="388">
        <v>6</v>
      </c>
      <c r="T281" s="388">
        <v>5</v>
      </c>
      <c r="U281" s="388">
        <v>5</v>
      </c>
      <c r="V281" s="388">
        <v>3</v>
      </c>
      <c r="W281" s="388">
        <v>7</v>
      </c>
      <c r="X281" s="388">
        <v>0</v>
      </c>
      <c r="Y281" s="388">
        <v>12</v>
      </c>
      <c r="Z281" s="388">
        <v>0</v>
      </c>
      <c r="AA281" s="388">
        <v>0</v>
      </c>
      <c r="AB281" s="388">
        <v>0</v>
      </c>
      <c r="AC281" s="388">
        <v>45</v>
      </c>
      <c r="AD281" s="388">
        <v>105</v>
      </c>
      <c r="AE281" s="388">
        <v>6.34</v>
      </c>
      <c r="AF281" s="548">
        <v>1.147</v>
      </c>
      <c r="AG281" s="557">
        <v>4.8</v>
      </c>
      <c r="AH281" s="557">
        <v>2.4</v>
      </c>
      <c r="AI281" s="557">
        <v>5.6</v>
      </c>
      <c r="AJ281" s="557">
        <v>9.5</v>
      </c>
      <c r="AK281" s="557">
        <v>1.71</v>
      </c>
      <c r="AM281" s="388">
        <v>12</v>
      </c>
      <c r="AN281" s="388">
        <v>0</v>
      </c>
      <c r="AO281" s="388">
        <v>1</v>
      </c>
      <c r="AP281" s="388">
        <v>0</v>
      </c>
      <c r="AQ281" s="388">
        <v>0</v>
      </c>
      <c r="AR281" s="388">
        <v>1</v>
      </c>
      <c r="AS281" s="388">
        <v>1</v>
      </c>
      <c r="AT281" s="388">
        <v>3</v>
      </c>
      <c r="AU281" s="388">
        <v>3</v>
      </c>
      <c r="AV281" s="548">
        <v>8.3000000000000004E-2</v>
      </c>
      <c r="AW281" s="548">
        <v>0.26700000000000002</v>
      </c>
      <c r="AX281" s="548">
        <v>0.33300000000000002</v>
      </c>
      <c r="AY281" s="548">
        <v>0.6</v>
      </c>
      <c r="BA281" s="388">
        <v>26</v>
      </c>
      <c r="BB281" s="388">
        <v>0</v>
      </c>
      <c r="BC281" s="388">
        <v>5</v>
      </c>
      <c r="BD281" s="388">
        <v>0</v>
      </c>
      <c r="BE281" s="388">
        <v>0</v>
      </c>
      <c r="BF281" s="388">
        <v>2</v>
      </c>
      <c r="BG281" s="388">
        <v>2</v>
      </c>
      <c r="BH281" s="388">
        <v>4</v>
      </c>
      <c r="BI281" s="388">
        <v>9</v>
      </c>
      <c r="BJ281" s="548">
        <v>0.192</v>
      </c>
      <c r="BK281" s="548">
        <v>0.3</v>
      </c>
      <c r="BL281" s="548">
        <v>0.42299999999999999</v>
      </c>
      <c r="BM281" s="548">
        <v>0.72299999999999998</v>
      </c>
    </row>
    <row r="282" spans="1:65">
      <c r="A282" s="272" t="s">
        <v>8420</v>
      </c>
      <c r="B282" s="388" t="s">
        <v>8421</v>
      </c>
      <c r="C282" s="388" t="s">
        <v>10193</v>
      </c>
      <c r="D282" s="388">
        <v>30</v>
      </c>
      <c r="E282" s="388" t="s">
        <v>69</v>
      </c>
      <c r="F282" s="388" t="s">
        <v>43</v>
      </c>
      <c r="G282" s="388" t="s">
        <v>35</v>
      </c>
      <c r="H282" s="388">
        <v>0</v>
      </c>
      <c r="I282" s="388">
        <v>1</v>
      </c>
      <c r="J282" s="548">
        <v>0</v>
      </c>
      <c r="K282" s="556">
        <v>4.76</v>
      </c>
      <c r="L282" s="388">
        <v>17</v>
      </c>
      <c r="M282" s="388">
        <v>0</v>
      </c>
      <c r="N282" s="388">
        <v>5</v>
      </c>
      <c r="O282" s="388">
        <v>0</v>
      </c>
      <c r="P282" s="388">
        <v>0</v>
      </c>
      <c r="Q282" s="388">
        <v>0</v>
      </c>
      <c r="R282" s="557">
        <v>11.333</v>
      </c>
      <c r="S282" s="388">
        <v>9</v>
      </c>
      <c r="T282" s="388">
        <v>6</v>
      </c>
      <c r="U282" s="388">
        <v>6</v>
      </c>
      <c r="V282" s="388">
        <v>3</v>
      </c>
      <c r="W282" s="388">
        <v>4</v>
      </c>
      <c r="X282" s="388">
        <v>0</v>
      </c>
      <c r="Y282" s="388">
        <v>20</v>
      </c>
      <c r="Z282" s="388">
        <v>0</v>
      </c>
      <c r="AA282" s="388">
        <v>0</v>
      </c>
      <c r="AB282" s="388">
        <v>0</v>
      </c>
      <c r="AC282" s="388">
        <v>47</v>
      </c>
      <c r="AD282" s="388">
        <v>84</v>
      </c>
      <c r="AE282" s="388">
        <v>4.13</v>
      </c>
      <c r="AF282" s="548">
        <v>1.147</v>
      </c>
      <c r="AG282" s="557">
        <v>7.1</v>
      </c>
      <c r="AH282" s="557">
        <v>2.4</v>
      </c>
      <c r="AI282" s="557">
        <v>3.2</v>
      </c>
      <c r="AJ282" s="557">
        <v>15.9</v>
      </c>
      <c r="AK282" s="557">
        <v>5</v>
      </c>
      <c r="AM282" s="388">
        <v>21</v>
      </c>
      <c r="AN282" s="388">
        <v>0</v>
      </c>
      <c r="AO282" s="388">
        <v>3</v>
      </c>
      <c r="AP282" s="388">
        <v>0</v>
      </c>
      <c r="AQ282" s="388">
        <v>0</v>
      </c>
      <c r="AR282" s="388">
        <v>2</v>
      </c>
      <c r="AS282" s="388">
        <v>5</v>
      </c>
      <c r="AT282" s="388">
        <v>4</v>
      </c>
      <c r="AU282" s="388">
        <v>10</v>
      </c>
      <c r="AV282" s="548">
        <v>0.14299999999999999</v>
      </c>
      <c r="AW282" s="548">
        <v>0.28000000000000003</v>
      </c>
      <c r="AX282" s="548">
        <v>0.42899999999999999</v>
      </c>
      <c r="AY282" s="548">
        <v>0.70899999999999996</v>
      </c>
      <c r="BA282" s="388">
        <v>22</v>
      </c>
      <c r="BB282" s="388">
        <v>0</v>
      </c>
      <c r="BC282" s="388">
        <v>6</v>
      </c>
      <c r="BD282" s="388">
        <v>1</v>
      </c>
      <c r="BE282" s="388">
        <v>0</v>
      </c>
      <c r="BF282" s="388">
        <v>1</v>
      </c>
      <c r="BG282" s="388">
        <v>2</v>
      </c>
      <c r="BH282" s="388">
        <v>0</v>
      </c>
      <c r="BI282" s="388">
        <v>10</v>
      </c>
      <c r="BJ282" s="548">
        <v>0.27300000000000002</v>
      </c>
      <c r="BK282" s="548">
        <v>0.27300000000000002</v>
      </c>
      <c r="BL282" s="548">
        <v>0.45500000000000002</v>
      </c>
      <c r="BM282" s="548">
        <v>0.72799999999999998</v>
      </c>
    </row>
    <row r="283" spans="1:65">
      <c r="A283" s="272" t="s">
        <v>10498</v>
      </c>
      <c r="B283" s="388" t="s">
        <v>10499</v>
      </c>
      <c r="C283" s="388" t="s">
        <v>10193</v>
      </c>
      <c r="D283" s="388">
        <v>27</v>
      </c>
      <c r="E283" s="388" t="s">
        <v>51</v>
      </c>
      <c r="F283" s="388" t="s">
        <v>52</v>
      </c>
      <c r="G283" s="388" t="s">
        <v>10</v>
      </c>
      <c r="H283" s="388">
        <v>0</v>
      </c>
      <c r="I283" s="388">
        <v>0</v>
      </c>
      <c r="J283" s="548">
        <v>0</v>
      </c>
      <c r="K283" s="556">
        <v>12.27</v>
      </c>
      <c r="L283" s="388">
        <v>13</v>
      </c>
      <c r="M283" s="388">
        <v>0</v>
      </c>
      <c r="N283" s="388">
        <v>4</v>
      </c>
      <c r="O283" s="388">
        <v>0</v>
      </c>
      <c r="P283" s="388">
        <v>0</v>
      </c>
      <c r="Q283" s="388">
        <v>0</v>
      </c>
      <c r="R283" s="557">
        <v>11</v>
      </c>
      <c r="S283" s="388">
        <v>15</v>
      </c>
      <c r="T283" s="388">
        <v>15</v>
      </c>
      <c r="U283" s="388">
        <v>15</v>
      </c>
      <c r="V283" s="388">
        <v>2</v>
      </c>
      <c r="W283" s="388">
        <v>8</v>
      </c>
      <c r="X283" s="388">
        <v>2</v>
      </c>
      <c r="Y283" s="388">
        <v>13</v>
      </c>
      <c r="Z283" s="388">
        <v>1</v>
      </c>
      <c r="AA283" s="388">
        <v>0</v>
      </c>
      <c r="AB283" s="388">
        <v>3</v>
      </c>
      <c r="AC283" s="388">
        <v>57</v>
      </c>
      <c r="AD283" s="388">
        <v>34</v>
      </c>
      <c r="AE283" s="388">
        <v>5.62</v>
      </c>
      <c r="AF283" s="548">
        <v>2.0910000000000002</v>
      </c>
      <c r="AG283" s="557">
        <v>12.3</v>
      </c>
      <c r="AH283" s="557">
        <v>1.6</v>
      </c>
      <c r="AI283" s="557">
        <v>6.5</v>
      </c>
      <c r="AJ283" s="557">
        <v>10.6</v>
      </c>
      <c r="AK283" s="557">
        <v>1.63</v>
      </c>
      <c r="AM283" s="388">
        <v>25</v>
      </c>
      <c r="AN283" s="388">
        <v>5</v>
      </c>
      <c r="AO283" s="388">
        <v>5</v>
      </c>
      <c r="AP283" s="388">
        <v>1</v>
      </c>
      <c r="AQ283" s="388">
        <v>0</v>
      </c>
      <c r="AR283" s="388">
        <v>1</v>
      </c>
      <c r="AS283" s="388">
        <v>0</v>
      </c>
      <c r="AT283" s="388">
        <v>6</v>
      </c>
      <c r="AU283" s="388">
        <v>8</v>
      </c>
      <c r="AV283" s="548">
        <v>0.2</v>
      </c>
      <c r="AW283" s="548">
        <v>0.35499999999999998</v>
      </c>
      <c r="AX283" s="548">
        <v>0.36</v>
      </c>
      <c r="AY283" s="548">
        <v>0.71499999999999997</v>
      </c>
      <c r="BA283" s="388">
        <v>23</v>
      </c>
      <c r="BB283" s="388">
        <v>7</v>
      </c>
      <c r="BC283" s="388">
        <v>10</v>
      </c>
      <c r="BD283" s="388">
        <v>3</v>
      </c>
      <c r="BE283" s="388">
        <v>0</v>
      </c>
      <c r="BF283" s="388">
        <v>1</v>
      </c>
      <c r="BG283" s="388">
        <v>0</v>
      </c>
      <c r="BH283" s="388">
        <v>2</v>
      </c>
      <c r="BI283" s="388">
        <v>5</v>
      </c>
      <c r="BJ283" s="548">
        <v>0.435</v>
      </c>
      <c r="BK283" s="548">
        <v>0.5</v>
      </c>
      <c r="BL283" s="548">
        <v>0.69599999999999995</v>
      </c>
      <c r="BM283" s="548">
        <v>1.196</v>
      </c>
    </row>
    <row r="284" spans="1:65">
      <c r="A284" s="272" t="s">
        <v>10500</v>
      </c>
      <c r="B284" s="388" t="s">
        <v>10501</v>
      </c>
      <c r="C284" s="388" t="s">
        <v>10193</v>
      </c>
      <c r="D284" s="388">
        <v>24</v>
      </c>
      <c r="E284" s="388" t="s">
        <v>97</v>
      </c>
      <c r="F284" s="388" t="s">
        <v>43</v>
      </c>
      <c r="G284" s="388" t="s">
        <v>10</v>
      </c>
      <c r="H284" s="388">
        <v>0</v>
      </c>
      <c r="I284" s="388">
        <v>1</v>
      </c>
      <c r="J284" s="548">
        <v>0</v>
      </c>
      <c r="K284" s="556">
        <v>4.09</v>
      </c>
      <c r="L284" s="388">
        <v>11</v>
      </c>
      <c r="M284" s="388">
        <v>0</v>
      </c>
      <c r="N284" s="388">
        <v>5</v>
      </c>
      <c r="O284" s="388">
        <v>0</v>
      </c>
      <c r="P284" s="388">
        <v>0</v>
      </c>
      <c r="Q284" s="388">
        <v>0</v>
      </c>
      <c r="R284" s="557">
        <v>11</v>
      </c>
      <c r="S284" s="388">
        <v>14</v>
      </c>
      <c r="T284" s="388">
        <v>7</v>
      </c>
      <c r="U284" s="388">
        <v>5</v>
      </c>
      <c r="V284" s="388">
        <v>0</v>
      </c>
      <c r="W284" s="388">
        <v>5</v>
      </c>
      <c r="X284" s="388">
        <v>0</v>
      </c>
      <c r="Y284" s="388">
        <v>10</v>
      </c>
      <c r="Z284" s="388">
        <v>0</v>
      </c>
      <c r="AA284" s="388">
        <v>0</v>
      </c>
      <c r="AB284" s="388">
        <v>1</v>
      </c>
      <c r="AC284" s="388">
        <v>54</v>
      </c>
      <c r="AD284" s="388">
        <v>108</v>
      </c>
      <c r="AE284" s="388">
        <v>2.71</v>
      </c>
      <c r="AF284" s="548">
        <v>1.7270000000000001</v>
      </c>
      <c r="AG284" s="557">
        <v>11.5</v>
      </c>
      <c r="AH284" s="557">
        <v>0</v>
      </c>
      <c r="AI284" s="557">
        <v>4.0999999999999996</v>
      </c>
      <c r="AJ284" s="557">
        <v>8.1999999999999993</v>
      </c>
      <c r="AK284" s="557">
        <v>2</v>
      </c>
      <c r="AM284" s="388">
        <v>17</v>
      </c>
      <c r="AN284" s="388">
        <v>0</v>
      </c>
      <c r="AO284" s="388">
        <v>6</v>
      </c>
      <c r="AP284" s="388">
        <v>2</v>
      </c>
      <c r="AQ284" s="388">
        <v>0</v>
      </c>
      <c r="AR284" s="388">
        <v>0</v>
      </c>
      <c r="AS284" s="388">
        <v>6</v>
      </c>
      <c r="AT284" s="388">
        <v>3</v>
      </c>
      <c r="AU284" s="388">
        <v>6</v>
      </c>
      <c r="AV284" s="548">
        <v>0.35299999999999998</v>
      </c>
      <c r="AW284" s="548">
        <v>0.42899999999999999</v>
      </c>
      <c r="AX284" s="548">
        <v>0.47099999999999997</v>
      </c>
      <c r="AY284" s="548">
        <v>0.9</v>
      </c>
      <c r="BA284" s="388">
        <v>30</v>
      </c>
      <c r="BB284" s="388">
        <v>0</v>
      </c>
      <c r="BC284" s="388">
        <v>8</v>
      </c>
      <c r="BD284" s="388">
        <v>1</v>
      </c>
      <c r="BE284" s="388">
        <v>0</v>
      </c>
      <c r="BF284" s="388">
        <v>0</v>
      </c>
      <c r="BG284" s="388">
        <v>9</v>
      </c>
      <c r="BH284" s="388">
        <v>2</v>
      </c>
      <c r="BI284" s="388">
        <v>4</v>
      </c>
      <c r="BJ284" s="548">
        <v>0.26700000000000002</v>
      </c>
      <c r="BK284" s="548">
        <v>0.30299999999999999</v>
      </c>
      <c r="BL284" s="548">
        <v>0.3</v>
      </c>
      <c r="BM284" s="548">
        <v>0.60299999999999998</v>
      </c>
    </row>
    <row r="285" spans="1:65">
      <c r="A285" s="272" t="s">
        <v>10502</v>
      </c>
      <c r="B285" s="388" t="s">
        <v>10503</v>
      </c>
      <c r="C285" s="388" t="s">
        <v>10193</v>
      </c>
      <c r="D285" s="388">
        <v>33</v>
      </c>
      <c r="E285" s="388" t="s">
        <v>70</v>
      </c>
      <c r="F285" s="388" t="s">
        <v>43</v>
      </c>
      <c r="G285" s="388" t="s">
        <v>35</v>
      </c>
      <c r="H285" s="388">
        <v>1</v>
      </c>
      <c r="I285" s="388">
        <v>0</v>
      </c>
      <c r="J285" s="548">
        <v>1</v>
      </c>
      <c r="K285" s="556">
        <v>5.91</v>
      </c>
      <c r="L285" s="388">
        <v>16</v>
      </c>
      <c r="M285" s="388">
        <v>0</v>
      </c>
      <c r="N285" s="388">
        <v>4</v>
      </c>
      <c r="O285" s="388">
        <v>0</v>
      </c>
      <c r="P285" s="388">
        <v>0</v>
      </c>
      <c r="Q285" s="388">
        <v>0</v>
      </c>
      <c r="R285" s="557">
        <v>10.667</v>
      </c>
      <c r="S285" s="388">
        <v>15</v>
      </c>
      <c r="T285" s="388">
        <v>7</v>
      </c>
      <c r="U285" s="388">
        <v>7</v>
      </c>
      <c r="V285" s="388">
        <v>3</v>
      </c>
      <c r="W285" s="388">
        <v>10</v>
      </c>
      <c r="X285" s="388">
        <v>3</v>
      </c>
      <c r="Y285" s="388">
        <v>14</v>
      </c>
      <c r="Z285" s="388">
        <v>1</v>
      </c>
      <c r="AA285" s="388">
        <v>0</v>
      </c>
      <c r="AB285" s="388">
        <v>1</v>
      </c>
      <c r="AC285" s="388">
        <v>58</v>
      </c>
      <c r="AD285" s="388">
        <v>71</v>
      </c>
      <c r="AE285" s="388">
        <v>7.29</v>
      </c>
      <c r="AF285" s="548">
        <v>2.3439999999999999</v>
      </c>
      <c r="AG285" s="557">
        <v>12.7</v>
      </c>
      <c r="AH285" s="557">
        <v>2.5</v>
      </c>
      <c r="AI285" s="557">
        <v>8.4</v>
      </c>
      <c r="AJ285" s="557">
        <v>11.8</v>
      </c>
      <c r="AK285" s="557">
        <v>1.4</v>
      </c>
      <c r="AM285" s="388">
        <v>22</v>
      </c>
      <c r="AN285" s="388">
        <v>0</v>
      </c>
      <c r="AO285" s="388">
        <v>9</v>
      </c>
      <c r="AP285" s="388">
        <v>3</v>
      </c>
      <c r="AQ285" s="388">
        <v>0</v>
      </c>
      <c r="AR285" s="388">
        <v>2</v>
      </c>
      <c r="AS285" s="388">
        <v>9</v>
      </c>
      <c r="AT285" s="388">
        <v>5</v>
      </c>
      <c r="AU285" s="388">
        <v>6</v>
      </c>
      <c r="AV285" s="548">
        <v>0.40899999999999997</v>
      </c>
      <c r="AW285" s="548">
        <v>0.53600000000000003</v>
      </c>
      <c r="AX285" s="548">
        <v>0.81799999999999995</v>
      </c>
      <c r="AY285" s="548">
        <v>1.3540000000000001</v>
      </c>
      <c r="BA285" s="388">
        <v>24</v>
      </c>
      <c r="BB285" s="388">
        <v>0</v>
      </c>
      <c r="BC285" s="388">
        <v>6</v>
      </c>
      <c r="BD285" s="388">
        <v>1</v>
      </c>
      <c r="BE285" s="388">
        <v>0</v>
      </c>
      <c r="BF285" s="388">
        <v>1</v>
      </c>
      <c r="BG285" s="388">
        <v>2</v>
      </c>
      <c r="BH285" s="388">
        <v>5</v>
      </c>
      <c r="BI285" s="388">
        <v>8</v>
      </c>
      <c r="BJ285" s="548">
        <v>0.25</v>
      </c>
      <c r="BK285" s="548">
        <v>0.379</v>
      </c>
      <c r="BL285" s="548">
        <v>0.41699999999999998</v>
      </c>
      <c r="BM285" s="548">
        <v>0.79600000000000004</v>
      </c>
    </row>
    <row r="286" spans="1:65">
      <c r="A286" s="272" t="s">
        <v>10504</v>
      </c>
      <c r="B286" s="388" t="s">
        <v>10505</v>
      </c>
      <c r="C286" s="388" t="s">
        <v>10193</v>
      </c>
      <c r="D286" s="388">
        <v>25</v>
      </c>
      <c r="E286" s="388" t="s">
        <v>44</v>
      </c>
      <c r="F286" s="388" t="s">
        <v>34</v>
      </c>
      <c r="G286" s="388" t="s">
        <v>35</v>
      </c>
      <c r="H286" s="388">
        <v>0</v>
      </c>
      <c r="I286" s="388">
        <v>0</v>
      </c>
      <c r="J286" s="548">
        <v>0</v>
      </c>
      <c r="K286" s="556">
        <v>6.1</v>
      </c>
      <c r="L286" s="388">
        <v>13</v>
      </c>
      <c r="M286" s="388">
        <v>0</v>
      </c>
      <c r="N286" s="388">
        <v>1</v>
      </c>
      <c r="O286" s="388">
        <v>0</v>
      </c>
      <c r="P286" s="388">
        <v>0</v>
      </c>
      <c r="Q286" s="388">
        <v>0</v>
      </c>
      <c r="R286" s="557">
        <v>10.333</v>
      </c>
      <c r="S286" s="388">
        <v>10</v>
      </c>
      <c r="T286" s="388">
        <v>7</v>
      </c>
      <c r="U286" s="388">
        <v>7</v>
      </c>
      <c r="V286" s="388">
        <v>2</v>
      </c>
      <c r="W286" s="388">
        <v>4</v>
      </c>
      <c r="X286" s="388">
        <v>0</v>
      </c>
      <c r="Y286" s="388">
        <v>6</v>
      </c>
      <c r="Z286" s="388">
        <v>0</v>
      </c>
      <c r="AA286" s="388">
        <v>0</v>
      </c>
      <c r="AB286" s="388">
        <v>0</v>
      </c>
      <c r="AC286" s="388">
        <v>45</v>
      </c>
      <c r="AD286" s="388">
        <v>71</v>
      </c>
      <c r="AE286" s="388">
        <v>5.68</v>
      </c>
      <c r="AF286" s="548">
        <v>1.355</v>
      </c>
      <c r="AG286" s="557">
        <v>8.6999999999999993</v>
      </c>
      <c r="AH286" s="557">
        <v>1.7</v>
      </c>
      <c r="AI286" s="557">
        <v>3.5</v>
      </c>
      <c r="AJ286" s="557">
        <v>5.2</v>
      </c>
      <c r="AK286" s="557">
        <v>1.5</v>
      </c>
      <c r="AM286" s="388">
        <v>25</v>
      </c>
      <c r="AN286" s="388">
        <v>3</v>
      </c>
      <c r="AO286" s="388">
        <v>6</v>
      </c>
      <c r="AP286" s="388">
        <v>2</v>
      </c>
      <c r="AQ286" s="388">
        <v>0</v>
      </c>
      <c r="AR286" s="388">
        <v>1</v>
      </c>
      <c r="AS286" s="388">
        <v>0</v>
      </c>
      <c r="AT286" s="388">
        <v>3</v>
      </c>
      <c r="AU286" s="388">
        <v>4</v>
      </c>
      <c r="AV286" s="548">
        <v>0.24</v>
      </c>
      <c r="AW286" s="548">
        <v>0.32100000000000001</v>
      </c>
      <c r="AX286" s="548">
        <v>0.44</v>
      </c>
      <c r="AY286" s="548">
        <v>0.76100000000000001</v>
      </c>
      <c r="BA286" s="388">
        <v>16</v>
      </c>
      <c r="BB286" s="388">
        <v>3</v>
      </c>
      <c r="BC286" s="388">
        <v>4</v>
      </c>
      <c r="BD286" s="388">
        <v>0</v>
      </c>
      <c r="BE286" s="388">
        <v>0</v>
      </c>
      <c r="BF286" s="388">
        <v>1</v>
      </c>
      <c r="BG286" s="388">
        <v>0</v>
      </c>
      <c r="BH286" s="388">
        <v>1</v>
      </c>
      <c r="BI286" s="388">
        <v>2</v>
      </c>
      <c r="BJ286" s="548">
        <v>0.25</v>
      </c>
      <c r="BK286" s="548">
        <v>0.29399999999999998</v>
      </c>
      <c r="BL286" s="548">
        <v>0.438</v>
      </c>
      <c r="BM286" s="548">
        <v>0.73199999999999998</v>
      </c>
    </row>
    <row r="287" spans="1:65">
      <c r="A287" s="272" t="s">
        <v>8247</v>
      </c>
      <c r="B287" s="388" t="s">
        <v>8248</v>
      </c>
      <c r="C287" s="388" t="s">
        <v>10193</v>
      </c>
      <c r="D287" s="388">
        <v>32</v>
      </c>
      <c r="E287" s="388" t="s">
        <v>51</v>
      </c>
      <c r="F287" s="388" t="s">
        <v>34</v>
      </c>
      <c r="G287" s="388" t="s">
        <v>35</v>
      </c>
      <c r="H287" s="388">
        <v>0</v>
      </c>
      <c r="I287" s="388">
        <v>1</v>
      </c>
      <c r="J287" s="548">
        <v>0</v>
      </c>
      <c r="K287" s="556">
        <v>6.97</v>
      </c>
      <c r="L287" s="388">
        <v>23</v>
      </c>
      <c r="M287" s="388">
        <v>0</v>
      </c>
      <c r="N287" s="388">
        <v>1</v>
      </c>
      <c r="O287" s="388">
        <v>0</v>
      </c>
      <c r="P287" s="388">
        <v>0</v>
      </c>
      <c r="Q287" s="388">
        <v>0</v>
      </c>
      <c r="R287" s="557">
        <v>10.333</v>
      </c>
      <c r="S287" s="388">
        <v>16</v>
      </c>
      <c r="T287" s="388">
        <v>11</v>
      </c>
      <c r="U287" s="388">
        <v>8</v>
      </c>
      <c r="V287" s="388">
        <v>2</v>
      </c>
      <c r="W287" s="388">
        <v>10</v>
      </c>
      <c r="X287" s="388">
        <v>2</v>
      </c>
      <c r="Y287" s="388">
        <v>11</v>
      </c>
      <c r="Z287" s="388">
        <v>0</v>
      </c>
      <c r="AA287" s="388">
        <v>0</v>
      </c>
      <c r="AB287" s="388">
        <v>1</v>
      </c>
      <c r="AC287" s="388">
        <v>57</v>
      </c>
      <c r="AD287" s="388">
        <v>64</v>
      </c>
      <c r="AE287" s="388">
        <v>6.45</v>
      </c>
      <c r="AF287" s="548">
        <v>2.516</v>
      </c>
      <c r="AG287" s="557">
        <v>13.9</v>
      </c>
      <c r="AH287" s="557">
        <v>1.7</v>
      </c>
      <c r="AI287" s="557">
        <v>8.6999999999999993</v>
      </c>
      <c r="AJ287" s="557">
        <v>9.6</v>
      </c>
      <c r="AK287" s="557">
        <v>1.1000000000000001</v>
      </c>
      <c r="AM287" s="388">
        <v>31</v>
      </c>
      <c r="AN287" s="388">
        <v>0</v>
      </c>
      <c r="AO287" s="388">
        <v>8</v>
      </c>
      <c r="AP287" s="388">
        <v>4</v>
      </c>
      <c r="AQ287" s="388">
        <v>0</v>
      </c>
      <c r="AR287" s="388">
        <v>0</v>
      </c>
      <c r="AS287" s="388">
        <v>6</v>
      </c>
      <c r="AT287" s="388">
        <v>5</v>
      </c>
      <c r="AU287" s="388">
        <v>9</v>
      </c>
      <c r="AV287" s="548">
        <v>0.25800000000000001</v>
      </c>
      <c r="AW287" s="548">
        <v>0.36099999999999999</v>
      </c>
      <c r="AX287" s="548">
        <v>0.38700000000000001</v>
      </c>
      <c r="AY287" s="548">
        <v>0.748</v>
      </c>
      <c r="BA287" s="388">
        <v>16</v>
      </c>
      <c r="BB287" s="388">
        <v>0</v>
      </c>
      <c r="BC287" s="388">
        <v>8</v>
      </c>
      <c r="BD287" s="388">
        <v>1</v>
      </c>
      <c r="BE287" s="388">
        <v>0</v>
      </c>
      <c r="BF287" s="388">
        <v>2</v>
      </c>
      <c r="BG287" s="388">
        <v>3</v>
      </c>
      <c r="BH287" s="388">
        <v>5</v>
      </c>
      <c r="BI287" s="388">
        <v>2</v>
      </c>
      <c r="BJ287" s="548">
        <v>0.5</v>
      </c>
      <c r="BK287" s="548">
        <v>0.61899999999999999</v>
      </c>
      <c r="BL287" s="548">
        <v>0.93799999999999994</v>
      </c>
      <c r="BM287" s="548">
        <v>1.5569999999999999</v>
      </c>
    </row>
    <row r="288" spans="1:65">
      <c r="A288" s="272" t="s">
        <v>10506</v>
      </c>
      <c r="B288" s="388" t="s">
        <v>10507</v>
      </c>
      <c r="C288" s="388" t="s">
        <v>10193</v>
      </c>
      <c r="D288" s="388">
        <v>30</v>
      </c>
      <c r="E288" s="388" t="s">
        <v>51</v>
      </c>
      <c r="F288" s="388" t="s">
        <v>52</v>
      </c>
      <c r="G288" s="388" t="s">
        <v>10</v>
      </c>
      <c r="H288" s="388">
        <v>0</v>
      </c>
      <c r="I288" s="388">
        <v>1</v>
      </c>
      <c r="J288" s="548">
        <v>0</v>
      </c>
      <c r="K288" s="556">
        <v>11.7</v>
      </c>
      <c r="L288" s="388">
        <v>8</v>
      </c>
      <c r="M288" s="388">
        <v>0</v>
      </c>
      <c r="N288" s="388">
        <v>2</v>
      </c>
      <c r="O288" s="388">
        <v>0</v>
      </c>
      <c r="P288" s="388">
        <v>0</v>
      </c>
      <c r="Q288" s="388">
        <v>0</v>
      </c>
      <c r="R288" s="557">
        <v>10</v>
      </c>
      <c r="S288" s="388">
        <v>18</v>
      </c>
      <c r="T288" s="388">
        <v>13</v>
      </c>
      <c r="U288" s="388">
        <v>13</v>
      </c>
      <c r="V288" s="388">
        <v>6</v>
      </c>
      <c r="W288" s="388">
        <v>4</v>
      </c>
      <c r="X288" s="388">
        <v>1</v>
      </c>
      <c r="Y288" s="388">
        <v>8</v>
      </c>
      <c r="Z288" s="388">
        <v>0</v>
      </c>
      <c r="AA288" s="388">
        <v>0</v>
      </c>
      <c r="AB288" s="388">
        <v>1</v>
      </c>
      <c r="AC288" s="388">
        <v>52</v>
      </c>
      <c r="AD288" s="388">
        <v>38</v>
      </c>
      <c r="AE288" s="388">
        <v>10.56</v>
      </c>
      <c r="AF288" s="548">
        <v>2.2000000000000002</v>
      </c>
      <c r="AG288" s="557">
        <v>16.2</v>
      </c>
      <c r="AH288" s="557">
        <v>5.4</v>
      </c>
      <c r="AI288" s="557">
        <v>3.6</v>
      </c>
      <c r="AJ288" s="557">
        <v>7.2</v>
      </c>
      <c r="AK288" s="557">
        <v>2</v>
      </c>
      <c r="AM288" s="388">
        <v>18</v>
      </c>
      <c r="AN288" s="388">
        <v>3</v>
      </c>
      <c r="AO288" s="388">
        <v>9</v>
      </c>
      <c r="AP288" s="388">
        <v>5</v>
      </c>
      <c r="AQ288" s="388">
        <v>0</v>
      </c>
      <c r="AR288" s="388">
        <v>1</v>
      </c>
      <c r="AS288" s="388">
        <v>0</v>
      </c>
      <c r="AT288" s="388">
        <v>1</v>
      </c>
      <c r="AU288" s="388">
        <v>5</v>
      </c>
      <c r="AV288" s="548">
        <v>0.5</v>
      </c>
      <c r="AW288" s="548">
        <v>0.5</v>
      </c>
      <c r="AX288" s="548">
        <v>0.94399999999999995</v>
      </c>
      <c r="AY288" s="548">
        <v>1.444</v>
      </c>
      <c r="BA288" s="388">
        <v>28</v>
      </c>
      <c r="BB288" s="388">
        <v>10</v>
      </c>
      <c r="BC288" s="388">
        <v>9</v>
      </c>
      <c r="BD288" s="388">
        <v>3</v>
      </c>
      <c r="BE288" s="388">
        <v>0</v>
      </c>
      <c r="BF288" s="388">
        <v>5</v>
      </c>
      <c r="BG288" s="388">
        <v>0</v>
      </c>
      <c r="BH288" s="388">
        <v>3</v>
      </c>
      <c r="BI288" s="388">
        <v>3</v>
      </c>
      <c r="BJ288" s="548">
        <v>0.32100000000000001</v>
      </c>
      <c r="BK288" s="548">
        <v>0.38700000000000001</v>
      </c>
      <c r="BL288" s="548">
        <v>0.96399999999999997</v>
      </c>
      <c r="BM288" s="548">
        <v>1.351</v>
      </c>
    </row>
    <row r="289" spans="1:65">
      <c r="A289" s="272" t="s">
        <v>10508</v>
      </c>
      <c r="B289" s="388" t="s">
        <v>10509</v>
      </c>
      <c r="C289" s="388" t="s">
        <v>10193</v>
      </c>
      <c r="D289" s="388">
        <v>27</v>
      </c>
      <c r="E289" s="388" t="s">
        <v>38</v>
      </c>
      <c r="F289" s="388" t="s">
        <v>34</v>
      </c>
      <c r="G289" s="388" t="s">
        <v>35</v>
      </c>
      <c r="H289" s="388">
        <v>0</v>
      </c>
      <c r="I289" s="388">
        <v>1</v>
      </c>
      <c r="J289" s="548">
        <v>0</v>
      </c>
      <c r="K289" s="556">
        <v>7.2</v>
      </c>
      <c r="L289" s="388">
        <v>3</v>
      </c>
      <c r="M289" s="388">
        <v>3</v>
      </c>
      <c r="N289" s="388">
        <v>0</v>
      </c>
      <c r="O289" s="388">
        <v>0</v>
      </c>
      <c r="P289" s="388">
        <v>0</v>
      </c>
      <c r="Q289" s="388">
        <v>0</v>
      </c>
      <c r="R289" s="557">
        <v>10</v>
      </c>
      <c r="S289" s="388">
        <v>15</v>
      </c>
      <c r="T289" s="388">
        <v>10</v>
      </c>
      <c r="U289" s="388">
        <v>8</v>
      </c>
      <c r="V289" s="388">
        <v>4</v>
      </c>
      <c r="W289" s="388">
        <v>4</v>
      </c>
      <c r="X289" s="388">
        <v>1</v>
      </c>
      <c r="Y289" s="388">
        <v>11</v>
      </c>
      <c r="Z289" s="388">
        <v>0</v>
      </c>
      <c r="AA289" s="388">
        <v>0</v>
      </c>
      <c r="AB289" s="388">
        <v>0</v>
      </c>
      <c r="AC289" s="388">
        <v>50</v>
      </c>
      <c r="AD289" s="388">
        <v>60</v>
      </c>
      <c r="AE289" s="388">
        <v>7.36</v>
      </c>
      <c r="AF289" s="548">
        <v>1.9</v>
      </c>
      <c r="AG289" s="557">
        <v>13.5</v>
      </c>
      <c r="AH289" s="557">
        <v>3.6</v>
      </c>
      <c r="AI289" s="557">
        <v>3.6</v>
      </c>
      <c r="AJ289" s="557">
        <v>9.9</v>
      </c>
      <c r="AK289" s="557">
        <v>2.75</v>
      </c>
      <c r="AM289" s="388">
        <v>8</v>
      </c>
      <c r="AN289" s="388">
        <v>0</v>
      </c>
      <c r="AO289" s="388">
        <v>3</v>
      </c>
      <c r="AP289" s="388">
        <v>2</v>
      </c>
      <c r="AQ289" s="388">
        <v>0</v>
      </c>
      <c r="AR289" s="388">
        <v>0</v>
      </c>
      <c r="AS289" s="388">
        <v>4</v>
      </c>
      <c r="AT289" s="388">
        <v>0</v>
      </c>
      <c r="AU289" s="388">
        <v>2</v>
      </c>
      <c r="AV289" s="548">
        <v>0.375</v>
      </c>
      <c r="AW289" s="548">
        <v>0.375</v>
      </c>
      <c r="AX289" s="548">
        <v>0.625</v>
      </c>
      <c r="AY289" s="548">
        <v>1</v>
      </c>
      <c r="BA289" s="388">
        <v>38</v>
      </c>
      <c r="BB289" s="388">
        <v>0</v>
      </c>
      <c r="BC289" s="388">
        <v>12</v>
      </c>
      <c r="BD289" s="388">
        <v>4</v>
      </c>
      <c r="BE289" s="388">
        <v>0</v>
      </c>
      <c r="BF289" s="388">
        <v>4</v>
      </c>
      <c r="BG289" s="388">
        <v>6</v>
      </c>
      <c r="BH289" s="388">
        <v>4</v>
      </c>
      <c r="BI289" s="388">
        <v>9</v>
      </c>
      <c r="BJ289" s="548">
        <v>0.316</v>
      </c>
      <c r="BK289" s="548">
        <v>0.38100000000000001</v>
      </c>
      <c r="BL289" s="548">
        <v>0.73699999999999999</v>
      </c>
      <c r="BM289" s="548">
        <v>1.1180000000000001</v>
      </c>
    </row>
    <row r="290" spans="1:65">
      <c r="A290" s="272" t="s">
        <v>10510</v>
      </c>
      <c r="B290" s="388" t="s">
        <v>10511</v>
      </c>
      <c r="C290" s="388" t="s">
        <v>10193</v>
      </c>
      <c r="D290" s="388">
        <v>25</v>
      </c>
      <c r="E290" s="388" t="s">
        <v>128</v>
      </c>
      <c r="F290" s="388" t="s">
        <v>43</v>
      </c>
      <c r="G290" s="388" t="s">
        <v>10</v>
      </c>
      <c r="H290" s="388">
        <v>1</v>
      </c>
      <c r="I290" s="388">
        <v>0</v>
      </c>
      <c r="J290" s="548">
        <v>1</v>
      </c>
      <c r="K290" s="556">
        <v>5.59</v>
      </c>
      <c r="L290" s="388">
        <v>11</v>
      </c>
      <c r="M290" s="388">
        <v>0</v>
      </c>
      <c r="N290" s="388">
        <v>5</v>
      </c>
      <c r="O290" s="388">
        <v>0</v>
      </c>
      <c r="P290" s="388">
        <v>0</v>
      </c>
      <c r="Q290" s="388">
        <v>0</v>
      </c>
      <c r="R290" s="557">
        <v>9.6669999999999998</v>
      </c>
      <c r="S290" s="388">
        <v>15</v>
      </c>
      <c r="T290" s="388">
        <v>10</v>
      </c>
      <c r="U290" s="388">
        <v>6</v>
      </c>
      <c r="V290" s="388">
        <v>0</v>
      </c>
      <c r="W290" s="388">
        <v>7</v>
      </c>
      <c r="X290" s="388">
        <v>0</v>
      </c>
      <c r="Y290" s="388">
        <v>10</v>
      </c>
      <c r="Z290" s="388">
        <v>0</v>
      </c>
      <c r="AA290" s="388">
        <v>0</v>
      </c>
      <c r="AB290" s="388">
        <v>1</v>
      </c>
      <c r="AC290" s="388">
        <v>49</v>
      </c>
      <c r="AD290" s="388">
        <v>71</v>
      </c>
      <c r="AE290" s="388">
        <v>3.26</v>
      </c>
      <c r="AF290" s="548">
        <v>2.2759999999999998</v>
      </c>
      <c r="AG290" s="557">
        <v>14</v>
      </c>
      <c r="AH290" s="557">
        <v>0</v>
      </c>
      <c r="AI290" s="557">
        <v>6.5</v>
      </c>
      <c r="AJ290" s="557">
        <v>9.3000000000000007</v>
      </c>
      <c r="AK290" s="557">
        <v>1.43</v>
      </c>
      <c r="AM290" s="388">
        <v>20</v>
      </c>
      <c r="AN290" s="388">
        <v>0</v>
      </c>
      <c r="AO290" s="388">
        <v>7</v>
      </c>
      <c r="AP290" s="388">
        <v>1</v>
      </c>
      <c r="AQ290" s="388">
        <v>0</v>
      </c>
      <c r="AR290" s="388">
        <v>0</v>
      </c>
      <c r="AS290" s="388">
        <v>3</v>
      </c>
      <c r="AT290" s="388">
        <v>5</v>
      </c>
      <c r="AU290" s="388">
        <v>7</v>
      </c>
      <c r="AV290" s="548">
        <v>0.35</v>
      </c>
      <c r="AW290" s="548">
        <v>0.48</v>
      </c>
      <c r="AX290" s="548">
        <v>0.4</v>
      </c>
      <c r="AY290" s="548">
        <v>0.88</v>
      </c>
      <c r="BA290" s="388">
        <v>22</v>
      </c>
      <c r="BB290" s="388">
        <v>0</v>
      </c>
      <c r="BC290" s="388">
        <v>8</v>
      </c>
      <c r="BD290" s="388">
        <v>2</v>
      </c>
      <c r="BE290" s="388">
        <v>0</v>
      </c>
      <c r="BF290" s="388">
        <v>0</v>
      </c>
      <c r="BG290" s="388">
        <v>3</v>
      </c>
      <c r="BH290" s="388">
        <v>2</v>
      </c>
      <c r="BI290" s="388">
        <v>3</v>
      </c>
      <c r="BJ290" s="548">
        <v>0.36399999999999999</v>
      </c>
      <c r="BK290" s="548">
        <v>0.41699999999999998</v>
      </c>
      <c r="BL290" s="548">
        <v>0.45500000000000002</v>
      </c>
      <c r="BM290" s="548">
        <v>0.872</v>
      </c>
    </row>
    <row r="291" spans="1:65">
      <c r="A291" s="272" t="s">
        <v>10512</v>
      </c>
      <c r="B291" s="388" t="s">
        <v>10513</v>
      </c>
      <c r="C291" s="388" t="s">
        <v>10193</v>
      </c>
      <c r="D291" s="388">
        <v>24</v>
      </c>
      <c r="E291" s="388" t="s">
        <v>58</v>
      </c>
      <c r="F291" s="388" t="s">
        <v>34</v>
      </c>
      <c r="G291" s="388" t="s">
        <v>10</v>
      </c>
      <c r="H291" s="388">
        <v>0</v>
      </c>
      <c r="I291" s="388">
        <v>0</v>
      </c>
      <c r="J291" s="548">
        <v>0</v>
      </c>
      <c r="K291" s="556">
        <v>7.45</v>
      </c>
      <c r="L291" s="388">
        <v>8</v>
      </c>
      <c r="M291" s="388">
        <v>0</v>
      </c>
      <c r="N291" s="388">
        <v>1</v>
      </c>
      <c r="O291" s="388">
        <v>0</v>
      </c>
      <c r="P291" s="388">
        <v>0</v>
      </c>
      <c r="Q291" s="388">
        <v>0</v>
      </c>
      <c r="R291" s="557">
        <v>9.6669999999999998</v>
      </c>
      <c r="S291" s="388">
        <v>12</v>
      </c>
      <c r="T291" s="388">
        <v>8</v>
      </c>
      <c r="U291" s="388">
        <v>8</v>
      </c>
      <c r="V291" s="388">
        <v>3</v>
      </c>
      <c r="W291" s="388">
        <v>6</v>
      </c>
      <c r="X291" s="388">
        <v>1</v>
      </c>
      <c r="Y291" s="388">
        <v>6</v>
      </c>
      <c r="Z291" s="388">
        <v>1</v>
      </c>
      <c r="AA291" s="388">
        <v>0</v>
      </c>
      <c r="AB291" s="388">
        <v>0</v>
      </c>
      <c r="AC291" s="388">
        <v>44</v>
      </c>
      <c r="AD291" s="388">
        <v>58</v>
      </c>
      <c r="AE291" s="388">
        <v>8.1300000000000008</v>
      </c>
      <c r="AF291" s="548">
        <v>1.8620000000000001</v>
      </c>
      <c r="AG291" s="557">
        <v>11.2</v>
      </c>
      <c r="AH291" s="557">
        <v>2.8</v>
      </c>
      <c r="AI291" s="557">
        <v>5.6</v>
      </c>
      <c r="AJ291" s="557">
        <v>5.6</v>
      </c>
      <c r="AK291" s="557">
        <v>1</v>
      </c>
      <c r="AM291" s="388">
        <v>12</v>
      </c>
      <c r="AN291" s="388">
        <v>0</v>
      </c>
      <c r="AO291" s="388">
        <v>4</v>
      </c>
      <c r="AP291" s="388">
        <v>1</v>
      </c>
      <c r="AQ291" s="388">
        <v>0</v>
      </c>
      <c r="AR291" s="388">
        <v>0</v>
      </c>
      <c r="AS291" s="388">
        <v>1</v>
      </c>
      <c r="AT291" s="388">
        <v>5</v>
      </c>
      <c r="AU291" s="388">
        <v>2</v>
      </c>
      <c r="AV291" s="548">
        <v>0.33300000000000002</v>
      </c>
      <c r="AW291" s="548">
        <v>0.52900000000000003</v>
      </c>
      <c r="AX291" s="548">
        <v>0.41699999999999998</v>
      </c>
      <c r="AY291" s="548">
        <v>0.94599999999999995</v>
      </c>
      <c r="BA291" s="388">
        <v>24</v>
      </c>
      <c r="BB291" s="388">
        <v>0</v>
      </c>
      <c r="BC291" s="388">
        <v>8</v>
      </c>
      <c r="BD291" s="388">
        <v>2</v>
      </c>
      <c r="BE291" s="388">
        <v>0</v>
      </c>
      <c r="BF291" s="388">
        <v>3</v>
      </c>
      <c r="BG291" s="388">
        <v>9</v>
      </c>
      <c r="BH291" s="388">
        <v>1</v>
      </c>
      <c r="BI291" s="388">
        <v>4</v>
      </c>
      <c r="BJ291" s="548">
        <v>0.33300000000000002</v>
      </c>
      <c r="BK291" s="548">
        <v>0.38500000000000001</v>
      </c>
      <c r="BL291" s="548">
        <v>0.79200000000000004</v>
      </c>
      <c r="BM291" s="548">
        <v>1.177</v>
      </c>
    </row>
    <row r="292" spans="1:65">
      <c r="A292" s="272" t="s">
        <v>10514</v>
      </c>
      <c r="B292" s="388" t="s">
        <v>10515</v>
      </c>
      <c r="C292" s="388" t="s">
        <v>10193</v>
      </c>
      <c r="D292" s="388">
        <v>25</v>
      </c>
      <c r="E292" s="388" t="s">
        <v>44</v>
      </c>
      <c r="F292" s="388" t="s">
        <v>34</v>
      </c>
      <c r="G292" s="388" t="s">
        <v>10</v>
      </c>
      <c r="H292" s="388">
        <v>0</v>
      </c>
      <c r="I292" s="388">
        <v>0</v>
      </c>
      <c r="J292" s="548">
        <v>0</v>
      </c>
      <c r="K292" s="556">
        <v>4.66</v>
      </c>
      <c r="L292" s="388">
        <v>9</v>
      </c>
      <c r="M292" s="388">
        <v>0</v>
      </c>
      <c r="N292" s="388">
        <v>5</v>
      </c>
      <c r="O292" s="388">
        <v>0</v>
      </c>
      <c r="P292" s="388">
        <v>0</v>
      </c>
      <c r="Q292" s="388">
        <v>0</v>
      </c>
      <c r="R292" s="557">
        <v>9.6669999999999998</v>
      </c>
      <c r="S292" s="388">
        <v>9</v>
      </c>
      <c r="T292" s="388">
        <v>5</v>
      </c>
      <c r="U292" s="388">
        <v>5</v>
      </c>
      <c r="V292" s="388">
        <v>1</v>
      </c>
      <c r="W292" s="388">
        <v>4</v>
      </c>
      <c r="X292" s="388">
        <v>0</v>
      </c>
      <c r="Y292" s="388">
        <v>8</v>
      </c>
      <c r="Z292" s="388">
        <v>3</v>
      </c>
      <c r="AA292" s="388">
        <v>0</v>
      </c>
      <c r="AB292" s="388">
        <v>2</v>
      </c>
      <c r="AC292" s="388">
        <v>44</v>
      </c>
      <c r="AD292" s="388">
        <v>93</v>
      </c>
      <c r="AE292" s="388">
        <v>5.0199999999999996</v>
      </c>
      <c r="AF292" s="548">
        <v>1.345</v>
      </c>
      <c r="AG292" s="557">
        <v>8.4</v>
      </c>
      <c r="AH292" s="557">
        <v>0.9</v>
      </c>
      <c r="AI292" s="557">
        <v>3.7</v>
      </c>
      <c r="AJ292" s="557">
        <v>7.4</v>
      </c>
      <c r="AK292" s="557">
        <v>2</v>
      </c>
      <c r="AM292" s="388">
        <v>15</v>
      </c>
      <c r="AN292" s="388">
        <v>0</v>
      </c>
      <c r="AO292" s="388">
        <v>3</v>
      </c>
      <c r="AP292" s="388">
        <v>0</v>
      </c>
      <c r="AQ292" s="388">
        <v>0</v>
      </c>
      <c r="AR292" s="388">
        <v>1</v>
      </c>
      <c r="AS292" s="388">
        <v>2</v>
      </c>
      <c r="AT292" s="388">
        <v>1</v>
      </c>
      <c r="AU292" s="388">
        <v>4</v>
      </c>
      <c r="AV292" s="548">
        <v>0.2</v>
      </c>
      <c r="AW292" s="548">
        <v>0.36799999999999999</v>
      </c>
      <c r="AX292" s="548">
        <v>0.4</v>
      </c>
      <c r="AY292" s="548">
        <v>0.76800000000000002</v>
      </c>
      <c r="BA292" s="388">
        <v>22</v>
      </c>
      <c r="BB292" s="388">
        <v>0</v>
      </c>
      <c r="BC292" s="388">
        <v>6</v>
      </c>
      <c r="BD292" s="388">
        <v>0</v>
      </c>
      <c r="BE292" s="388">
        <v>0</v>
      </c>
      <c r="BF292" s="388">
        <v>0</v>
      </c>
      <c r="BG292" s="388">
        <v>3</v>
      </c>
      <c r="BH292" s="388">
        <v>3</v>
      </c>
      <c r="BI292" s="388">
        <v>4</v>
      </c>
      <c r="BJ292" s="548">
        <v>0.27300000000000002</v>
      </c>
      <c r="BK292" s="548">
        <v>0.36</v>
      </c>
      <c r="BL292" s="548">
        <v>0.27300000000000002</v>
      </c>
      <c r="BM292" s="548">
        <v>0.63300000000000001</v>
      </c>
    </row>
    <row r="293" spans="1:65">
      <c r="A293" s="272" t="s">
        <v>10516</v>
      </c>
      <c r="B293" s="388" t="s">
        <v>10517</v>
      </c>
      <c r="C293" s="388" t="s">
        <v>10193</v>
      </c>
      <c r="D293" s="388">
        <v>25</v>
      </c>
      <c r="E293" s="388" t="s">
        <v>68</v>
      </c>
      <c r="F293" s="388" t="s">
        <v>43</v>
      </c>
      <c r="G293" s="388" t="s">
        <v>10</v>
      </c>
      <c r="H293" s="388">
        <v>0</v>
      </c>
      <c r="I293" s="388">
        <v>1</v>
      </c>
      <c r="J293" s="548">
        <v>0</v>
      </c>
      <c r="K293" s="556">
        <v>5.59</v>
      </c>
      <c r="L293" s="388">
        <v>10</v>
      </c>
      <c r="M293" s="388">
        <v>0</v>
      </c>
      <c r="N293" s="388">
        <v>4</v>
      </c>
      <c r="O293" s="388">
        <v>0</v>
      </c>
      <c r="P293" s="388">
        <v>0</v>
      </c>
      <c r="Q293" s="388">
        <v>0</v>
      </c>
      <c r="R293" s="557">
        <v>9.6669999999999998</v>
      </c>
      <c r="S293" s="388">
        <v>10</v>
      </c>
      <c r="T293" s="388">
        <v>6</v>
      </c>
      <c r="U293" s="388">
        <v>6</v>
      </c>
      <c r="V293" s="388">
        <v>5</v>
      </c>
      <c r="W293" s="388">
        <v>6</v>
      </c>
      <c r="X293" s="388">
        <v>2</v>
      </c>
      <c r="Y293" s="388">
        <v>8</v>
      </c>
      <c r="Z293" s="388">
        <v>0</v>
      </c>
      <c r="AA293" s="388">
        <v>0</v>
      </c>
      <c r="AB293" s="388">
        <v>1</v>
      </c>
      <c r="AC293" s="388">
        <v>44</v>
      </c>
      <c r="AD293" s="388">
        <v>79</v>
      </c>
      <c r="AE293" s="388">
        <v>10.09</v>
      </c>
      <c r="AF293" s="548">
        <v>1.655</v>
      </c>
      <c r="AG293" s="557">
        <v>9.3000000000000007</v>
      </c>
      <c r="AH293" s="557">
        <v>4.7</v>
      </c>
      <c r="AI293" s="557">
        <v>5.6</v>
      </c>
      <c r="AJ293" s="557">
        <v>7.4</v>
      </c>
      <c r="AK293" s="557">
        <v>1.33</v>
      </c>
      <c r="AM293" s="388">
        <v>13</v>
      </c>
      <c r="AN293" s="388">
        <v>0</v>
      </c>
      <c r="AO293" s="388">
        <v>1</v>
      </c>
      <c r="AP293" s="388">
        <v>1</v>
      </c>
      <c r="AQ293" s="388">
        <v>0</v>
      </c>
      <c r="AR293" s="388">
        <v>0</v>
      </c>
      <c r="AS293" s="388">
        <v>0</v>
      </c>
      <c r="AT293" s="388">
        <v>4</v>
      </c>
      <c r="AU293" s="388">
        <v>2</v>
      </c>
      <c r="AV293" s="548">
        <v>7.6999999999999999E-2</v>
      </c>
      <c r="AW293" s="548">
        <v>0.29399999999999998</v>
      </c>
      <c r="AX293" s="548">
        <v>0.154</v>
      </c>
      <c r="AY293" s="548">
        <v>0.44800000000000001</v>
      </c>
      <c r="BA293" s="388">
        <v>24</v>
      </c>
      <c r="BB293" s="388">
        <v>0</v>
      </c>
      <c r="BC293" s="388">
        <v>9</v>
      </c>
      <c r="BD293" s="388">
        <v>0</v>
      </c>
      <c r="BE293" s="388">
        <v>0</v>
      </c>
      <c r="BF293" s="388">
        <v>5</v>
      </c>
      <c r="BG293" s="388">
        <v>6</v>
      </c>
      <c r="BH293" s="388">
        <v>2</v>
      </c>
      <c r="BI293" s="388">
        <v>6</v>
      </c>
      <c r="BJ293" s="548">
        <v>0.375</v>
      </c>
      <c r="BK293" s="548">
        <v>0.42299999999999999</v>
      </c>
      <c r="BL293" s="548">
        <v>1</v>
      </c>
      <c r="BM293" s="548">
        <v>1.423</v>
      </c>
    </row>
    <row r="294" spans="1:65">
      <c r="A294" s="272" t="s">
        <v>10518</v>
      </c>
      <c r="B294" s="388" t="s">
        <v>10519</v>
      </c>
      <c r="C294" s="388" t="s">
        <v>10193</v>
      </c>
      <c r="D294" s="388">
        <v>26</v>
      </c>
      <c r="E294" s="388" t="s">
        <v>100</v>
      </c>
      <c r="F294" s="388" t="s">
        <v>43</v>
      </c>
      <c r="G294" s="388" t="s">
        <v>35</v>
      </c>
      <c r="H294" s="388">
        <v>1</v>
      </c>
      <c r="I294" s="388">
        <v>0</v>
      </c>
      <c r="J294" s="548">
        <v>1</v>
      </c>
      <c r="K294" s="556">
        <v>5.79</v>
      </c>
      <c r="L294" s="388">
        <v>15</v>
      </c>
      <c r="M294" s="388">
        <v>0</v>
      </c>
      <c r="N294" s="388">
        <v>2</v>
      </c>
      <c r="O294" s="388">
        <v>0</v>
      </c>
      <c r="P294" s="388">
        <v>0</v>
      </c>
      <c r="Q294" s="388">
        <v>0</v>
      </c>
      <c r="R294" s="557">
        <v>9.3330000000000002</v>
      </c>
      <c r="S294" s="388">
        <v>16</v>
      </c>
      <c r="T294" s="388">
        <v>8</v>
      </c>
      <c r="U294" s="388">
        <v>6</v>
      </c>
      <c r="V294" s="388">
        <v>1</v>
      </c>
      <c r="W294" s="388">
        <v>2</v>
      </c>
      <c r="X294" s="388">
        <v>1</v>
      </c>
      <c r="Y294" s="388">
        <v>11</v>
      </c>
      <c r="Z294" s="388">
        <v>0</v>
      </c>
      <c r="AA294" s="388">
        <v>0</v>
      </c>
      <c r="AB294" s="388">
        <v>1</v>
      </c>
      <c r="AC294" s="388">
        <v>46</v>
      </c>
      <c r="AD294" s="388">
        <v>75</v>
      </c>
      <c r="AE294" s="388">
        <v>2.84</v>
      </c>
      <c r="AF294" s="548">
        <v>1.929</v>
      </c>
      <c r="AG294" s="557">
        <v>15.4</v>
      </c>
      <c r="AH294" s="557">
        <v>1</v>
      </c>
      <c r="AI294" s="557">
        <v>1.9</v>
      </c>
      <c r="AJ294" s="557">
        <v>10.6</v>
      </c>
      <c r="AK294" s="557">
        <v>5.5</v>
      </c>
      <c r="AM294" s="388">
        <v>24</v>
      </c>
      <c r="AN294" s="388">
        <v>0</v>
      </c>
      <c r="AO294" s="388">
        <v>7</v>
      </c>
      <c r="AP294" s="388">
        <v>1</v>
      </c>
      <c r="AQ294" s="388">
        <v>0</v>
      </c>
      <c r="AR294" s="388">
        <v>1</v>
      </c>
      <c r="AS294" s="388">
        <v>3</v>
      </c>
      <c r="AT294" s="388">
        <v>2</v>
      </c>
      <c r="AU294" s="388">
        <v>6</v>
      </c>
      <c r="AV294" s="548">
        <v>0.29199999999999998</v>
      </c>
      <c r="AW294" s="548">
        <v>0.34599999999999997</v>
      </c>
      <c r="AX294" s="548">
        <v>0.45800000000000002</v>
      </c>
      <c r="AY294" s="548">
        <v>0.80400000000000005</v>
      </c>
      <c r="BA294" s="388">
        <v>20</v>
      </c>
      <c r="BB294" s="388">
        <v>0</v>
      </c>
      <c r="BC294" s="388">
        <v>9</v>
      </c>
      <c r="BD294" s="388">
        <v>3</v>
      </c>
      <c r="BE294" s="388">
        <v>0</v>
      </c>
      <c r="BF294" s="388">
        <v>0</v>
      </c>
      <c r="BG294" s="388">
        <v>1</v>
      </c>
      <c r="BH294" s="388">
        <v>0</v>
      </c>
      <c r="BI294" s="388">
        <v>5</v>
      </c>
      <c r="BJ294" s="548">
        <v>0.45</v>
      </c>
      <c r="BK294" s="548">
        <v>0.45</v>
      </c>
      <c r="BL294" s="548">
        <v>0.6</v>
      </c>
      <c r="BM294" s="548">
        <v>1.05</v>
      </c>
    </row>
    <row r="295" spans="1:65">
      <c r="A295" s="272" t="s">
        <v>8445</v>
      </c>
      <c r="B295" s="388" t="s">
        <v>8446</v>
      </c>
      <c r="C295" s="388" t="s">
        <v>10193</v>
      </c>
      <c r="D295" s="388">
        <v>28</v>
      </c>
      <c r="E295" s="388" t="s">
        <v>66</v>
      </c>
      <c r="F295" s="388" t="s">
        <v>43</v>
      </c>
      <c r="G295" s="388" t="s">
        <v>10</v>
      </c>
      <c r="H295" s="388">
        <v>1</v>
      </c>
      <c r="I295" s="388">
        <v>0</v>
      </c>
      <c r="J295" s="548">
        <v>1</v>
      </c>
      <c r="K295" s="556">
        <v>7.71</v>
      </c>
      <c r="L295" s="388">
        <v>5</v>
      </c>
      <c r="M295" s="388">
        <v>0</v>
      </c>
      <c r="N295" s="388">
        <v>2</v>
      </c>
      <c r="O295" s="388">
        <v>0</v>
      </c>
      <c r="P295" s="388">
        <v>0</v>
      </c>
      <c r="Q295" s="388">
        <v>0</v>
      </c>
      <c r="R295" s="557">
        <v>9.3330000000000002</v>
      </c>
      <c r="S295" s="388">
        <v>20</v>
      </c>
      <c r="T295" s="388">
        <v>11</v>
      </c>
      <c r="U295" s="388">
        <v>8</v>
      </c>
      <c r="V295" s="388">
        <v>0</v>
      </c>
      <c r="W295" s="388">
        <v>1</v>
      </c>
      <c r="X295" s="388">
        <v>0</v>
      </c>
      <c r="Y295" s="388">
        <v>8</v>
      </c>
      <c r="Z295" s="388">
        <v>1</v>
      </c>
      <c r="AA295" s="388">
        <v>0</v>
      </c>
      <c r="AB295" s="388">
        <v>0</v>
      </c>
      <c r="AC295" s="388">
        <v>49</v>
      </c>
      <c r="AD295" s="388">
        <v>52</v>
      </c>
      <c r="AE295" s="388">
        <v>2.09</v>
      </c>
      <c r="AF295" s="548">
        <v>2.25</v>
      </c>
      <c r="AG295" s="557">
        <v>19.3</v>
      </c>
      <c r="AH295" s="557">
        <v>0</v>
      </c>
      <c r="AI295" s="557">
        <v>1</v>
      </c>
      <c r="AJ295" s="557">
        <v>7.7</v>
      </c>
      <c r="AK295" s="557">
        <v>8</v>
      </c>
      <c r="AM295" s="388">
        <v>21</v>
      </c>
      <c r="AN295" s="388">
        <v>0</v>
      </c>
      <c r="AO295" s="388">
        <v>10</v>
      </c>
      <c r="AP295" s="388">
        <v>3</v>
      </c>
      <c r="AQ295" s="388">
        <v>0</v>
      </c>
      <c r="AR295" s="388">
        <v>0</v>
      </c>
      <c r="AS295" s="388">
        <v>6</v>
      </c>
      <c r="AT295" s="388">
        <v>1</v>
      </c>
      <c r="AU295" s="388">
        <v>3</v>
      </c>
      <c r="AV295" s="548">
        <v>0.47599999999999998</v>
      </c>
      <c r="AW295" s="548">
        <v>0.5</v>
      </c>
      <c r="AX295" s="548">
        <v>0.61899999999999999</v>
      </c>
      <c r="AY295" s="548">
        <v>1.119</v>
      </c>
      <c r="BA295" s="388">
        <v>26</v>
      </c>
      <c r="BB295" s="388">
        <v>0</v>
      </c>
      <c r="BC295" s="388">
        <v>10</v>
      </c>
      <c r="BD295" s="388">
        <v>1</v>
      </c>
      <c r="BE295" s="388">
        <v>0</v>
      </c>
      <c r="BF295" s="388">
        <v>0</v>
      </c>
      <c r="BG295" s="388">
        <v>3</v>
      </c>
      <c r="BH295" s="388">
        <v>0</v>
      </c>
      <c r="BI295" s="388">
        <v>5</v>
      </c>
      <c r="BJ295" s="548">
        <v>0.38500000000000001</v>
      </c>
      <c r="BK295" s="548">
        <v>0.40699999999999997</v>
      </c>
      <c r="BL295" s="548">
        <v>0.42299999999999999</v>
      </c>
      <c r="BM295" s="548">
        <v>0.83</v>
      </c>
    </row>
    <row r="296" spans="1:65">
      <c r="A296" s="272" t="s">
        <v>8460</v>
      </c>
      <c r="B296" s="388" t="s">
        <v>8461</v>
      </c>
      <c r="C296" s="388" t="s">
        <v>10193</v>
      </c>
      <c r="D296" s="388">
        <v>24</v>
      </c>
      <c r="E296" s="388" t="s">
        <v>100</v>
      </c>
      <c r="F296" s="388" t="s">
        <v>43</v>
      </c>
      <c r="G296" s="388" t="s">
        <v>10</v>
      </c>
      <c r="H296" s="388">
        <v>0</v>
      </c>
      <c r="I296" s="388">
        <v>0</v>
      </c>
      <c r="J296" s="548">
        <v>0</v>
      </c>
      <c r="K296" s="556">
        <v>8.68</v>
      </c>
      <c r="L296" s="388">
        <v>4</v>
      </c>
      <c r="M296" s="388">
        <v>0</v>
      </c>
      <c r="N296" s="388">
        <v>1</v>
      </c>
      <c r="O296" s="388">
        <v>0</v>
      </c>
      <c r="P296" s="388">
        <v>0</v>
      </c>
      <c r="Q296" s="388">
        <v>0</v>
      </c>
      <c r="R296" s="557">
        <v>9.3330000000000002</v>
      </c>
      <c r="S296" s="388">
        <v>13</v>
      </c>
      <c r="T296" s="388">
        <v>9</v>
      </c>
      <c r="U296" s="388">
        <v>9</v>
      </c>
      <c r="V296" s="388">
        <v>4</v>
      </c>
      <c r="W296" s="388">
        <v>8</v>
      </c>
      <c r="X296" s="388">
        <v>0</v>
      </c>
      <c r="Y296" s="388">
        <v>8</v>
      </c>
      <c r="Z296" s="388">
        <v>1</v>
      </c>
      <c r="AA296" s="388">
        <v>0</v>
      </c>
      <c r="AB296" s="388">
        <v>1</v>
      </c>
      <c r="AC296" s="388">
        <v>48</v>
      </c>
      <c r="AD296" s="388">
        <v>50</v>
      </c>
      <c r="AE296" s="388">
        <v>9.91</v>
      </c>
      <c r="AF296" s="548">
        <v>2.25</v>
      </c>
      <c r="AG296" s="557">
        <v>12.5</v>
      </c>
      <c r="AH296" s="557">
        <v>3.9</v>
      </c>
      <c r="AI296" s="557">
        <v>7.7</v>
      </c>
      <c r="AJ296" s="557">
        <v>7.7</v>
      </c>
      <c r="AK296" s="557">
        <v>1</v>
      </c>
      <c r="AM296" s="388">
        <v>22</v>
      </c>
      <c r="AN296" s="388">
        <v>0</v>
      </c>
      <c r="AO296" s="388">
        <v>8</v>
      </c>
      <c r="AP296" s="388">
        <v>1</v>
      </c>
      <c r="AQ296" s="388">
        <v>0</v>
      </c>
      <c r="AR296" s="388">
        <v>3</v>
      </c>
      <c r="AS296" s="388">
        <v>8</v>
      </c>
      <c r="AT296" s="388">
        <v>6</v>
      </c>
      <c r="AU296" s="388">
        <v>4</v>
      </c>
      <c r="AV296" s="548">
        <v>0.36399999999999999</v>
      </c>
      <c r="AW296" s="548">
        <v>0.5</v>
      </c>
      <c r="AX296" s="548">
        <v>0.81799999999999995</v>
      </c>
      <c r="AY296" s="548">
        <v>1.3180000000000001</v>
      </c>
      <c r="BA296" s="388">
        <v>15</v>
      </c>
      <c r="BB296" s="388">
        <v>0</v>
      </c>
      <c r="BC296" s="388">
        <v>5</v>
      </c>
      <c r="BD296" s="388">
        <v>3</v>
      </c>
      <c r="BE296" s="388">
        <v>0</v>
      </c>
      <c r="BF296" s="388">
        <v>1</v>
      </c>
      <c r="BG296" s="388">
        <v>2</v>
      </c>
      <c r="BH296" s="388">
        <v>2</v>
      </c>
      <c r="BI296" s="388">
        <v>4</v>
      </c>
      <c r="BJ296" s="548">
        <v>0.33300000000000002</v>
      </c>
      <c r="BK296" s="548">
        <v>0.44400000000000001</v>
      </c>
      <c r="BL296" s="548">
        <v>0.73299999999999998</v>
      </c>
      <c r="BM296" s="548">
        <v>1.177</v>
      </c>
    </row>
    <row r="297" spans="1:65">
      <c r="A297" s="272" t="s">
        <v>10520</v>
      </c>
      <c r="B297" s="388" t="s">
        <v>10521</v>
      </c>
      <c r="C297" s="388" t="s">
        <v>10193</v>
      </c>
      <c r="D297" s="388">
        <v>26</v>
      </c>
      <c r="E297" s="388" t="s">
        <v>73</v>
      </c>
      <c r="F297" s="388" t="s">
        <v>34</v>
      </c>
      <c r="G297" s="388" t="s">
        <v>10</v>
      </c>
      <c r="H297" s="388">
        <v>0</v>
      </c>
      <c r="I297" s="388">
        <v>0</v>
      </c>
      <c r="J297" s="548">
        <v>0</v>
      </c>
      <c r="K297" s="556">
        <v>0.96</v>
      </c>
      <c r="L297" s="388">
        <v>13</v>
      </c>
      <c r="M297" s="388">
        <v>2</v>
      </c>
      <c r="N297" s="388">
        <v>1</v>
      </c>
      <c r="O297" s="388">
        <v>0</v>
      </c>
      <c r="P297" s="388">
        <v>0</v>
      </c>
      <c r="Q297" s="388">
        <v>0</v>
      </c>
      <c r="R297" s="557">
        <v>9.3330000000000002</v>
      </c>
      <c r="S297" s="388">
        <v>6</v>
      </c>
      <c r="T297" s="388">
        <v>2</v>
      </c>
      <c r="U297" s="388">
        <v>1</v>
      </c>
      <c r="V297" s="388">
        <v>0</v>
      </c>
      <c r="W297" s="388">
        <v>11</v>
      </c>
      <c r="X297" s="388">
        <v>1</v>
      </c>
      <c r="Y297" s="388">
        <v>7</v>
      </c>
      <c r="Z297" s="388">
        <v>1</v>
      </c>
      <c r="AA297" s="388">
        <v>0</v>
      </c>
      <c r="AB297" s="388">
        <v>1</v>
      </c>
      <c r="AC297" s="388">
        <v>45</v>
      </c>
      <c r="AD297" s="388">
        <v>517</v>
      </c>
      <c r="AE297" s="388">
        <v>5.52</v>
      </c>
      <c r="AF297" s="548">
        <v>1.821</v>
      </c>
      <c r="AG297" s="557">
        <v>5.8</v>
      </c>
      <c r="AH297" s="557">
        <v>0</v>
      </c>
      <c r="AI297" s="557">
        <v>10.6</v>
      </c>
      <c r="AJ297" s="557">
        <v>6.8</v>
      </c>
      <c r="AK297" s="557">
        <v>0.64</v>
      </c>
      <c r="AM297" s="388">
        <v>11</v>
      </c>
      <c r="AN297" s="388">
        <v>0</v>
      </c>
      <c r="AO297" s="388">
        <v>1</v>
      </c>
      <c r="AP297" s="388">
        <v>1</v>
      </c>
      <c r="AQ297" s="388">
        <v>0</v>
      </c>
      <c r="AR297" s="388">
        <v>0</v>
      </c>
      <c r="AS297" s="388">
        <v>0</v>
      </c>
      <c r="AT297" s="388">
        <v>3</v>
      </c>
      <c r="AU297" s="388">
        <v>4</v>
      </c>
      <c r="AV297" s="548">
        <v>9.0999999999999998E-2</v>
      </c>
      <c r="AW297" s="548">
        <v>0.28599999999999998</v>
      </c>
      <c r="AX297" s="548">
        <v>0.182</v>
      </c>
      <c r="AY297" s="548">
        <v>0.46800000000000003</v>
      </c>
      <c r="BA297" s="388">
        <v>22</v>
      </c>
      <c r="BB297" s="388">
        <v>0</v>
      </c>
      <c r="BC297" s="388">
        <v>5</v>
      </c>
      <c r="BD297" s="388">
        <v>0</v>
      </c>
      <c r="BE297" s="388">
        <v>0</v>
      </c>
      <c r="BF297" s="388">
        <v>0</v>
      </c>
      <c r="BG297" s="388">
        <v>2</v>
      </c>
      <c r="BH297" s="388">
        <v>8</v>
      </c>
      <c r="BI297" s="388">
        <v>3</v>
      </c>
      <c r="BJ297" s="548">
        <v>0.22700000000000001</v>
      </c>
      <c r="BK297" s="548">
        <v>0.45200000000000001</v>
      </c>
      <c r="BL297" s="548">
        <v>0.22700000000000001</v>
      </c>
      <c r="BM297" s="548">
        <v>0.67900000000000005</v>
      </c>
    </row>
    <row r="298" spans="1:65">
      <c r="A298" s="272" t="s">
        <v>10522</v>
      </c>
      <c r="B298" s="388" t="s">
        <v>10523</v>
      </c>
      <c r="C298" s="388" t="s">
        <v>10193</v>
      </c>
      <c r="D298" s="388">
        <v>25</v>
      </c>
      <c r="E298" s="388" t="s">
        <v>48</v>
      </c>
      <c r="F298" s="388" t="s">
        <v>43</v>
      </c>
      <c r="G298" s="388" t="s">
        <v>10</v>
      </c>
      <c r="H298" s="388">
        <v>0</v>
      </c>
      <c r="I298" s="388">
        <v>0</v>
      </c>
      <c r="J298" s="548">
        <v>0</v>
      </c>
      <c r="K298" s="556">
        <v>3</v>
      </c>
      <c r="L298" s="388">
        <v>10</v>
      </c>
      <c r="M298" s="388">
        <v>0</v>
      </c>
      <c r="N298" s="388">
        <v>5</v>
      </c>
      <c r="O298" s="388">
        <v>0</v>
      </c>
      <c r="P298" s="388">
        <v>0</v>
      </c>
      <c r="Q298" s="388">
        <v>0</v>
      </c>
      <c r="R298" s="557">
        <v>9</v>
      </c>
      <c r="S298" s="388">
        <v>7</v>
      </c>
      <c r="T298" s="388">
        <v>3</v>
      </c>
      <c r="U298" s="388">
        <v>3</v>
      </c>
      <c r="V298" s="388">
        <v>2</v>
      </c>
      <c r="W298" s="388">
        <v>1</v>
      </c>
      <c r="X298" s="388">
        <v>0</v>
      </c>
      <c r="Y298" s="388">
        <v>11</v>
      </c>
      <c r="Z298" s="388">
        <v>0</v>
      </c>
      <c r="AA298" s="388">
        <v>0</v>
      </c>
      <c r="AB298" s="388">
        <v>0</v>
      </c>
      <c r="AC298" s="388">
        <v>35</v>
      </c>
      <c r="AD298" s="388">
        <v>149</v>
      </c>
      <c r="AE298" s="388">
        <v>3.94</v>
      </c>
      <c r="AF298" s="548">
        <v>0.88900000000000001</v>
      </c>
      <c r="AG298" s="557">
        <v>7</v>
      </c>
      <c r="AH298" s="557">
        <v>2</v>
      </c>
      <c r="AI298" s="557">
        <v>1</v>
      </c>
      <c r="AJ298" s="557">
        <v>11</v>
      </c>
      <c r="AK298" s="557">
        <v>11</v>
      </c>
      <c r="AM298" s="388">
        <v>11</v>
      </c>
      <c r="AN298" s="388">
        <v>0</v>
      </c>
      <c r="AO298" s="388">
        <v>2</v>
      </c>
      <c r="AP298" s="388">
        <v>0</v>
      </c>
      <c r="AQ298" s="388">
        <v>0</v>
      </c>
      <c r="AR298" s="388">
        <v>2</v>
      </c>
      <c r="AS298" s="388">
        <v>3</v>
      </c>
      <c r="AT298" s="388">
        <v>0</v>
      </c>
      <c r="AU298" s="388">
        <v>3</v>
      </c>
      <c r="AV298" s="548">
        <v>0.182</v>
      </c>
      <c r="AW298" s="548">
        <v>0.182</v>
      </c>
      <c r="AX298" s="548">
        <v>0.72699999999999998</v>
      </c>
      <c r="AY298" s="548">
        <v>0.90900000000000003</v>
      </c>
      <c r="BA298" s="388">
        <v>22</v>
      </c>
      <c r="BB298" s="388">
        <v>0</v>
      </c>
      <c r="BC298" s="388">
        <v>5</v>
      </c>
      <c r="BD298" s="388">
        <v>1</v>
      </c>
      <c r="BE298" s="388">
        <v>1</v>
      </c>
      <c r="BF298" s="388">
        <v>0</v>
      </c>
      <c r="BG298" s="388">
        <v>0</v>
      </c>
      <c r="BH298" s="388">
        <v>1</v>
      </c>
      <c r="BI298" s="388">
        <v>8</v>
      </c>
      <c r="BJ298" s="548">
        <v>0.22700000000000001</v>
      </c>
      <c r="BK298" s="548">
        <v>0.26100000000000001</v>
      </c>
      <c r="BL298" s="548">
        <v>0.36399999999999999</v>
      </c>
      <c r="BM298" s="548">
        <v>0.625</v>
      </c>
    </row>
    <row r="299" spans="1:65">
      <c r="A299" s="272" t="s">
        <v>10524</v>
      </c>
      <c r="B299" s="388" t="s">
        <v>10525</v>
      </c>
      <c r="C299" s="388" t="s">
        <v>10193</v>
      </c>
      <c r="D299" s="388">
        <v>29</v>
      </c>
      <c r="E299" s="388" t="s">
        <v>100</v>
      </c>
      <c r="F299" s="388" t="s">
        <v>43</v>
      </c>
      <c r="G299" s="388" t="s">
        <v>10</v>
      </c>
      <c r="H299" s="388">
        <v>0</v>
      </c>
      <c r="I299" s="388">
        <v>1</v>
      </c>
      <c r="J299" s="548">
        <v>0</v>
      </c>
      <c r="K299" s="556">
        <v>11</v>
      </c>
      <c r="L299" s="388">
        <v>10</v>
      </c>
      <c r="M299" s="388">
        <v>0</v>
      </c>
      <c r="N299" s="388">
        <v>1</v>
      </c>
      <c r="O299" s="388">
        <v>0</v>
      </c>
      <c r="P299" s="388">
        <v>0</v>
      </c>
      <c r="Q299" s="388">
        <v>0</v>
      </c>
      <c r="R299" s="557">
        <v>9</v>
      </c>
      <c r="S299" s="388">
        <v>13</v>
      </c>
      <c r="T299" s="388">
        <v>11</v>
      </c>
      <c r="U299" s="388">
        <v>11</v>
      </c>
      <c r="V299" s="388">
        <v>3</v>
      </c>
      <c r="W299" s="388">
        <v>6</v>
      </c>
      <c r="X299" s="388">
        <v>1</v>
      </c>
      <c r="Y299" s="388">
        <v>7</v>
      </c>
      <c r="Z299" s="388">
        <v>0</v>
      </c>
      <c r="AA299" s="388">
        <v>0</v>
      </c>
      <c r="AB299" s="388">
        <v>0</v>
      </c>
      <c r="AC299" s="388">
        <v>45</v>
      </c>
      <c r="AD299" s="388">
        <v>40</v>
      </c>
      <c r="AE299" s="388">
        <v>7.94</v>
      </c>
      <c r="AF299" s="548">
        <v>2.1110000000000002</v>
      </c>
      <c r="AG299" s="557">
        <v>13</v>
      </c>
      <c r="AH299" s="557">
        <v>3</v>
      </c>
      <c r="AI299" s="557">
        <v>6</v>
      </c>
      <c r="AJ299" s="557">
        <v>7</v>
      </c>
      <c r="AK299" s="557">
        <v>1.17</v>
      </c>
      <c r="AM299" s="388">
        <v>13</v>
      </c>
      <c r="AN299" s="388">
        <v>0</v>
      </c>
      <c r="AO299" s="388">
        <v>5</v>
      </c>
      <c r="AP299" s="388">
        <v>1</v>
      </c>
      <c r="AQ299" s="388">
        <v>0</v>
      </c>
      <c r="AR299" s="388">
        <v>2</v>
      </c>
      <c r="AS299" s="388">
        <v>7</v>
      </c>
      <c r="AT299" s="388">
        <v>5</v>
      </c>
      <c r="AU299" s="388">
        <v>2</v>
      </c>
      <c r="AV299" s="548">
        <v>0.38500000000000001</v>
      </c>
      <c r="AW299" s="548">
        <v>0.55600000000000005</v>
      </c>
      <c r="AX299" s="548">
        <v>0.92300000000000004</v>
      </c>
      <c r="AY299" s="548">
        <v>1.4790000000000001</v>
      </c>
      <c r="BA299" s="388">
        <v>26</v>
      </c>
      <c r="BB299" s="388">
        <v>0</v>
      </c>
      <c r="BC299" s="388">
        <v>8</v>
      </c>
      <c r="BD299" s="388">
        <v>2</v>
      </c>
      <c r="BE299" s="388">
        <v>0</v>
      </c>
      <c r="BF299" s="388">
        <v>1</v>
      </c>
      <c r="BG299" s="388">
        <v>3</v>
      </c>
      <c r="BH299" s="388">
        <v>1</v>
      </c>
      <c r="BI299" s="388">
        <v>5</v>
      </c>
      <c r="BJ299" s="548">
        <v>0.308</v>
      </c>
      <c r="BK299" s="548">
        <v>0.33300000000000002</v>
      </c>
      <c r="BL299" s="548">
        <v>0.5</v>
      </c>
      <c r="BM299" s="548">
        <v>0.83299999999999996</v>
      </c>
    </row>
    <row r="300" spans="1:65">
      <c r="A300" s="272" t="s">
        <v>10526</v>
      </c>
      <c r="B300" s="388" t="s">
        <v>10527</v>
      </c>
      <c r="C300" s="388" t="s">
        <v>10193</v>
      </c>
      <c r="D300" s="388">
        <v>25</v>
      </c>
      <c r="E300" s="388" t="s">
        <v>134</v>
      </c>
      <c r="F300" s="388" t="s">
        <v>34</v>
      </c>
      <c r="G300" s="388" t="s">
        <v>35</v>
      </c>
      <c r="H300" s="388">
        <v>0</v>
      </c>
      <c r="I300" s="388">
        <v>0</v>
      </c>
      <c r="J300" s="548">
        <v>0</v>
      </c>
      <c r="K300" s="556">
        <v>3</v>
      </c>
      <c r="L300" s="388">
        <v>10</v>
      </c>
      <c r="M300" s="388">
        <v>0</v>
      </c>
      <c r="N300" s="388">
        <v>3</v>
      </c>
      <c r="O300" s="388">
        <v>0</v>
      </c>
      <c r="P300" s="388">
        <v>0</v>
      </c>
      <c r="Q300" s="388">
        <v>0</v>
      </c>
      <c r="R300" s="557">
        <v>9</v>
      </c>
      <c r="S300" s="388">
        <v>6</v>
      </c>
      <c r="T300" s="388">
        <v>3</v>
      </c>
      <c r="U300" s="388">
        <v>3</v>
      </c>
      <c r="V300" s="388">
        <v>0</v>
      </c>
      <c r="W300" s="388">
        <v>6</v>
      </c>
      <c r="X300" s="388">
        <v>0</v>
      </c>
      <c r="Y300" s="388">
        <v>13</v>
      </c>
      <c r="Z300" s="388">
        <v>0</v>
      </c>
      <c r="AA300" s="388">
        <v>0</v>
      </c>
      <c r="AB300" s="388">
        <v>0</v>
      </c>
      <c r="AC300" s="388">
        <v>40</v>
      </c>
      <c r="AD300" s="388">
        <v>151</v>
      </c>
      <c r="AE300" s="388">
        <v>2.27</v>
      </c>
      <c r="AF300" s="548">
        <v>1.333</v>
      </c>
      <c r="AG300" s="557">
        <v>6</v>
      </c>
      <c r="AH300" s="557">
        <v>0</v>
      </c>
      <c r="AI300" s="557">
        <v>6</v>
      </c>
      <c r="AJ300" s="557">
        <v>13</v>
      </c>
      <c r="AK300" s="557">
        <v>2.17</v>
      </c>
      <c r="AM300" s="388">
        <v>15</v>
      </c>
      <c r="AN300" s="388">
        <v>0</v>
      </c>
      <c r="AO300" s="388">
        <v>1</v>
      </c>
      <c r="AP300" s="388">
        <v>0</v>
      </c>
      <c r="AQ300" s="388">
        <v>0</v>
      </c>
      <c r="AR300" s="388">
        <v>0</v>
      </c>
      <c r="AS300" s="388">
        <v>0</v>
      </c>
      <c r="AT300" s="388">
        <v>3</v>
      </c>
      <c r="AU300" s="388">
        <v>8</v>
      </c>
      <c r="AV300" s="548">
        <v>6.7000000000000004E-2</v>
      </c>
      <c r="AW300" s="548">
        <v>0.222</v>
      </c>
      <c r="AX300" s="548">
        <v>6.7000000000000004E-2</v>
      </c>
      <c r="AY300" s="548">
        <v>0.28899999999999998</v>
      </c>
      <c r="BA300" s="388">
        <v>19</v>
      </c>
      <c r="BB300" s="388">
        <v>0</v>
      </c>
      <c r="BC300" s="388">
        <v>5</v>
      </c>
      <c r="BD300" s="388">
        <v>1</v>
      </c>
      <c r="BE300" s="388">
        <v>0</v>
      </c>
      <c r="BF300" s="388">
        <v>0</v>
      </c>
      <c r="BG300" s="388">
        <v>4</v>
      </c>
      <c r="BH300" s="388">
        <v>3</v>
      </c>
      <c r="BI300" s="388">
        <v>5</v>
      </c>
      <c r="BJ300" s="548">
        <v>0.26300000000000001</v>
      </c>
      <c r="BK300" s="548">
        <v>0.36399999999999999</v>
      </c>
      <c r="BL300" s="548">
        <v>0.316</v>
      </c>
      <c r="BM300" s="548">
        <v>0.68</v>
      </c>
    </row>
    <row r="301" spans="1:65">
      <c r="A301" s="272" t="s">
        <v>8388</v>
      </c>
      <c r="B301" s="388" t="s">
        <v>8389</v>
      </c>
      <c r="C301" s="388" t="s">
        <v>10193</v>
      </c>
      <c r="D301" s="388">
        <v>29</v>
      </c>
      <c r="E301" s="388" t="s">
        <v>70</v>
      </c>
      <c r="F301" s="388" t="s">
        <v>43</v>
      </c>
      <c r="G301" s="388" t="s">
        <v>10</v>
      </c>
      <c r="H301" s="388">
        <v>0</v>
      </c>
      <c r="I301" s="388">
        <v>1</v>
      </c>
      <c r="J301" s="548">
        <v>0</v>
      </c>
      <c r="K301" s="556">
        <v>10</v>
      </c>
      <c r="L301" s="388">
        <v>3</v>
      </c>
      <c r="M301" s="388">
        <v>1</v>
      </c>
      <c r="N301" s="388">
        <v>2</v>
      </c>
      <c r="O301" s="388">
        <v>0</v>
      </c>
      <c r="P301" s="388">
        <v>0</v>
      </c>
      <c r="Q301" s="388">
        <v>0</v>
      </c>
      <c r="R301" s="557">
        <v>9</v>
      </c>
      <c r="S301" s="388">
        <v>12</v>
      </c>
      <c r="T301" s="388">
        <v>10</v>
      </c>
      <c r="U301" s="388">
        <v>10</v>
      </c>
      <c r="V301" s="388">
        <v>4</v>
      </c>
      <c r="W301" s="388">
        <v>3</v>
      </c>
      <c r="X301" s="388">
        <v>0</v>
      </c>
      <c r="Y301" s="388">
        <v>10</v>
      </c>
      <c r="Z301" s="388">
        <v>1</v>
      </c>
      <c r="AA301" s="388">
        <v>0</v>
      </c>
      <c r="AB301" s="388">
        <v>0</v>
      </c>
      <c r="AC301" s="388">
        <v>43</v>
      </c>
      <c r="AD301" s="388">
        <v>42</v>
      </c>
      <c r="AE301" s="388">
        <v>8.0500000000000007</v>
      </c>
      <c r="AF301" s="548">
        <v>1.667</v>
      </c>
      <c r="AG301" s="557">
        <v>12</v>
      </c>
      <c r="AH301" s="557">
        <v>4</v>
      </c>
      <c r="AI301" s="557">
        <v>3</v>
      </c>
      <c r="AJ301" s="557">
        <v>10</v>
      </c>
      <c r="AK301" s="557">
        <v>3.33</v>
      </c>
      <c r="AM301" s="388">
        <v>20</v>
      </c>
      <c r="AN301" s="388">
        <v>0</v>
      </c>
      <c r="AO301" s="388">
        <v>8</v>
      </c>
      <c r="AP301" s="388">
        <v>1</v>
      </c>
      <c r="AQ301" s="388">
        <v>0</v>
      </c>
      <c r="AR301" s="388">
        <v>1</v>
      </c>
      <c r="AS301" s="388">
        <v>4</v>
      </c>
      <c r="AT301" s="388">
        <v>2</v>
      </c>
      <c r="AU301" s="388">
        <v>0</v>
      </c>
      <c r="AV301" s="548">
        <v>0.4</v>
      </c>
      <c r="AW301" s="548">
        <v>0.45500000000000002</v>
      </c>
      <c r="AX301" s="548">
        <v>0.6</v>
      </c>
      <c r="AY301" s="548">
        <v>1.0549999999999999</v>
      </c>
      <c r="BA301" s="388">
        <v>19</v>
      </c>
      <c r="BB301" s="388">
        <v>0</v>
      </c>
      <c r="BC301" s="388">
        <v>4</v>
      </c>
      <c r="BD301" s="388">
        <v>0</v>
      </c>
      <c r="BE301" s="388">
        <v>0</v>
      </c>
      <c r="BF301" s="388">
        <v>3</v>
      </c>
      <c r="BG301" s="388">
        <v>6</v>
      </c>
      <c r="BH301" s="388">
        <v>1</v>
      </c>
      <c r="BI301" s="388">
        <v>10</v>
      </c>
      <c r="BJ301" s="548">
        <v>0.21099999999999999</v>
      </c>
      <c r="BK301" s="548">
        <v>0.28599999999999998</v>
      </c>
      <c r="BL301" s="548">
        <v>0.68400000000000005</v>
      </c>
      <c r="BM301" s="548">
        <v>0.97</v>
      </c>
    </row>
    <row r="302" spans="1:65">
      <c r="A302" s="272" t="s">
        <v>10528</v>
      </c>
      <c r="B302" s="388" t="s">
        <v>10529</v>
      </c>
      <c r="C302" s="388" t="s">
        <v>10193</v>
      </c>
      <c r="D302" s="388">
        <v>25</v>
      </c>
      <c r="E302" s="388" t="s">
        <v>42</v>
      </c>
      <c r="F302" s="388" t="s">
        <v>43</v>
      </c>
      <c r="G302" s="388" t="s">
        <v>35</v>
      </c>
      <c r="H302" s="388">
        <v>1</v>
      </c>
      <c r="I302" s="388">
        <v>0</v>
      </c>
      <c r="J302" s="548">
        <v>1</v>
      </c>
      <c r="K302" s="556">
        <v>3</v>
      </c>
      <c r="L302" s="388">
        <v>16</v>
      </c>
      <c r="M302" s="388">
        <v>0</v>
      </c>
      <c r="N302" s="388">
        <v>4</v>
      </c>
      <c r="O302" s="388">
        <v>0</v>
      </c>
      <c r="P302" s="388">
        <v>0</v>
      </c>
      <c r="Q302" s="388">
        <v>0</v>
      </c>
      <c r="R302" s="557">
        <v>9</v>
      </c>
      <c r="S302" s="388">
        <v>6</v>
      </c>
      <c r="T302" s="388">
        <v>3</v>
      </c>
      <c r="U302" s="388">
        <v>3</v>
      </c>
      <c r="V302" s="388">
        <v>1</v>
      </c>
      <c r="W302" s="388">
        <v>3</v>
      </c>
      <c r="X302" s="388">
        <v>1</v>
      </c>
      <c r="Y302" s="388">
        <v>16</v>
      </c>
      <c r="Z302" s="388">
        <v>1</v>
      </c>
      <c r="AA302" s="388">
        <v>0</v>
      </c>
      <c r="AB302" s="388">
        <v>0</v>
      </c>
      <c r="AC302" s="388">
        <v>36</v>
      </c>
      <c r="AD302" s="388">
        <v>128</v>
      </c>
      <c r="AE302" s="388">
        <v>2.38</v>
      </c>
      <c r="AF302" s="548">
        <v>1</v>
      </c>
      <c r="AG302" s="557">
        <v>6</v>
      </c>
      <c r="AH302" s="557">
        <v>1</v>
      </c>
      <c r="AI302" s="557">
        <v>3</v>
      </c>
      <c r="AJ302" s="557">
        <v>16</v>
      </c>
      <c r="AK302" s="557">
        <v>5.33</v>
      </c>
      <c r="AM302" s="388">
        <v>18</v>
      </c>
      <c r="AN302" s="388">
        <v>0</v>
      </c>
      <c r="AO302" s="388">
        <v>4</v>
      </c>
      <c r="AP302" s="388">
        <v>0</v>
      </c>
      <c r="AQ302" s="388">
        <v>1</v>
      </c>
      <c r="AR302" s="388">
        <v>1</v>
      </c>
      <c r="AS302" s="388">
        <v>3</v>
      </c>
      <c r="AT302" s="388">
        <v>0</v>
      </c>
      <c r="AU302" s="388">
        <v>9</v>
      </c>
      <c r="AV302" s="548">
        <v>0.222</v>
      </c>
      <c r="AW302" s="548">
        <v>0.26300000000000001</v>
      </c>
      <c r="AX302" s="548">
        <v>0.5</v>
      </c>
      <c r="AY302" s="548">
        <v>0.76300000000000001</v>
      </c>
      <c r="BA302" s="388">
        <v>13</v>
      </c>
      <c r="BB302" s="388">
        <v>0</v>
      </c>
      <c r="BC302" s="388">
        <v>2</v>
      </c>
      <c r="BD302" s="388">
        <v>0</v>
      </c>
      <c r="BE302" s="388">
        <v>0</v>
      </c>
      <c r="BF302" s="388">
        <v>0</v>
      </c>
      <c r="BG302" s="388">
        <v>1</v>
      </c>
      <c r="BH302" s="388">
        <v>3</v>
      </c>
      <c r="BI302" s="388">
        <v>7</v>
      </c>
      <c r="BJ302" s="548">
        <v>0.154</v>
      </c>
      <c r="BK302" s="548">
        <v>0.313</v>
      </c>
      <c r="BL302" s="548">
        <v>0.154</v>
      </c>
      <c r="BM302" s="548">
        <v>0.46700000000000003</v>
      </c>
    </row>
    <row r="303" spans="1:65">
      <c r="A303" s="272" t="s">
        <v>10530</v>
      </c>
      <c r="B303" s="388" t="s">
        <v>10531</v>
      </c>
      <c r="C303" s="388" t="s">
        <v>10193</v>
      </c>
      <c r="D303" s="388">
        <v>30</v>
      </c>
      <c r="E303" s="388" t="s">
        <v>82</v>
      </c>
      <c r="F303" s="388" t="s">
        <v>34</v>
      </c>
      <c r="G303" s="388" t="s">
        <v>10</v>
      </c>
      <c r="H303" s="388">
        <v>0</v>
      </c>
      <c r="I303" s="388">
        <v>0</v>
      </c>
      <c r="J303" s="548">
        <v>0</v>
      </c>
      <c r="K303" s="556">
        <v>3.12</v>
      </c>
      <c r="L303" s="388">
        <v>9</v>
      </c>
      <c r="M303" s="388">
        <v>0</v>
      </c>
      <c r="N303" s="388">
        <v>0</v>
      </c>
      <c r="O303" s="388">
        <v>0</v>
      </c>
      <c r="P303" s="388">
        <v>0</v>
      </c>
      <c r="Q303" s="388">
        <v>0</v>
      </c>
      <c r="R303" s="557">
        <v>8.6669999999999998</v>
      </c>
      <c r="S303" s="388">
        <v>6</v>
      </c>
      <c r="T303" s="388">
        <v>4</v>
      </c>
      <c r="U303" s="388">
        <v>3</v>
      </c>
      <c r="V303" s="388">
        <v>2</v>
      </c>
      <c r="W303" s="388">
        <v>4</v>
      </c>
      <c r="X303" s="388">
        <v>0</v>
      </c>
      <c r="Y303" s="388">
        <v>10</v>
      </c>
      <c r="Z303" s="388">
        <v>0</v>
      </c>
      <c r="AA303" s="388">
        <v>0</v>
      </c>
      <c r="AB303" s="388">
        <v>0</v>
      </c>
      <c r="AC303" s="388">
        <v>37</v>
      </c>
      <c r="AD303" s="388">
        <v>146</v>
      </c>
      <c r="AE303" s="388">
        <v>5.24</v>
      </c>
      <c r="AF303" s="548">
        <v>1.1539999999999999</v>
      </c>
      <c r="AG303" s="557">
        <v>6.2</v>
      </c>
      <c r="AH303" s="557">
        <v>2.1</v>
      </c>
      <c r="AI303" s="557">
        <v>4.2</v>
      </c>
      <c r="AJ303" s="557">
        <v>10.4</v>
      </c>
      <c r="AK303" s="557">
        <v>2.5</v>
      </c>
      <c r="AM303" s="388">
        <v>14</v>
      </c>
      <c r="AN303" s="388">
        <v>0</v>
      </c>
      <c r="AO303" s="388">
        <v>3</v>
      </c>
      <c r="AP303" s="388">
        <v>2</v>
      </c>
      <c r="AQ303" s="388">
        <v>0</v>
      </c>
      <c r="AR303" s="388">
        <v>0</v>
      </c>
      <c r="AS303" s="388">
        <v>0</v>
      </c>
      <c r="AT303" s="388">
        <v>2</v>
      </c>
      <c r="AU303" s="388">
        <v>4</v>
      </c>
      <c r="AV303" s="548">
        <v>0.214</v>
      </c>
      <c r="AW303" s="548">
        <v>0.313</v>
      </c>
      <c r="AX303" s="548">
        <v>0.35699999999999998</v>
      </c>
      <c r="AY303" s="548">
        <v>0.67</v>
      </c>
      <c r="BA303" s="388">
        <v>19</v>
      </c>
      <c r="BB303" s="388">
        <v>0</v>
      </c>
      <c r="BC303" s="388">
        <v>3</v>
      </c>
      <c r="BD303" s="388">
        <v>0</v>
      </c>
      <c r="BE303" s="388">
        <v>0</v>
      </c>
      <c r="BF303" s="388">
        <v>2</v>
      </c>
      <c r="BG303" s="388">
        <v>4</v>
      </c>
      <c r="BH303" s="388">
        <v>2</v>
      </c>
      <c r="BI303" s="388">
        <v>6</v>
      </c>
      <c r="BJ303" s="548">
        <v>0.158</v>
      </c>
      <c r="BK303" s="548">
        <v>0.23799999999999999</v>
      </c>
      <c r="BL303" s="548">
        <v>0.47399999999999998</v>
      </c>
      <c r="BM303" s="548">
        <v>0.71199999999999997</v>
      </c>
    </row>
    <row r="304" spans="1:65">
      <c r="A304" s="272" t="s">
        <v>8414</v>
      </c>
      <c r="B304" s="388" t="s">
        <v>8415</v>
      </c>
      <c r="C304" s="388" t="s">
        <v>10193</v>
      </c>
      <c r="D304" s="388">
        <v>28</v>
      </c>
      <c r="E304" s="388" t="s">
        <v>97</v>
      </c>
      <c r="F304" s="388" t="s">
        <v>43</v>
      </c>
      <c r="G304" s="388" t="s">
        <v>10</v>
      </c>
      <c r="H304" s="388">
        <v>1</v>
      </c>
      <c r="I304" s="388">
        <v>0</v>
      </c>
      <c r="J304" s="548">
        <v>1</v>
      </c>
      <c r="K304" s="556">
        <v>1.04</v>
      </c>
      <c r="L304" s="388">
        <v>8</v>
      </c>
      <c r="M304" s="388">
        <v>0</v>
      </c>
      <c r="N304" s="388">
        <v>4</v>
      </c>
      <c r="O304" s="388">
        <v>0</v>
      </c>
      <c r="P304" s="388">
        <v>0</v>
      </c>
      <c r="Q304" s="388">
        <v>0</v>
      </c>
      <c r="R304" s="557">
        <v>8.6669999999999998</v>
      </c>
      <c r="S304" s="388">
        <v>5</v>
      </c>
      <c r="T304" s="388">
        <v>1</v>
      </c>
      <c r="U304" s="388">
        <v>1</v>
      </c>
      <c r="V304" s="388">
        <v>0</v>
      </c>
      <c r="W304" s="388">
        <v>5</v>
      </c>
      <c r="X304" s="388">
        <v>1</v>
      </c>
      <c r="Y304" s="388">
        <v>7</v>
      </c>
      <c r="Z304" s="388">
        <v>0</v>
      </c>
      <c r="AA304" s="388">
        <v>0</v>
      </c>
      <c r="AB304" s="388">
        <v>0</v>
      </c>
      <c r="AC304" s="388">
        <v>36</v>
      </c>
      <c r="AD304" s="388">
        <v>428</v>
      </c>
      <c r="AE304" s="388">
        <v>3.28</v>
      </c>
      <c r="AF304" s="548">
        <v>1.1539999999999999</v>
      </c>
      <c r="AG304" s="557">
        <v>5.2</v>
      </c>
      <c r="AH304" s="557">
        <v>0</v>
      </c>
      <c r="AI304" s="557">
        <v>5.2</v>
      </c>
      <c r="AJ304" s="557">
        <v>7.3</v>
      </c>
      <c r="AK304" s="557">
        <v>1.4</v>
      </c>
      <c r="AM304" s="388">
        <v>12</v>
      </c>
      <c r="AN304" s="388">
        <v>0</v>
      </c>
      <c r="AO304" s="388">
        <v>4</v>
      </c>
      <c r="AP304" s="388">
        <v>0</v>
      </c>
      <c r="AQ304" s="388">
        <v>0</v>
      </c>
      <c r="AR304" s="388">
        <v>0</v>
      </c>
      <c r="AS304" s="388">
        <v>0</v>
      </c>
      <c r="AT304" s="388">
        <v>4</v>
      </c>
      <c r="AU304" s="388">
        <v>2</v>
      </c>
      <c r="AV304" s="548">
        <v>0.33300000000000002</v>
      </c>
      <c r="AW304" s="548">
        <v>0.5</v>
      </c>
      <c r="AX304" s="548">
        <v>0.33300000000000002</v>
      </c>
      <c r="AY304" s="548">
        <v>0.83299999999999996</v>
      </c>
      <c r="BA304" s="388">
        <v>19</v>
      </c>
      <c r="BB304" s="388">
        <v>0</v>
      </c>
      <c r="BC304" s="388">
        <v>1</v>
      </c>
      <c r="BD304" s="388">
        <v>1</v>
      </c>
      <c r="BE304" s="388">
        <v>0</v>
      </c>
      <c r="BF304" s="388">
        <v>0</v>
      </c>
      <c r="BG304" s="388">
        <v>1</v>
      </c>
      <c r="BH304" s="388">
        <v>1</v>
      </c>
      <c r="BI304" s="388">
        <v>5</v>
      </c>
      <c r="BJ304" s="548">
        <v>5.2999999999999999E-2</v>
      </c>
      <c r="BK304" s="548">
        <v>0.1</v>
      </c>
      <c r="BL304" s="548">
        <v>0.105</v>
      </c>
      <c r="BM304" s="548">
        <v>0.20499999999999999</v>
      </c>
    </row>
    <row r="305" spans="1:65">
      <c r="A305" s="272" t="s">
        <v>10532</v>
      </c>
      <c r="B305" s="388" t="s">
        <v>10533</v>
      </c>
      <c r="C305" s="388" t="s">
        <v>10193</v>
      </c>
      <c r="D305" s="388">
        <v>25</v>
      </c>
      <c r="E305" s="388" t="s">
        <v>55</v>
      </c>
      <c r="F305" s="388" t="s">
        <v>34</v>
      </c>
      <c r="G305" s="388" t="s">
        <v>10</v>
      </c>
      <c r="H305" s="388">
        <v>0</v>
      </c>
      <c r="I305" s="388">
        <v>0</v>
      </c>
      <c r="J305" s="548">
        <v>0</v>
      </c>
      <c r="K305" s="556">
        <v>2.16</v>
      </c>
      <c r="L305" s="388">
        <v>8</v>
      </c>
      <c r="M305" s="388">
        <v>1</v>
      </c>
      <c r="N305" s="388">
        <v>0</v>
      </c>
      <c r="O305" s="388">
        <v>0</v>
      </c>
      <c r="P305" s="388">
        <v>0</v>
      </c>
      <c r="Q305" s="388">
        <v>0</v>
      </c>
      <c r="R305" s="557">
        <v>8.3330000000000002</v>
      </c>
      <c r="S305" s="388">
        <v>13</v>
      </c>
      <c r="T305" s="388">
        <v>2</v>
      </c>
      <c r="U305" s="388">
        <v>2</v>
      </c>
      <c r="V305" s="388">
        <v>0</v>
      </c>
      <c r="W305" s="388">
        <v>2</v>
      </c>
      <c r="X305" s="388">
        <v>0</v>
      </c>
      <c r="Y305" s="388">
        <v>4</v>
      </c>
      <c r="Z305" s="388">
        <v>1</v>
      </c>
      <c r="AA305" s="388">
        <v>0</v>
      </c>
      <c r="AB305" s="388">
        <v>2</v>
      </c>
      <c r="AC305" s="388">
        <v>40</v>
      </c>
      <c r="AD305" s="388">
        <v>196</v>
      </c>
      <c r="AE305" s="388">
        <v>3.28</v>
      </c>
      <c r="AF305" s="548">
        <v>1.8</v>
      </c>
      <c r="AG305" s="557">
        <v>14</v>
      </c>
      <c r="AH305" s="557">
        <v>0</v>
      </c>
      <c r="AI305" s="557">
        <v>2.2000000000000002</v>
      </c>
      <c r="AJ305" s="557">
        <v>4.3</v>
      </c>
      <c r="AK305" s="557">
        <v>2</v>
      </c>
      <c r="AM305" s="388">
        <v>14</v>
      </c>
      <c r="AN305" s="388">
        <v>0</v>
      </c>
      <c r="AO305" s="388">
        <v>5</v>
      </c>
      <c r="AP305" s="388">
        <v>3</v>
      </c>
      <c r="AQ305" s="388">
        <v>0</v>
      </c>
      <c r="AR305" s="388">
        <v>0</v>
      </c>
      <c r="AS305" s="388">
        <v>1</v>
      </c>
      <c r="AT305" s="388">
        <v>0</v>
      </c>
      <c r="AU305" s="388">
        <v>3</v>
      </c>
      <c r="AV305" s="548">
        <v>0.35699999999999998</v>
      </c>
      <c r="AW305" s="548">
        <v>0.4</v>
      </c>
      <c r="AX305" s="548">
        <v>0.57099999999999995</v>
      </c>
      <c r="AY305" s="548">
        <v>0.97099999999999997</v>
      </c>
      <c r="BA305" s="388">
        <v>23</v>
      </c>
      <c r="BB305" s="388">
        <v>0</v>
      </c>
      <c r="BC305" s="388">
        <v>8</v>
      </c>
      <c r="BD305" s="388">
        <v>1</v>
      </c>
      <c r="BE305" s="388">
        <v>0</v>
      </c>
      <c r="BF305" s="388">
        <v>0</v>
      </c>
      <c r="BG305" s="388">
        <v>2</v>
      </c>
      <c r="BH305" s="388">
        <v>2</v>
      </c>
      <c r="BI305" s="388">
        <v>1</v>
      </c>
      <c r="BJ305" s="548">
        <v>0.34799999999999998</v>
      </c>
      <c r="BK305" s="548">
        <v>0.4</v>
      </c>
      <c r="BL305" s="548">
        <v>0.39100000000000001</v>
      </c>
      <c r="BM305" s="548">
        <v>0.79100000000000004</v>
      </c>
    </row>
    <row r="306" spans="1:65">
      <c r="A306" s="272" t="s">
        <v>8412</v>
      </c>
      <c r="B306" s="388" t="s">
        <v>8413</v>
      </c>
      <c r="C306" s="388" t="s">
        <v>10193</v>
      </c>
      <c r="D306" s="388">
        <v>28</v>
      </c>
      <c r="E306" s="388" t="s">
        <v>44</v>
      </c>
      <c r="F306" s="388" t="s">
        <v>34</v>
      </c>
      <c r="G306" s="388" t="s">
        <v>10</v>
      </c>
      <c r="H306" s="388">
        <v>1</v>
      </c>
      <c r="I306" s="388">
        <v>1</v>
      </c>
      <c r="J306" s="548">
        <v>0.5</v>
      </c>
      <c r="K306" s="556">
        <v>4.32</v>
      </c>
      <c r="L306" s="388">
        <v>2</v>
      </c>
      <c r="M306" s="388">
        <v>1</v>
      </c>
      <c r="N306" s="388">
        <v>0</v>
      </c>
      <c r="O306" s="388">
        <v>0</v>
      </c>
      <c r="P306" s="388">
        <v>0</v>
      </c>
      <c r="Q306" s="388">
        <v>0</v>
      </c>
      <c r="R306" s="557">
        <v>8.3330000000000002</v>
      </c>
      <c r="S306" s="388">
        <v>7</v>
      </c>
      <c r="T306" s="388">
        <v>4</v>
      </c>
      <c r="U306" s="388">
        <v>4</v>
      </c>
      <c r="V306" s="388">
        <v>0</v>
      </c>
      <c r="W306" s="388">
        <v>4</v>
      </c>
      <c r="X306" s="388">
        <v>0</v>
      </c>
      <c r="Y306" s="388">
        <v>5</v>
      </c>
      <c r="Z306" s="388">
        <v>2</v>
      </c>
      <c r="AA306" s="388">
        <v>0</v>
      </c>
      <c r="AB306" s="388">
        <v>0</v>
      </c>
      <c r="AC306" s="388">
        <v>36</v>
      </c>
      <c r="AD306" s="388">
        <v>101</v>
      </c>
      <c r="AE306" s="388">
        <v>4.12</v>
      </c>
      <c r="AF306" s="548">
        <v>1.32</v>
      </c>
      <c r="AG306" s="557">
        <v>7.6</v>
      </c>
      <c r="AH306" s="557">
        <v>0</v>
      </c>
      <c r="AI306" s="557">
        <v>4.3</v>
      </c>
      <c r="AJ306" s="557">
        <v>5.4</v>
      </c>
      <c r="AK306" s="557">
        <v>1.25</v>
      </c>
      <c r="AM306" s="388">
        <v>10</v>
      </c>
      <c r="AN306" s="388">
        <v>0</v>
      </c>
      <c r="AO306" s="388">
        <v>2</v>
      </c>
      <c r="AP306" s="388">
        <v>2</v>
      </c>
      <c r="AQ306" s="388">
        <v>0</v>
      </c>
      <c r="AR306" s="388">
        <v>0</v>
      </c>
      <c r="AS306" s="388">
        <v>3</v>
      </c>
      <c r="AT306" s="388">
        <v>4</v>
      </c>
      <c r="AU306" s="388">
        <v>2</v>
      </c>
      <c r="AV306" s="548">
        <v>0.2</v>
      </c>
      <c r="AW306" s="548">
        <v>0.4</v>
      </c>
      <c r="AX306" s="548">
        <v>0.4</v>
      </c>
      <c r="AY306" s="548">
        <v>0.8</v>
      </c>
      <c r="BA306" s="388">
        <v>19</v>
      </c>
      <c r="BB306" s="388">
        <v>0</v>
      </c>
      <c r="BC306" s="388">
        <v>5</v>
      </c>
      <c r="BD306" s="388">
        <v>0</v>
      </c>
      <c r="BE306" s="388">
        <v>0</v>
      </c>
      <c r="BF306" s="388">
        <v>0</v>
      </c>
      <c r="BG306" s="388">
        <v>0</v>
      </c>
      <c r="BH306" s="388">
        <v>0</v>
      </c>
      <c r="BI306" s="388">
        <v>3</v>
      </c>
      <c r="BJ306" s="548">
        <v>0.26300000000000001</v>
      </c>
      <c r="BK306" s="548">
        <v>0.33300000000000002</v>
      </c>
      <c r="BL306" s="548">
        <v>0.26300000000000001</v>
      </c>
      <c r="BM306" s="548">
        <v>0.59599999999999997</v>
      </c>
    </row>
    <row r="307" spans="1:65">
      <c r="A307" s="272" t="s">
        <v>10534</v>
      </c>
      <c r="B307" s="388" t="s">
        <v>10535</v>
      </c>
      <c r="C307" s="388" t="s">
        <v>10193</v>
      </c>
      <c r="D307" s="388">
        <v>34</v>
      </c>
      <c r="E307" s="388" t="s">
        <v>73</v>
      </c>
      <c r="F307" s="388" t="s">
        <v>34</v>
      </c>
      <c r="G307" s="388" t="s">
        <v>35</v>
      </c>
      <c r="H307" s="388">
        <v>0</v>
      </c>
      <c r="I307" s="388">
        <v>0</v>
      </c>
      <c r="J307" s="548">
        <v>0</v>
      </c>
      <c r="K307" s="556">
        <v>5.4</v>
      </c>
      <c r="L307" s="388">
        <v>7</v>
      </c>
      <c r="M307" s="388">
        <v>0</v>
      </c>
      <c r="N307" s="388">
        <v>4</v>
      </c>
      <c r="O307" s="388">
        <v>0</v>
      </c>
      <c r="P307" s="388">
        <v>0</v>
      </c>
      <c r="Q307" s="388">
        <v>0</v>
      </c>
      <c r="R307" s="557">
        <v>8.3330000000000002</v>
      </c>
      <c r="S307" s="388">
        <v>7</v>
      </c>
      <c r="T307" s="388">
        <v>5</v>
      </c>
      <c r="U307" s="388">
        <v>5</v>
      </c>
      <c r="V307" s="388">
        <v>1</v>
      </c>
      <c r="W307" s="388">
        <v>4</v>
      </c>
      <c r="X307" s="388">
        <v>0</v>
      </c>
      <c r="Y307" s="388">
        <v>3</v>
      </c>
      <c r="Z307" s="388">
        <v>2</v>
      </c>
      <c r="AA307" s="388">
        <v>0</v>
      </c>
      <c r="AB307" s="388">
        <v>1</v>
      </c>
      <c r="AC307" s="388">
        <v>36</v>
      </c>
      <c r="AD307" s="388">
        <v>93</v>
      </c>
      <c r="AE307" s="388">
        <v>6.16</v>
      </c>
      <c r="AF307" s="548">
        <v>1.32</v>
      </c>
      <c r="AG307" s="557">
        <v>7.6</v>
      </c>
      <c r="AH307" s="557">
        <v>1.1000000000000001</v>
      </c>
      <c r="AI307" s="557">
        <v>4.3</v>
      </c>
      <c r="AJ307" s="557">
        <v>3.2</v>
      </c>
      <c r="AK307" s="557">
        <v>0.75</v>
      </c>
      <c r="AM307" s="388">
        <v>5</v>
      </c>
      <c r="AN307" s="388">
        <v>0</v>
      </c>
      <c r="AO307" s="388">
        <v>0</v>
      </c>
      <c r="AP307" s="388">
        <v>0</v>
      </c>
      <c r="AQ307" s="388">
        <v>0</v>
      </c>
      <c r="AR307" s="388">
        <v>0</v>
      </c>
      <c r="AS307" s="388">
        <v>1</v>
      </c>
      <c r="AT307" s="388">
        <v>1</v>
      </c>
      <c r="AU307" s="388">
        <v>2</v>
      </c>
      <c r="AV307" s="548">
        <v>0</v>
      </c>
      <c r="AW307" s="548">
        <v>0.25</v>
      </c>
      <c r="AX307" s="548">
        <v>0</v>
      </c>
      <c r="AY307" s="548">
        <v>0.25</v>
      </c>
      <c r="BA307" s="388">
        <v>23</v>
      </c>
      <c r="BB307" s="388">
        <v>0</v>
      </c>
      <c r="BC307" s="388">
        <v>7</v>
      </c>
      <c r="BD307" s="388">
        <v>3</v>
      </c>
      <c r="BE307" s="388">
        <v>0</v>
      </c>
      <c r="BF307" s="388">
        <v>1</v>
      </c>
      <c r="BG307" s="388">
        <v>4</v>
      </c>
      <c r="BH307" s="388">
        <v>3</v>
      </c>
      <c r="BI307" s="388">
        <v>1</v>
      </c>
      <c r="BJ307" s="548">
        <v>0.30399999999999999</v>
      </c>
      <c r="BK307" s="548">
        <v>0.39300000000000002</v>
      </c>
      <c r="BL307" s="548">
        <v>0.56499999999999995</v>
      </c>
      <c r="BM307" s="548">
        <v>0.95799999999999996</v>
      </c>
    </row>
    <row r="308" spans="1:65">
      <c r="A308" s="272" t="s">
        <v>8337</v>
      </c>
      <c r="B308" s="388" t="s">
        <v>8338</v>
      </c>
      <c r="C308" s="388" t="s">
        <v>10193</v>
      </c>
      <c r="D308" s="388">
        <v>27</v>
      </c>
      <c r="E308" s="388" t="s">
        <v>51</v>
      </c>
      <c r="F308" s="388" t="s">
        <v>34</v>
      </c>
      <c r="G308" s="388" t="s">
        <v>10</v>
      </c>
      <c r="H308" s="388">
        <v>0</v>
      </c>
      <c r="I308" s="388">
        <v>0</v>
      </c>
      <c r="J308" s="548">
        <v>0</v>
      </c>
      <c r="K308" s="556">
        <v>3.24</v>
      </c>
      <c r="L308" s="388">
        <v>5</v>
      </c>
      <c r="M308" s="388">
        <v>0</v>
      </c>
      <c r="N308" s="388">
        <v>3</v>
      </c>
      <c r="O308" s="388">
        <v>0</v>
      </c>
      <c r="P308" s="388">
        <v>0</v>
      </c>
      <c r="Q308" s="388">
        <v>0</v>
      </c>
      <c r="R308" s="557">
        <v>8.3330000000000002</v>
      </c>
      <c r="S308" s="388">
        <v>3</v>
      </c>
      <c r="T308" s="388">
        <v>3</v>
      </c>
      <c r="U308" s="388">
        <v>3</v>
      </c>
      <c r="V308" s="388">
        <v>0</v>
      </c>
      <c r="W308" s="388">
        <v>9</v>
      </c>
      <c r="X308" s="388">
        <v>0</v>
      </c>
      <c r="Y308" s="388">
        <v>5</v>
      </c>
      <c r="Z308" s="388">
        <v>1</v>
      </c>
      <c r="AA308" s="388">
        <v>0</v>
      </c>
      <c r="AB308" s="388">
        <v>2</v>
      </c>
      <c r="AC308" s="388">
        <v>37</v>
      </c>
      <c r="AD308" s="388">
        <v>140</v>
      </c>
      <c r="AE308" s="388">
        <v>5.56</v>
      </c>
      <c r="AF308" s="548">
        <v>1.44</v>
      </c>
      <c r="AG308" s="557">
        <v>3.2</v>
      </c>
      <c r="AH308" s="557">
        <v>0</v>
      </c>
      <c r="AI308" s="557">
        <v>9.6999999999999993</v>
      </c>
      <c r="AJ308" s="557">
        <v>5.4</v>
      </c>
      <c r="AK308" s="557">
        <v>0.56000000000000005</v>
      </c>
      <c r="AM308" s="388">
        <v>10</v>
      </c>
      <c r="AN308" s="388">
        <v>0</v>
      </c>
      <c r="AO308" s="388">
        <v>1</v>
      </c>
      <c r="AP308" s="388">
        <v>0</v>
      </c>
      <c r="AQ308" s="388">
        <v>0</v>
      </c>
      <c r="AR308" s="388">
        <v>0</v>
      </c>
      <c r="AS308" s="388">
        <v>0</v>
      </c>
      <c r="AT308" s="388">
        <v>5</v>
      </c>
      <c r="AU308" s="388">
        <v>2</v>
      </c>
      <c r="AV308" s="548">
        <v>0.1</v>
      </c>
      <c r="AW308" s="548">
        <v>0.4</v>
      </c>
      <c r="AX308" s="548">
        <v>0.1</v>
      </c>
      <c r="AY308" s="548">
        <v>0.5</v>
      </c>
      <c r="BA308" s="388">
        <v>16</v>
      </c>
      <c r="BB308" s="388">
        <v>0</v>
      </c>
      <c r="BC308" s="388">
        <v>2</v>
      </c>
      <c r="BD308" s="388">
        <v>0</v>
      </c>
      <c r="BE308" s="388">
        <v>0</v>
      </c>
      <c r="BF308" s="388">
        <v>0</v>
      </c>
      <c r="BG308" s="388">
        <v>3</v>
      </c>
      <c r="BH308" s="388">
        <v>4</v>
      </c>
      <c r="BI308" s="388">
        <v>3</v>
      </c>
      <c r="BJ308" s="548">
        <v>0.125</v>
      </c>
      <c r="BK308" s="548">
        <v>0.318</v>
      </c>
      <c r="BL308" s="548">
        <v>0.125</v>
      </c>
      <c r="BM308" s="548">
        <v>0.443</v>
      </c>
    </row>
    <row r="309" spans="1:65">
      <c r="A309" s="272" t="s">
        <v>10536</v>
      </c>
      <c r="B309" s="388" t="s">
        <v>10537</v>
      </c>
      <c r="C309" s="388" t="s">
        <v>10193</v>
      </c>
      <c r="D309" s="388">
        <v>25</v>
      </c>
      <c r="E309" s="388" t="s">
        <v>44</v>
      </c>
      <c r="F309" s="388" t="s">
        <v>34</v>
      </c>
      <c r="G309" s="388" t="s">
        <v>10</v>
      </c>
      <c r="H309" s="388">
        <v>0</v>
      </c>
      <c r="I309" s="388">
        <v>0</v>
      </c>
      <c r="J309" s="548">
        <v>0</v>
      </c>
      <c r="K309" s="556">
        <v>3.24</v>
      </c>
      <c r="L309" s="388">
        <v>6</v>
      </c>
      <c r="M309" s="388">
        <v>0</v>
      </c>
      <c r="N309" s="388">
        <v>1</v>
      </c>
      <c r="O309" s="388">
        <v>0</v>
      </c>
      <c r="P309" s="388">
        <v>0</v>
      </c>
      <c r="Q309" s="388">
        <v>0</v>
      </c>
      <c r="R309" s="557">
        <v>8.3330000000000002</v>
      </c>
      <c r="S309" s="388">
        <v>6</v>
      </c>
      <c r="T309" s="388">
        <v>4</v>
      </c>
      <c r="U309" s="388">
        <v>3</v>
      </c>
      <c r="V309" s="388">
        <v>1</v>
      </c>
      <c r="W309" s="388">
        <v>7</v>
      </c>
      <c r="X309" s="388">
        <v>0</v>
      </c>
      <c r="Y309" s="388">
        <v>2</v>
      </c>
      <c r="Z309" s="388">
        <v>1</v>
      </c>
      <c r="AA309" s="388">
        <v>0</v>
      </c>
      <c r="AB309" s="388">
        <v>0</v>
      </c>
      <c r="AC309" s="388">
        <v>39</v>
      </c>
      <c r="AD309" s="388">
        <v>135</v>
      </c>
      <c r="AE309" s="388">
        <v>7.12</v>
      </c>
      <c r="AF309" s="548">
        <v>1.56</v>
      </c>
      <c r="AG309" s="557">
        <v>6.5</v>
      </c>
      <c r="AH309" s="557">
        <v>1.1000000000000001</v>
      </c>
      <c r="AI309" s="557">
        <v>7.6</v>
      </c>
      <c r="AJ309" s="557">
        <v>2.2000000000000002</v>
      </c>
      <c r="AK309" s="557">
        <v>0.28999999999999998</v>
      </c>
      <c r="AM309" s="388">
        <v>11</v>
      </c>
      <c r="AN309" s="388">
        <v>0</v>
      </c>
      <c r="AO309" s="388">
        <v>1</v>
      </c>
      <c r="AP309" s="388">
        <v>1</v>
      </c>
      <c r="AQ309" s="388">
        <v>0</v>
      </c>
      <c r="AR309" s="388">
        <v>0</v>
      </c>
      <c r="AS309" s="388">
        <v>2</v>
      </c>
      <c r="AT309" s="388">
        <v>4</v>
      </c>
      <c r="AU309" s="388">
        <v>0</v>
      </c>
      <c r="AV309" s="548">
        <v>9.0999999999999998E-2</v>
      </c>
      <c r="AW309" s="548">
        <v>0.33300000000000002</v>
      </c>
      <c r="AX309" s="548">
        <v>0.182</v>
      </c>
      <c r="AY309" s="548">
        <v>0.51500000000000001</v>
      </c>
      <c r="BA309" s="388">
        <v>20</v>
      </c>
      <c r="BB309" s="388">
        <v>0</v>
      </c>
      <c r="BC309" s="388">
        <v>5</v>
      </c>
      <c r="BD309" s="388">
        <v>1</v>
      </c>
      <c r="BE309" s="388">
        <v>0</v>
      </c>
      <c r="BF309" s="388">
        <v>1</v>
      </c>
      <c r="BG309" s="388">
        <v>4</v>
      </c>
      <c r="BH309" s="388">
        <v>3</v>
      </c>
      <c r="BI309" s="388">
        <v>2</v>
      </c>
      <c r="BJ309" s="548">
        <v>0.25</v>
      </c>
      <c r="BK309" s="548">
        <v>0.375</v>
      </c>
      <c r="BL309" s="548">
        <v>0.45</v>
      </c>
      <c r="BM309" s="548">
        <v>0.82499999999999996</v>
      </c>
    </row>
    <row r="310" spans="1:65">
      <c r="A310" s="272" t="s">
        <v>10538</v>
      </c>
      <c r="B310" s="388" t="s">
        <v>10539</v>
      </c>
      <c r="C310" s="388" t="s">
        <v>10193</v>
      </c>
      <c r="D310" s="388">
        <v>25</v>
      </c>
      <c r="E310" s="388" t="s">
        <v>128</v>
      </c>
      <c r="F310" s="388" t="s">
        <v>43</v>
      </c>
      <c r="G310" s="388" t="s">
        <v>10</v>
      </c>
      <c r="H310" s="388">
        <v>0</v>
      </c>
      <c r="I310" s="388">
        <v>1</v>
      </c>
      <c r="J310" s="548">
        <v>0</v>
      </c>
      <c r="K310" s="556">
        <v>6.48</v>
      </c>
      <c r="L310" s="388">
        <v>10</v>
      </c>
      <c r="M310" s="388">
        <v>0</v>
      </c>
      <c r="N310" s="388">
        <v>3</v>
      </c>
      <c r="O310" s="388">
        <v>0</v>
      </c>
      <c r="P310" s="388">
        <v>0</v>
      </c>
      <c r="Q310" s="388">
        <v>0</v>
      </c>
      <c r="R310" s="557">
        <v>8.3330000000000002</v>
      </c>
      <c r="S310" s="388">
        <v>13</v>
      </c>
      <c r="T310" s="388">
        <v>6</v>
      </c>
      <c r="U310" s="388">
        <v>6</v>
      </c>
      <c r="V310" s="388">
        <v>1</v>
      </c>
      <c r="W310" s="388">
        <v>1</v>
      </c>
      <c r="X310" s="388">
        <v>0</v>
      </c>
      <c r="Y310" s="388">
        <v>7</v>
      </c>
      <c r="Z310" s="388">
        <v>0</v>
      </c>
      <c r="AA310" s="388">
        <v>0</v>
      </c>
      <c r="AB310" s="388">
        <v>0</v>
      </c>
      <c r="AC310" s="388">
        <v>38</v>
      </c>
      <c r="AD310" s="388">
        <v>62</v>
      </c>
      <c r="AE310" s="388">
        <v>3.4</v>
      </c>
      <c r="AF310" s="548">
        <v>1.68</v>
      </c>
      <c r="AG310" s="557">
        <v>14</v>
      </c>
      <c r="AH310" s="557">
        <v>1.1000000000000001</v>
      </c>
      <c r="AI310" s="557">
        <v>1.1000000000000001</v>
      </c>
      <c r="AJ310" s="557">
        <v>7.6</v>
      </c>
      <c r="AK310" s="557">
        <v>7</v>
      </c>
      <c r="AM310" s="388">
        <v>18</v>
      </c>
      <c r="AN310" s="388">
        <v>0</v>
      </c>
      <c r="AO310" s="388">
        <v>5</v>
      </c>
      <c r="AP310" s="388">
        <v>0</v>
      </c>
      <c r="AQ310" s="388">
        <v>0</v>
      </c>
      <c r="AR310" s="388">
        <v>1</v>
      </c>
      <c r="AS310" s="388">
        <v>4</v>
      </c>
      <c r="AT310" s="388">
        <v>0</v>
      </c>
      <c r="AU310" s="388">
        <v>2</v>
      </c>
      <c r="AV310" s="548">
        <v>0.27800000000000002</v>
      </c>
      <c r="AW310" s="548">
        <v>0.27800000000000002</v>
      </c>
      <c r="AX310" s="548">
        <v>0.44400000000000001</v>
      </c>
      <c r="AY310" s="548">
        <v>0.72199999999999998</v>
      </c>
      <c r="BA310" s="388">
        <v>19</v>
      </c>
      <c r="BB310" s="388">
        <v>0</v>
      </c>
      <c r="BC310" s="388">
        <v>8</v>
      </c>
      <c r="BD310" s="388">
        <v>3</v>
      </c>
      <c r="BE310" s="388">
        <v>1</v>
      </c>
      <c r="BF310" s="388">
        <v>0</v>
      </c>
      <c r="BG310" s="388">
        <v>2</v>
      </c>
      <c r="BH310" s="388">
        <v>1</v>
      </c>
      <c r="BI310" s="388">
        <v>5</v>
      </c>
      <c r="BJ310" s="548">
        <v>0.42099999999999999</v>
      </c>
      <c r="BK310" s="548">
        <v>0.45</v>
      </c>
      <c r="BL310" s="548">
        <v>0.68400000000000005</v>
      </c>
      <c r="BM310" s="548">
        <v>1.1339999999999999</v>
      </c>
    </row>
    <row r="311" spans="1:65">
      <c r="A311" s="272" t="s">
        <v>10540</v>
      </c>
      <c r="B311" s="388" t="s">
        <v>10541</v>
      </c>
      <c r="C311" s="388" t="s">
        <v>10193</v>
      </c>
      <c r="D311" s="388">
        <v>20</v>
      </c>
      <c r="E311" s="388" t="s">
        <v>56</v>
      </c>
      <c r="F311" s="388" t="s">
        <v>43</v>
      </c>
      <c r="G311" s="388" t="s">
        <v>35</v>
      </c>
      <c r="H311" s="388">
        <v>1</v>
      </c>
      <c r="I311" s="388">
        <v>1</v>
      </c>
      <c r="J311" s="548">
        <v>0.5</v>
      </c>
      <c r="K311" s="556">
        <v>12.38</v>
      </c>
      <c r="L311" s="388">
        <v>3</v>
      </c>
      <c r="M311" s="388">
        <v>1</v>
      </c>
      <c r="N311" s="388">
        <v>0</v>
      </c>
      <c r="O311" s="388">
        <v>0</v>
      </c>
      <c r="P311" s="388">
        <v>0</v>
      </c>
      <c r="Q311" s="388">
        <v>0</v>
      </c>
      <c r="R311" s="557">
        <v>8</v>
      </c>
      <c r="S311" s="388">
        <v>19</v>
      </c>
      <c r="T311" s="388">
        <v>12</v>
      </c>
      <c r="U311" s="388">
        <v>11</v>
      </c>
      <c r="V311" s="388">
        <v>3</v>
      </c>
      <c r="W311" s="388">
        <v>4</v>
      </c>
      <c r="X311" s="388">
        <v>0</v>
      </c>
      <c r="Y311" s="388">
        <v>3</v>
      </c>
      <c r="Z311" s="388">
        <v>1</v>
      </c>
      <c r="AA311" s="388">
        <v>1</v>
      </c>
      <c r="AB311" s="388">
        <v>0</v>
      </c>
      <c r="AC311" s="388">
        <v>47</v>
      </c>
      <c r="AD311" s="388">
        <v>34</v>
      </c>
      <c r="AE311" s="388">
        <v>9.16</v>
      </c>
      <c r="AF311" s="548">
        <v>2.875</v>
      </c>
      <c r="AG311" s="557">
        <v>21.4</v>
      </c>
      <c r="AH311" s="557">
        <v>3.4</v>
      </c>
      <c r="AI311" s="557">
        <v>4.5</v>
      </c>
      <c r="AJ311" s="557">
        <v>3.4</v>
      </c>
      <c r="AK311" s="557">
        <v>0.75</v>
      </c>
      <c r="AM311" s="388">
        <v>14</v>
      </c>
      <c r="AN311" s="388">
        <v>0</v>
      </c>
      <c r="AO311" s="388">
        <v>8</v>
      </c>
      <c r="AP311" s="388">
        <v>1</v>
      </c>
      <c r="AQ311" s="388">
        <v>0</v>
      </c>
      <c r="AR311" s="388">
        <v>1</v>
      </c>
      <c r="AS311" s="388">
        <v>5</v>
      </c>
      <c r="AT311" s="388">
        <v>1</v>
      </c>
      <c r="AU311" s="388">
        <v>0</v>
      </c>
      <c r="AV311" s="548">
        <v>0.57099999999999995</v>
      </c>
      <c r="AW311" s="548">
        <v>0.625</v>
      </c>
      <c r="AX311" s="548">
        <v>0.85699999999999998</v>
      </c>
      <c r="AY311" s="548">
        <v>1.482</v>
      </c>
      <c r="BA311" s="388">
        <v>27</v>
      </c>
      <c r="BB311" s="388">
        <v>0</v>
      </c>
      <c r="BC311" s="388">
        <v>11</v>
      </c>
      <c r="BD311" s="388">
        <v>1</v>
      </c>
      <c r="BE311" s="388">
        <v>0</v>
      </c>
      <c r="BF311" s="388">
        <v>2</v>
      </c>
      <c r="BG311" s="388">
        <v>6</v>
      </c>
      <c r="BH311" s="388">
        <v>3</v>
      </c>
      <c r="BI311" s="388">
        <v>3</v>
      </c>
      <c r="BJ311" s="548">
        <v>0.40699999999999997</v>
      </c>
      <c r="BK311" s="548">
        <v>0.46700000000000003</v>
      </c>
      <c r="BL311" s="548">
        <v>0.66700000000000004</v>
      </c>
      <c r="BM311" s="548">
        <v>1.1339999999999999</v>
      </c>
    </row>
    <row r="312" spans="1:65">
      <c r="A312" s="272" t="s">
        <v>10542</v>
      </c>
      <c r="B312" s="388" t="s">
        <v>10543</v>
      </c>
      <c r="C312" s="388" t="s">
        <v>10193</v>
      </c>
      <c r="D312" s="388">
        <v>24</v>
      </c>
      <c r="E312" s="388" t="s">
        <v>88</v>
      </c>
      <c r="F312" s="388" t="s">
        <v>34</v>
      </c>
      <c r="G312" s="388" t="s">
        <v>35</v>
      </c>
      <c r="H312" s="388">
        <v>0</v>
      </c>
      <c r="I312" s="388">
        <v>0</v>
      </c>
      <c r="J312" s="548">
        <v>0</v>
      </c>
      <c r="K312" s="556">
        <v>14.63</v>
      </c>
      <c r="L312" s="388">
        <v>5</v>
      </c>
      <c r="M312" s="388">
        <v>0</v>
      </c>
      <c r="N312" s="388">
        <v>2</v>
      </c>
      <c r="O312" s="388">
        <v>0</v>
      </c>
      <c r="P312" s="388">
        <v>0</v>
      </c>
      <c r="Q312" s="388">
        <v>0</v>
      </c>
      <c r="R312" s="557">
        <v>8</v>
      </c>
      <c r="S312" s="388">
        <v>19</v>
      </c>
      <c r="T312" s="388">
        <v>16</v>
      </c>
      <c r="U312" s="388">
        <v>13</v>
      </c>
      <c r="V312" s="388">
        <v>1</v>
      </c>
      <c r="W312" s="388">
        <v>3</v>
      </c>
      <c r="X312" s="388">
        <v>0</v>
      </c>
      <c r="Y312" s="388">
        <v>5</v>
      </c>
      <c r="Z312" s="388">
        <v>1</v>
      </c>
      <c r="AA312" s="388">
        <v>0</v>
      </c>
      <c r="AB312" s="388">
        <v>2</v>
      </c>
      <c r="AC312" s="388">
        <v>48</v>
      </c>
      <c r="AD312" s="388">
        <v>31</v>
      </c>
      <c r="AE312" s="388">
        <v>5.04</v>
      </c>
      <c r="AF312" s="548">
        <v>2.75</v>
      </c>
      <c r="AG312" s="557">
        <v>21.4</v>
      </c>
      <c r="AH312" s="557">
        <v>1.1000000000000001</v>
      </c>
      <c r="AI312" s="557">
        <v>3.4</v>
      </c>
      <c r="AJ312" s="557">
        <v>5.6</v>
      </c>
      <c r="AK312" s="557">
        <v>1.67</v>
      </c>
      <c r="AM312" s="388">
        <v>9</v>
      </c>
      <c r="AN312" s="388">
        <v>4</v>
      </c>
      <c r="AO312" s="388">
        <v>5</v>
      </c>
      <c r="AP312" s="388">
        <v>1</v>
      </c>
      <c r="AQ312" s="388">
        <v>0</v>
      </c>
      <c r="AR312" s="388">
        <v>1</v>
      </c>
      <c r="AS312" s="388">
        <v>0</v>
      </c>
      <c r="AT312" s="388">
        <v>1</v>
      </c>
      <c r="AU312" s="388">
        <v>1</v>
      </c>
      <c r="AV312" s="548">
        <v>0.55600000000000005</v>
      </c>
      <c r="AW312" s="548">
        <v>0.58299999999999996</v>
      </c>
      <c r="AX312" s="548">
        <v>1</v>
      </c>
      <c r="AY312" s="548">
        <v>1.583</v>
      </c>
      <c r="BA312" s="388">
        <v>33</v>
      </c>
      <c r="BB312" s="388">
        <v>11</v>
      </c>
      <c r="BC312" s="388">
        <v>14</v>
      </c>
      <c r="BD312" s="388">
        <v>3</v>
      </c>
      <c r="BE312" s="388">
        <v>1</v>
      </c>
      <c r="BF312" s="388">
        <v>0</v>
      </c>
      <c r="BG312" s="388">
        <v>0</v>
      </c>
      <c r="BH312" s="388">
        <v>2</v>
      </c>
      <c r="BI312" s="388">
        <v>4</v>
      </c>
      <c r="BJ312" s="548">
        <v>0.42399999999999999</v>
      </c>
      <c r="BK312" s="548">
        <v>0.44400000000000001</v>
      </c>
      <c r="BL312" s="548">
        <v>0.57599999999999996</v>
      </c>
      <c r="BM312" s="548">
        <v>1.02</v>
      </c>
    </row>
    <row r="313" spans="1:65">
      <c r="A313" s="272" t="s">
        <v>10544</v>
      </c>
      <c r="B313" s="388" t="s">
        <v>10545</v>
      </c>
      <c r="C313" s="388" t="s">
        <v>10193</v>
      </c>
      <c r="D313" s="388">
        <v>23</v>
      </c>
      <c r="E313" s="388" t="s">
        <v>58</v>
      </c>
      <c r="F313" s="388" t="s">
        <v>34</v>
      </c>
      <c r="G313" s="388" t="s">
        <v>10</v>
      </c>
      <c r="H313" s="388">
        <v>1</v>
      </c>
      <c r="I313" s="388">
        <v>2</v>
      </c>
      <c r="J313" s="548">
        <v>0.33300000000000002</v>
      </c>
      <c r="K313" s="556">
        <v>4.5</v>
      </c>
      <c r="L313" s="388">
        <v>10</v>
      </c>
      <c r="M313" s="388">
        <v>0</v>
      </c>
      <c r="N313" s="388">
        <v>3</v>
      </c>
      <c r="O313" s="388">
        <v>0</v>
      </c>
      <c r="P313" s="388">
        <v>0</v>
      </c>
      <c r="Q313" s="388">
        <v>0</v>
      </c>
      <c r="R313" s="557">
        <v>8</v>
      </c>
      <c r="S313" s="388">
        <v>6</v>
      </c>
      <c r="T313" s="388">
        <v>5</v>
      </c>
      <c r="U313" s="388">
        <v>4</v>
      </c>
      <c r="V313" s="388">
        <v>2</v>
      </c>
      <c r="W313" s="388">
        <v>2</v>
      </c>
      <c r="X313" s="388">
        <v>0</v>
      </c>
      <c r="Y313" s="388">
        <v>5</v>
      </c>
      <c r="Z313" s="388">
        <v>1</v>
      </c>
      <c r="AA313" s="388">
        <v>0</v>
      </c>
      <c r="AB313" s="388">
        <v>0</v>
      </c>
      <c r="AC313" s="388">
        <v>33</v>
      </c>
      <c r="AD313" s="388">
        <v>97</v>
      </c>
      <c r="AE313" s="388">
        <v>6.29</v>
      </c>
      <c r="AF313" s="548">
        <v>1</v>
      </c>
      <c r="AG313" s="557">
        <v>6.8</v>
      </c>
      <c r="AH313" s="557">
        <v>2.2999999999999998</v>
      </c>
      <c r="AI313" s="557">
        <v>2.2999999999999998</v>
      </c>
      <c r="AJ313" s="557">
        <v>5.6</v>
      </c>
      <c r="AK313" s="557">
        <v>2.5</v>
      </c>
      <c r="AM313" s="388">
        <v>10</v>
      </c>
      <c r="AN313" s="388">
        <v>0</v>
      </c>
      <c r="AO313" s="388">
        <v>4</v>
      </c>
      <c r="AP313" s="388">
        <v>0</v>
      </c>
      <c r="AQ313" s="388">
        <v>0</v>
      </c>
      <c r="AR313" s="388">
        <v>1</v>
      </c>
      <c r="AS313" s="388">
        <v>7</v>
      </c>
      <c r="AT313" s="388">
        <v>2</v>
      </c>
      <c r="AU313" s="388">
        <v>1</v>
      </c>
      <c r="AV313" s="548">
        <v>0.4</v>
      </c>
      <c r="AW313" s="548">
        <v>0.5</v>
      </c>
      <c r="AX313" s="548">
        <v>0.7</v>
      </c>
      <c r="AY313" s="548">
        <v>1.2</v>
      </c>
      <c r="BA313" s="388">
        <v>19</v>
      </c>
      <c r="BB313" s="388">
        <v>0</v>
      </c>
      <c r="BC313" s="388">
        <v>2</v>
      </c>
      <c r="BD313" s="388">
        <v>0</v>
      </c>
      <c r="BE313" s="388">
        <v>0</v>
      </c>
      <c r="BF313" s="388">
        <v>1</v>
      </c>
      <c r="BG313" s="388">
        <v>2</v>
      </c>
      <c r="BH313" s="388">
        <v>0</v>
      </c>
      <c r="BI313" s="388">
        <v>4</v>
      </c>
      <c r="BJ313" s="548">
        <v>0.105</v>
      </c>
      <c r="BK313" s="548">
        <v>0.14299999999999999</v>
      </c>
      <c r="BL313" s="548">
        <v>0.26300000000000001</v>
      </c>
      <c r="BM313" s="548">
        <v>0.40600000000000003</v>
      </c>
    </row>
    <row r="314" spans="1:65">
      <c r="A314" s="272" t="s">
        <v>8249</v>
      </c>
      <c r="B314" s="388" t="s">
        <v>8250</v>
      </c>
      <c r="C314" s="388" t="s">
        <v>10193</v>
      </c>
      <c r="D314" s="388">
        <v>29</v>
      </c>
      <c r="E314" s="388" t="s">
        <v>100</v>
      </c>
      <c r="F314" s="388" t="s">
        <v>43</v>
      </c>
      <c r="G314" s="388" t="s">
        <v>10</v>
      </c>
      <c r="H314" s="388">
        <v>0</v>
      </c>
      <c r="I314" s="388">
        <v>1</v>
      </c>
      <c r="J314" s="548">
        <v>0</v>
      </c>
      <c r="K314" s="556">
        <v>7.88</v>
      </c>
      <c r="L314" s="388">
        <v>5</v>
      </c>
      <c r="M314" s="388">
        <v>0</v>
      </c>
      <c r="N314" s="388">
        <v>1</v>
      </c>
      <c r="O314" s="388">
        <v>0</v>
      </c>
      <c r="P314" s="388">
        <v>0</v>
      </c>
      <c r="Q314" s="388">
        <v>0</v>
      </c>
      <c r="R314" s="557">
        <v>8</v>
      </c>
      <c r="S314" s="388">
        <v>13</v>
      </c>
      <c r="T314" s="388">
        <v>8</v>
      </c>
      <c r="U314" s="388">
        <v>7</v>
      </c>
      <c r="V314" s="388">
        <v>0</v>
      </c>
      <c r="W314" s="388">
        <v>4</v>
      </c>
      <c r="X314" s="388">
        <v>1</v>
      </c>
      <c r="Y314" s="388">
        <v>7</v>
      </c>
      <c r="Z314" s="388">
        <v>1</v>
      </c>
      <c r="AA314" s="388">
        <v>0</v>
      </c>
      <c r="AB314" s="388">
        <v>1</v>
      </c>
      <c r="AC314" s="388">
        <v>41</v>
      </c>
      <c r="AD314" s="388">
        <v>56</v>
      </c>
      <c r="AE314" s="388">
        <v>3.29</v>
      </c>
      <c r="AF314" s="548">
        <v>2.125</v>
      </c>
      <c r="AG314" s="557">
        <v>14.6</v>
      </c>
      <c r="AH314" s="557">
        <v>0</v>
      </c>
      <c r="AI314" s="557">
        <v>4.5</v>
      </c>
      <c r="AJ314" s="557">
        <v>7.9</v>
      </c>
      <c r="AK314" s="557">
        <v>1.75</v>
      </c>
      <c r="AM314" s="388">
        <v>19</v>
      </c>
      <c r="AN314" s="388">
        <v>0</v>
      </c>
      <c r="AO314" s="388">
        <v>7</v>
      </c>
      <c r="AP314" s="388">
        <v>3</v>
      </c>
      <c r="AQ314" s="388">
        <v>0</v>
      </c>
      <c r="AR314" s="388">
        <v>0</v>
      </c>
      <c r="AS314" s="388">
        <v>4</v>
      </c>
      <c r="AT314" s="388">
        <v>2</v>
      </c>
      <c r="AU314" s="388">
        <v>3</v>
      </c>
      <c r="AV314" s="548">
        <v>0.36799999999999999</v>
      </c>
      <c r="AW314" s="548">
        <v>0.41699999999999998</v>
      </c>
      <c r="AX314" s="548">
        <v>0.52600000000000002</v>
      </c>
      <c r="AY314" s="548">
        <v>0.94299999999999995</v>
      </c>
      <c r="BA314" s="388">
        <v>15</v>
      </c>
      <c r="BB314" s="388">
        <v>0</v>
      </c>
      <c r="BC314" s="388">
        <v>6</v>
      </c>
      <c r="BD314" s="388">
        <v>1</v>
      </c>
      <c r="BE314" s="388">
        <v>0</v>
      </c>
      <c r="BF314" s="388">
        <v>0</v>
      </c>
      <c r="BG314" s="388">
        <v>2</v>
      </c>
      <c r="BH314" s="388">
        <v>2</v>
      </c>
      <c r="BI314" s="388">
        <v>4</v>
      </c>
      <c r="BJ314" s="548">
        <v>0.4</v>
      </c>
      <c r="BK314" s="548">
        <v>0.47099999999999997</v>
      </c>
      <c r="BL314" s="548">
        <v>0.46700000000000003</v>
      </c>
      <c r="BM314" s="548">
        <v>0.93799999999999994</v>
      </c>
    </row>
    <row r="315" spans="1:65">
      <c r="A315" s="272" t="s">
        <v>10546</v>
      </c>
      <c r="B315" s="388" t="s">
        <v>10547</v>
      </c>
      <c r="C315" s="388" t="s">
        <v>10193</v>
      </c>
      <c r="D315" s="388">
        <v>23</v>
      </c>
      <c r="E315" s="388" t="s">
        <v>134</v>
      </c>
      <c r="F315" s="388" t="s">
        <v>34</v>
      </c>
      <c r="G315" s="388" t="s">
        <v>10</v>
      </c>
      <c r="H315" s="388">
        <v>0</v>
      </c>
      <c r="I315" s="388">
        <v>1</v>
      </c>
      <c r="J315" s="548">
        <v>0</v>
      </c>
      <c r="K315" s="556">
        <v>7.04</v>
      </c>
      <c r="L315" s="388">
        <v>3</v>
      </c>
      <c r="M315" s="388">
        <v>1</v>
      </c>
      <c r="N315" s="388">
        <v>1</v>
      </c>
      <c r="O315" s="388">
        <v>0</v>
      </c>
      <c r="P315" s="388">
        <v>0</v>
      </c>
      <c r="Q315" s="388">
        <v>0</v>
      </c>
      <c r="R315" s="557">
        <v>7.6669999999999998</v>
      </c>
      <c r="S315" s="388">
        <v>8</v>
      </c>
      <c r="T315" s="388">
        <v>7</v>
      </c>
      <c r="U315" s="388">
        <v>6</v>
      </c>
      <c r="V315" s="388">
        <v>3</v>
      </c>
      <c r="W315" s="388">
        <v>4</v>
      </c>
      <c r="X315" s="388">
        <v>0</v>
      </c>
      <c r="Y315" s="388">
        <v>4</v>
      </c>
      <c r="Z315" s="388">
        <v>0</v>
      </c>
      <c r="AA315" s="388">
        <v>0</v>
      </c>
      <c r="AB315" s="388">
        <v>0</v>
      </c>
      <c r="AC315" s="388">
        <v>34</v>
      </c>
      <c r="AD315" s="388">
        <v>65</v>
      </c>
      <c r="AE315" s="388">
        <v>8.77</v>
      </c>
      <c r="AF315" s="548">
        <v>1.5649999999999999</v>
      </c>
      <c r="AG315" s="557">
        <v>9.4</v>
      </c>
      <c r="AH315" s="557">
        <v>3.5</v>
      </c>
      <c r="AI315" s="557">
        <v>4.7</v>
      </c>
      <c r="AJ315" s="557">
        <v>4.7</v>
      </c>
      <c r="AK315" s="557">
        <v>1</v>
      </c>
      <c r="AM315" s="388">
        <v>17</v>
      </c>
      <c r="AN315" s="388">
        <v>0</v>
      </c>
      <c r="AO315" s="388">
        <v>4</v>
      </c>
      <c r="AP315" s="388">
        <v>0</v>
      </c>
      <c r="AQ315" s="388">
        <v>0</v>
      </c>
      <c r="AR315" s="388">
        <v>2</v>
      </c>
      <c r="AS315" s="388">
        <v>5</v>
      </c>
      <c r="AT315" s="388">
        <v>0</v>
      </c>
      <c r="AU315" s="388">
        <v>3</v>
      </c>
      <c r="AV315" s="548">
        <v>0.23499999999999999</v>
      </c>
      <c r="AW315" s="548">
        <v>0.23499999999999999</v>
      </c>
      <c r="AX315" s="548">
        <v>0.58799999999999997</v>
      </c>
      <c r="AY315" s="548">
        <v>0.82299999999999995</v>
      </c>
      <c r="BA315" s="388">
        <v>13</v>
      </c>
      <c r="BB315" s="388">
        <v>0</v>
      </c>
      <c r="BC315" s="388">
        <v>4</v>
      </c>
      <c r="BD315" s="388">
        <v>1</v>
      </c>
      <c r="BE315" s="388">
        <v>0</v>
      </c>
      <c r="BF315" s="388">
        <v>1</v>
      </c>
      <c r="BG315" s="388">
        <v>2</v>
      </c>
      <c r="BH315" s="388">
        <v>4</v>
      </c>
      <c r="BI315" s="388">
        <v>1</v>
      </c>
      <c r="BJ315" s="548">
        <v>0.308</v>
      </c>
      <c r="BK315" s="548">
        <v>0.47099999999999997</v>
      </c>
      <c r="BL315" s="548">
        <v>0.61499999999999999</v>
      </c>
      <c r="BM315" s="548">
        <v>1.0860000000000001</v>
      </c>
    </row>
    <row r="316" spans="1:65">
      <c r="A316" s="272" t="s">
        <v>10548</v>
      </c>
      <c r="B316" s="388" t="s">
        <v>10549</v>
      </c>
      <c r="C316" s="388" t="s">
        <v>10193</v>
      </c>
      <c r="D316" s="388">
        <v>25</v>
      </c>
      <c r="E316" s="388" t="s">
        <v>66</v>
      </c>
      <c r="F316" s="388" t="s">
        <v>43</v>
      </c>
      <c r="G316" s="388" t="s">
        <v>10</v>
      </c>
      <c r="H316" s="388">
        <v>0</v>
      </c>
      <c r="I316" s="388">
        <v>1</v>
      </c>
      <c r="J316" s="548">
        <v>0</v>
      </c>
      <c r="K316" s="556">
        <v>8.2200000000000006</v>
      </c>
      <c r="L316" s="388">
        <v>2</v>
      </c>
      <c r="M316" s="388">
        <v>2</v>
      </c>
      <c r="N316" s="388">
        <v>0</v>
      </c>
      <c r="O316" s="388">
        <v>0</v>
      </c>
      <c r="P316" s="388">
        <v>0</v>
      </c>
      <c r="Q316" s="388">
        <v>0</v>
      </c>
      <c r="R316" s="557">
        <v>7.6669999999999998</v>
      </c>
      <c r="S316" s="388">
        <v>9</v>
      </c>
      <c r="T316" s="388">
        <v>7</v>
      </c>
      <c r="U316" s="388">
        <v>7</v>
      </c>
      <c r="V316" s="388">
        <v>0</v>
      </c>
      <c r="W316" s="388">
        <v>8</v>
      </c>
      <c r="X316" s="388">
        <v>0</v>
      </c>
      <c r="Y316" s="388">
        <v>9</v>
      </c>
      <c r="Z316" s="388">
        <v>1</v>
      </c>
      <c r="AA316" s="388">
        <v>0</v>
      </c>
      <c r="AB316" s="388">
        <v>0</v>
      </c>
      <c r="AC316" s="388">
        <v>40</v>
      </c>
      <c r="AD316" s="388">
        <v>50</v>
      </c>
      <c r="AE316" s="388">
        <v>4.33</v>
      </c>
      <c r="AF316" s="548">
        <v>2.2170000000000001</v>
      </c>
      <c r="AG316" s="557">
        <v>10.6</v>
      </c>
      <c r="AH316" s="557">
        <v>0</v>
      </c>
      <c r="AI316" s="557">
        <v>9.4</v>
      </c>
      <c r="AJ316" s="557">
        <v>10.6</v>
      </c>
      <c r="AK316" s="557">
        <v>1.1299999999999999</v>
      </c>
      <c r="AM316" s="388">
        <v>18</v>
      </c>
      <c r="AN316" s="388">
        <v>0</v>
      </c>
      <c r="AO316" s="388">
        <v>5</v>
      </c>
      <c r="AP316" s="388">
        <v>1</v>
      </c>
      <c r="AQ316" s="388">
        <v>0</v>
      </c>
      <c r="AR316" s="388">
        <v>0</v>
      </c>
      <c r="AS316" s="388">
        <v>2</v>
      </c>
      <c r="AT316" s="388">
        <v>7</v>
      </c>
      <c r="AU316" s="388">
        <v>7</v>
      </c>
      <c r="AV316" s="548">
        <v>0.27800000000000002</v>
      </c>
      <c r="AW316" s="548">
        <v>0.48</v>
      </c>
      <c r="AX316" s="548">
        <v>0.33300000000000002</v>
      </c>
      <c r="AY316" s="548">
        <v>0.81299999999999994</v>
      </c>
      <c r="BA316" s="388">
        <v>13</v>
      </c>
      <c r="BB316" s="388">
        <v>0</v>
      </c>
      <c r="BC316" s="388">
        <v>4</v>
      </c>
      <c r="BD316" s="388">
        <v>3</v>
      </c>
      <c r="BE316" s="388">
        <v>0</v>
      </c>
      <c r="BF316" s="388">
        <v>0</v>
      </c>
      <c r="BG316" s="388">
        <v>5</v>
      </c>
      <c r="BH316" s="388">
        <v>1</v>
      </c>
      <c r="BI316" s="388">
        <v>2</v>
      </c>
      <c r="BJ316" s="548">
        <v>0.308</v>
      </c>
      <c r="BK316" s="548">
        <v>0.4</v>
      </c>
      <c r="BL316" s="548">
        <v>0.53800000000000003</v>
      </c>
      <c r="BM316" s="548">
        <v>0.93799999999999994</v>
      </c>
    </row>
    <row r="317" spans="1:65">
      <c r="A317" s="272" t="s">
        <v>10550</v>
      </c>
      <c r="B317" s="388" t="s">
        <v>10551</v>
      </c>
      <c r="C317" s="388" t="s">
        <v>10193</v>
      </c>
      <c r="D317" s="388">
        <v>24</v>
      </c>
      <c r="E317" s="388" t="s">
        <v>42</v>
      </c>
      <c r="F317" s="388" t="s">
        <v>43</v>
      </c>
      <c r="G317" s="388" t="s">
        <v>35</v>
      </c>
      <c r="H317" s="388">
        <v>0</v>
      </c>
      <c r="I317" s="388">
        <v>0</v>
      </c>
      <c r="J317" s="548">
        <v>0</v>
      </c>
      <c r="K317" s="556">
        <v>8.2200000000000006</v>
      </c>
      <c r="L317" s="388">
        <v>3</v>
      </c>
      <c r="M317" s="388">
        <v>2</v>
      </c>
      <c r="N317" s="388">
        <v>1</v>
      </c>
      <c r="O317" s="388">
        <v>0</v>
      </c>
      <c r="P317" s="388">
        <v>0</v>
      </c>
      <c r="Q317" s="388">
        <v>0</v>
      </c>
      <c r="R317" s="557">
        <v>7.6669999999999998</v>
      </c>
      <c r="S317" s="388">
        <v>15</v>
      </c>
      <c r="T317" s="388">
        <v>7</v>
      </c>
      <c r="U317" s="388">
        <v>7</v>
      </c>
      <c r="V317" s="388">
        <v>2</v>
      </c>
      <c r="W317" s="388">
        <v>2</v>
      </c>
      <c r="X317" s="388">
        <v>0</v>
      </c>
      <c r="Y317" s="388">
        <v>5</v>
      </c>
      <c r="Z317" s="388">
        <v>0</v>
      </c>
      <c r="AA317" s="388">
        <v>0</v>
      </c>
      <c r="AB317" s="388">
        <v>0</v>
      </c>
      <c r="AC317" s="388">
        <v>38</v>
      </c>
      <c r="AD317" s="388">
        <v>47</v>
      </c>
      <c r="AE317" s="388">
        <v>6.03</v>
      </c>
      <c r="AF317" s="548">
        <v>2.2170000000000001</v>
      </c>
      <c r="AG317" s="557">
        <v>17.600000000000001</v>
      </c>
      <c r="AH317" s="557">
        <v>2.2999999999999998</v>
      </c>
      <c r="AI317" s="557">
        <v>2.2999999999999998</v>
      </c>
      <c r="AJ317" s="557">
        <v>5.9</v>
      </c>
      <c r="AK317" s="557">
        <v>2.5</v>
      </c>
      <c r="AM317" s="388">
        <v>13</v>
      </c>
      <c r="AN317" s="388">
        <v>0</v>
      </c>
      <c r="AO317" s="388">
        <v>5</v>
      </c>
      <c r="AP317" s="388">
        <v>2</v>
      </c>
      <c r="AQ317" s="388">
        <v>0</v>
      </c>
      <c r="AR317" s="388">
        <v>0</v>
      </c>
      <c r="AS317" s="388">
        <v>3</v>
      </c>
      <c r="AT317" s="388">
        <v>1</v>
      </c>
      <c r="AU317" s="388">
        <v>2</v>
      </c>
      <c r="AV317" s="548">
        <v>0.38500000000000001</v>
      </c>
      <c r="AW317" s="548">
        <v>0.42899999999999999</v>
      </c>
      <c r="AX317" s="548">
        <v>0.53800000000000003</v>
      </c>
      <c r="AY317" s="548">
        <v>0.96699999999999997</v>
      </c>
      <c r="BA317" s="388">
        <v>23</v>
      </c>
      <c r="BB317" s="388">
        <v>0</v>
      </c>
      <c r="BC317" s="388">
        <v>10</v>
      </c>
      <c r="BD317" s="388">
        <v>3</v>
      </c>
      <c r="BE317" s="388">
        <v>0</v>
      </c>
      <c r="BF317" s="388">
        <v>2</v>
      </c>
      <c r="BG317" s="388">
        <v>3</v>
      </c>
      <c r="BH317" s="388">
        <v>1</v>
      </c>
      <c r="BI317" s="388">
        <v>3</v>
      </c>
      <c r="BJ317" s="548">
        <v>0.435</v>
      </c>
      <c r="BK317" s="548">
        <v>0.45800000000000002</v>
      </c>
      <c r="BL317" s="548">
        <v>0.82599999999999996</v>
      </c>
      <c r="BM317" s="548">
        <v>1.284</v>
      </c>
    </row>
    <row r="318" spans="1:65">
      <c r="A318" s="272" t="s">
        <v>8321</v>
      </c>
      <c r="B318" s="388" t="s">
        <v>8322</v>
      </c>
      <c r="C318" s="388" t="s">
        <v>10193</v>
      </c>
      <c r="D318" s="388">
        <v>27</v>
      </c>
      <c r="E318" s="388" t="s">
        <v>53</v>
      </c>
      <c r="F318" s="388" t="s">
        <v>34</v>
      </c>
      <c r="G318" s="388" t="s">
        <v>10</v>
      </c>
      <c r="H318" s="388">
        <v>0</v>
      </c>
      <c r="I318" s="388">
        <v>0</v>
      </c>
      <c r="J318" s="548">
        <v>0</v>
      </c>
      <c r="K318" s="556">
        <v>4.7</v>
      </c>
      <c r="L318" s="388">
        <v>4</v>
      </c>
      <c r="M318" s="388">
        <v>0</v>
      </c>
      <c r="N318" s="388">
        <v>3</v>
      </c>
      <c r="O318" s="388">
        <v>0</v>
      </c>
      <c r="P318" s="388">
        <v>0</v>
      </c>
      <c r="Q318" s="388">
        <v>0</v>
      </c>
      <c r="R318" s="557">
        <v>7.6669999999999998</v>
      </c>
      <c r="S318" s="388">
        <v>10</v>
      </c>
      <c r="T318" s="388">
        <v>4</v>
      </c>
      <c r="U318" s="388">
        <v>4</v>
      </c>
      <c r="V318" s="388">
        <v>2</v>
      </c>
      <c r="W318" s="388">
        <v>3</v>
      </c>
      <c r="X318" s="388">
        <v>0</v>
      </c>
      <c r="Y318" s="388">
        <v>0</v>
      </c>
      <c r="Z318" s="388">
        <v>0</v>
      </c>
      <c r="AA318" s="388">
        <v>0</v>
      </c>
      <c r="AB318" s="388">
        <v>0</v>
      </c>
      <c r="AC318" s="388">
        <v>35</v>
      </c>
      <c r="AD318" s="388">
        <v>97</v>
      </c>
      <c r="AE318" s="388">
        <v>7.73</v>
      </c>
      <c r="AF318" s="548">
        <v>1.696</v>
      </c>
      <c r="AG318" s="557">
        <v>11.7</v>
      </c>
      <c r="AH318" s="557">
        <v>2.2999999999999998</v>
      </c>
      <c r="AI318" s="557">
        <v>3.5</v>
      </c>
      <c r="AJ318" s="557">
        <v>0</v>
      </c>
      <c r="AK318" s="557">
        <v>0</v>
      </c>
      <c r="AM318" s="388">
        <v>10</v>
      </c>
      <c r="AN318" s="388">
        <v>0</v>
      </c>
      <c r="AO318" s="388">
        <v>4</v>
      </c>
      <c r="AP318" s="388">
        <v>1</v>
      </c>
      <c r="AQ318" s="388">
        <v>0</v>
      </c>
      <c r="AR318" s="388">
        <v>1</v>
      </c>
      <c r="AS318" s="388">
        <v>2</v>
      </c>
      <c r="AT318" s="388">
        <v>1</v>
      </c>
      <c r="AU318" s="388">
        <v>0</v>
      </c>
      <c r="AV318" s="548">
        <v>0.4</v>
      </c>
      <c r="AW318" s="548">
        <v>0.41699999999999998</v>
      </c>
      <c r="AX318" s="548">
        <v>0.8</v>
      </c>
      <c r="AY318" s="548">
        <v>1.2170000000000001</v>
      </c>
      <c r="BA318" s="388">
        <v>21</v>
      </c>
      <c r="BB318" s="388">
        <v>0</v>
      </c>
      <c r="BC318" s="388">
        <v>6</v>
      </c>
      <c r="BD318" s="388">
        <v>1</v>
      </c>
      <c r="BE318" s="388">
        <v>0</v>
      </c>
      <c r="BF318" s="388">
        <v>1</v>
      </c>
      <c r="BG318" s="388">
        <v>2</v>
      </c>
      <c r="BH318" s="388">
        <v>2</v>
      </c>
      <c r="BI318" s="388">
        <v>0</v>
      </c>
      <c r="BJ318" s="548">
        <v>0.28599999999999998</v>
      </c>
      <c r="BK318" s="548">
        <v>0.34799999999999998</v>
      </c>
      <c r="BL318" s="548">
        <v>0.47599999999999998</v>
      </c>
      <c r="BM318" s="548">
        <v>0.82399999999999995</v>
      </c>
    </row>
    <row r="319" spans="1:65">
      <c r="A319" s="272" t="s">
        <v>10552</v>
      </c>
      <c r="B319" s="388" t="s">
        <v>10553</v>
      </c>
      <c r="C319" s="388" t="s">
        <v>10193</v>
      </c>
      <c r="D319" s="388">
        <v>26</v>
      </c>
      <c r="E319" s="388" t="s">
        <v>68</v>
      </c>
      <c r="F319" s="388" t="s">
        <v>43</v>
      </c>
      <c r="G319" s="388" t="s">
        <v>10</v>
      </c>
      <c r="H319" s="388">
        <v>0</v>
      </c>
      <c r="I319" s="388">
        <v>0</v>
      </c>
      <c r="J319" s="548">
        <v>0</v>
      </c>
      <c r="K319" s="556">
        <v>5.87</v>
      </c>
      <c r="L319" s="388">
        <v>5</v>
      </c>
      <c r="M319" s="388">
        <v>1</v>
      </c>
      <c r="N319" s="388">
        <v>2</v>
      </c>
      <c r="O319" s="388">
        <v>0</v>
      </c>
      <c r="P319" s="388">
        <v>0</v>
      </c>
      <c r="Q319" s="388">
        <v>0</v>
      </c>
      <c r="R319" s="557">
        <v>7.6669999999999998</v>
      </c>
      <c r="S319" s="388">
        <v>6</v>
      </c>
      <c r="T319" s="388">
        <v>5</v>
      </c>
      <c r="U319" s="388">
        <v>5</v>
      </c>
      <c r="V319" s="388">
        <v>2</v>
      </c>
      <c r="W319" s="388">
        <v>5</v>
      </c>
      <c r="X319" s="388">
        <v>0</v>
      </c>
      <c r="Y319" s="388">
        <v>8</v>
      </c>
      <c r="Z319" s="388">
        <v>0</v>
      </c>
      <c r="AA319" s="388">
        <v>0</v>
      </c>
      <c r="AB319" s="388">
        <v>2</v>
      </c>
      <c r="AC319" s="388">
        <v>34</v>
      </c>
      <c r="AD319" s="388">
        <v>76</v>
      </c>
      <c r="AE319" s="388">
        <v>6.42</v>
      </c>
      <c r="AF319" s="548">
        <v>1.4350000000000001</v>
      </c>
      <c r="AG319" s="557">
        <v>7</v>
      </c>
      <c r="AH319" s="557">
        <v>2.2999999999999998</v>
      </c>
      <c r="AI319" s="557">
        <v>5.9</v>
      </c>
      <c r="AJ319" s="557">
        <v>9.4</v>
      </c>
      <c r="AK319" s="557">
        <v>1.6</v>
      </c>
      <c r="AM319" s="388">
        <v>14</v>
      </c>
      <c r="AN319" s="388">
        <v>0</v>
      </c>
      <c r="AO319" s="388">
        <v>2</v>
      </c>
      <c r="AP319" s="388">
        <v>1</v>
      </c>
      <c r="AQ319" s="388">
        <v>0</v>
      </c>
      <c r="AR319" s="388">
        <v>0</v>
      </c>
      <c r="AS319" s="388">
        <v>1</v>
      </c>
      <c r="AT319" s="388">
        <v>0</v>
      </c>
      <c r="AU319" s="388">
        <v>4</v>
      </c>
      <c r="AV319" s="548">
        <v>0.14299999999999999</v>
      </c>
      <c r="AW319" s="548">
        <v>0.14299999999999999</v>
      </c>
      <c r="AX319" s="548">
        <v>0.214</v>
      </c>
      <c r="AY319" s="548">
        <v>0.35699999999999998</v>
      </c>
      <c r="BA319" s="388">
        <v>14</v>
      </c>
      <c r="BB319" s="388">
        <v>0</v>
      </c>
      <c r="BC319" s="388">
        <v>4</v>
      </c>
      <c r="BD319" s="388">
        <v>1</v>
      </c>
      <c r="BE319" s="388">
        <v>0</v>
      </c>
      <c r="BF319" s="388">
        <v>2</v>
      </c>
      <c r="BG319" s="388">
        <v>4</v>
      </c>
      <c r="BH319" s="388">
        <v>5</v>
      </c>
      <c r="BI319" s="388">
        <v>4</v>
      </c>
      <c r="BJ319" s="548">
        <v>0.28599999999999998</v>
      </c>
      <c r="BK319" s="548">
        <v>0.45</v>
      </c>
      <c r="BL319" s="548">
        <v>0.78600000000000003</v>
      </c>
      <c r="BM319" s="548">
        <v>1.236</v>
      </c>
    </row>
    <row r="320" spans="1:65">
      <c r="A320" s="272" t="s">
        <v>8408</v>
      </c>
      <c r="B320" s="388" t="s">
        <v>8409</v>
      </c>
      <c r="C320" s="388" t="s">
        <v>10193</v>
      </c>
      <c r="D320" s="388">
        <v>31</v>
      </c>
      <c r="E320" s="388" t="s">
        <v>69</v>
      </c>
      <c r="F320" s="388" t="s">
        <v>43</v>
      </c>
      <c r="G320" s="388" t="s">
        <v>35</v>
      </c>
      <c r="H320" s="388">
        <v>2</v>
      </c>
      <c r="I320" s="388">
        <v>0</v>
      </c>
      <c r="J320" s="548">
        <v>1</v>
      </c>
      <c r="K320" s="556">
        <v>5.87</v>
      </c>
      <c r="L320" s="388">
        <v>15</v>
      </c>
      <c r="M320" s="388">
        <v>0</v>
      </c>
      <c r="N320" s="388">
        <v>1</v>
      </c>
      <c r="O320" s="388">
        <v>0</v>
      </c>
      <c r="P320" s="388">
        <v>0</v>
      </c>
      <c r="Q320" s="388">
        <v>0</v>
      </c>
      <c r="R320" s="557">
        <v>7.6669999999999998</v>
      </c>
      <c r="S320" s="388">
        <v>7</v>
      </c>
      <c r="T320" s="388">
        <v>5</v>
      </c>
      <c r="U320" s="388">
        <v>5</v>
      </c>
      <c r="V320" s="388">
        <v>2</v>
      </c>
      <c r="W320" s="388">
        <v>2</v>
      </c>
      <c r="X320" s="388">
        <v>0</v>
      </c>
      <c r="Y320" s="388">
        <v>8</v>
      </c>
      <c r="Z320" s="388">
        <v>1</v>
      </c>
      <c r="AA320" s="388">
        <v>0</v>
      </c>
      <c r="AB320" s="388">
        <v>0</v>
      </c>
      <c r="AC320" s="388">
        <v>33</v>
      </c>
      <c r="AD320" s="388">
        <v>69</v>
      </c>
      <c r="AE320" s="388">
        <v>5.64</v>
      </c>
      <c r="AF320" s="548">
        <v>1.1739999999999999</v>
      </c>
      <c r="AG320" s="557">
        <v>8.1999999999999993</v>
      </c>
      <c r="AH320" s="557">
        <v>2.2999999999999998</v>
      </c>
      <c r="AI320" s="557">
        <v>2.2999999999999998</v>
      </c>
      <c r="AJ320" s="557">
        <v>9.4</v>
      </c>
      <c r="AK320" s="557">
        <v>4</v>
      </c>
      <c r="AM320" s="388">
        <v>17</v>
      </c>
      <c r="AN320" s="388">
        <v>0</v>
      </c>
      <c r="AO320" s="388">
        <v>3</v>
      </c>
      <c r="AP320" s="388">
        <v>0</v>
      </c>
      <c r="AQ320" s="388">
        <v>0</v>
      </c>
      <c r="AR320" s="388">
        <v>1</v>
      </c>
      <c r="AS320" s="388">
        <v>2</v>
      </c>
      <c r="AT320" s="388">
        <v>2</v>
      </c>
      <c r="AU320" s="388">
        <v>6</v>
      </c>
      <c r="AV320" s="548">
        <v>0.17599999999999999</v>
      </c>
      <c r="AW320" s="548">
        <v>0.3</v>
      </c>
      <c r="AX320" s="548">
        <v>0.35299999999999998</v>
      </c>
      <c r="AY320" s="548">
        <v>0.65300000000000002</v>
      </c>
      <c r="BA320" s="388">
        <v>13</v>
      </c>
      <c r="BB320" s="388">
        <v>0</v>
      </c>
      <c r="BC320" s="388">
        <v>4</v>
      </c>
      <c r="BD320" s="388">
        <v>0</v>
      </c>
      <c r="BE320" s="388">
        <v>1</v>
      </c>
      <c r="BF320" s="388">
        <v>1</v>
      </c>
      <c r="BG320" s="388">
        <v>5</v>
      </c>
      <c r="BH320" s="388">
        <v>0</v>
      </c>
      <c r="BI320" s="388">
        <v>2</v>
      </c>
      <c r="BJ320" s="548">
        <v>0.308</v>
      </c>
      <c r="BK320" s="548">
        <v>0.308</v>
      </c>
      <c r="BL320" s="548">
        <v>0.69199999999999995</v>
      </c>
      <c r="BM320" s="548">
        <v>1</v>
      </c>
    </row>
    <row r="321" spans="1:65">
      <c r="A321" s="272" t="s">
        <v>10554</v>
      </c>
      <c r="B321" s="388" t="s">
        <v>10555</v>
      </c>
      <c r="C321" s="388" t="s">
        <v>10193</v>
      </c>
      <c r="D321" s="388">
        <v>23</v>
      </c>
      <c r="E321" s="388" t="s">
        <v>73</v>
      </c>
      <c r="F321" s="388" t="s">
        <v>34</v>
      </c>
      <c r="G321" s="388" t="s">
        <v>35</v>
      </c>
      <c r="H321" s="388">
        <v>0</v>
      </c>
      <c r="I321" s="388">
        <v>0</v>
      </c>
      <c r="J321" s="548">
        <v>0</v>
      </c>
      <c r="K321" s="556">
        <v>7.04</v>
      </c>
      <c r="L321" s="388">
        <v>10</v>
      </c>
      <c r="M321" s="388">
        <v>0</v>
      </c>
      <c r="N321" s="388">
        <v>2</v>
      </c>
      <c r="O321" s="388">
        <v>0</v>
      </c>
      <c r="P321" s="388">
        <v>0</v>
      </c>
      <c r="Q321" s="388">
        <v>0</v>
      </c>
      <c r="R321" s="557">
        <v>7.6669999999999998</v>
      </c>
      <c r="S321" s="388">
        <v>12</v>
      </c>
      <c r="T321" s="388">
        <v>6</v>
      </c>
      <c r="U321" s="388">
        <v>6</v>
      </c>
      <c r="V321" s="388">
        <v>0</v>
      </c>
      <c r="W321" s="388">
        <v>4</v>
      </c>
      <c r="X321" s="388">
        <v>1</v>
      </c>
      <c r="Y321" s="388">
        <v>7</v>
      </c>
      <c r="Z321" s="388">
        <v>0</v>
      </c>
      <c r="AA321" s="388">
        <v>0</v>
      </c>
      <c r="AB321" s="388">
        <v>0</v>
      </c>
      <c r="AC321" s="388">
        <v>38</v>
      </c>
      <c r="AD321" s="388">
        <v>71</v>
      </c>
      <c r="AE321" s="388">
        <v>2.9</v>
      </c>
      <c r="AF321" s="548">
        <v>2.0870000000000002</v>
      </c>
      <c r="AG321" s="557">
        <v>14.1</v>
      </c>
      <c r="AH321" s="557">
        <v>0</v>
      </c>
      <c r="AI321" s="557">
        <v>4.7</v>
      </c>
      <c r="AJ321" s="557">
        <v>8.1999999999999993</v>
      </c>
      <c r="AK321" s="557">
        <v>1.75</v>
      </c>
      <c r="AM321" s="388">
        <v>14</v>
      </c>
      <c r="AN321" s="388">
        <v>0</v>
      </c>
      <c r="AO321" s="388">
        <v>6</v>
      </c>
      <c r="AP321" s="388">
        <v>1</v>
      </c>
      <c r="AQ321" s="388">
        <v>0</v>
      </c>
      <c r="AR321" s="388">
        <v>0</v>
      </c>
      <c r="AS321" s="388">
        <v>1</v>
      </c>
      <c r="AT321" s="388">
        <v>0</v>
      </c>
      <c r="AU321" s="388">
        <v>3</v>
      </c>
      <c r="AV321" s="548">
        <v>0.42899999999999999</v>
      </c>
      <c r="AW321" s="548">
        <v>0.42899999999999999</v>
      </c>
      <c r="AX321" s="548">
        <v>0.5</v>
      </c>
      <c r="AY321" s="548">
        <v>0.92900000000000005</v>
      </c>
      <c r="BA321" s="388">
        <v>20</v>
      </c>
      <c r="BB321" s="388">
        <v>0</v>
      </c>
      <c r="BC321" s="388">
        <v>6</v>
      </c>
      <c r="BD321" s="388">
        <v>3</v>
      </c>
      <c r="BE321" s="388">
        <v>1</v>
      </c>
      <c r="BF321" s="388">
        <v>0</v>
      </c>
      <c r="BG321" s="388">
        <v>4</v>
      </c>
      <c r="BH321" s="388">
        <v>4</v>
      </c>
      <c r="BI321" s="388">
        <v>4</v>
      </c>
      <c r="BJ321" s="548">
        <v>0.3</v>
      </c>
      <c r="BK321" s="548">
        <v>0.41699999999999998</v>
      </c>
      <c r="BL321" s="548">
        <v>0.55000000000000004</v>
      </c>
      <c r="BM321" s="548">
        <v>0.96699999999999997</v>
      </c>
    </row>
    <row r="322" spans="1:65">
      <c r="A322" s="272" t="s">
        <v>8077</v>
      </c>
      <c r="B322" s="388" t="s">
        <v>8078</v>
      </c>
      <c r="C322" s="388" t="s">
        <v>10193</v>
      </c>
      <c r="D322" s="388">
        <v>29</v>
      </c>
      <c r="E322" s="388" t="s">
        <v>88</v>
      </c>
      <c r="F322" s="388" t="s">
        <v>34</v>
      </c>
      <c r="G322" s="388" t="s">
        <v>35</v>
      </c>
      <c r="H322" s="388">
        <v>0</v>
      </c>
      <c r="I322" s="388">
        <v>1</v>
      </c>
      <c r="J322" s="548">
        <v>0</v>
      </c>
      <c r="K322" s="556">
        <v>8.59</v>
      </c>
      <c r="L322" s="388">
        <v>3</v>
      </c>
      <c r="M322" s="388">
        <v>0</v>
      </c>
      <c r="N322" s="388">
        <v>0</v>
      </c>
      <c r="O322" s="388">
        <v>0</v>
      </c>
      <c r="P322" s="388">
        <v>0</v>
      </c>
      <c r="Q322" s="388">
        <v>0</v>
      </c>
      <c r="R322" s="557">
        <v>7.3330000000000002</v>
      </c>
      <c r="S322" s="388">
        <v>14</v>
      </c>
      <c r="T322" s="388">
        <v>7</v>
      </c>
      <c r="U322" s="388">
        <v>7</v>
      </c>
      <c r="V322" s="388">
        <v>1</v>
      </c>
      <c r="W322" s="388">
        <v>2</v>
      </c>
      <c r="X322" s="388">
        <v>1</v>
      </c>
      <c r="Y322" s="388">
        <v>7</v>
      </c>
      <c r="Z322" s="388">
        <v>0</v>
      </c>
      <c r="AA322" s="388">
        <v>0</v>
      </c>
      <c r="AB322" s="388">
        <v>0</v>
      </c>
      <c r="AC322" s="388">
        <v>36</v>
      </c>
      <c r="AD322" s="388">
        <v>53</v>
      </c>
      <c r="AE322" s="388">
        <v>3.84</v>
      </c>
      <c r="AF322" s="548">
        <v>2.1819999999999999</v>
      </c>
      <c r="AG322" s="557">
        <v>17.2</v>
      </c>
      <c r="AH322" s="557">
        <v>1.2</v>
      </c>
      <c r="AI322" s="557">
        <v>2.5</v>
      </c>
      <c r="AJ322" s="557">
        <v>8.6</v>
      </c>
      <c r="AK322" s="557">
        <v>3.5</v>
      </c>
      <c r="AM322" s="388">
        <v>16</v>
      </c>
      <c r="AN322" s="388">
        <v>0</v>
      </c>
      <c r="AO322" s="388">
        <v>9</v>
      </c>
      <c r="AP322" s="388">
        <v>1</v>
      </c>
      <c r="AQ322" s="388">
        <v>0</v>
      </c>
      <c r="AR322" s="388">
        <v>0</v>
      </c>
      <c r="AS322" s="388">
        <v>3</v>
      </c>
      <c r="AT322" s="388">
        <v>0</v>
      </c>
      <c r="AU322" s="388">
        <v>4</v>
      </c>
      <c r="AV322" s="548">
        <v>0.56299999999999994</v>
      </c>
      <c r="AW322" s="548">
        <v>0.52900000000000003</v>
      </c>
      <c r="AX322" s="548">
        <v>0.625</v>
      </c>
      <c r="AY322" s="548">
        <v>1.1539999999999999</v>
      </c>
      <c r="BA322" s="388">
        <v>17</v>
      </c>
      <c r="BB322" s="388">
        <v>0</v>
      </c>
      <c r="BC322" s="388">
        <v>5</v>
      </c>
      <c r="BD322" s="388">
        <v>3</v>
      </c>
      <c r="BE322" s="388">
        <v>0</v>
      </c>
      <c r="BF322" s="388">
        <v>1</v>
      </c>
      <c r="BG322" s="388">
        <v>3</v>
      </c>
      <c r="BH322" s="388">
        <v>2</v>
      </c>
      <c r="BI322" s="388">
        <v>3</v>
      </c>
      <c r="BJ322" s="548">
        <v>0.29399999999999998</v>
      </c>
      <c r="BK322" s="548">
        <v>0.36799999999999999</v>
      </c>
      <c r="BL322" s="548">
        <v>0.64700000000000002</v>
      </c>
      <c r="BM322" s="548">
        <v>1.0149999999999999</v>
      </c>
    </row>
    <row r="323" spans="1:65">
      <c r="A323" s="272" t="s">
        <v>8241</v>
      </c>
      <c r="B323" s="388" t="s">
        <v>8242</v>
      </c>
      <c r="C323" s="388" t="s">
        <v>10193</v>
      </c>
      <c r="D323" s="388">
        <v>27</v>
      </c>
      <c r="E323" s="388" t="s">
        <v>51</v>
      </c>
      <c r="F323" s="388" t="s">
        <v>52</v>
      </c>
      <c r="G323" s="388" t="s">
        <v>35</v>
      </c>
      <c r="H323" s="388">
        <v>0</v>
      </c>
      <c r="I323" s="388">
        <v>0</v>
      </c>
      <c r="J323" s="548">
        <v>0</v>
      </c>
      <c r="K323" s="556">
        <v>7.36</v>
      </c>
      <c r="L323" s="388">
        <v>14</v>
      </c>
      <c r="M323" s="388">
        <v>0</v>
      </c>
      <c r="N323" s="388">
        <v>3</v>
      </c>
      <c r="O323" s="388">
        <v>0</v>
      </c>
      <c r="P323" s="388">
        <v>0</v>
      </c>
      <c r="Q323" s="388">
        <v>0</v>
      </c>
      <c r="R323" s="557">
        <v>7.3330000000000002</v>
      </c>
      <c r="S323" s="388">
        <v>9</v>
      </c>
      <c r="T323" s="388">
        <v>8</v>
      </c>
      <c r="U323" s="388">
        <v>6</v>
      </c>
      <c r="V323" s="388">
        <v>3</v>
      </c>
      <c r="W323" s="388">
        <v>5</v>
      </c>
      <c r="X323" s="388">
        <v>1</v>
      </c>
      <c r="Y323" s="388">
        <v>8</v>
      </c>
      <c r="Z323" s="388">
        <v>1</v>
      </c>
      <c r="AA323" s="388">
        <v>1</v>
      </c>
      <c r="AB323" s="388">
        <v>0</v>
      </c>
      <c r="AC323" s="388">
        <v>38</v>
      </c>
      <c r="AD323" s="388">
        <v>62</v>
      </c>
      <c r="AE323" s="388">
        <v>8.75</v>
      </c>
      <c r="AF323" s="548">
        <v>1.909</v>
      </c>
      <c r="AG323" s="557">
        <v>11</v>
      </c>
      <c r="AH323" s="557">
        <v>3.7</v>
      </c>
      <c r="AI323" s="557">
        <v>6.1</v>
      </c>
      <c r="AJ323" s="557">
        <v>9.8000000000000007</v>
      </c>
      <c r="AK323" s="557">
        <v>1.6</v>
      </c>
      <c r="AM323" s="388">
        <v>20</v>
      </c>
      <c r="AN323" s="388">
        <v>0</v>
      </c>
      <c r="AO323" s="388">
        <v>5</v>
      </c>
      <c r="AP323" s="388">
        <v>0</v>
      </c>
      <c r="AQ323" s="388">
        <v>0</v>
      </c>
      <c r="AR323" s="388">
        <v>2</v>
      </c>
      <c r="AS323" s="388">
        <v>8</v>
      </c>
      <c r="AT323" s="388">
        <v>2</v>
      </c>
      <c r="AU323" s="388">
        <v>5</v>
      </c>
      <c r="AV323" s="548">
        <v>0.25</v>
      </c>
      <c r="AW323" s="548">
        <v>0.34799999999999998</v>
      </c>
      <c r="AX323" s="548">
        <v>0.55000000000000004</v>
      </c>
      <c r="AY323" s="548">
        <v>0.89800000000000002</v>
      </c>
      <c r="BA323" s="388">
        <v>12</v>
      </c>
      <c r="BB323" s="388">
        <v>0</v>
      </c>
      <c r="BC323" s="388">
        <v>4</v>
      </c>
      <c r="BD323" s="388">
        <v>1</v>
      </c>
      <c r="BE323" s="388">
        <v>0</v>
      </c>
      <c r="BF323" s="388">
        <v>1</v>
      </c>
      <c r="BG323" s="388">
        <v>2</v>
      </c>
      <c r="BH323" s="388">
        <v>3</v>
      </c>
      <c r="BI323" s="388">
        <v>3</v>
      </c>
      <c r="BJ323" s="548">
        <v>0.33300000000000002</v>
      </c>
      <c r="BK323" s="548">
        <v>0.46700000000000003</v>
      </c>
      <c r="BL323" s="548">
        <v>0.66700000000000004</v>
      </c>
      <c r="BM323" s="548">
        <v>1.1339999999999999</v>
      </c>
    </row>
    <row r="324" spans="1:65">
      <c r="A324" s="272" t="s">
        <v>8265</v>
      </c>
      <c r="B324" s="388" t="s">
        <v>8266</v>
      </c>
      <c r="C324" s="388" t="s">
        <v>10193</v>
      </c>
      <c r="D324" s="388">
        <v>26</v>
      </c>
      <c r="E324" s="388" t="s">
        <v>66</v>
      </c>
      <c r="F324" s="388" t="s">
        <v>43</v>
      </c>
      <c r="G324" s="388" t="s">
        <v>35</v>
      </c>
      <c r="H324" s="388">
        <v>0</v>
      </c>
      <c r="I324" s="388">
        <v>0</v>
      </c>
      <c r="J324" s="548">
        <v>0</v>
      </c>
      <c r="K324" s="556">
        <v>1.23</v>
      </c>
      <c r="L324" s="388">
        <v>10</v>
      </c>
      <c r="M324" s="388">
        <v>0</v>
      </c>
      <c r="N324" s="388">
        <v>4</v>
      </c>
      <c r="O324" s="388">
        <v>0</v>
      </c>
      <c r="P324" s="388">
        <v>0</v>
      </c>
      <c r="Q324" s="388">
        <v>0</v>
      </c>
      <c r="R324" s="557">
        <v>7.3330000000000002</v>
      </c>
      <c r="S324" s="388">
        <v>4</v>
      </c>
      <c r="T324" s="388">
        <v>1</v>
      </c>
      <c r="U324" s="388">
        <v>1</v>
      </c>
      <c r="V324" s="388">
        <v>1</v>
      </c>
      <c r="W324" s="388">
        <v>0</v>
      </c>
      <c r="X324" s="388">
        <v>0</v>
      </c>
      <c r="Y324" s="388">
        <v>8</v>
      </c>
      <c r="Z324" s="388">
        <v>0</v>
      </c>
      <c r="AA324" s="388">
        <v>0</v>
      </c>
      <c r="AB324" s="388">
        <v>0</v>
      </c>
      <c r="AC324" s="388">
        <v>27</v>
      </c>
      <c r="AD324" s="388">
        <v>332</v>
      </c>
      <c r="AE324" s="388">
        <v>2.75</v>
      </c>
      <c r="AF324" s="548">
        <v>0.54500000000000004</v>
      </c>
      <c r="AG324" s="557">
        <v>4.9000000000000004</v>
      </c>
      <c r="AH324" s="557">
        <v>1.2</v>
      </c>
      <c r="AI324" s="557">
        <v>0</v>
      </c>
      <c r="AJ324" s="557">
        <v>9.8000000000000007</v>
      </c>
      <c r="AK324" s="557">
        <v>0</v>
      </c>
      <c r="AM324" s="388">
        <v>12</v>
      </c>
      <c r="AN324" s="388">
        <v>0</v>
      </c>
      <c r="AO324" s="388">
        <v>2</v>
      </c>
      <c r="AP324" s="388">
        <v>0</v>
      </c>
      <c r="AQ324" s="388">
        <v>0</v>
      </c>
      <c r="AR324" s="388">
        <v>0</v>
      </c>
      <c r="AS324" s="388">
        <v>1</v>
      </c>
      <c r="AT324" s="388">
        <v>0</v>
      </c>
      <c r="AU324" s="388">
        <v>3</v>
      </c>
      <c r="AV324" s="548">
        <v>0.16700000000000001</v>
      </c>
      <c r="AW324" s="548">
        <v>0.16700000000000001</v>
      </c>
      <c r="AX324" s="548">
        <v>0.16700000000000001</v>
      </c>
      <c r="AY324" s="548">
        <v>0.33400000000000002</v>
      </c>
      <c r="BA324" s="388">
        <v>15</v>
      </c>
      <c r="BB324" s="388">
        <v>0</v>
      </c>
      <c r="BC324" s="388">
        <v>2</v>
      </c>
      <c r="BD324" s="388">
        <v>1</v>
      </c>
      <c r="BE324" s="388">
        <v>0</v>
      </c>
      <c r="BF324" s="388">
        <v>1</v>
      </c>
      <c r="BG324" s="388">
        <v>1</v>
      </c>
      <c r="BH324" s="388">
        <v>0</v>
      </c>
      <c r="BI324" s="388">
        <v>5</v>
      </c>
      <c r="BJ324" s="548">
        <v>0.13300000000000001</v>
      </c>
      <c r="BK324" s="548">
        <v>0.13300000000000001</v>
      </c>
      <c r="BL324" s="548">
        <v>0.4</v>
      </c>
      <c r="BM324" s="548">
        <v>0.53300000000000003</v>
      </c>
    </row>
    <row r="325" spans="1:65">
      <c r="A325" s="272" t="s">
        <v>8120</v>
      </c>
      <c r="B325" s="388" t="s">
        <v>8121</v>
      </c>
      <c r="C325" s="388" t="s">
        <v>10193</v>
      </c>
      <c r="D325" s="388">
        <v>29</v>
      </c>
      <c r="E325" s="388" t="s">
        <v>51</v>
      </c>
      <c r="F325" s="388" t="s">
        <v>52</v>
      </c>
      <c r="G325" s="388" t="s">
        <v>35</v>
      </c>
      <c r="H325" s="388">
        <v>0</v>
      </c>
      <c r="I325" s="388">
        <v>0</v>
      </c>
      <c r="J325" s="548">
        <v>0</v>
      </c>
      <c r="K325" s="556">
        <v>8.59</v>
      </c>
      <c r="L325" s="388">
        <v>8</v>
      </c>
      <c r="M325" s="388">
        <v>0</v>
      </c>
      <c r="N325" s="388">
        <v>1</v>
      </c>
      <c r="O325" s="388">
        <v>0</v>
      </c>
      <c r="P325" s="388">
        <v>0</v>
      </c>
      <c r="Q325" s="388">
        <v>0</v>
      </c>
      <c r="R325" s="557">
        <v>7.3330000000000002</v>
      </c>
      <c r="S325" s="388">
        <v>11</v>
      </c>
      <c r="T325" s="388">
        <v>7</v>
      </c>
      <c r="U325" s="388">
        <v>7</v>
      </c>
      <c r="V325" s="388">
        <v>2</v>
      </c>
      <c r="W325" s="388">
        <v>7</v>
      </c>
      <c r="X325" s="388">
        <v>0</v>
      </c>
      <c r="Y325" s="388">
        <v>4</v>
      </c>
      <c r="Z325" s="388">
        <v>0</v>
      </c>
      <c r="AA325" s="388">
        <v>0</v>
      </c>
      <c r="AB325" s="388">
        <v>2</v>
      </c>
      <c r="AC325" s="388">
        <v>38</v>
      </c>
      <c r="AD325" s="388">
        <v>51</v>
      </c>
      <c r="AE325" s="388">
        <v>8.48</v>
      </c>
      <c r="AF325" s="548">
        <v>2.4550000000000001</v>
      </c>
      <c r="AG325" s="557">
        <v>13.5</v>
      </c>
      <c r="AH325" s="557">
        <v>2.5</v>
      </c>
      <c r="AI325" s="557">
        <v>8.6</v>
      </c>
      <c r="AJ325" s="557">
        <v>4.9000000000000004</v>
      </c>
      <c r="AK325" s="557">
        <v>0.56999999999999995</v>
      </c>
      <c r="AM325" s="388">
        <v>9</v>
      </c>
      <c r="AN325" s="388">
        <v>0</v>
      </c>
      <c r="AO325" s="388">
        <v>2</v>
      </c>
      <c r="AP325" s="388">
        <v>1</v>
      </c>
      <c r="AQ325" s="388">
        <v>0</v>
      </c>
      <c r="AR325" s="388">
        <v>0</v>
      </c>
      <c r="AS325" s="388">
        <v>3</v>
      </c>
      <c r="AT325" s="388">
        <v>3</v>
      </c>
      <c r="AU325" s="388">
        <v>2</v>
      </c>
      <c r="AV325" s="548">
        <v>0.222</v>
      </c>
      <c r="AW325" s="548">
        <v>0.41699999999999998</v>
      </c>
      <c r="AX325" s="548">
        <v>0.33300000000000002</v>
      </c>
      <c r="AY325" s="548">
        <v>0.75</v>
      </c>
      <c r="BA325" s="388">
        <v>22</v>
      </c>
      <c r="BB325" s="388">
        <v>0</v>
      </c>
      <c r="BC325" s="388">
        <v>9</v>
      </c>
      <c r="BD325" s="388">
        <v>5</v>
      </c>
      <c r="BE325" s="388">
        <v>0</v>
      </c>
      <c r="BF325" s="388">
        <v>2</v>
      </c>
      <c r="BG325" s="388">
        <v>10</v>
      </c>
      <c r="BH325" s="388">
        <v>4</v>
      </c>
      <c r="BI325" s="388">
        <v>2</v>
      </c>
      <c r="BJ325" s="548">
        <v>0.40899999999999997</v>
      </c>
      <c r="BK325" s="548">
        <v>0.5</v>
      </c>
      <c r="BL325" s="548">
        <v>0.90900000000000003</v>
      </c>
      <c r="BM325" s="548">
        <v>1.409</v>
      </c>
    </row>
    <row r="326" spans="1:65">
      <c r="A326" s="272" t="s">
        <v>8471</v>
      </c>
      <c r="B326" s="388" t="s">
        <v>8472</v>
      </c>
      <c r="C326" s="388" t="s">
        <v>10193</v>
      </c>
      <c r="D326" s="388">
        <v>25</v>
      </c>
      <c r="E326" s="388" t="s">
        <v>38</v>
      </c>
      <c r="F326" s="388" t="s">
        <v>34</v>
      </c>
      <c r="G326" s="388" t="s">
        <v>10</v>
      </c>
      <c r="H326" s="388">
        <v>0</v>
      </c>
      <c r="I326" s="388">
        <v>0</v>
      </c>
      <c r="J326" s="548">
        <v>0</v>
      </c>
      <c r="K326" s="556">
        <v>10.29</v>
      </c>
      <c r="L326" s="388">
        <v>8</v>
      </c>
      <c r="M326" s="388">
        <v>0</v>
      </c>
      <c r="N326" s="388">
        <v>4</v>
      </c>
      <c r="O326" s="388">
        <v>0</v>
      </c>
      <c r="P326" s="388">
        <v>0</v>
      </c>
      <c r="Q326" s="388">
        <v>0</v>
      </c>
      <c r="R326" s="557">
        <v>7</v>
      </c>
      <c r="S326" s="388">
        <v>9</v>
      </c>
      <c r="T326" s="388">
        <v>8</v>
      </c>
      <c r="U326" s="388">
        <v>8</v>
      </c>
      <c r="V326" s="388">
        <v>1</v>
      </c>
      <c r="W326" s="388">
        <v>3</v>
      </c>
      <c r="X326" s="388">
        <v>0</v>
      </c>
      <c r="Y326" s="388">
        <v>7</v>
      </c>
      <c r="Z326" s="388">
        <v>1</v>
      </c>
      <c r="AA326" s="388">
        <v>0</v>
      </c>
      <c r="AB326" s="388">
        <v>1</v>
      </c>
      <c r="AC326" s="388">
        <v>34</v>
      </c>
      <c r="AD326" s="388">
        <v>42</v>
      </c>
      <c r="AE326" s="388">
        <v>4.7300000000000004</v>
      </c>
      <c r="AF326" s="548">
        <v>1.714</v>
      </c>
      <c r="AG326" s="557">
        <v>11.6</v>
      </c>
      <c r="AH326" s="557">
        <v>1.3</v>
      </c>
      <c r="AI326" s="557">
        <v>3.9</v>
      </c>
      <c r="AJ326" s="557">
        <v>9</v>
      </c>
      <c r="AK326" s="557">
        <v>2.33</v>
      </c>
      <c r="AM326" s="388">
        <v>11</v>
      </c>
      <c r="AN326" s="388">
        <v>0</v>
      </c>
      <c r="AO326" s="388">
        <v>3</v>
      </c>
      <c r="AP326" s="388">
        <v>0</v>
      </c>
      <c r="AQ326" s="388">
        <v>1</v>
      </c>
      <c r="AR326" s="388">
        <v>1</v>
      </c>
      <c r="AS326" s="388">
        <v>2</v>
      </c>
      <c r="AT326" s="388">
        <v>1</v>
      </c>
      <c r="AU326" s="388">
        <v>2</v>
      </c>
      <c r="AV326" s="548">
        <v>0.27300000000000002</v>
      </c>
      <c r="AW326" s="548">
        <v>0.38500000000000001</v>
      </c>
      <c r="AX326" s="548">
        <v>0.72699999999999998</v>
      </c>
      <c r="AY326" s="548">
        <v>1.1120000000000001</v>
      </c>
      <c r="BA326" s="388">
        <v>19</v>
      </c>
      <c r="BB326" s="388">
        <v>0</v>
      </c>
      <c r="BC326" s="388">
        <v>6</v>
      </c>
      <c r="BD326" s="388">
        <v>3</v>
      </c>
      <c r="BE326" s="388">
        <v>0</v>
      </c>
      <c r="BF326" s="388">
        <v>0</v>
      </c>
      <c r="BG326" s="388">
        <v>4</v>
      </c>
      <c r="BH326" s="388">
        <v>2</v>
      </c>
      <c r="BI326" s="388">
        <v>5</v>
      </c>
      <c r="BJ326" s="548">
        <v>0.316</v>
      </c>
      <c r="BK326" s="548">
        <v>0.38100000000000001</v>
      </c>
      <c r="BL326" s="548">
        <v>0.47399999999999998</v>
      </c>
      <c r="BM326" s="548">
        <v>0.85499999999999998</v>
      </c>
    </row>
    <row r="327" spans="1:65">
      <c r="A327" s="272" t="s">
        <v>6585</v>
      </c>
      <c r="B327" s="388" t="s">
        <v>7390</v>
      </c>
      <c r="C327" s="388" t="s">
        <v>10193</v>
      </c>
      <c r="D327" s="388">
        <v>26</v>
      </c>
      <c r="E327" s="388" t="s">
        <v>48</v>
      </c>
      <c r="F327" s="388" t="s">
        <v>43</v>
      </c>
      <c r="G327" s="388" t="s">
        <v>10</v>
      </c>
      <c r="H327" s="388">
        <v>0</v>
      </c>
      <c r="I327" s="388">
        <v>1</v>
      </c>
      <c r="J327" s="548">
        <v>0</v>
      </c>
      <c r="K327" s="556">
        <v>5.14</v>
      </c>
      <c r="L327" s="388">
        <v>7</v>
      </c>
      <c r="M327" s="388">
        <v>0</v>
      </c>
      <c r="N327" s="388">
        <v>5</v>
      </c>
      <c r="O327" s="388">
        <v>0</v>
      </c>
      <c r="P327" s="388">
        <v>0</v>
      </c>
      <c r="Q327" s="388">
        <v>0</v>
      </c>
      <c r="R327" s="557">
        <v>7</v>
      </c>
      <c r="S327" s="388">
        <v>8</v>
      </c>
      <c r="T327" s="388">
        <v>4</v>
      </c>
      <c r="U327" s="388">
        <v>4</v>
      </c>
      <c r="V327" s="388">
        <v>1</v>
      </c>
      <c r="W327" s="388">
        <v>2</v>
      </c>
      <c r="X327" s="388">
        <v>0</v>
      </c>
      <c r="Y327" s="388">
        <v>6</v>
      </c>
      <c r="Z327" s="388">
        <v>0</v>
      </c>
      <c r="AA327" s="388">
        <v>0</v>
      </c>
      <c r="AB327" s="388">
        <v>1</v>
      </c>
      <c r="AC327" s="388">
        <v>30</v>
      </c>
      <c r="AD327" s="388">
        <v>88</v>
      </c>
      <c r="AE327" s="388">
        <v>4.16</v>
      </c>
      <c r="AF327" s="548">
        <v>1.429</v>
      </c>
      <c r="AG327" s="557">
        <v>10.3</v>
      </c>
      <c r="AH327" s="557">
        <v>1.3</v>
      </c>
      <c r="AI327" s="557">
        <v>2.6</v>
      </c>
      <c r="AJ327" s="557">
        <v>7.7</v>
      </c>
      <c r="AK327" s="557">
        <v>3</v>
      </c>
      <c r="AM327" s="388">
        <v>10</v>
      </c>
      <c r="AN327" s="388">
        <v>0</v>
      </c>
      <c r="AO327" s="388">
        <v>4</v>
      </c>
      <c r="AP327" s="388">
        <v>1</v>
      </c>
      <c r="AQ327" s="388">
        <v>0</v>
      </c>
      <c r="AR327" s="388">
        <v>1</v>
      </c>
      <c r="AS327" s="388">
        <v>3</v>
      </c>
      <c r="AT327" s="388">
        <v>0</v>
      </c>
      <c r="AU327" s="388">
        <v>2</v>
      </c>
      <c r="AV327" s="548">
        <v>0.4</v>
      </c>
      <c r="AW327" s="548">
        <v>0.4</v>
      </c>
      <c r="AX327" s="548">
        <v>0.8</v>
      </c>
      <c r="AY327" s="548">
        <v>1.2</v>
      </c>
      <c r="BA327" s="388">
        <v>18</v>
      </c>
      <c r="BB327" s="388">
        <v>0</v>
      </c>
      <c r="BC327" s="388">
        <v>4</v>
      </c>
      <c r="BD327" s="388">
        <v>0</v>
      </c>
      <c r="BE327" s="388">
        <v>1</v>
      </c>
      <c r="BF327" s="388">
        <v>0</v>
      </c>
      <c r="BG327" s="388">
        <v>0</v>
      </c>
      <c r="BH327" s="388">
        <v>2</v>
      </c>
      <c r="BI327" s="388">
        <v>4</v>
      </c>
      <c r="BJ327" s="548">
        <v>0.222</v>
      </c>
      <c r="BK327" s="548">
        <v>0.3</v>
      </c>
      <c r="BL327" s="548">
        <v>0.33300000000000002</v>
      </c>
      <c r="BM327" s="548">
        <v>0.63300000000000001</v>
      </c>
    </row>
    <row r="328" spans="1:65">
      <c r="A328" s="272" t="s">
        <v>10556</v>
      </c>
      <c r="B328" s="388" t="s">
        <v>10557</v>
      </c>
      <c r="C328" s="388" t="s">
        <v>10193</v>
      </c>
      <c r="D328" s="388">
        <v>24</v>
      </c>
      <c r="E328" s="388" t="s">
        <v>58</v>
      </c>
      <c r="F328" s="388" t="s">
        <v>34</v>
      </c>
      <c r="G328" s="388" t="s">
        <v>35</v>
      </c>
      <c r="H328" s="388">
        <v>0</v>
      </c>
      <c r="I328" s="388">
        <v>1</v>
      </c>
      <c r="J328" s="548">
        <v>0</v>
      </c>
      <c r="K328" s="556">
        <v>5.14</v>
      </c>
      <c r="L328" s="388">
        <v>11</v>
      </c>
      <c r="M328" s="388">
        <v>0</v>
      </c>
      <c r="N328" s="388">
        <v>1</v>
      </c>
      <c r="O328" s="388">
        <v>0</v>
      </c>
      <c r="P328" s="388">
        <v>0</v>
      </c>
      <c r="Q328" s="388">
        <v>0</v>
      </c>
      <c r="R328" s="557">
        <v>7</v>
      </c>
      <c r="S328" s="388">
        <v>6</v>
      </c>
      <c r="T328" s="388">
        <v>4</v>
      </c>
      <c r="U328" s="388">
        <v>4</v>
      </c>
      <c r="V328" s="388">
        <v>0</v>
      </c>
      <c r="W328" s="388">
        <v>4</v>
      </c>
      <c r="X328" s="388">
        <v>0</v>
      </c>
      <c r="Y328" s="388">
        <v>9</v>
      </c>
      <c r="Z328" s="388">
        <v>1</v>
      </c>
      <c r="AA328" s="388">
        <v>0</v>
      </c>
      <c r="AB328" s="388">
        <v>1</v>
      </c>
      <c r="AC328" s="388">
        <v>31</v>
      </c>
      <c r="AD328" s="388">
        <v>86</v>
      </c>
      <c r="AE328" s="388">
        <v>2.73</v>
      </c>
      <c r="AF328" s="548">
        <v>1.429</v>
      </c>
      <c r="AG328" s="557">
        <v>7.7</v>
      </c>
      <c r="AH328" s="557">
        <v>0</v>
      </c>
      <c r="AI328" s="557">
        <v>5.0999999999999996</v>
      </c>
      <c r="AJ328" s="557">
        <v>11.6</v>
      </c>
      <c r="AK328" s="557">
        <v>2.25</v>
      </c>
      <c r="AM328" s="388">
        <v>11</v>
      </c>
      <c r="AN328" s="388">
        <v>0</v>
      </c>
      <c r="AO328" s="388">
        <v>2</v>
      </c>
      <c r="AP328" s="388">
        <v>0</v>
      </c>
      <c r="AQ328" s="388">
        <v>0</v>
      </c>
      <c r="AR328" s="388">
        <v>0</v>
      </c>
      <c r="AS328" s="388">
        <v>1</v>
      </c>
      <c r="AT328" s="388">
        <v>1</v>
      </c>
      <c r="AU328" s="388">
        <v>5</v>
      </c>
      <c r="AV328" s="548">
        <v>0.182</v>
      </c>
      <c r="AW328" s="548">
        <v>0.25</v>
      </c>
      <c r="AX328" s="548">
        <v>0.182</v>
      </c>
      <c r="AY328" s="548">
        <v>0.432</v>
      </c>
      <c r="BA328" s="388">
        <v>15</v>
      </c>
      <c r="BB328" s="388">
        <v>0</v>
      </c>
      <c r="BC328" s="388">
        <v>4</v>
      </c>
      <c r="BD328" s="388">
        <v>0</v>
      </c>
      <c r="BE328" s="388">
        <v>0</v>
      </c>
      <c r="BF328" s="388">
        <v>0</v>
      </c>
      <c r="BG328" s="388">
        <v>2</v>
      </c>
      <c r="BH328" s="388">
        <v>3</v>
      </c>
      <c r="BI328" s="388">
        <v>4</v>
      </c>
      <c r="BJ328" s="548">
        <v>0.26700000000000002</v>
      </c>
      <c r="BK328" s="548">
        <v>0.42099999999999999</v>
      </c>
      <c r="BL328" s="548">
        <v>0.26700000000000002</v>
      </c>
      <c r="BM328" s="548">
        <v>0.68799999999999994</v>
      </c>
    </row>
    <row r="329" spans="1:65">
      <c r="A329" s="272" t="s">
        <v>8418</v>
      </c>
      <c r="B329" s="388" t="s">
        <v>8419</v>
      </c>
      <c r="C329" s="388" t="s">
        <v>10193</v>
      </c>
      <c r="D329" s="388">
        <v>28</v>
      </c>
      <c r="E329" s="388" t="s">
        <v>82</v>
      </c>
      <c r="F329" s="388" t="s">
        <v>34</v>
      </c>
      <c r="G329" s="388" t="s">
        <v>10</v>
      </c>
      <c r="H329" s="388">
        <v>0</v>
      </c>
      <c r="I329" s="388">
        <v>0</v>
      </c>
      <c r="J329" s="548">
        <v>0</v>
      </c>
      <c r="K329" s="556">
        <v>7.71</v>
      </c>
      <c r="L329" s="388">
        <v>10</v>
      </c>
      <c r="M329" s="388">
        <v>0</v>
      </c>
      <c r="N329" s="388">
        <v>1</v>
      </c>
      <c r="O329" s="388">
        <v>0</v>
      </c>
      <c r="P329" s="388">
        <v>0</v>
      </c>
      <c r="Q329" s="388">
        <v>0</v>
      </c>
      <c r="R329" s="557">
        <v>7</v>
      </c>
      <c r="S329" s="388">
        <v>12</v>
      </c>
      <c r="T329" s="388">
        <v>6</v>
      </c>
      <c r="U329" s="388">
        <v>6</v>
      </c>
      <c r="V329" s="388">
        <v>0</v>
      </c>
      <c r="W329" s="388">
        <v>4</v>
      </c>
      <c r="X329" s="388">
        <v>0</v>
      </c>
      <c r="Y329" s="388">
        <v>9</v>
      </c>
      <c r="Z329" s="388">
        <v>1</v>
      </c>
      <c r="AA329" s="388">
        <v>0</v>
      </c>
      <c r="AB329" s="388">
        <v>1</v>
      </c>
      <c r="AC329" s="388">
        <v>37</v>
      </c>
      <c r="AD329" s="388">
        <v>59</v>
      </c>
      <c r="AE329" s="388">
        <v>2.73</v>
      </c>
      <c r="AF329" s="548">
        <v>2.286</v>
      </c>
      <c r="AG329" s="557">
        <v>15.4</v>
      </c>
      <c r="AH329" s="557">
        <v>0</v>
      </c>
      <c r="AI329" s="557">
        <v>5.0999999999999996</v>
      </c>
      <c r="AJ329" s="557">
        <v>11.6</v>
      </c>
      <c r="AK329" s="557">
        <v>2.25</v>
      </c>
      <c r="AM329" s="388">
        <v>13</v>
      </c>
      <c r="AN329" s="388">
        <v>0</v>
      </c>
      <c r="AO329" s="388">
        <v>4</v>
      </c>
      <c r="AP329" s="388">
        <v>0</v>
      </c>
      <c r="AQ329" s="388">
        <v>0</v>
      </c>
      <c r="AR329" s="388">
        <v>0</v>
      </c>
      <c r="AS329" s="388">
        <v>1</v>
      </c>
      <c r="AT329" s="388">
        <v>1</v>
      </c>
      <c r="AU329" s="388">
        <v>5</v>
      </c>
      <c r="AV329" s="548">
        <v>0.308</v>
      </c>
      <c r="AW329" s="548">
        <v>0.35699999999999998</v>
      </c>
      <c r="AX329" s="548">
        <v>0.308</v>
      </c>
      <c r="AY329" s="548">
        <v>0.66500000000000004</v>
      </c>
      <c r="BA329" s="388">
        <v>19</v>
      </c>
      <c r="BB329" s="388">
        <v>0</v>
      </c>
      <c r="BC329" s="388">
        <v>8</v>
      </c>
      <c r="BD329" s="388">
        <v>1</v>
      </c>
      <c r="BE329" s="388">
        <v>0</v>
      </c>
      <c r="BF329" s="388">
        <v>0</v>
      </c>
      <c r="BG329" s="388">
        <v>4</v>
      </c>
      <c r="BH329" s="388">
        <v>3</v>
      </c>
      <c r="BI329" s="388">
        <v>4</v>
      </c>
      <c r="BJ329" s="548">
        <v>0.42099999999999999</v>
      </c>
      <c r="BK329" s="548">
        <v>0.52200000000000002</v>
      </c>
      <c r="BL329" s="548">
        <v>0.47399999999999998</v>
      </c>
      <c r="BM329" s="548">
        <v>0.996</v>
      </c>
    </row>
    <row r="330" spans="1:65">
      <c r="A330" s="272" t="s">
        <v>8228</v>
      </c>
      <c r="B330" s="388" t="s">
        <v>8229</v>
      </c>
      <c r="C330" s="388" t="s">
        <v>10193</v>
      </c>
      <c r="D330" s="388">
        <v>28</v>
      </c>
      <c r="E330" s="388" t="s">
        <v>124</v>
      </c>
      <c r="F330" s="388" t="s">
        <v>43</v>
      </c>
      <c r="G330" s="388" t="s">
        <v>35</v>
      </c>
      <c r="H330" s="388">
        <v>0</v>
      </c>
      <c r="I330" s="388">
        <v>1</v>
      </c>
      <c r="J330" s="548">
        <v>0</v>
      </c>
      <c r="K330" s="556">
        <v>6.43</v>
      </c>
      <c r="L330" s="388">
        <v>8</v>
      </c>
      <c r="M330" s="388">
        <v>0</v>
      </c>
      <c r="N330" s="388">
        <v>1</v>
      </c>
      <c r="O330" s="388">
        <v>0</v>
      </c>
      <c r="P330" s="388">
        <v>0</v>
      </c>
      <c r="Q330" s="388">
        <v>0</v>
      </c>
      <c r="R330" s="557">
        <v>7</v>
      </c>
      <c r="S330" s="388">
        <v>7</v>
      </c>
      <c r="T330" s="388">
        <v>5</v>
      </c>
      <c r="U330" s="388">
        <v>5</v>
      </c>
      <c r="V330" s="388">
        <v>2</v>
      </c>
      <c r="W330" s="388">
        <v>4</v>
      </c>
      <c r="X330" s="388">
        <v>0</v>
      </c>
      <c r="Y330" s="388">
        <v>8</v>
      </c>
      <c r="Z330" s="388">
        <v>0</v>
      </c>
      <c r="AA330" s="388">
        <v>0</v>
      </c>
      <c r="AB330" s="388">
        <v>0</v>
      </c>
      <c r="AC330" s="388">
        <v>32</v>
      </c>
      <c r="AD330" s="388">
        <v>60</v>
      </c>
      <c r="AE330" s="388">
        <v>6.3</v>
      </c>
      <c r="AF330" s="548">
        <v>1.571</v>
      </c>
      <c r="AG330" s="557">
        <v>9</v>
      </c>
      <c r="AH330" s="557">
        <v>2.6</v>
      </c>
      <c r="AI330" s="557">
        <v>5.0999999999999996</v>
      </c>
      <c r="AJ330" s="557">
        <v>10.3</v>
      </c>
      <c r="AK330" s="557">
        <v>2</v>
      </c>
      <c r="AM330" s="388">
        <v>9</v>
      </c>
      <c r="AN330" s="388">
        <v>0</v>
      </c>
      <c r="AO330" s="388">
        <v>3</v>
      </c>
      <c r="AP330" s="388">
        <v>1</v>
      </c>
      <c r="AQ330" s="388">
        <v>0</v>
      </c>
      <c r="AR330" s="388">
        <v>1</v>
      </c>
      <c r="AS330" s="388">
        <v>3</v>
      </c>
      <c r="AT330" s="388">
        <v>1</v>
      </c>
      <c r="AU330" s="388">
        <v>2</v>
      </c>
      <c r="AV330" s="548">
        <v>0.33300000000000002</v>
      </c>
      <c r="AW330" s="548">
        <v>0.4</v>
      </c>
      <c r="AX330" s="548">
        <v>0.77800000000000002</v>
      </c>
      <c r="AY330" s="548">
        <v>1.1779999999999999</v>
      </c>
      <c r="BA330" s="388">
        <v>19</v>
      </c>
      <c r="BB330" s="388">
        <v>0</v>
      </c>
      <c r="BC330" s="388">
        <v>4</v>
      </c>
      <c r="BD330" s="388">
        <v>1</v>
      </c>
      <c r="BE330" s="388">
        <v>0</v>
      </c>
      <c r="BF330" s="388">
        <v>1</v>
      </c>
      <c r="BG330" s="388">
        <v>1</v>
      </c>
      <c r="BH330" s="388">
        <v>3</v>
      </c>
      <c r="BI330" s="388">
        <v>6</v>
      </c>
      <c r="BJ330" s="548">
        <v>0.21099999999999999</v>
      </c>
      <c r="BK330" s="548">
        <v>0.318</v>
      </c>
      <c r="BL330" s="548">
        <v>0.42099999999999999</v>
      </c>
      <c r="BM330" s="548">
        <v>0.73899999999999999</v>
      </c>
    </row>
    <row r="331" spans="1:65">
      <c r="A331" s="272" t="s">
        <v>10558</v>
      </c>
      <c r="B331" s="388" t="s">
        <v>10559</v>
      </c>
      <c r="C331" s="388" t="s">
        <v>10193</v>
      </c>
      <c r="D331" s="388">
        <v>25</v>
      </c>
      <c r="E331" s="388" t="s">
        <v>100</v>
      </c>
      <c r="F331" s="388" t="s">
        <v>43</v>
      </c>
      <c r="G331" s="388" t="s">
        <v>10</v>
      </c>
      <c r="H331" s="388">
        <v>0</v>
      </c>
      <c r="I331" s="388">
        <v>0</v>
      </c>
      <c r="J331" s="548">
        <v>0</v>
      </c>
      <c r="K331" s="556">
        <v>24.43</v>
      </c>
      <c r="L331" s="388">
        <v>8</v>
      </c>
      <c r="M331" s="388">
        <v>0</v>
      </c>
      <c r="N331" s="388">
        <v>2</v>
      </c>
      <c r="O331" s="388">
        <v>0</v>
      </c>
      <c r="P331" s="388">
        <v>0</v>
      </c>
      <c r="Q331" s="388">
        <v>0</v>
      </c>
      <c r="R331" s="557">
        <v>7</v>
      </c>
      <c r="S331" s="388">
        <v>13</v>
      </c>
      <c r="T331" s="388">
        <v>19</v>
      </c>
      <c r="U331" s="388">
        <v>19</v>
      </c>
      <c r="V331" s="388">
        <v>4</v>
      </c>
      <c r="W331" s="388">
        <v>12</v>
      </c>
      <c r="X331" s="388">
        <v>1</v>
      </c>
      <c r="Y331" s="388">
        <v>7</v>
      </c>
      <c r="Z331" s="388">
        <v>0</v>
      </c>
      <c r="AA331" s="388">
        <v>0</v>
      </c>
      <c r="AB331" s="388">
        <v>0</v>
      </c>
      <c r="AC331" s="388">
        <v>45</v>
      </c>
      <c r="AD331" s="388">
        <v>18</v>
      </c>
      <c r="AE331" s="388">
        <v>13.73</v>
      </c>
      <c r="AF331" s="548">
        <v>3.5710000000000002</v>
      </c>
      <c r="AG331" s="557">
        <v>16.7</v>
      </c>
      <c r="AH331" s="557">
        <v>5.0999999999999996</v>
      </c>
      <c r="AI331" s="557">
        <v>15.4</v>
      </c>
      <c r="AJ331" s="557">
        <v>9</v>
      </c>
      <c r="AK331" s="557">
        <v>0.57999999999999996</v>
      </c>
      <c r="AM331" s="388">
        <v>17</v>
      </c>
      <c r="AN331" s="388">
        <v>0</v>
      </c>
      <c r="AO331" s="388">
        <v>8</v>
      </c>
      <c r="AP331" s="388">
        <v>2</v>
      </c>
      <c r="AQ331" s="388">
        <v>0</v>
      </c>
      <c r="AR331" s="388">
        <v>2</v>
      </c>
      <c r="AS331" s="388">
        <v>12</v>
      </c>
      <c r="AT331" s="388">
        <v>9</v>
      </c>
      <c r="AU331" s="388">
        <v>3</v>
      </c>
      <c r="AV331" s="548">
        <v>0.47099999999999997</v>
      </c>
      <c r="AW331" s="548">
        <v>0.63</v>
      </c>
      <c r="AX331" s="548">
        <v>0.94099999999999995</v>
      </c>
      <c r="AY331" s="548">
        <v>1.571</v>
      </c>
      <c r="BA331" s="388">
        <v>15</v>
      </c>
      <c r="BB331" s="388">
        <v>0</v>
      </c>
      <c r="BC331" s="388">
        <v>5</v>
      </c>
      <c r="BD331" s="388">
        <v>2</v>
      </c>
      <c r="BE331" s="388">
        <v>0</v>
      </c>
      <c r="BF331" s="388">
        <v>2</v>
      </c>
      <c r="BG331" s="388">
        <v>9</v>
      </c>
      <c r="BH331" s="388">
        <v>3</v>
      </c>
      <c r="BI331" s="388">
        <v>4</v>
      </c>
      <c r="BJ331" s="548">
        <v>0.33300000000000002</v>
      </c>
      <c r="BK331" s="548">
        <v>0.44400000000000001</v>
      </c>
      <c r="BL331" s="548">
        <v>0.86699999999999999</v>
      </c>
      <c r="BM331" s="548">
        <v>1.3109999999999999</v>
      </c>
    </row>
    <row r="332" spans="1:65">
      <c r="A332" s="272" t="s">
        <v>10560</v>
      </c>
      <c r="B332" s="388" t="s">
        <v>10561</v>
      </c>
      <c r="C332" s="388" t="s">
        <v>10193</v>
      </c>
      <c r="D332" s="388">
        <v>26</v>
      </c>
      <c r="E332" s="388" t="s">
        <v>128</v>
      </c>
      <c r="F332" s="388" t="s">
        <v>43</v>
      </c>
      <c r="G332" s="388" t="s">
        <v>35</v>
      </c>
      <c r="H332" s="388">
        <v>0</v>
      </c>
      <c r="I332" s="388">
        <v>0</v>
      </c>
      <c r="J332" s="548">
        <v>0</v>
      </c>
      <c r="K332" s="556">
        <v>1.29</v>
      </c>
      <c r="L332" s="388">
        <v>5</v>
      </c>
      <c r="M332" s="388">
        <v>0</v>
      </c>
      <c r="N332" s="388">
        <v>0</v>
      </c>
      <c r="O332" s="388">
        <v>0</v>
      </c>
      <c r="P332" s="388">
        <v>0</v>
      </c>
      <c r="Q332" s="388">
        <v>0</v>
      </c>
      <c r="R332" s="557">
        <v>7</v>
      </c>
      <c r="S332" s="388">
        <v>3</v>
      </c>
      <c r="T332" s="388">
        <v>1</v>
      </c>
      <c r="U332" s="388">
        <v>1</v>
      </c>
      <c r="V332" s="388">
        <v>1</v>
      </c>
      <c r="W332" s="388">
        <v>0</v>
      </c>
      <c r="X332" s="388">
        <v>0</v>
      </c>
      <c r="Y332" s="388">
        <v>10</v>
      </c>
      <c r="Z332" s="388">
        <v>0</v>
      </c>
      <c r="AA332" s="388">
        <v>0</v>
      </c>
      <c r="AB332" s="388">
        <v>0</v>
      </c>
      <c r="AC332" s="388">
        <v>24</v>
      </c>
      <c r="AD332" s="388">
        <v>315</v>
      </c>
      <c r="AE332" s="388">
        <v>2.16</v>
      </c>
      <c r="AF332" s="548">
        <v>0.42899999999999999</v>
      </c>
      <c r="AG332" s="557">
        <v>3.9</v>
      </c>
      <c r="AH332" s="557">
        <v>1.3</v>
      </c>
      <c r="AI332" s="557">
        <v>0</v>
      </c>
      <c r="AJ332" s="557">
        <v>12.9</v>
      </c>
      <c r="AK332" s="557">
        <v>0</v>
      </c>
      <c r="AM332" s="388">
        <v>12</v>
      </c>
      <c r="AN332" s="388">
        <v>0</v>
      </c>
      <c r="AO332" s="388">
        <v>1</v>
      </c>
      <c r="AP332" s="388">
        <v>1</v>
      </c>
      <c r="AQ332" s="388">
        <v>0</v>
      </c>
      <c r="AR332" s="388">
        <v>0</v>
      </c>
      <c r="AS332" s="388">
        <v>0</v>
      </c>
      <c r="AT332" s="388">
        <v>0</v>
      </c>
      <c r="AU332" s="388">
        <v>5</v>
      </c>
      <c r="AV332" s="548">
        <v>8.3000000000000004E-2</v>
      </c>
      <c r="AW332" s="548">
        <v>8.3000000000000004E-2</v>
      </c>
      <c r="AX332" s="548">
        <v>0.16700000000000001</v>
      </c>
      <c r="AY332" s="548">
        <v>0.25</v>
      </c>
      <c r="BA332" s="388">
        <v>12</v>
      </c>
      <c r="BB332" s="388">
        <v>0</v>
      </c>
      <c r="BC332" s="388">
        <v>2</v>
      </c>
      <c r="BD332" s="388">
        <v>0</v>
      </c>
      <c r="BE332" s="388">
        <v>0</v>
      </c>
      <c r="BF332" s="388">
        <v>1</v>
      </c>
      <c r="BG332" s="388">
        <v>1</v>
      </c>
      <c r="BH332" s="388">
        <v>0</v>
      </c>
      <c r="BI332" s="388">
        <v>5</v>
      </c>
      <c r="BJ332" s="548">
        <v>0.16700000000000001</v>
      </c>
      <c r="BK332" s="548">
        <v>0.16700000000000001</v>
      </c>
      <c r="BL332" s="548">
        <v>0.41699999999999998</v>
      </c>
      <c r="BM332" s="548">
        <v>0.58399999999999996</v>
      </c>
    </row>
    <row r="333" spans="1:65">
      <c r="A333" s="272" t="s">
        <v>10562</v>
      </c>
      <c r="B333" s="388" t="s">
        <v>10563</v>
      </c>
      <c r="C333" s="388" t="s">
        <v>10193</v>
      </c>
      <c r="D333" s="388">
        <v>20</v>
      </c>
      <c r="E333" s="388" t="s">
        <v>56</v>
      </c>
      <c r="F333" s="388" t="s">
        <v>43</v>
      </c>
      <c r="G333" s="388" t="s">
        <v>10</v>
      </c>
      <c r="H333" s="388">
        <v>1</v>
      </c>
      <c r="I333" s="388">
        <v>0</v>
      </c>
      <c r="J333" s="548">
        <v>1</v>
      </c>
      <c r="K333" s="556">
        <v>6.43</v>
      </c>
      <c r="L333" s="388">
        <v>3</v>
      </c>
      <c r="M333" s="388">
        <v>1</v>
      </c>
      <c r="N333" s="388">
        <v>2</v>
      </c>
      <c r="O333" s="388">
        <v>0</v>
      </c>
      <c r="P333" s="388">
        <v>0</v>
      </c>
      <c r="Q333" s="388">
        <v>0</v>
      </c>
      <c r="R333" s="557">
        <v>7</v>
      </c>
      <c r="S333" s="388">
        <v>8</v>
      </c>
      <c r="T333" s="388">
        <v>5</v>
      </c>
      <c r="U333" s="388">
        <v>5</v>
      </c>
      <c r="V333" s="388">
        <v>0</v>
      </c>
      <c r="W333" s="388">
        <v>6</v>
      </c>
      <c r="X333" s="388">
        <v>2</v>
      </c>
      <c r="Y333" s="388">
        <v>6</v>
      </c>
      <c r="Z333" s="388">
        <v>0</v>
      </c>
      <c r="AA333" s="388">
        <v>0</v>
      </c>
      <c r="AB333" s="388">
        <v>0</v>
      </c>
      <c r="AC333" s="388">
        <v>33</v>
      </c>
      <c r="AD333" s="388">
        <v>66</v>
      </c>
      <c r="AE333" s="388">
        <v>4.0199999999999996</v>
      </c>
      <c r="AF333" s="548">
        <v>2</v>
      </c>
      <c r="AG333" s="557">
        <v>10.3</v>
      </c>
      <c r="AH333" s="557">
        <v>0</v>
      </c>
      <c r="AI333" s="557">
        <v>7.7</v>
      </c>
      <c r="AJ333" s="557">
        <v>7.7</v>
      </c>
      <c r="AK333" s="557">
        <v>1</v>
      </c>
      <c r="AM333" s="388">
        <v>11</v>
      </c>
      <c r="AN333" s="388">
        <v>0</v>
      </c>
      <c r="AO333" s="388">
        <v>3</v>
      </c>
      <c r="AP333" s="388">
        <v>1</v>
      </c>
      <c r="AQ333" s="388">
        <v>0</v>
      </c>
      <c r="AR333" s="388">
        <v>0</v>
      </c>
      <c r="AS333" s="388">
        <v>0</v>
      </c>
      <c r="AT333" s="388">
        <v>5</v>
      </c>
      <c r="AU333" s="388">
        <v>2</v>
      </c>
      <c r="AV333" s="548">
        <v>0.27300000000000002</v>
      </c>
      <c r="AW333" s="548">
        <v>0.5</v>
      </c>
      <c r="AX333" s="548">
        <v>0.36399999999999999</v>
      </c>
      <c r="AY333" s="548">
        <v>0.86399999999999999</v>
      </c>
      <c r="BA333" s="388">
        <v>15</v>
      </c>
      <c r="BB333" s="388">
        <v>0</v>
      </c>
      <c r="BC333" s="388">
        <v>5</v>
      </c>
      <c r="BD333" s="388">
        <v>3</v>
      </c>
      <c r="BE333" s="388">
        <v>0</v>
      </c>
      <c r="BF333" s="388">
        <v>0</v>
      </c>
      <c r="BG333" s="388">
        <v>5</v>
      </c>
      <c r="BH333" s="388">
        <v>1</v>
      </c>
      <c r="BI333" s="388">
        <v>4</v>
      </c>
      <c r="BJ333" s="548">
        <v>0.33300000000000002</v>
      </c>
      <c r="BK333" s="548">
        <v>0.35299999999999998</v>
      </c>
      <c r="BL333" s="548">
        <v>0.53300000000000003</v>
      </c>
      <c r="BM333" s="548">
        <v>0.88600000000000001</v>
      </c>
    </row>
    <row r="334" spans="1:65">
      <c r="A334" s="272" t="s">
        <v>8259</v>
      </c>
      <c r="B334" s="388" t="s">
        <v>8260</v>
      </c>
      <c r="C334" s="388" t="s">
        <v>10193</v>
      </c>
      <c r="D334" s="388">
        <v>25</v>
      </c>
      <c r="E334" s="388" t="s">
        <v>88</v>
      </c>
      <c r="F334" s="388" t="s">
        <v>34</v>
      </c>
      <c r="G334" s="388" t="s">
        <v>10</v>
      </c>
      <c r="H334" s="388">
        <v>0</v>
      </c>
      <c r="I334" s="388">
        <v>0</v>
      </c>
      <c r="J334" s="548">
        <v>0</v>
      </c>
      <c r="K334" s="556">
        <v>12.15</v>
      </c>
      <c r="L334" s="388">
        <v>7</v>
      </c>
      <c r="M334" s="388">
        <v>0</v>
      </c>
      <c r="N334" s="388">
        <v>4</v>
      </c>
      <c r="O334" s="388">
        <v>0</v>
      </c>
      <c r="P334" s="388">
        <v>0</v>
      </c>
      <c r="Q334" s="388">
        <v>0</v>
      </c>
      <c r="R334" s="557">
        <v>6.6669999999999998</v>
      </c>
      <c r="S334" s="388">
        <v>11</v>
      </c>
      <c r="T334" s="388">
        <v>9</v>
      </c>
      <c r="U334" s="388">
        <v>9</v>
      </c>
      <c r="V334" s="388">
        <v>3</v>
      </c>
      <c r="W334" s="388">
        <v>5</v>
      </c>
      <c r="X334" s="388">
        <v>1</v>
      </c>
      <c r="Y334" s="388">
        <v>2</v>
      </c>
      <c r="Z334" s="388">
        <v>1</v>
      </c>
      <c r="AA334" s="388">
        <v>0</v>
      </c>
      <c r="AB334" s="388">
        <v>2</v>
      </c>
      <c r="AC334" s="388">
        <v>36</v>
      </c>
      <c r="AD334" s="388">
        <v>38</v>
      </c>
      <c r="AE334" s="388">
        <v>11.11</v>
      </c>
      <c r="AF334" s="548">
        <v>2.4</v>
      </c>
      <c r="AG334" s="557">
        <v>14.9</v>
      </c>
      <c r="AH334" s="557">
        <v>4.0999999999999996</v>
      </c>
      <c r="AI334" s="557">
        <v>6.8</v>
      </c>
      <c r="AJ334" s="557">
        <v>2.7</v>
      </c>
      <c r="AK334" s="557">
        <v>0.4</v>
      </c>
      <c r="AM334" s="388">
        <v>15</v>
      </c>
      <c r="AN334" s="388">
        <v>0</v>
      </c>
      <c r="AO334" s="388">
        <v>7</v>
      </c>
      <c r="AP334" s="388">
        <v>1</v>
      </c>
      <c r="AQ334" s="388">
        <v>0</v>
      </c>
      <c r="AR334" s="388">
        <v>2</v>
      </c>
      <c r="AS334" s="388">
        <v>6</v>
      </c>
      <c r="AT334" s="388">
        <v>4</v>
      </c>
      <c r="AU334" s="388">
        <v>1</v>
      </c>
      <c r="AV334" s="548">
        <v>0.46700000000000003</v>
      </c>
      <c r="AW334" s="548">
        <v>0.57899999999999996</v>
      </c>
      <c r="AX334" s="548">
        <v>0.93300000000000005</v>
      </c>
      <c r="AY334" s="548">
        <v>1.512</v>
      </c>
      <c r="BA334" s="388">
        <v>14</v>
      </c>
      <c r="BB334" s="388">
        <v>0</v>
      </c>
      <c r="BC334" s="388">
        <v>4</v>
      </c>
      <c r="BD334" s="388">
        <v>0</v>
      </c>
      <c r="BE334" s="388">
        <v>0</v>
      </c>
      <c r="BF334" s="388">
        <v>1</v>
      </c>
      <c r="BG334" s="388">
        <v>3</v>
      </c>
      <c r="BH334" s="388">
        <v>1</v>
      </c>
      <c r="BI334" s="388">
        <v>1</v>
      </c>
      <c r="BJ334" s="548">
        <v>0.28599999999999998</v>
      </c>
      <c r="BK334" s="548">
        <v>0.375</v>
      </c>
      <c r="BL334" s="548">
        <v>0.5</v>
      </c>
      <c r="BM334" s="548">
        <v>0.875</v>
      </c>
    </row>
    <row r="335" spans="1:65">
      <c r="A335" s="272" t="s">
        <v>8372</v>
      </c>
      <c r="B335" s="388" t="s">
        <v>8373</v>
      </c>
      <c r="C335" s="388" t="s">
        <v>10193</v>
      </c>
      <c r="D335" s="388">
        <v>25</v>
      </c>
      <c r="E335" s="388" t="s">
        <v>73</v>
      </c>
      <c r="F335" s="388" t="s">
        <v>34</v>
      </c>
      <c r="G335" s="388" t="s">
        <v>10</v>
      </c>
      <c r="H335" s="388">
        <v>0</v>
      </c>
      <c r="I335" s="388">
        <v>0</v>
      </c>
      <c r="J335" s="548">
        <v>0</v>
      </c>
      <c r="K335" s="556">
        <v>4.05</v>
      </c>
      <c r="L335" s="388">
        <v>4</v>
      </c>
      <c r="M335" s="388">
        <v>0</v>
      </c>
      <c r="N335" s="388">
        <v>0</v>
      </c>
      <c r="O335" s="388">
        <v>0</v>
      </c>
      <c r="P335" s="388">
        <v>0</v>
      </c>
      <c r="Q335" s="388">
        <v>0</v>
      </c>
      <c r="R335" s="557">
        <v>6.6669999999999998</v>
      </c>
      <c r="S335" s="388">
        <v>11</v>
      </c>
      <c r="T335" s="388">
        <v>3</v>
      </c>
      <c r="U335" s="388">
        <v>3</v>
      </c>
      <c r="V335" s="388">
        <v>0</v>
      </c>
      <c r="W335" s="388">
        <v>1</v>
      </c>
      <c r="X335" s="388">
        <v>1</v>
      </c>
      <c r="Y335" s="388">
        <v>3</v>
      </c>
      <c r="Z335" s="388">
        <v>0</v>
      </c>
      <c r="AA335" s="388">
        <v>0</v>
      </c>
      <c r="AB335" s="388">
        <v>0</v>
      </c>
      <c r="AC335" s="388">
        <v>31</v>
      </c>
      <c r="AD335" s="388">
        <v>125</v>
      </c>
      <c r="AE335" s="388">
        <v>2.71</v>
      </c>
      <c r="AF335" s="548">
        <v>1.8</v>
      </c>
      <c r="AG335" s="557">
        <v>14.9</v>
      </c>
      <c r="AH335" s="557">
        <v>0</v>
      </c>
      <c r="AI335" s="557">
        <v>1.4</v>
      </c>
      <c r="AJ335" s="557">
        <v>4.0999999999999996</v>
      </c>
      <c r="AK335" s="557">
        <v>3</v>
      </c>
      <c r="AM335" s="388">
        <v>12</v>
      </c>
      <c r="AN335" s="388">
        <v>0</v>
      </c>
      <c r="AO335" s="388">
        <v>6</v>
      </c>
      <c r="AP335" s="388">
        <v>2</v>
      </c>
      <c r="AQ335" s="388">
        <v>0</v>
      </c>
      <c r="AR335" s="388">
        <v>0</v>
      </c>
      <c r="AS335" s="388">
        <v>2</v>
      </c>
      <c r="AT335" s="388">
        <v>1</v>
      </c>
      <c r="AU335" s="388">
        <v>0</v>
      </c>
      <c r="AV335" s="548">
        <v>0.5</v>
      </c>
      <c r="AW335" s="548">
        <v>0.53800000000000003</v>
      </c>
      <c r="AX335" s="548">
        <v>0.66700000000000004</v>
      </c>
      <c r="AY335" s="548">
        <v>1.2050000000000001</v>
      </c>
      <c r="BA335" s="388">
        <v>18</v>
      </c>
      <c r="BB335" s="388">
        <v>0</v>
      </c>
      <c r="BC335" s="388">
        <v>5</v>
      </c>
      <c r="BD335" s="388">
        <v>1</v>
      </c>
      <c r="BE335" s="388">
        <v>0</v>
      </c>
      <c r="BF335" s="388">
        <v>0</v>
      </c>
      <c r="BG335" s="388">
        <v>1</v>
      </c>
      <c r="BH335" s="388">
        <v>0</v>
      </c>
      <c r="BI335" s="388">
        <v>3</v>
      </c>
      <c r="BJ335" s="548">
        <v>0.27800000000000002</v>
      </c>
      <c r="BK335" s="548">
        <v>0.27800000000000002</v>
      </c>
      <c r="BL335" s="548">
        <v>0.33300000000000002</v>
      </c>
      <c r="BM335" s="548">
        <v>0.61099999999999999</v>
      </c>
    </row>
    <row r="336" spans="1:65">
      <c r="A336" s="272" t="s">
        <v>8205</v>
      </c>
      <c r="B336" s="388" t="s">
        <v>8206</v>
      </c>
      <c r="C336" s="388" t="s">
        <v>10193</v>
      </c>
      <c r="D336" s="388">
        <v>27</v>
      </c>
      <c r="E336" s="388" t="s">
        <v>51</v>
      </c>
      <c r="F336" s="388" t="s">
        <v>52</v>
      </c>
      <c r="G336" s="388" t="s">
        <v>10</v>
      </c>
      <c r="H336" s="388">
        <v>0</v>
      </c>
      <c r="I336" s="388">
        <v>1</v>
      </c>
      <c r="J336" s="548">
        <v>0</v>
      </c>
      <c r="K336" s="556">
        <v>20.25</v>
      </c>
      <c r="L336" s="388">
        <v>5</v>
      </c>
      <c r="M336" s="388">
        <v>1</v>
      </c>
      <c r="N336" s="388">
        <v>1</v>
      </c>
      <c r="O336" s="388">
        <v>0</v>
      </c>
      <c r="P336" s="388">
        <v>0</v>
      </c>
      <c r="Q336" s="388">
        <v>0</v>
      </c>
      <c r="R336" s="557">
        <v>6.6669999999999998</v>
      </c>
      <c r="S336" s="388">
        <v>19</v>
      </c>
      <c r="T336" s="388">
        <v>17</v>
      </c>
      <c r="U336" s="388">
        <v>15</v>
      </c>
      <c r="V336" s="388">
        <v>2</v>
      </c>
      <c r="W336" s="388">
        <v>6</v>
      </c>
      <c r="X336" s="388">
        <v>0</v>
      </c>
      <c r="Y336" s="388">
        <v>3</v>
      </c>
      <c r="Z336" s="388">
        <v>0</v>
      </c>
      <c r="AA336" s="388">
        <v>0</v>
      </c>
      <c r="AB336" s="388">
        <v>0</v>
      </c>
      <c r="AC336" s="388">
        <v>46</v>
      </c>
      <c r="AD336" s="388">
        <v>21</v>
      </c>
      <c r="AE336" s="388">
        <v>8.86</v>
      </c>
      <c r="AF336" s="548">
        <v>3.75</v>
      </c>
      <c r="AG336" s="557">
        <v>25.7</v>
      </c>
      <c r="AH336" s="557">
        <v>2.7</v>
      </c>
      <c r="AI336" s="557">
        <v>8.1</v>
      </c>
      <c r="AJ336" s="557">
        <v>4.0999999999999996</v>
      </c>
      <c r="AK336" s="557">
        <v>0.5</v>
      </c>
      <c r="AM336" s="388">
        <v>18</v>
      </c>
      <c r="AN336" s="388">
        <v>0</v>
      </c>
      <c r="AO336" s="388">
        <v>8</v>
      </c>
      <c r="AP336" s="388">
        <v>3</v>
      </c>
      <c r="AQ336" s="388">
        <v>0</v>
      </c>
      <c r="AR336" s="388">
        <v>2</v>
      </c>
      <c r="AS336" s="388">
        <v>12</v>
      </c>
      <c r="AT336" s="388">
        <v>3</v>
      </c>
      <c r="AU336" s="388">
        <v>1</v>
      </c>
      <c r="AV336" s="548">
        <v>0.44400000000000001</v>
      </c>
      <c r="AW336" s="548">
        <v>0.5</v>
      </c>
      <c r="AX336" s="548">
        <v>0.94399999999999995</v>
      </c>
      <c r="AY336" s="548">
        <v>1.444</v>
      </c>
      <c r="BA336" s="388">
        <v>21</v>
      </c>
      <c r="BB336" s="388">
        <v>0</v>
      </c>
      <c r="BC336" s="388">
        <v>11</v>
      </c>
      <c r="BD336" s="388">
        <v>2</v>
      </c>
      <c r="BE336" s="388">
        <v>0</v>
      </c>
      <c r="BF336" s="388">
        <v>0</v>
      </c>
      <c r="BG336" s="388">
        <v>4</v>
      </c>
      <c r="BH336" s="388">
        <v>3</v>
      </c>
      <c r="BI336" s="388">
        <v>2</v>
      </c>
      <c r="BJ336" s="548">
        <v>0.52400000000000002</v>
      </c>
      <c r="BK336" s="548">
        <v>0.58299999999999996</v>
      </c>
      <c r="BL336" s="548">
        <v>0.61899999999999999</v>
      </c>
      <c r="BM336" s="548">
        <v>1.202</v>
      </c>
    </row>
    <row r="337" spans="1:65">
      <c r="A337" s="272" t="s">
        <v>8400</v>
      </c>
      <c r="B337" s="388" t="s">
        <v>8401</v>
      </c>
      <c r="C337" s="388" t="s">
        <v>10193</v>
      </c>
      <c r="D337" s="388">
        <v>25</v>
      </c>
      <c r="E337" s="388" t="s">
        <v>33</v>
      </c>
      <c r="F337" s="388" t="s">
        <v>34</v>
      </c>
      <c r="G337" s="388" t="s">
        <v>10</v>
      </c>
      <c r="H337" s="388">
        <v>0</v>
      </c>
      <c r="I337" s="388">
        <v>1</v>
      </c>
      <c r="J337" s="548">
        <v>0</v>
      </c>
      <c r="K337" s="556">
        <v>5.68</v>
      </c>
      <c r="L337" s="388">
        <v>8</v>
      </c>
      <c r="M337" s="388">
        <v>0</v>
      </c>
      <c r="N337" s="388">
        <v>2</v>
      </c>
      <c r="O337" s="388">
        <v>0</v>
      </c>
      <c r="P337" s="388">
        <v>0</v>
      </c>
      <c r="Q337" s="388">
        <v>0</v>
      </c>
      <c r="R337" s="557">
        <v>6.3330000000000002</v>
      </c>
      <c r="S337" s="388">
        <v>8</v>
      </c>
      <c r="T337" s="388">
        <v>4</v>
      </c>
      <c r="U337" s="388">
        <v>4</v>
      </c>
      <c r="V337" s="388">
        <v>0</v>
      </c>
      <c r="W337" s="388">
        <v>4</v>
      </c>
      <c r="X337" s="388">
        <v>1</v>
      </c>
      <c r="Y337" s="388">
        <v>7</v>
      </c>
      <c r="Z337" s="388">
        <v>0</v>
      </c>
      <c r="AA337" s="388">
        <v>0</v>
      </c>
      <c r="AB337" s="388">
        <v>3</v>
      </c>
      <c r="AC337" s="388">
        <v>30</v>
      </c>
      <c r="AD337" s="388">
        <v>81</v>
      </c>
      <c r="AE337" s="388">
        <v>2.85</v>
      </c>
      <c r="AF337" s="548">
        <v>1.895</v>
      </c>
      <c r="AG337" s="557">
        <v>11.4</v>
      </c>
      <c r="AH337" s="557">
        <v>0</v>
      </c>
      <c r="AI337" s="557">
        <v>5.7</v>
      </c>
      <c r="AJ337" s="557">
        <v>9.9</v>
      </c>
      <c r="AK337" s="557">
        <v>1.75</v>
      </c>
      <c r="AM337" s="388">
        <v>6</v>
      </c>
      <c r="AN337" s="388">
        <v>0</v>
      </c>
      <c r="AO337" s="388">
        <v>1</v>
      </c>
      <c r="AP337" s="388">
        <v>0</v>
      </c>
      <c r="AQ337" s="388">
        <v>0</v>
      </c>
      <c r="AR337" s="388">
        <v>0</v>
      </c>
      <c r="AS337" s="388">
        <v>0</v>
      </c>
      <c r="AT337" s="388">
        <v>1</v>
      </c>
      <c r="AU337" s="388">
        <v>2</v>
      </c>
      <c r="AV337" s="548">
        <v>0.16700000000000001</v>
      </c>
      <c r="AW337" s="548">
        <v>0.28599999999999998</v>
      </c>
      <c r="AX337" s="548">
        <v>0.16700000000000001</v>
      </c>
      <c r="AY337" s="548">
        <v>0.45300000000000001</v>
      </c>
      <c r="BA337" s="388">
        <v>20</v>
      </c>
      <c r="BB337" s="388">
        <v>0</v>
      </c>
      <c r="BC337" s="388">
        <v>7</v>
      </c>
      <c r="BD337" s="388">
        <v>5</v>
      </c>
      <c r="BE337" s="388">
        <v>0</v>
      </c>
      <c r="BF337" s="388">
        <v>0</v>
      </c>
      <c r="BG337" s="388">
        <v>2</v>
      </c>
      <c r="BH337" s="388">
        <v>3</v>
      </c>
      <c r="BI337" s="388">
        <v>5</v>
      </c>
      <c r="BJ337" s="548">
        <v>0.35</v>
      </c>
      <c r="BK337" s="548">
        <v>0.435</v>
      </c>
      <c r="BL337" s="548">
        <v>0.6</v>
      </c>
      <c r="BM337" s="548">
        <v>1.0349999999999999</v>
      </c>
    </row>
    <row r="338" spans="1:65">
      <c r="A338" s="272" t="s">
        <v>8450</v>
      </c>
      <c r="B338" s="388" t="s">
        <v>8451</v>
      </c>
      <c r="C338" s="388" t="s">
        <v>10193</v>
      </c>
      <c r="D338" s="388">
        <v>23</v>
      </c>
      <c r="E338" s="388" t="s">
        <v>58</v>
      </c>
      <c r="F338" s="388" t="s">
        <v>34</v>
      </c>
      <c r="G338" s="388" t="s">
        <v>10</v>
      </c>
      <c r="H338" s="388">
        <v>1</v>
      </c>
      <c r="I338" s="388">
        <v>0</v>
      </c>
      <c r="J338" s="548">
        <v>1</v>
      </c>
      <c r="K338" s="556">
        <v>7.11</v>
      </c>
      <c r="L338" s="388">
        <v>7</v>
      </c>
      <c r="M338" s="388">
        <v>0</v>
      </c>
      <c r="N338" s="388">
        <v>0</v>
      </c>
      <c r="O338" s="388">
        <v>0</v>
      </c>
      <c r="P338" s="388">
        <v>0</v>
      </c>
      <c r="Q338" s="388">
        <v>0</v>
      </c>
      <c r="R338" s="557">
        <v>6.3330000000000002</v>
      </c>
      <c r="S338" s="388">
        <v>8</v>
      </c>
      <c r="T338" s="388">
        <v>5</v>
      </c>
      <c r="U338" s="388">
        <v>5</v>
      </c>
      <c r="V338" s="388">
        <v>2</v>
      </c>
      <c r="W338" s="388">
        <v>4</v>
      </c>
      <c r="X338" s="388">
        <v>0</v>
      </c>
      <c r="Y338" s="388">
        <v>5</v>
      </c>
      <c r="Z338" s="388">
        <v>1</v>
      </c>
      <c r="AA338" s="388">
        <v>0</v>
      </c>
      <c r="AB338" s="388">
        <v>0</v>
      </c>
      <c r="AC338" s="388">
        <v>31</v>
      </c>
      <c r="AD338" s="388">
        <v>62</v>
      </c>
      <c r="AE338" s="388">
        <v>8.06</v>
      </c>
      <c r="AF338" s="548">
        <v>1.895</v>
      </c>
      <c r="AG338" s="557">
        <v>11.4</v>
      </c>
      <c r="AH338" s="557">
        <v>2.8</v>
      </c>
      <c r="AI338" s="557">
        <v>5.7</v>
      </c>
      <c r="AJ338" s="557">
        <v>7.1</v>
      </c>
      <c r="AK338" s="557">
        <v>1.25</v>
      </c>
      <c r="AM338" s="388">
        <v>8</v>
      </c>
      <c r="AN338" s="388">
        <v>0</v>
      </c>
      <c r="AO338" s="388">
        <v>4</v>
      </c>
      <c r="AP338" s="388">
        <v>0</v>
      </c>
      <c r="AQ338" s="388">
        <v>0</v>
      </c>
      <c r="AR338" s="388">
        <v>1</v>
      </c>
      <c r="AS338" s="388">
        <v>3</v>
      </c>
      <c r="AT338" s="388">
        <v>4</v>
      </c>
      <c r="AU338" s="388">
        <v>1</v>
      </c>
      <c r="AV338" s="548">
        <v>0.5</v>
      </c>
      <c r="AW338" s="548">
        <v>0.66700000000000004</v>
      </c>
      <c r="AX338" s="548">
        <v>0.875</v>
      </c>
      <c r="AY338" s="548">
        <v>1.542</v>
      </c>
      <c r="BA338" s="388">
        <v>17</v>
      </c>
      <c r="BB338" s="388">
        <v>0</v>
      </c>
      <c r="BC338" s="388">
        <v>4</v>
      </c>
      <c r="BD338" s="388">
        <v>0</v>
      </c>
      <c r="BE338" s="388">
        <v>0</v>
      </c>
      <c r="BF338" s="388">
        <v>1</v>
      </c>
      <c r="BG338" s="388">
        <v>4</v>
      </c>
      <c r="BH338" s="388">
        <v>0</v>
      </c>
      <c r="BI338" s="388">
        <v>4</v>
      </c>
      <c r="BJ338" s="548">
        <v>0.23499999999999999</v>
      </c>
      <c r="BK338" s="548">
        <v>0.26300000000000001</v>
      </c>
      <c r="BL338" s="548">
        <v>0.41199999999999998</v>
      </c>
      <c r="BM338" s="548">
        <v>0.67500000000000004</v>
      </c>
    </row>
    <row r="339" spans="1:65">
      <c r="A339" s="272" t="s">
        <v>10564</v>
      </c>
      <c r="B339" s="388" t="s">
        <v>8161</v>
      </c>
      <c r="C339" s="388" t="s">
        <v>10193</v>
      </c>
      <c r="D339" s="388">
        <v>23</v>
      </c>
      <c r="E339" s="388" t="s">
        <v>42</v>
      </c>
      <c r="F339" s="388" t="s">
        <v>43</v>
      </c>
      <c r="G339" s="388" t="s">
        <v>10</v>
      </c>
      <c r="H339" s="388">
        <v>0</v>
      </c>
      <c r="I339" s="388">
        <v>2</v>
      </c>
      <c r="J339" s="548">
        <v>0</v>
      </c>
      <c r="K339" s="556">
        <v>12.79</v>
      </c>
      <c r="L339" s="388">
        <v>4</v>
      </c>
      <c r="M339" s="388">
        <v>1</v>
      </c>
      <c r="N339" s="388">
        <v>2</v>
      </c>
      <c r="O339" s="388">
        <v>0</v>
      </c>
      <c r="P339" s="388">
        <v>0</v>
      </c>
      <c r="Q339" s="388">
        <v>0</v>
      </c>
      <c r="R339" s="557">
        <v>6.3330000000000002</v>
      </c>
      <c r="S339" s="388">
        <v>14</v>
      </c>
      <c r="T339" s="388">
        <v>13</v>
      </c>
      <c r="U339" s="388">
        <v>9</v>
      </c>
      <c r="V339" s="388">
        <v>2</v>
      </c>
      <c r="W339" s="388">
        <v>6</v>
      </c>
      <c r="X339" s="388">
        <v>1</v>
      </c>
      <c r="Y339" s="388">
        <v>3</v>
      </c>
      <c r="Z339" s="388">
        <v>1</v>
      </c>
      <c r="AA339" s="388">
        <v>0</v>
      </c>
      <c r="AB339" s="388">
        <v>0</v>
      </c>
      <c r="AC339" s="388">
        <v>40</v>
      </c>
      <c r="AD339" s="388">
        <v>31</v>
      </c>
      <c r="AE339" s="388">
        <v>9.6300000000000008</v>
      </c>
      <c r="AF339" s="548">
        <v>3.1579999999999999</v>
      </c>
      <c r="AG339" s="557">
        <v>19.899999999999999</v>
      </c>
      <c r="AH339" s="557">
        <v>2.8</v>
      </c>
      <c r="AI339" s="557">
        <v>8.5</v>
      </c>
      <c r="AJ339" s="557">
        <v>4.3</v>
      </c>
      <c r="AK339" s="557">
        <v>0.5</v>
      </c>
      <c r="AM339" s="388">
        <v>9</v>
      </c>
      <c r="AN339" s="388">
        <v>0</v>
      </c>
      <c r="AO339" s="388">
        <v>4</v>
      </c>
      <c r="AP339" s="388">
        <v>2</v>
      </c>
      <c r="AQ339" s="388">
        <v>0</v>
      </c>
      <c r="AR339" s="388">
        <v>0</v>
      </c>
      <c r="AS339" s="388">
        <v>1</v>
      </c>
      <c r="AT339" s="388">
        <v>3</v>
      </c>
      <c r="AU339" s="388">
        <v>1</v>
      </c>
      <c r="AV339" s="548">
        <v>0.44400000000000001</v>
      </c>
      <c r="AW339" s="548">
        <v>0.58299999999999996</v>
      </c>
      <c r="AX339" s="548">
        <v>0.66700000000000004</v>
      </c>
      <c r="AY339" s="548">
        <v>1.25</v>
      </c>
      <c r="BA339" s="388">
        <v>24</v>
      </c>
      <c r="BB339" s="388">
        <v>0</v>
      </c>
      <c r="BC339" s="388">
        <v>10</v>
      </c>
      <c r="BD339" s="388">
        <v>3</v>
      </c>
      <c r="BE339" s="388">
        <v>0</v>
      </c>
      <c r="BF339" s="388">
        <v>2</v>
      </c>
      <c r="BG339" s="388">
        <v>12</v>
      </c>
      <c r="BH339" s="388">
        <v>3</v>
      </c>
      <c r="BI339" s="388">
        <v>2</v>
      </c>
      <c r="BJ339" s="548">
        <v>0.41699999999999998</v>
      </c>
      <c r="BK339" s="548">
        <v>0.5</v>
      </c>
      <c r="BL339" s="548">
        <v>0.79200000000000004</v>
      </c>
      <c r="BM339" s="548">
        <v>1.292</v>
      </c>
    </row>
    <row r="340" spans="1:65">
      <c r="A340" s="272" t="s">
        <v>10565</v>
      </c>
      <c r="B340" s="388" t="s">
        <v>10566</v>
      </c>
      <c r="C340" s="388" t="s">
        <v>10193</v>
      </c>
      <c r="D340" s="388">
        <v>28</v>
      </c>
      <c r="E340" s="388" t="s">
        <v>113</v>
      </c>
      <c r="F340" s="388" t="s">
        <v>43</v>
      </c>
      <c r="G340" s="388" t="s">
        <v>10</v>
      </c>
      <c r="H340" s="388">
        <v>1</v>
      </c>
      <c r="I340" s="388">
        <v>0</v>
      </c>
      <c r="J340" s="548">
        <v>1</v>
      </c>
      <c r="K340" s="556">
        <v>4.26</v>
      </c>
      <c r="L340" s="388">
        <v>7</v>
      </c>
      <c r="M340" s="388">
        <v>0</v>
      </c>
      <c r="N340" s="388">
        <v>3</v>
      </c>
      <c r="O340" s="388">
        <v>0</v>
      </c>
      <c r="P340" s="388">
        <v>0</v>
      </c>
      <c r="Q340" s="388">
        <v>0</v>
      </c>
      <c r="R340" s="557">
        <v>6.3330000000000002</v>
      </c>
      <c r="S340" s="388">
        <v>6</v>
      </c>
      <c r="T340" s="388">
        <v>3</v>
      </c>
      <c r="U340" s="388">
        <v>3</v>
      </c>
      <c r="V340" s="388">
        <v>0</v>
      </c>
      <c r="W340" s="388">
        <v>2</v>
      </c>
      <c r="X340" s="388">
        <v>0</v>
      </c>
      <c r="Y340" s="388">
        <v>9</v>
      </c>
      <c r="Z340" s="388">
        <v>0</v>
      </c>
      <c r="AA340" s="388">
        <v>0</v>
      </c>
      <c r="AB340" s="388">
        <v>0</v>
      </c>
      <c r="AC340" s="388">
        <v>27</v>
      </c>
      <c r="AD340" s="388">
        <v>115</v>
      </c>
      <c r="AE340" s="388">
        <v>1.27</v>
      </c>
      <c r="AF340" s="548">
        <v>1.2629999999999999</v>
      </c>
      <c r="AG340" s="557">
        <v>8.5</v>
      </c>
      <c r="AH340" s="557">
        <v>0</v>
      </c>
      <c r="AI340" s="557">
        <v>2.8</v>
      </c>
      <c r="AJ340" s="557">
        <v>12.8</v>
      </c>
      <c r="AK340" s="557">
        <v>4.5</v>
      </c>
      <c r="AM340" s="388">
        <v>12</v>
      </c>
      <c r="AN340" s="388">
        <v>0</v>
      </c>
      <c r="AO340" s="388">
        <v>4</v>
      </c>
      <c r="AP340" s="388">
        <v>0</v>
      </c>
      <c r="AQ340" s="388">
        <v>0</v>
      </c>
      <c r="AR340" s="388">
        <v>0</v>
      </c>
      <c r="AS340" s="388">
        <v>2</v>
      </c>
      <c r="AT340" s="388">
        <v>1</v>
      </c>
      <c r="AU340" s="388">
        <v>2</v>
      </c>
      <c r="AV340" s="548">
        <v>0.33300000000000002</v>
      </c>
      <c r="AW340" s="548">
        <v>0.38500000000000001</v>
      </c>
      <c r="AX340" s="548">
        <v>0.33300000000000002</v>
      </c>
      <c r="AY340" s="548">
        <v>0.71799999999999997</v>
      </c>
      <c r="BA340" s="388">
        <v>13</v>
      </c>
      <c r="BB340" s="388">
        <v>0</v>
      </c>
      <c r="BC340" s="388">
        <v>2</v>
      </c>
      <c r="BD340" s="388">
        <v>0</v>
      </c>
      <c r="BE340" s="388">
        <v>0</v>
      </c>
      <c r="BF340" s="388">
        <v>0</v>
      </c>
      <c r="BG340" s="388">
        <v>0</v>
      </c>
      <c r="BH340" s="388">
        <v>1</v>
      </c>
      <c r="BI340" s="388">
        <v>7</v>
      </c>
      <c r="BJ340" s="548">
        <v>0.154</v>
      </c>
      <c r="BK340" s="548">
        <v>0.214</v>
      </c>
      <c r="BL340" s="548">
        <v>0.154</v>
      </c>
      <c r="BM340" s="548">
        <v>0.36799999999999999</v>
      </c>
    </row>
    <row r="341" spans="1:65">
      <c r="A341" s="272" t="s">
        <v>10567</v>
      </c>
      <c r="B341" s="388" t="s">
        <v>10568</v>
      </c>
      <c r="C341" s="388" t="s">
        <v>10193</v>
      </c>
      <c r="D341" s="388">
        <v>25</v>
      </c>
      <c r="E341" s="388" t="s">
        <v>77</v>
      </c>
      <c r="F341" s="388" t="s">
        <v>43</v>
      </c>
      <c r="G341" s="388" t="s">
        <v>10</v>
      </c>
      <c r="H341" s="388">
        <v>0</v>
      </c>
      <c r="I341" s="388">
        <v>1</v>
      </c>
      <c r="J341" s="548">
        <v>0</v>
      </c>
      <c r="K341" s="556">
        <v>5.68</v>
      </c>
      <c r="L341" s="388">
        <v>2</v>
      </c>
      <c r="M341" s="388">
        <v>0</v>
      </c>
      <c r="N341" s="388">
        <v>0</v>
      </c>
      <c r="O341" s="388">
        <v>0</v>
      </c>
      <c r="P341" s="388">
        <v>0</v>
      </c>
      <c r="Q341" s="388">
        <v>0</v>
      </c>
      <c r="R341" s="557">
        <v>6.3330000000000002</v>
      </c>
      <c r="S341" s="388">
        <v>8</v>
      </c>
      <c r="T341" s="388">
        <v>4</v>
      </c>
      <c r="U341" s="388">
        <v>4</v>
      </c>
      <c r="V341" s="388">
        <v>0</v>
      </c>
      <c r="W341" s="388">
        <v>5</v>
      </c>
      <c r="X341" s="388">
        <v>0</v>
      </c>
      <c r="Y341" s="388">
        <v>5</v>
      </c>
      <c r="Z341" s="388">
        <v>1</v>
      </c>
      <c r="AA341" s="388">
        <v>0</v>
      </c>
      <c r="AB341" s="388">
        <v>2</v>
      </c>
      <c r="AC341" s="388">
        <v>32</v>
      </c>
      <c r="AD341" s="388">
        <v>72</v>
      </c>
      <c r="AE341" s="388">
        <v>4.42</v>
      </c>
      <c r="AF341" s="548">
        <v>2.0529999999999999</v>
      </c>
      <c r="AG341" s="557">
        <v>11.4</v>
      </c>
      <c r="AH341" s="557">
        <v>0</v>
      </c>
      <c r="AI341" s="557">
        <v>7.1</v>
      </c>
      <c r="AJ341" s="557">
        <v>7.1</v>
      </c>
      <c r="AK341" s="557">
        <v>1</v>
      </c>
      <c r="AM341" s="388">
        <v>13</v>
      </c>
      <c r="AN341" s="388">
        <v>0</v>
      </c>
      <c r="AO341" s="388">
        <v>2</v>
      </c>
      <c r="AP341" s="388">
        <v>0</v>
      </c>
      <c r="AQ341" s="388">
        <v>0</v>
      </c>
      <c r="AR341" s="388">
        <v>0</v>
      </c>
      <c r="AS341" s="388">
        <v>2</v>
      </c>
      <c r="AT341" s="388">
        <v>0</v>
      </c>
      <c r="AU341" s="388">
        <v>5</v>
      </c>
      <c r="AV341" s="548">
        <v>0.154</v>
      </c>
      <c r="AW341" s="548">
        <v>0.214</v>
      </c>
      <c r="AX341" s="548">
        <v>0.154</v>
      </c>
      <c r="AY341" s="548">
        <v>0.36799999999999999</v>
      </c>
      <c r="BA341" s="388">
        <v>13</v>
      </c>
      <c r="BB341" s="388">
        <v>0</v>
      </c>
      <c r="BC341" s="388">
        <v>6</v>
      </c>
      <c r="BD341" s="388">
        <v>4</v>
      </c>
      <c r="BE341" s="388">
        <v>0</v>
      </c>
      <c r="BF341" s="388">
        <v>0</v>
      </c>
      <c r="BG341" s="388">
        <v>2</v>
      </c>
      <c r="BH341" s="388">
        <v>5</v>
      </c>
      <c r="BI341" s="388">
        <v>0</v>
      </c>
      <c r="BJ341" s="548">
        <v>0.46200000000000002</v>
      </c>
      <c r="BK341" s="548">
        <v>0.61099999999999999</v>
      </c>
      <c r="BL341" s="548">
        <v>0.76900000000000002</v>
      </c>
      <c r="BM341" s="548">
        <v>1.38</v>
      </c>
    </row>
    <row r="342" spans="1:65">
      <c r="A342" s="272" t="s">
        <v>10569</v>
      </c>
      <c r="B342" s="388" t="s">
        <v>10570</v>
      </c>
      <c r="C342" s="388" t="s">
        <v>10193</v>
      </c>
      <c r="D342" s="388">
        <v>32</v>
      </c>
      <c r="E342" s="388" t="s">
        <v>55</v>
      </c>
      <c r="F342" s="388" t="s">
        <v>34</v>
      </c>
      <c r="G342" s="388" t="s">
        <v>35</v>
      </c>
      <c r="H342" s="388">
        <v>0</v>
      </c>
      <c r="I342" s="388">
        <v>1</v>
      </c>
      <c r="J342" s="548">
        <v>0</v>
      </c>
      <c r="K342" s="556">
        <v>4.5</v>
      </c>
      <c r="L342" s="388">
        <v>1</v>
      </c>
      <c r="M342" s="388">
        <v>0</v>
      </c>
      <c r="N342" s="388">
        <v>0</v>
      </c>
      <c r="O342" s="388">
        <v>0</v>
      </c>
      <c r="P342" s="388">
        <v>0</v>
      </c>
      <c r="Q342" s="388">
        <v>0</v>
      </c>
      <c r="R342" s="557">
        <v>6</v>
      </c>
      <c r="S342" s="388">
        <v>8</v>
      </c>
      <c r="T342" s="388">
        <v>3</v>
      </c>
      <c r="U342" s="388">
        <v>3</v>
      </c>
      <c r="V342" s="388">
        <v>1</v>
      </c>
      <c r="W342" s="388">
        <v>2</v>
      </c>
      <c r="X342" s="388">
        <v>0</v>
      </c>
      <c r="Y342" s="388">
        <v>2</v>
      </c>
      <c r="Z342" s="388">
        <v>0</v>
      </c>
      <c r="AA342" s="388">
        <v>0</v>
      </c>
      <c r="AB342" s="388">
        <v>0</v>
      </c>
      <c r="AC342" s="388">
        <v>23</v>
      </c>
      <c r="AD342" s="388">
        <v>96</v>
      </c>
      <c r="AE342" s="388">
        <v>5.66</v>
      </c>
      <c r="AF342" s="548">
        <v>1.667</v>
      </c>
      <c r="AG342" s="557">
        <v>12</v>
      </c>
      <c r="AH342" s="557">
        <v>1.5</v>
      </c>
      <c r="AI342" s="557">
        <v>3</v>
      </c>
      <c r="AJ342" s="557">
        <v>3</v>
      </c>
      <c r="AK342" s="557">
        <v>1</v>
      </c>
      <c r="AM342" s="388">
        <v>4</v>
      </c>
      <c r="AN342" s="388">
        <v>0</v>
      </c>
      <c r="AO342" s="388">
        <v>2</v>
      </c>
      <c r="AP342" s="388">
        <v>0</v>
      </c>
      <c r="AQ342" s="388">
        <v>0</v>
      </c>
      <c r="AR342" s="388">
        <v>1</v>
      </c>
      <c r="AS342" s="388">
        <v>1</v>
      </c>
      <c r="AT342" s="388">
        <v>1</v>
      </c>
      <c r="AU342" s="388">
        <v>0</v>
      </c>
      <c r="AV342" s="548">
        <v>0.5</v>
      </c>
      <c r="AW342" s="548">
        <v>0.6</v>
      </c>
      <c r="AX342" s="548">
        <v>1.25</v>
      </c>
      <c r="AY342" s="548">
        <v>1.85</v>
      </c>
      <c r="BA342" s="388">
        <v>16</v>
      </c>
      <c r="BB342" s="388">
        <v>0</v>
      </c>
      <c r="BC342" s="388">
        <v>6</v>
      </c>
      <c r="BD342" s="388">
        <v>0</v>
      </c>
      <c r="BE342" s="388">
        <v>0</v>
      </c>
      <c r="BF342" s="388">
        <v>0</v>
      </c>
      <c r="BG342" s="388">
        <v>2</v>
      </c>
      <c r="BH342" s="388">
        <v>1</v>
      </c>
      <c r="BI342" s="388">
        <v>2</v>
      </c>
      <c r="BJ342" s="548">
        <v>0.375</v>
      </c>
      <c r="BK342" s="548">
        <v>0.38900000000000001</v>
      </c>
      <c r="BL342" s="548">
        <v>0.375</v>
      </c>
      <c r="BM342" s="548">
        <v>0.76400000000000001</v>
      </c>
    </row>
    <row r="343" spans="1:65">
      <c r="A343" s="272" t="s">
        <v>8333</v>
      </c>
      <c r="B343" s="388" t="s">
        <v>8334</v>
      </c>
      <c r="C343" s="388" t="s">
        <v>10193</v>
      </c>
      <c r="D343" s="388">
        <v>25</v>
      </c>
      <c r="E343" s="388" t="s">
        <v>82</v>
      </c>
      <c r="F343" s="388" t="s">
        <v>34</v>
      </c>
      <c r="G343" s="388" t="s">
        <v>10</v>
      </c>
      <c r="H343" s="388">
        <v>0</v>
      </c>
      <c r="I343" s="388">
        <v>0</v>
      </c>
      <c r="J343" s="548">
        <v>0</v>
      </c>
      <c r="K343" s="556">
        <v>6</v>
      </c>
      <c r="L343" s="388">
        <v>6</v>
      </c>
      <c r="M343" s="388">
        <v>0</v>
      </c>
      <c r="N343" s="388">
        <v>4</v>
      </c>
      <c r="O343" s="388">
        <v>0</v>
      </c>
      <c r="P343" s="388">
        <v>0</v>
      </c>
      <c r="Q343" s="388">
        <v>0</v>
      </c>
      <c r="R343" s="557">
        <v>6</v>
      </c>
      <c r="S343" s="388">
        <v>6</v>
      </c>
      <c r="T343" s="388">
        <v>4</v>
      </c>
      <c r="U343" s="388">
        <v>4</v>
      </c>
      <c r="V343" s="388">
        <v>2</v>
      </c>
      <c r="W343" s="388">
        <v>1</v>
      </c>
      <c r="X343" s="388">
        <v>0</v>
      </c>
      <c r="Y343" s="388">
        <v>8</v>
      </c>
      <c r="Z343" s="388">
        <v>0</v>
      </c>
      <c r="AA343" s="388">
        <v>0</v>
      </c>
      <c r="AB343" s="388">
        <v>0</v>
      </c>
      <c r="AC343" s="388">
        <v>25</v>
      </c>
      <c r="AD343" s="388">
        <v>77</v>
      </c>
      <c r="AE343" s="388">
        <v>5.33</v>
      </c>
      <c r="AF343" s="548">
        <v>1.167</v>
      </c>
      <c r="AG343" s="557">
        <v>9</v>
      </c>
      <c r="AH343" s="557">
        <v>3</v>
      </c>
      <c r="AI343" s="557">
        <v>1.5</v>
      </c>
      <c r="AJ343" s="557">
        <v>12</v>
      </c>
      <c r="AK343" s="557">
        <v>8</v>
      </c>
      <c r="AM343" s="388">
        <v>11</v>
      </c>
      <c r="AN343" s="388">
        <v>0</v>
      </c>
      <c r="AO343" s="388">
        <v>4</v>
      </c>
      <c r="AP343" s="388">
        <v>1</v>
      </c>
      <c r="AQ343" s="388">
        <v>0</v>
      </c>
      <c r="AR343" s="388">
        <v>1</v>
      </c>
      <c r="AS343" s="388">
        <v>3</v>
      </c>
      <c r="AT343" s="388">
        <v>1</v>
      </c>
      <c r="AU343" s="388">
        <v>1</v>
      </c>
      <c r="AV343" s="548">
        <v>0.36399999999999999</v>
      </c>
      <c r="AW343" s="548">
        <v>0.41699999999999998</v>
      </c>
      <c r="AX343" s="548">
        <v>0.72699999999999998</v>
      </c>
      <c r="AY343" s="548">
        <v>1.1439999999999999</v>
      </c>
      <c r="BA343" s="388">
        <v>13</v>
      </c>
      <c r="BB343" s="388">
        <v>0</v>
      </c>
      <c r="BC343" s="388">
        <v>2</v>
      </c>
      <c r="BD343" s="388">
        <v>1</v>
      </c>
      <c r="BE343" s="388">
        <v>0</v>
      </c>
      <c r="BF343" s="388">
        <v>1</v>
      </c>
      <c r="BG343" s="388">
        <v>3</v>
      </c>
      <c r="BH343" s="388">
        <v>0</v>
      </c>
      <c r="BI343" s="388">
        <v>7</v>
      </c>
      <c r="BJ343" s="548">
        <v>0.154</v>
      </c>
      <c r="BK343" s="548">
        <v>0.154</v>
      </c>
      <c r="BL343" s="548">
        <v>0.46200000000000002</v>
      </c>
      <c r="BM343" s="548">
        <v>0.61599999999999999</v>
      </c>
    </row>
    <row r="344" spans="1:65">
      <c r="A344" s="272" t="s">
        <v>10571</v>
      </c>
      <c r="B344" s="388" t="s">
        <v>10572</v>
      </c>
      <c r="C344" s="388" t="s">
        <v>10193</v>
      </c>
      <c r="D344" s="388">
        <v>22</v>
      </c>
      <c r="E344" s="388" t="s">
        <v>56</v>
      </c>
      <c r="F344" s="388" t="s">
        <v>43</v>
      </c>
      <c r="G344" s="388" t="s">
        <v>10</v>
      </c>
      <c r="H344" s="388">
        <v>0</v>
      </c>
      <c r="I344" s="388">
        <v>0</v>
      </c>
      <c r="J344" s="548">
        <v>0</v>
      </c>
      <c r="K344" s="556">
        <v>4.5</v>
      </c>
      <c r="L344" s="388">
        <v>4</v>
      </c>
      <c r="M344" s="388">
        <v>0</v>
      </c>
      <c r="N344" s="388">
        <v>1</v>
      </c>
      <c r="O344" s="388">
        <v>0</v>
      </c>
      <c r="P344" s="388">
        <v>0</v>
      </c>
      <c r="Q344" s="388">
        <v>0</v>
      </c>
      <c r="R344" s="557">
        <v>6</v>
      </c>
      <c r="S344" s="388">
        <v>4</v>
      </c>
      <c r="T344" s="388">
        <v>3</v>
      </c>
      <c r="U344" s="388">
        <v>3</v>
      </c>
      <c r="V344" s="388">
        <v>2</v>
      </c>
      <c r="W344" s="388">
        <v>6</v>
      </c>
      <c r="X344" s="388">
        <v>0</v>
      </c>
      <c r="Y344" s="388">
        <v>5</v>
      </c>
      <c r="Z344" s="388">
        <v>0</v>
      </c>
      <c r="AA344" s="388">
        <v>0</v>
      </c>
      <c r="AB344" s="388">
        <v>0</v>
      </c>
      <c r="AC344" s="388">
        <v>28</v>
      </c>
      <c r="AD344" s="388">
        <v>95</v>
      </c>
      <c r="AE344" s="388">
        <v>8.83</v>
      </c>
      <c r="AF344" s="548">
        <v>1.667</v>
      </c>
      <c r="AG344" s="557">
        <v>6</v>
      </c>
      <c r="AH344" s="557">
        <v>3</v>
      </c>
      <c r="AI344" s="557">
        <v>9</v>
      </c>
      <c r="AJ344" s="557">
        <v>7.5</v>
      </c>
      <c r="AK344" s="557">
        <v>0.83</v>
      </c>
      <c r="AM344" s="388">
        <v>9</v>
      </c>
      <c r="AN344" s="388">
        <v>0</v>
      </c>
      <c r="AO344" s="388">
        <v>2</v>
      </c>
      <c r="AP344" s="388">
        <v>0</v>
      </c>
      <c r="AQ344" s="388">
        <v>0</v>
      </c>
      <c r="AR344" s="388">
        <v>2</v>
      </c>
      <c r="AS344" s="388">
        <v>2</v>
      </c>
      <c r="AT344" s="388">
        <v>3</v>
      </c>
      <c r="AU344" s="388">
        <v>3</v>
      </c>
      <c r="AV344" s="548">
        <v>0.222</v>
      </c>
      <c r="AW344" s="548">
        <v>0.41699999999999998</v>
      </c>
      <c r="AX344" s="548">
        <v>0.88900000000000001</v>
      </c>
      <c r="AY344" s="548">
        <v>1.306</v>
      </c>
      <c r="BA344" s="388">
        <v>13</v>
      </c>
      <c r="BB344" s="388">
        <v>0</v>
      </c>
      <c r="BC344" s="388">
        <v>2</v>
      </c>
      <c r="BD344" s="388">
        <v>0</v>
      </c>
      <c r="BE344" s="388">
        <v>0</v>
      </c>
      <c r="BF344" s="388">
        <v>0</v>
      </c>
      <c r="BG344" s="388">
        <v>0</v>
      </c>
      <c r="BH344" s="388">
        <v>3</v>
      </c>
      <c r="BI344" s="388">
        <v>2</v>
      </c>
      <c r="BJ344" s="548">
        <v>0.154</v>
      </c>
      <c r="BK344" s="548">
        <v>0.313</v>
      </c>
      <c r="BL344" s="548">
        <v>0.154</v>
      </c>
      <c r="BM344" s="548">
        <v>0.46700000000000003</v>
      </c>
    </row>
    <row r="345" spans="1:65">
      <c r="A345" s="272" t="s">
        <v>10573</v>
      </c>
      <c r="B345" s="388" t="s">
        <v>10574</v>
      </c>
      <c r="C345" s="388" t="s">
        <v>10193</v>
      </c>
      <c r="D345" s="388">
        <v>25</v>
      </c>
      <c r="E345" s="388" t="s">
        <v>100</v>
      </c>
      <c r="F345" s="388" t="s">
        <v>43</v>
      </c>
      <c r="G345" s="388" t="s">
        <v>10</v>
      </c>
      <c r="H345" s="388">
        <v>0</v>
      </c>
      <c r="I345" s="388">
        <v>0</v>
      </c>
      <c r="J345" s="548">
        <v>0</v>
      </c>
      <c r="K345" s="556">
        <v>3.18</v>
      </c>
      <c r="L345" s="388">
        <v>5</v>
      </c>
      <c r="M345" s="388">
        <v>0</v>
      </c>
      <c r="N345" s="388">
        <v>1</v>
      </c>
      <c r="O345" s="388">
        <v>0</v>
      </c>
      <c r="P345" s="388">
        <v>0</v>
      </c>
      <c r="Q345" s="388">
        <v>0</v>
      </c>
      <c r="R345" s="557">
        <v>5.6669999999999998</v>
      </c>
      <c r="S345" s="388">
        <v>4</v>
      </c>
      <c r="T345" s="388">
        <v>4</v>
      </c>
      <c r="U345" s="388">
        <v>2</v>
      </c>
      <c r="V345" s="388">
        <v>1</v>
      </c>
      <c r="W345" s="388">
        <v>2</v>
      </c>
      <c r="X345" s="388">
        <v>0</v>
      </c>
      <c r="Y345" s="388">
        <v>2</v>
      </c>
      <c r="Z345" s="388">
        <v>1</v>
      </c>
      <c r="AA345" s="388">
        <v>0</v>
      </c>
      <c r="AB345" s="388">
        <v>1</v>
      </c>
      <c r="AC345" s="388">
        <v>24</v>
      </c>
      <c r="AD345" s="388">
        <v>140</v>
      </c>
      <c r="AE345" s="388">
        <v>6.34</v>
      </c>
      <c r="AF345" s="548">
        <v>1.0589999999999999</v>
      </c>
      <c r="AG345" s="557">
        <v>6.4</v>
      </c>
      <c r="AH345" s="557">
        <v>1.6</v>
      </c>
      <c r="AI345" s="557">
        <v>3.2</v>
      </c>
      <c r="AJ345" s="557">
        <v>3.2</v>
      </c>
      <c r="AK345" s="557">
        <v>1</v>
      </c>
      <c r="AM345" s="388">
        <v>9</v>
      </c>
      <c r="AN345" s="388">
        <v>0</v>
      </c>
      <c r="AO345" s="388">
        <v>3</v>
      </c>
      <c r="AP345" s="388">
        <v>0</v>
      </c>
      <c r="AQ345" s="388">
        <v>1</v>
      </c>
      <c r="AR345" s="388">
        <v>1</v>
      </c>
      <c r="AS345" s="388">
        <v>3</v>
      </c>
      <c r="AT345" s="388">
        <v>2</v>
      </c>
      <c r="AU345" s="388">
        <v>1</v>
      </c>
      <c r="AV345" s="548">
        <v>0.33300000000000002</v>
      </c>
      <c r="AW345" s="548">
        <v>0.45500000000000002</v>
      </c>
      <c r="AX345" s="548">
        <v>0.88900000000000001</v>
      </c>
      <c r="AY345" s="548">
        <v>1.3440000000000001</v>
      </c>
      <c r="BA345" s="388">
        <v>12</v>
      </c>
      <c r="BB345" s="388">
        <v>0</v>
      </c>
      <c r="BC345" s="388">
        <v>1</v>
      </c>
      <c r="BD345" s="388">
        <v>0</v>
      </c>
      <c r="BE345" s="388">
        <v>0</v>
      </c>
      <c r="BF345" s="388">
        <v>0</v>
      </c>
      <c r="BG345" s="388">
        <v>2</v>
      </c>
      <c r="BH345" s="388">
        <v>0</v>
      </c>
      <c r="BI345" s="388">
        <v>1</v>
      </c>
      <c r="BJ345" s="548">
        <v>8.3000000000000004E-2</v>
      </c>
      <c r="BK345" s="548">
        <v>0.154</v>
      </c>
      <c r="BL345" s="548">
        <v>8.3000000000000004E-2</v>
      </c>
      <c r="BM345" s="548">
        <v>0.23699999999999999</v>
      </c>
    </row>
    <row r="346" spans="1:65">
      <c r="A346" s="272" t="s">
        <v>8362</v>
      </c>
      <c r="B346" s="388" t="s">
        <v>8363</v>
      </c>
      <c r="C346" s="388" t="s">
        <v>10193</v>
      </c>
      <c r="D346" s="388">
        <v>28</v>
      </c>
      <c r="E346" s="388" t="s">
        <v>49</v>
      </c>
      <c r="F346" s="388" t="s">
        <v>43</v>
      </c>
      <c r="G346" s="388" t="s">
        <v>35</v>
      </c>
      <c r="H346" s="388">
        <v>0</v>
      </c>
      <c r="I346" s="388">
        <v>0</v>
      </c>
      <c r="J346" s="548">
        <v>0</v>
      </c>
      <c r="K346" s="556">
        <v>6.35</v>
      </c>
      <c r="L346" s="388">
        <v>5</v>
      </c>
      <c r="M346" s="388">
        <v>0</v>
      </c>
      <c r="N346" s="388">
        <v>0</v>
      </c>
      <c r="O346" s="388">
        <v>0</v>
      </c>
      <c r="P346" s="388">
        <v>0</v>
      </c>
      <c r="Q346" s="388">
        <v>0</v>
      </c>
      <c r="R346" s="557">
        <v>5.6669999999999998</v>
      </c>
      <c r="S346" s="388">
        <v>8</v>
      </c>
      <c r="T346" s="388">
        <v>4</v>
      </c>
      <c r="U346" s="388">
        <v>4</v>
      </c>
      <c r="V346" s="388">
        <v>1</v>
      </c>
      <c r="W346" s="388">
        <v>2</v>
      </c>
      <c r="X346" s="388">
        <v>0</v>
      </c>
      <c r="Y346" s="388">
        <v>3</v>
      </c>
      <c r="Z346" s="388">
        <v>1</v>
      </c>
      <c r="AA346" s="388">
        <v>0</v>
      </c>
      <c r="AB346" s="388">
        <v>0</v>
      </c>
      <c r="AC346" s="388">
        <v>27</v>
      </c>
      <c r="AD346" s="388">
        <v>65</v>
      </c>
      <c r="AE346" s="388">
        <v>5.98</v>
      </c>
      <c r="AF346" s="548">
        <v>1.7649999999999999</v>
      </c>
      <c r="AG346" s="557">
        <v>12.7</v>
      </c>
      <c r="AH346" s="557">
        <v>1.6</v>
      </c>
      <c r="AI346" s="557">
        <v>3.2</v>
      </c>
      <c r="AJ346" s="557">
        <v>4.8</v>
      </c>
      <c r="AK346" s="557">
        <v>1.5</v>
      </c>
      <c r="AM346" s="388">
        <v>10</v>
      </c>
      <c r="AN346" s="388">
        <v>0</v>
      </c>
      <c r="AO346" s="388">
        <v>2</v>
      </c>
      <c r="AP346" s="388">
        <v>1</v>
      </c>
      <c r="AQ346" s="388">
        <v>0</v>
      </c>
      <c r="AR346" s="388">
        <v>0</v>
      </c>
      <c r="AS346" s="388">
        <v>0</v>
      </c>
      <c r="AT346" s="388">
        <v>0</v>
      </c>
      <c r="AU346" s="388">
        <v>1</v>
      </c>
      <c r="AV346" s="548">
        <v>0.2</v>
      </c>
      <c r="AW346" s="548">
        <v>0.2</v>
      </c>
      <c r="AX346" s="548">
        <v>0.3</v>
      </c>
      <c r="AY346" s="548">
        <v>0.5</v>
      </c>
      <c r="BA346" s="388">
        <v>14</v>
      </c>
      <c r="BB346" s="388">
        <v>0</v>
      </c>
      <c r="BC346" s="388">
        <v>6</v>
      </c>
      <c r="BD346" s="388">
        <v>1</v>
      </c>
      <c r="BE346" s="388">
        <v>0</v>
      </c>
      <c r="BF346" s="388">
        <v>1</v>
      </c>
      <c r="BG346" s="388">
        <v>3</v>
      </c>
      <c r="BH346" s="388">
        <v>2</v>
      </c>
      <c r="BI346" s="388">
        <v>2</v>
      </c>
      <c r="BJ346" s="548">
        <v>0.42899999999999999</v>
      </c>
      <c r="BK346" s="548">
        <v>0.52900000000000003</v>
      </c>
      <c r="BL346" s="548">
        <v>0.71399999999999997</v>
      </c>
      <c r="BM346" s="548">
        <v>1.2430000000000001</v>
      </c>
    </row>
    <row r="347" spans="1:65">
      <c r="A347" s="272" t="s">
        <v>8374</v>
      </c>
      <c r="B347" s="388" t="s">
        <v>8375</v>
      </c>
      <c r="C347" s="388" t="s">
        <v>10193</v>
      </c>
      <c r="D347" s="388">
        <v>26</v>
      </c>
      <c r="E347" s="388" t="s">
        <v>97</v>
      </c>
      <c r="F347" s="388" t="s">
        <v>43</v>
      </c>
      <c r="G347" s="388" t="s">
        <v>35</v>
      </c>
      <c r="H347" s="388">
        <v>1</v>
      </c>
      <c r="I347" s="388">
        <v>0</v>
      </c>
      <c r="J347" s="548">
        <v>1</v>
      </c>
      <c r="K347" s="556">
        <v>4.76</v>
      </c>
      <c r="L347" s="388">
        <v>6</v>
      </c>
      <c r="M347" s="388">
        <v>0</v>
      </c>
      <c r="N347" s="388">
        <v>2</v>
      </c>
      <c r="O347" s="388">
        <v>0</v>
      </c>
      <c r="P347" s="388">
        <v>0</v>
      </c>
      <c r="Q347" s="388">
        <v>0</v>
      </c>
      <c r="R347" s="557">
        <v>5.6669999999999998</v>
      </c>
      <c r="S347" s="388">
        <v>6</v>
      </c>
      <c r="T347" s="388">
        <v>3</v>
      </c>
      <c r="U347" s="388">
        <v>3</v>
      </c>
      <c r="V347" s="388">
        <v>0</v>
      </c>
      <c r="W347" s="388">
        <v>4</v>
      </c>
      <c r="X347" s="388">
        <v>0</v>
      </c>
      <c r="Y347" s="388">
        <v>3</v>
      </c>
      <c r="Z347" s="388">
        <v>1</v>
      </c>
      <c r="AA347" s="388">
        <v>0</v>
      </c>
      <c r="AB347" s="388">
        <v>0</v>
      </c>
      <c r="AC347" s="388">
        <v>26</v>
      </c>
      <c r="AD347" s="388">
        <v>95</v>
      </c>
      <c r="AE347" s="388">
        <v>4.75</v>
      </c>
      <c r="AF347" s="548">
        <v>1.7649999999999999</v>
      </c>
      <c r="AG347" s="557">
        <v>9.5</v>
      </c>
      <c r="AH347" s="557">
        <v>0</v>
      </c>
      <c r="AI347" s="557">
        <v>6.4</v>
      </c>
      <c r="AJ347" s="557">
        <v>4.8</v>
      </c>
      <c r="AK347" s="557">
        <v>0.75</v>
      </c>
      <c r="AM347" s="388">
        <v>3</v>
      </c>
      <c r="AN347" s="388">
        <v>0</v>
      </c>
      <c r="AO347" s="388">
        <v>0</v>
      </c>
      <c r="AP347" s="388">
        <v>0</v>
      </c>
      <c r="AQ347" s="388">
        <v>0</v>
      </c>
      <c r="AR347" s="388">
        <v>0</v>
      </c>
      <c r="AS347" s="388">
        <v>0</v>
      </c>
      <c r="AT347" s="388">
        <v>2</v>
      </c>
      <c r="AU347" s="388">
        <v>0</v>
      </c>
      <c r="AV347" s="548">
        <v>0</v>
      </c>
      <c r="AW347" s="548">
        <v>0.5</v>
      </c>
      <c r="AX347" s="548">
        <v>0</v>
      </c>
      <c r="AY347" s="548">
        <v>0.5</v>
      </c>
      <c r="BA347" s="388">
        <v>18</v>
      </c>
      <c r="BB347" s="388">
        <v>0</v>
      </c>
      <c r="BC347" s="388">
        <v>6</v>
      </c>
      <c r="BD347" s="388">
        <v>2</v>
      </c>
      <c r="BE347" s="388">
        <v>0</v>
      </c>
      <c r="BF347" s="388">
        <v>0</v>
      </c>
      <c r="BG347" s="388">
        <v>3</v>
      </c>
      <c r="BH347" s="388">
        <v>2</v>
      </c>
      <c r="BI347" s="388">
        <v>3</v>
      </c>
      <c r="BJ347" s="548">
        <v>0.33300000000000002</v>
      </c>
      <c r="BK347" s="548">
        <v>0.4</v>
      </c>
      <c r="BL347" s="548">
        <v>0.44400000000000001</v>
      </c>
      <c r="BM347" s="548">
        <v>0.84399999999999997</v>
      </c>
    </row>
    <row r="348" spans="1:65">
      <c r="A348" s="272" t="s">
        <v>8447</v>
      </c>
      <c r="B348" s="388" t="s">
        <v>8448</v>
      </c>
      <c r="C348" s="388" t="s">
        <v>10193</v>
      </c>
      <c r="D348" s="388">
        <v>26</v>
      </c>
      <c r="E348" s="388" t="s">
        <v>97</v>
      </c>
      <c r="F348" s="388" t="s">
        <v>43</v>
      </c>
      <c r="G348" s="388" t="s">
        <v>10</v>
      </c>
      <c r="H348" s="388">
        <v>1</v>
      </c>
      <c r="I348" s="388">
        <v>0</v>
      </c>
      <c r="J348" s="548">
        <v>1</v>
      </c>
      <c r="K348" s="556">
        <v>11.81</v>
      </c>
      <c r="L348" s="388">
        <v>9</v>
      </c>
      <c r="M348" s="388">
        <v>0</v>
      </c>
      <c r="N348" s="388">
        <v>1</v>
      </c>
      <c r="O348" s="388">
        <v>0</v>
      </c>
      <c r="P348" s="388">
        <v>0</v>
      </c>
      <c r="Q348" s="388">
        <v>0</v>
      </c>
      <c r="R348" s="557">
        <v>5.3330000000000002</v>
      </c>
      <c r="S348" s="388">
        <v>7</v>
      </c>
      <c r="T348" s="388">
        <v>7</v>
      </c>
      <c r="U348" s="388">
        <v>7</v>
      </c>
      <c r="V348" s="388">
        <v>2</v>
      </c>
      <c r="W348" s="388">
        <v>5</v>
      </c>
      <c r="X348" s="388">
        <v>0</v>
      </c>
      <c r="Y348" s="388">
        <v>9</v>
      </c>
      <c r="Z348" s="388">
        <v>2</v>
      </c>
      <c r="AA348" s="388">
        <v>0</v>
      </c>
      <c r="AB348" s="388">
        <v>2</v>
      </c>
      <c r="AC348" s="388">
        <v>29</v>
      </c>
      <c r="AD348" s="388">
        <v>39</v>
      </c>
      <c r="AE348" s="388">
        <v>8.6</v>
      </c>
      <c r="AF348" s="548">
        <v>2.25</v>
      </c>
      <c r="AG348" s="557">
        <v>11.8</v>
      </c>
      <c r="AH348" s="557">
        <v>3.4</v>
      </c>
      <c r="AI348" s="557">
        <v>8.4</v>
      </c>
      <c r="AJ348" s="557">
        <v>15.2</v>
      </c>
      <c r="AK348" s="557">
        <v>1.8</v>
      </c>
      <c r="AM348" s="388">
        <v>11</v>
      </c>
      <c r="AN348" s="388">
        <v>0</v>
      </c>
      <c r="AO348" s="388">
        <v>4</v>
      </c>
      <c r="AP348" s="388">
        <v>1</v>
      </c>
      <c r="AQ348" s="388">
        <v>0</v>
      </c>
      <c r="AR348" s="388">
        <v>1</v>
      </c>
      <c r="AS348" s="388">
        <v>3</v>
      </c>
      <c r="AT348" s="388">
        <v>2</v>
      </c>
      <c r="AU348" s="388">
        <v>3</v>
      </c>
      <c r="AV348" s="548">
        <v>0.36399999999999999</v>
      </c>
      <c r="AW348" s="548">
        <v>0.46200000000000002</v>
      </c>
      <c r="AX348" s="548">
        <v>0.72699999999999998</v>
      </c>
      <c r="AY348" s="548">
        <v>1.1890000000000001</v>
      </c>
      <c r="BA348" s="388">
        <v>11</v>
      </c>
      <c r="BB348" s="388">
        <v>0</v>
      </c>
      <c r="BC348" s="388">
        <v>3</v>
      </c>
      <c r="BD348" s="388">
        <v>0</v>
      </c>
      <c r="BE348" s="388">
        <v>1</v>
      </c>
      <c r="BF348" s="388">
        <v>1</v>
      </c>
      <c r="BG348" s="388">
        <v>6</v>
      </c>
      <c r="BH348" s="388">
        <v>3</v>
      </c>
      <c r="BI348" s="388">
        <v>6</v>
      </c>
      <c r="BJ348" s="548">
        <v>0.27300000000000002</v>
      </c>
      <c r="BK348" s="548">
        <v>0.5</v>
      </c>
      <c r="BL348" s="548">
        <v>0.72699999999999998</v>
      </c>
      <c r="BM348" s="548">
        <v>1.2270000000000001</v>
      </c>
    </row>
    <row r="349" spans="1:65">
      <c r="A349" s="272" t="s">
        <v>8422</v>
      </c>
      <c r="B349" s="388" t="s">
        <v>8423</v>
      </c>
      <c r="C349" s="388" t="s">
        <v>10193</v>
      </c>
      <c r="D349" s="388">
        <v>26</v>
      </c>
      <c r="E349" s="388" t="s">
        <v>42</v>
      </c>
      <c r="F349" s="388" t="s">
        <v>43</v>
      </c>
      <c r="G349" s="388" t="s">
        <v>10</v>
      </c>
      <c r="H349" s="388">
        <v>0</v>
      </c>
      <c r="I349" s="388">
        <v>1</v>
      </c>
      <c r="J349" s="548">
        <v>0</v>
      </c>
      <c r="K349" s="556">
        <v>10.130000000000001</v>
      </c>
      <c r="L349" s="388">
        <v>7</v>
      </c>
      <c r="M349" s="388">
        <v>0</v>
      </c>
      <c r="N349" s="388">
        <v>0</v>
      </c>
      <c r="O349" s="388">
        <v>0</v>
      </c>
      <c r="P349" s="388">
        <v>0</v>
      </c>
      <c r="Q349" s="388">
        <v>0</v>
      </c>
      <c r="R349" s="557">
        <v>5.3330000000000002</v>
      </c>
      <c r="S349" s="388">
        <v>9</v>
      </c>
      <c r="T349" s="388">
        <v>6</v>
      </c>
      <c r="U349" s="388">
        <v>6</v>
      </c>
      <c r="V349" s="388">
        <v>2</v>
      </c>
      <c r="W349" s="388">
        <v>4</v>
      </c>
      <c r="X349" s="388">
        <v>0</v>
      </c>
      <c r="Y349" s="388">
        <v>7</v>
      </c>
      <c r="Z349" s="388">
        <v>0</v>
      </c>
      <c r="AA349" s="388">
        <v>0</v>
      </c>
      <c r="AB349" s="388">
        <v>0</v>
      </c>
      <c r="AC349" s="388">
        <v>29</v>
      </c>
      <c r="AD349" s="388">
        <v>39</v>
      </c>
      <c r="AE349" s="388">
        <v>7.66</v>
      </c>
      <c r="AF349" s="548">
        <v>2.4380000000000002</v>
      </c>
      <c r="AG349" s="557">
        <v>15.2</v>
      </c>
      <c r="AH349" s="557">
        <v>3.4</v>
      </c>
      <c r="AI349" s="557">
        <v>6.8</v>
      </c>
      <c r="AJ349" s="557">
        <v>11.8</v>
      </c>
      <c r="AK349" s="557">
        <v>1.75</v>
      </c>
      <c r="AM349" s="388">
        <v>12</v>
      </c>
      <c r="AN349" s="388">
        <v>0</v>
      </c>
      <c r="AO349" s="388">
        <v>6</v>
      </c>
      <c r="AP349" s="388">
        <v>1</v>
      </c>
      <c r="AQ349" s="388">
        <v>0</v>
      </c>
      <c r="AR349" s="388">
        <v>1</v>
      </c>
      <c r="AS349" s="388">
        <v>4</v>
      </c>
      <c r="AT349" s="388">
        <v>2</v>
      </c>
      <c r="AU349" s="388">
        <v>3</v>
      </c>
      <c r="AV349" s="548">
        <v>0.5</v>
      </c>
      <c r="AW349" s="548">
        <v>0.57099999999999995</v>
      </c>
      <c r="AX349" s="548">
        <v>0.83299999999999996</v>
      </c>
      <c r="AY349" s="548">
        <v>1.4039999999999999</v>
      </c>
      <c r="BA349" s="388">
        <v>13</v>
      </c>
      <c r="BB349" s="388">
        <v>0</v>
      </c>
      <c r="BC349" s="388">
        <v>3</v>
      </c>
      <c r="BD349" s="388">
        <v>0</v>
      </c>
      <c r="BE349" s="388">
        <v>0</v>
      </c>
      <c r="BF349" s="388">
        <v>1</v>
      </c>
      <c r="BG349" s="388">
        <v>2</v>
      </c>
      <c r="BH349" s="388">
        <v>2</v>
      </c>
      <c r="BI349" s="388">
        <v>4</v>
      </c>
      <c r="BJ349" s="548">
        <v>0.23100000000000001</v>
      </c>
      <c r="BK349" s="548">
        <v>0.33300000000000002</v>
      </c>
      <c r="BL349" s="548">
        <v>0.46200000000000002</v>
      </c>
      <c r="BM349" s="548">
        <v>0.79500000000000004</v>
      </c>
    </row>
    <row r="350" spans="1:65">
      <c r="A350" s="272" t="s">
        <v>10575</v>
      </c>
      <c r="B350" s="388" t="s">
        <v>10576</v>
      </c>
      <c r="C350" s="388" t="s">
        <v>10193</v>
      </c>
      <c r="D350" s="388">
        <v>27</v>
      </c>
      <c r="E350" s="388" t="s">
        <v>64</v>
      </c>
      <c r="F350" s="388" t="s">
        <v>34</v>
      </c>
      <c r="G350" s="388" t="s">
        <v>10</v>
      </c>
      <c r="H350" s="388">
        <v>0</v>
      </c>
      <c r="I350" s="388">
        <v>1</v>
      </c>
      <c r="J350" s="548">
        <v>0</v>
      </c>
      <c r="K350" s="556">
        <v>5.0599999999999996</v>
      </c>
      <c r="L350" s="388">
        <v>2</v>
      </c>
      <c r="M350" s="388">
        <v>0</v>
      </c>
      <c r="N350" s="388">
        <v>0</v>
      </c>
      <c r="O350" s="388">
        <v>0</v>
      </c>
      <c r="P350" s="388">
        <v>0</v>
      </c>
      <c r="Q350" s="388">
        <v>0</v>
      </c>
      <c r="R350" s="557">
        <v>5.3330000000000002</v>
      </c>
      <c r="S350" s="388">
        <v>5</v>
      </c>
      <c r="T350" s="388">
        <v>5</v>
      </c>
      <c r="U350" s="388">
        <v>3</v>
      </c>
      <c r="V350" s="388">
        <v>0</v>
      </c>
      <c r="W350" s="388">
        <v>2</v>
      </c>
      <c r="X350" s="388">
        <v>0</v>
      </c>
      <c r="Y350" s="388">
        <v>1</v>
      </c>
      <c r="Z350" s="388">
        <v>1</v>
      </c>
      <c r="AA350" s="388">
        <v>0</v>
      </c>
      <c r="AB350" s="388">
        <v>0</v>
      </c>
      <c r="AC350" s="388">
        <v>25</v>
      </c>
      <c r="AD350" s="388">
        <v>88</v>
      </c>
      <c r="AE350" s="388">
        <v>4.47</v>
      </c>
      <c r="AF350" s="548">
        <v>1.3129999999999999</v>
      </c>
      <c r="AG350" s="557">
        <v>8.4</v>
      </c>
      <c r="AH350" s="557">
        <v>0</v>
      </c>
      <c r="AI350" s="557">
        <v>3.4</v>
      </c>
      <c r="AJ350" s="557">
        <v>1.7</v>
      </c>
      <c r="AK350" s="557">
        <v>0.5</v>
      </c>
      <c r="AM350" s="388">
        <v>10</v>
      </c>
      <c r="AN350" s="388">
        <v>0</v>
      </c>
      <c r="AO350" s="388">
        <v>1</v>
      </c>
      <c r="AP350" s="388">
        <v>0</v>
      </c>
      <c r="AQ350" s="388">
        <v>1</v>
      </c>
      <c r="AR350" s="388">
        <v>0</v>
      </c>
      <c r="AS350" s="388">
        <v>3</v>
      </c>
      <c r="AT350" s="388">
        <v>2</v>
      </c>
      <c r="AU350" s="388">
        <v>0</v>
      </c>
      <c r="AV350" s="548">
        <v>0.1</v>
      </c>
      <c r="AW350" s="548">
        <v>0.23100000000000001</v>
      </c>
      <c r="AX350" s="548">
        <v>0.3</v>
      </c>
      <c r="AY350" s="548">
        <v>0.53100000000000003</v>
      </c>
      <c r="BA350" s="388">
        <v>11</v>
      </c>
      <c r="BB350" s="388">
        <v>0</v>
      </c>
      <c r="BC350" s="388">
        <v>4</v>
      </c>
      <c r="BD350" s="388">
        <v>1</v>
      </c>
      <c r="BE350" s="388">
        <v>0</v>
      </c>
      <c r="BF350" s="388">
        <v>0</v>
      </c>
      <c r="BG350" s="388">
        <v>0</v>
      </c>
      <c r="BH350" s="388">
        <v>0</v>
      </c>
      <c r="BI350" s="388">
        <v>1</v>
      </c>
      <c r="BJ350" s="548">
        <v>0.36399999999999999</v>
      </c>
      <c r="BK350" s="548">
        <v>0.41699999999999998</v>
      </c>
      <c r="BL350" s="548">
        <v>0.45500000000000002</v>
      </c>
      <c r="BM350" s="548">
        <v>0.872</v>
      </c>
    </row>
    <row r="351" spans="1:65">
      <c r="A351" s="272" t="s">
        <v>8410</v>
      </c>
      <c r="B351" s="388" t="s">
        <v>8411</v>
      </c>
      <c r="C351" s="388" t="s">
        <v>10193</v>
      </c>
      <c r="D351" s="388">
        <v>24</v>
      </c>
      <c r="E351" s="388" t="s">
        <v>73</v>
      </c>
      <c r="F351" s="388" t="s">
        <v>34</v>
      </c>
      <c r="G351" s="388" t="s">
        <v>10</v>
      </c>
      <c r="H351" s="388">
        <v>0</v>
      </c>
      <c r="I351" s="388">
        <v>0</v>
      </c>
      <c r="J351" s="548">
        <v>0</v>
      </c>
      <c r="K351" s="556">
        <v>3.6</v>
      </c>
      <c r="L351" s="388">
        <v>3</v>
      </c>
      <c r="M351" s="388">
        <v>0</v>
      </c>
      <c r="N351" s="388">
        <v>1</v>
      </c>
      <c r="O351" s="388">
        <v>0</v>
      </c>
      <c r="P351" s="388">
        <v>0</v>
      </c>
      <c r="Q351" s="388">
        <v>0</v>
      </c>
      <c r="R351" s="557">
        <v>5</v>
      </c>
      <c r="S351" s="388">
        <v>7</v>
      </c>
      <c r="T351" s="388">
        <v>2</v>
      </c>
      <c r="U351" s="388">
        <v>2</v>
      </c>
      <c r="V351" s="388">
        <v>0</v>
      </c>
      <c r="W351" s="388">
        <v>0</v>
      </c>
      <c r="X351" s="388">
        <v>0</v>
      </c>
      <c r="Y351" s="388">
        <v>4</v>
      </c>
      <c r="Z351" s="388">
        <v>1</v>
      </c>
      <c r="AA351" s="388">
        <v>0</v>
      </c>
      <c r="AB351" s="388">
        <v>0</v>
      </c>
      <c r="AC351" s="388">
        <v>23</v>
      </c>
      <c r="AD351" s="388">
        <v>143</v>
      </c>
      <c r="AE351" s="388">
        <v>2.16</v>
      </c>
      <c r="AF351" s="548">
        <v>1.4</v>
      </c>
      <c r="AG351" s="557">
        <v>12.6</v>
      </c>
      <c r="AH351" s="557">
        <v>0</v>
      </c>
      <c r="AI351" s="557">
        <v>0</v>
      </c>
      <c r="AJ351" s="557">
        <v>7.2</v>
      </c>
      <c r="AK351" s="557">
        <v>0</v>
      </c>
      <c r="AM351" s="388">
        <v>5</v>
      </c>
      <c r="AN351" s="388">
        <v>0</v>
      </c>
      <c r="AO351" s="388">
        <v>1</v>
      </c>
      <c r="AP351" s="388">
        <v>1</v>
      </c>
      <c r="AQ351" s="388">
        <v>0</v>
      </c>
      <c r="AR351" s="388">
        <v>0</v>
      </c>
      <c r="AS351" s="388">
        <v>1</v>
      </c>
      <c r="AT351" s="388">
        <v>0</v>
      </c>
      <c r="AU351" s="388">
        <v>2</v>
      </c>
      <c r="AV351" s="548">
        <v>0.2</v>
      </c>
      <c r="AW351" s="548">
        <v>0.28599999999999998</v>
      </c>
      <c r="AX351" s="548">
        <v>0.4</v>
      </c>
      <c r="AY351" s="548">
        <v>0.68600000000000005</v>
      </c>
      <c r="BA351" s="388">
        <v>16</v>
      </c>
      <c r="BB351" s="388">
        <v>0</v>
      </c>
      <c r="BC351" s="388">
        <v>6</v>
      </c>
      <c r="BD351" s="388">
        <v>1</v>
      </c>
      <c r="BE351" s="388">
        <v>1</v>
      </c>
      <c r="BF351" s="388">
        <v>0</v>
      </c>
      <c r="BG351" s="388">
        <v>1</v>
      </c>
      <c r="BH351" s="388">
        <v>0</v>
      </c>
      <c r="BI351" s="388">
        <v>2</v>
      </c>
      <c r="BJ351" s="548">
        <v>0.375</v>
      </c>
      <c r="BK351" s="548">
        <v>0.375</v>
      </c>
      <c r="BL351" s="548">
        <v>0.56299999999999994</v>
      </c>
      <c r="BM351" s="548">
        <v>0.93799999999999994</v>
      </c>
    </row>
    <row r="352" spans="1:65">
      <c r="A352" s="272" t="s">
        <v>10577</v>
      </c>
      <c r="B352" s="388" t="s">
        <v>10578</v>
      </c>
      <c r="C352" s="388" t="s">
        <v>10193</v>
      </c>
      <c r="D352" s="388">
        <v>25</v>
      </c>
      <c r="E352" s="388" t="s">
        <v>56</v>
      </c>
      <c r="F352" s="388" t="s">
        <v>43</v>
      </c>
      <c r="G352" s="388" t="s">
        <v>10</v>
      </c>
      <c r="H352" s="388">
        <v>0</v>
      </c>
      <c r="I352" s="388">
        <v>1</v>
      </c>
      <c r="J352" s="548">
        <v>0</v>
      </c>
      <c r="K352" s="556">
        <v>7.2</v>
      </c>
      <c r="L352" s="388">
        <v>1</v>
      </c>
      <c r="M352" s="388">
        <v>0</v>
      </c>
      <c r="N352" s="388">
        <v>0</v>
      </c>
      <c r="O352" s="388">
        <v>0</v>
      </c>
      <c r="P352" s="388">
        <v>0</v>
      </c>
      <c r="Q352" s="388">
        <v>0</v>
      </c>
      <c r="R352" s="557">
        <v>5</v>
      </c>
      <c r="S352" s="388">
        <v>6</v>
      </c>
      <c r="T352" s="388">
        <v>4</v>
      </c>
      <c r="U352" s="388">
        <v>4</v>
      </c>
      <c r="V352" s="388">
        <v>1</v>
      </c>
      <c r="W352" s="388">
        <v>3</v>
      </c>
      <c r="X352" s="388">
        <v>1</v>
      </c>
      <c r="Y352" s="388">
        <v>3</v>
      </c>
      <c r="Z352" s="388">
        <v>0</v>
      </c>
      <c r="AA352" s="388">
        <v>0</v>
      </c>
      <c r="AB352" s="388">
        <v>0</v>
      </c>
      <c r="AC352" s="388">
        <v>23</v>
      </c>
      <c r="AD352" s="388">
        <v>60</v>
      </c>
      <c r="AE352" s="388">
        <v>6.36</v>
      </c>
      <c r="AF352" s="548">
        <v>1.8</v>
      </c>
      <c r="AG352" s="557">
        <v>10.8</v>
      </c>
      <c r="AH352" s="557">
        <v>1.8</v>
      </c>
      <c r="AI352" s="557">
        <v>5.4</v>
      </c>
      <c r="AJ352" s="557">
        <v>5.4</v>
      </c>
      <c r="AK352" s="557">
        <v>1</v>
      </c>
      <c r="AM352" s="388">
        <v>9</v>
      </c>
      <c r="AN352" s="388">
        <v>0</v>
      </c>
      <c r="AO352" s="388">
        <v>2</v>
      </c>
      <c r="AP352" s="388">
        <v>1</v>
      </c>
      <c r="AQ352" s="388">
        <v>0</v>
      </c>
      <c r="AR352" s="388">
        <v>0</v>
      </c>
      <c r="AS352" s="388">
        <v>2</v>
      </c>
      <c r="AT352" s="388">
        <v>2</v>
      </c>
      <c r="AU352" s="388">
        <v>0</v>
      </c>
      <c r="AV352" s="548">
        <v>0.222</v>
      </c>
      <c r="AW352" s="548">
        <v>0.36399999999999999</v>
      </c>
      <c r="AX352" s="548">
        <v>0.33300000000000002</v>
      </c>
      <c r="AY352" s="548">
        <v>0.69699999999999995</v>
      </c>
      <c r="BA352" s="388">
        <v>10</v>
      </c>
      <c r="BB352" s="388">
        <v>0</v>
      </c>
      <c r="BC352" s="388">
        <v>4</v>
      </c>
      <c r="BD352" s="388">
        <v>0</v>
      </c>
      <c r="BE352" s="388">
        <v>0</v>
      </c>
      <c r="BF352" s="388">
        <v>1</v>
      </c>
      <c r="BG352" s="388">
        <v>2</v>
      </c>
      <c r="BH352" s="388">
        <v>1</v>
      </c>
      <c r="BI352" s="388">
        <v>3</v>
      </c>
      <c r="BJ352" s="548">
        <v>0.4</v>
      </c>
      <c r="BK352" s="548">
        <v>0.41699999999999998</v>
      </c>
      <c r="BL352" s="548">
        <v>0.7</v>
      </c>
      <c r="BM352" s="548">
        <v>1.117</v>
      </c>
    </row>
    <row r="353" spans="1:65">
      <c r="A353" s="272" t="s">
        <v>8289</v>
      </c>
      <c r="B353" s="388" t="s">
        <v>8290</v>
      </c>
      <c r="C353" s="388" t="s">
        <v>10193</v>
      </c>
      <c r="D353" s="388">
        <v>31</v>
      </c>
      <c r="E353" s="388" t="s">
        <v>58</v>
      </c>
      <c r="F353" s="388" t="s">
        <v>34</v>
      </c>
      <c r="G353" s="388" t="s">
        <v>10</v>
      </c>
      <c r="H353" s="388">
        <v>0</v>
      </c>
      <c r="I353" s="388">
        <v>0</v>
      </c>
      <c r="J353" s="548">
        <v>0</v>
      </c>
      <c r="K353" s="556">
        <v>5.4</v>
      </c>
      <c r="L353" s="388">
        <v>6</v>
      </c>
      <c r="M353" s="388">
        <v>0</v>
      </c>
      <c r="N353" s="388">
        <v>3</v>
      </c>
      <c r="O353" s="388">
        <v>0</v>
      </c>
      <c r="P353" s="388">
        <v>0</v>
      </c>
      <c r="Q353" s="388">
        <v>0</v>
      </c>
      <c r="R353" s="557">
        <v>5</v>
      </c>
      <c r="S353" s="388">
        <v>5</v>
      </c>
      <c r="T353" s="388">
        <v>4</v>
      </c>
      <c r="U353" s="388">
        <v>3</v>
      </c>
      <c r="V353" s="388">
        <v>0</v>
      </c>
      <c r="W353" s="388">
        <v>3</v>
      </c>
      <c r="X353" s="388">
        <v>0</v>
      </c>
      <c r="Y353" s="388">
        <v>3</v>
      </c>
      <c r="Z353" s="388">
        <v>2</v>
      </c>
      <c r="AA353" s="388">
        <v>0</v>
      </c>
      <c r="AB353" s="388">
        <v>1</v>
      </c>
      <c r="AC353" s="388">
        <v>25</v>
      </c>
      <c r="AD353" s="388">
        <v>83</v>
      </c>
      <c r="AE353" s="388">
        <v>4.96</v>
      </c>
      <c r="AF353" s="548">
        <v>1.6</v>
      </c>
      <c r="AG353" s="557">
        <v>9</v>
      </c>
      <c r="AH353" s="557">
        <v>0</v>
      </c>
      <c r="AI353" s="557">
        <v>5.4</v>
      </c>
      <c r="AJ353" s="557">
        <v>5.4</v>
      </c>
      <c r="AK353" s="557">
        <v>1</v>
      </c>
      <c r="AM353" s="388">
        <v>6</v>
      </c>
      <c r="AN353" s="388">
        <v>0</v>
      </c>
      <c r="AO353" s="388">
        <v>3</v>
      </c>
      <c r="AP353" s="388">
        <v>1</v>
      </c>
      <c r="AQ353" s="388">
        <v>0</v>
      </c>
      <c r="AR353" s="388">
        <v>0</v>
      </c>
      <c r="AS353" s="388">
        <v>1</v>
      </c>
      <c r="AT353" s="388">
        <v>1</v>
      </c>
      <c r="AU353" s="388">
        <v>1</v>
      </c>
      <c r="AV353" s="548">
        <v>0.5</v>
      </c>
      <c r="AW353" s="548">
        <v>0.57099999999999995</v>
      </c>
      <c r="AX353" s="548">
        <v>0.66700000000000004</v>
      </c>
      <c r="AY353" s="548">
        <v>1.238</v>
      </c>
      <c r="BA353" s="388">
        <v>14</v>
      </c>
      <c r="BB353" s="388">
        <v>0</v>
      </c>
      <c r="BC353" s="388">
        <v>2</v>
      </c>
      <c r="BD353" s="388">
        <v>1</v>
      </c>
      <c r="BE353" s="388">
        <v>0</v>
      </c>
      <c r="BF353" s="388">
        <v>0</v>
      </c>
      <c r="BG353" s="388">
        <v>2</v>
      </c>
      <c r="BH353" s="388">
        <v>2</v>
      </c>
      <c r="BI353" s="388">
        <v>2</v>
      </c>
      <c r="BJ353" s="548">
        <v>0.14299999999999999</v>
      </c>
      <c r="BK353" s="548">
        <v>0.33300000000000002</v>
      </c>
      <c r="BL353" s="548">
        <v>0.214</v>
      </c>
      <c r="BM353" s="548">
        <v>0.54700000000000004</v>
      </c>
    </row>
    <row r="354" spans="1:65">
      <c r="A354" s="272" t="s">
        <v>10579</v>
      </c>
      <c r="B354" s="388" t="s">
        <v>10580</v>
      </c>
      <c r="C354" s="388" t="s">
        <v>10193</v>
      </c>
      <c r="D354" s="388">
        <v>31</v>
      </c>
      <c r="E354" s="388" t="s">
        <v>56</v>
      </c>
      <c r="F354" s="388" t="s">
        <v>43</v>
      </c>
      <c r="G354" s="388" t="s">
        <v>10</v>
      </c>
      <c r="H354" s="388">
        <v>0</v>
      </c>
      <c r="I354" s="388">
        <v>1</v>
      </c>
      <c r="J354" s="548">
        <v>0</v>
      </c>
      <c r="K354" s="556">
        <v>10.8</v>
      </c>
      <c r="L354" s="388">
        <v>4</v>
      </c>
      <c r="M354" s="388">
        <v>0</v>
      </c>
      <c r="N354" s="388">
        <v>3</v>
      </c>
      <c r="O354" s="388">
        <v>0</v>
      </c>
      <c r="P354" s="388">
        <v>0</v>
      </c>
      <c r="Q354" s="388">
        <v>0</v>
      </c>
      <c r="R354" s="557">
        <v>5</v>
      </c>
      <c r="S354" s="388">
        <v>8</v>
      </c>
      <c r="T354" s="388">
        <v>6</v>
      </c>
      <c r="U354" s="388">
        <v>6</v>
      </c>
      <c r="V354" s="388">
        <v>0</v>
      </c>
      <c r="W354" s="388">
        <v>2</v>
      </c>
      <c r="X354" s="388">
        <v>0</v>
      </c>
      <c r="Y354" s="388">
        <v>4</v>
      </c>
      <c r="Z354" s="388">
        <v>0</v>
      </c>
      <c r="AA354" s="388">
        <v>0</v>
      </c>
      <c r="AB354" s="388">
        <v>0</v>
      </c>
      <c r="AC354" s="388">
        <v>25</v>
      </c>
      <c r="AD354" s="388">
        <v>40</v>
      </c>
      <c r="AE354" s="388">
        <v>2.76</v>
      </c>
      <c r="AF354" s="548">
        <v>2</v>
      </c>
      <c r="AG354" s="557">
        <v>14.4</v>
      </c>
      <c r="AH354" s="557">
        <v>0</v>
      </c>
      <c r="AI354" s="557">
        <v>3.6</v>
      </c>
      <c r="AJ354" s="557">
        <v>7.2</v>
      </c>
      <c r="AK354" s="557">
        <v>2</v>
      </c>
      <c r="AM354" s="388">
        <v>14</v>
      </c>
      <c r="AN354" s="388">
        <v>0</v>
      </c>
      <c r="AO354" s="388">
        <v>4</v>
      </c>
      <c r="AP354" s="388">
        <v>1</v>
      </c>
      <c r="AQ354" s="388">
        <v>1</v>
      </c>
      <c r="AR354" s="388">
        <v>0</v>
      </c>
      <c r="AS354" s="388">
        <v>3</v>
      </c>
      <c r="AT354" s="388">
        <v>1</v>
      </c>
      <c r="AU354" s="388">
        <v>2</v>
      </c>
      <c r="AV354" s="548">
        <v>0.28599999999999998</v>
      </c>
      <c r="AW354" s="548">
        <v>0.33300000000000002</v>
      </c>
      <c r="AX354" s="548">
        <v>0.5</v>
      </c>
      <c r="AY354" s="548">
        <v>0.83299999999999996</v>
      </c>
      <c r="BA354" s="388">
        <v>9</v>
      </c>
      <c r="BB354" s="388">
        <v>0</v>
      </c>
      <c r="BC354" s="388">
        <v>4</v>
      </c>
      <c r="BD354" s="388">
        <v>2</v>
      </c>
      <c r="BE354" s="388">
        <v>0</v>
      </c>
      <c r="BF354" s="388">
        <v>0</v>
      </c>
      <c r="BG354" s="388">
        <v>3</v>
      </c>
      <c r="BH354" s="388">
        <v>1</v>
      </c>
      <c r="BI354" s="388">
        <v>2</v>
      </c>
      <c r="BJ354" s="548">
        <v>0.44400000000000001</v>
      </c>
      <c r="BK354" s="548">
        <v>0.5</v>
      </c>
      <c r="BL354" s="548">
        <v>0.66700000000000004</v>
      </c>
      <c r="BM354" s="548">
        <v>1.167</v>
      </c>
    </row>
    <row r="355" spans="1:65">
      <c r="A355" s="272" t="s">
        <v>8327</v>
      </c>
      <c r="B355" s="388" t="s">
        <v>8328</v>
      </c>
      <c r="C355" s="388" t="s">
        <v>10193</v>
      </c>
      <c r="D355" s="388">
        <v>28</v>
      </c>
      <c r="E355" s="388" t="s">
        <v>66</v>
      </c>
      <c r="F355" s="388" t="s">
        <v>43</v>
      </c>
      <c r="G355" s="388" t="s">
        <v>10</v>
      </c>
      <c r="H355" s="388">
        <v>0</v>
      </c>
      <c r="I355" s="388">
        <v>0</v>
      </c>
      <c r="J355" s="548">
        <v>0</v>
      </c>
      <c r="K355" s="556">
        <v>12.6</v>
      </c>
      <c r="L355" s="388">
        <v>4</v>
      </c>
      <c r="M355" s="388">
        <v>0</v>
      </c>
      <c r="N355" s="388">
        <v>3</v>
      </c>
      <c r="O355" s="388">
        <v>0</v>
      </c>
      <c r="P355" s="388">
        <v>0</v>
      </c>
      <c r="Q355" s="388">
        <v>0</v>
      </c>
      <c r="R355" s="557">
        <v>5</v>
      </c>
      <c r="S355" s="388">
        <v>8</v>
      </c>
      <c r="T355" s="388">
        <v>7</v>
      </c>
      <c r="U355" s="388">
        <v>7</v>
      </c>
      <c r="V355" s="388">
        <v>3</v>
      </c>
      <c r="W355" s="388">
        <v>1</v>
      </c>
      <c r="X355" s="388">
        <v>0</v>
      </c>
      <c r="Y355" s="388">
        <v>4</v>
      </c>
      <c r="Z355" s="388">
        <v>0</v>
      </c>
      <c r="AA355" s="388">
        <v>0</v>
      </c>
      <c r="AB355" s="388">
        <v>0</v>
      </c>
      <c r="AC355" s="388">
        <v>24</v>
      </c>
      <c r="AD355" s="388">
        <v>33</v>
      </c>
      <c r="AE355" s="388">
        <v>9.9600000000000009</v>
      </c>
      <c r="AF355" s="548">
        <v>1.8</v>
      </c>
      <c r="AG355" s="557">
        <v>14.4</v>
      </c>
      <c r="AH355" s="557">
        <v>5.4</v>
      </c>
      <c r="AI355" s="557">
        <v>1.8</v>
      </c>
      <c r="AJ355" s="557">
        <v>7.2</v>
      </c>
      <c r="AK355" s="557">
        <v>4</v>
      </c>
      <c r="AM355" s="388">
        <v>12</v>
      </c>
      <c r="AN355" s="388">
        <v>0</v>
      </c>
      <c r="AO355" s="388">
        <v>5</v>
      </c>
      <c r="AP355" s="388">
        <v>0</v>
      </c>
      <c r="AQ355" s="388">
        <v>0</v>
      </c>
      <c r="AR355" s="388">
        <v>2</v>
      </c>
      <c r="AS355" s="388">
        <v>4</v>
      </c>
      <c r="AT355" s="388">
        <v>0</v>
      </c>
      <c r="AU355" s="388">
        <v>1</v>
      </c>
      <c r="AV355" s="548">
        <v>0.41699999999999998</v>
      </c>
      <c r="AW355" s="548">
        <v>0.41699999999999998</v>
      </c>
      <c r="AX355" s="548">
        <v>0.91700000000000004</v>
      </c>
      <c r="AY355" s="548">
        <v>1.3340000000000001</v>
      </c>
      <c r="BA355" s="388">
        <v>11</v>
      </c>
      <c r="BB355" s="388">
        <v>0</v>
      </c>
      <c r="BC355" s="388">
        <v>3</v>
      </c>
      <c r="BD355" s="388">
        <v>0</v>
      </c>
      <c r="BE355" s="388">
        <v>0</v>
      </c>
      <c r="BF355" s="388">
        <v>1</v>
      </c>
      <c r="BG355" s="388">
        <v>3</v>
      </c>
      <c r="BH355" s="388">
        <v>1</v>
      </c>
      <c r="BI355" s="388">
        <v>3</v>
      </c>
      <c r="BJ355" s="548">
        <v>0.27300000000000002</v>
      </c>
      <c r="BK355" s="548">
        <v>0.33300000000000002</v>
      </c>
      <c r="BL355" s="548">
        <v>0.54500000000000004</v>
      </c>
      <c r="BM355" s="548">
        <v>0.878</v>
      </c>
    </row>
    <row r="356" spans="1:65">
      <c r="A356" s="272" t="s">
        <v>10581</v>
      </c>
      <c r="B356" s="388" t="s">
        <v>10582</v>
      </c>
      <c r="C356" s="388" t="s">
        <v>10193</v>
      </c>
      <c r="D356" s="388">
        <v>24</v>
      </c>
      <c r="E356" s="388" t="s">
        <v>33</v>
      </c>
      <c r="F356" s="388" t="s">
        <v>34</v>
      </c>
      <c r="G356" s="388" t="s">
        <v>35</v>
      </c>
      <c r="H356" s="388">
        <v>1</v>
      </c>
      <c r="I356" s="388">
        <v>0</v>
      </c>
      <c r="J356" s="548">
        <v>1</v>
      </c>
      <c r="K356" s="556">
        <v>5.4</v>
      </c>
      <c r="L356" s="388">
        <v>9</v>
      </c>
      <c r="M356" s="388">
        <v>0</v>
      </c>
      <c r="N356" s="388">
        <v>0</v>
      </c>
      <c r="O356" s="388">
        <v>0</v>
      </c>
      <c r="P356" s="388">
        <v>0</v>
      </c>
      <c r="Q356" s="388">
        <v>0</v>
      </c>
      <c r="R356" s="557">
        <v>5</v>
      </c>
      <c r="S356" s="388">
        <v>5</v>
      </c>
      <c r="T356" s="388">
        <v>4</v>
      </c>
      <c r="U356" s="388">
        <v>3</v>
      </c>
      <c r="V356" s="388">
        <v>0</v>
      </c>
      <c r="W356" s="388">
        <v>2</v>
      </c>
      <c r="X356" s="388">
        <v>0</v>
      </c>
      <c r="Y356" s="388">
        <v>7</v>
      </c>
      <c r="Z356" s="388">
        <v>3</v>
      </c>
      <c r="AA356" s="388">
        <v>0</v>
      </c>
      <c r="AB356" s="388">
        <v>0</v>
      </c>
      <c r="AC356" s="388">
        <v>26</v>
      </c>
      <c r="AD356" s="388">
        <v>86</v>
      </c>
      <c r="AE356" s="388">
        <v>3.36</v>
      </c>
      <c r="AF356" s="548">
        <v>1.4</v>
      </c>
      <c r="AG356" s="557">
        <v>9</v>
      </c>
      <c r="AH356" s="557">
        <v>0</v>
      </c>
      <c r="AI356" s="557">
        <v>3.6</v>
      </c>
      <c r="AJ356" s="557">
        <v>12.6</v>
      </c>
      <c r="AK356" s="557">
        <v>3.5</v>
      </c>
      <c r="AM356" s="388">
        <v>11</v>
      </c>
      <c r="AN356" s="388">
        <v>0</v>
      </c>
      <c r="AO356" s="388">
        <v>4</v>
      </c>
      <c r="AP356" s="388">
        <v>1</v>
      </c>
      <c r="AQ356" s="388">
        <v>0</v>
      </c>
      <c r="AR356" s="388">
        <v>0</v>
      </c>
      <c r="AS356" s="388">
        <v>3</v>
      </c>
      <c r="AT356" s="388">
        <v>1</v>
      </c>
      <c r="AU356" s="388">
        <v>1</v>
      </c>
      <c r="AV356" s="548">
        <v>0.36399999999999999</v>
      </c>
      <c r="AW356" s="548">
        <v>0.46200000000000002</v>
      </c>
      <c r="AX356" s="548">
        <v>0.45500000000000002</v>
      </c>
      <c r="AY356" s="548">
        <v>0.91700000000000004</v>
      </c>
      <c r="BA356" s="388">
        <v>10</v>
      </c>
      <c r="BB356" s="388">
        <v>0</v>
      </c>
      <c r="BC356" s="388">
        <v>1</v>
      </c>
      <c r="BD356" s="388">
        <v>0</v>
      </c>
      <c r="BE356" s="388">
        <v>1</v>
      </c>
      <c r="BF356" s="388">
        <v>0</v>
      </c>
      <c r="BG356" s="388">
        <v>1</v>
      </c>
      <c r="BH356" s="388">
        <v>1</v>
      </c>
      <c r="BI356" s="388">
        <v>6</v>
      </c>
      <c r="BJ356" s="548">
        <v>0.1</v>
      </c>
      <c r="BK356" s="548">
        <v>0.308</v>
      </c>
      <c r="BL356" s="548">
        <v>0.3</v>
      </c>
      <c r="BM356" s="548">
        <v>0.60799999999999998</v>
      </c>
    </row>
    <row r="357" spans="1:65">
      <c r="A357" s="272" t="s">
        <v>8347</v>
      </c>
      <c r="B357" s="388" t="s">
        <v>8348</v>
      </c>
      <c r="C357" s="388" t="s">
        <v>10193</v>
      </c>
      <c r="D357" s="388">
        <v>31</v>
      </c>
      <c r="E357" s="388" t="s">
        <v>82</v>
      </c>
      <c r="F357" s="388" t="s">
        <v>34</v>
      </c>
      <c r="G357" s="388" t="s">
        <v>35</v>
      </c>
      <c r="H357" s="388">
        <v>0</v>
      </c>
      <c r="I357" s="388">
        <v>0</v>
      </c>
      <c r="J357" s="548">
        <v>0</v>
      </c>
      <c r="K357" s="556">
        <v>11.57</v>
      </c>
      <c r="L357" s="388">
        <v>9</v>
      </c>
      <c r="M357" s="388">
        <v>0</v>
      </c>
      <c r="N357" s="388">
        <v>2</v>
      </c>
      <c r="O357" s="388">
        <v>0</v>
      </c>
      <c r="P357" s="388">
        <v>0</v>
      </c>
      <c r="Q357" s="388">
        <v>1</v>
      </c>
      <c r="R357" s="557">
        <v>4.6669999999999998</v>
      </c>
      <c r="S357" s="388">
        <v>7</v>
      </c>
      <c r="T357" s="388">
        <v>6</v>
      </c>
      <c r="U357" s="388">
        <v>6</v>
      </c>
      <c r="V357" s="388">
        <v>2</v>
      </c>
      <c r="W357" s="388">
        <v>5</v>
      </c>
      <c r="X357" s="388">
        <v>0</v>
      </c>
      <c r="Y357" s="388">
        <v>2</v>
      </c>
      <c r="Z357" s="388">
        <v>1</v>
      </c>
      <c r="AA357" s="388">
        <v>0</v>
      </c>
      <c r="AB357" s="388">
        <v>0</v>
      </c>
      <c r="AC357" s="388">
        <v>26</v>
      </c>
      <c r="AD357" s="388">
        <v>40</v>
      </c>
      <c r="AE357" s="388">
        <v>11.73</v>
      </c>
      <c r="AF357" s="548">
        <v>2.5710000000000002</v>
      </c>
      <c r="AG357" s="557">
        <v>13.5</v>
      </c>
      <c r="AH357" s="557">
        <v>3.9</v>
      </c>
      <c r="AI357" s="557">
        <v>9.6</v>
      </c>
      <c r="AJ357" s="557">
        <v>3.9</v>
      </c>
      <c r="AK357" s="557">
        <v>0.4</v>
      </c>
      <c r="AM357" s="388">
        <v>12</v>
      </c>
      <c r="AN357" s="388">
        <v>0</v>
      </c>
      <c r="AO357" s="388">
        <v>3</v>
      </c>
      <c r="AP357" s="388">
        <v>0</v>
      </c>
      <c r="AQ357" s="388">
        <v>0</v>
      </c>
      <c r="AR357" s="388">
        <v>2</v>
      </c>
      <c r="AS357" s="388">
        <v>5</v>
      </c>
      <c r="AT357" s="388">
        <v>1</v>
      </c>
      <c r="AU357" s="388">
        <v>2</v>
      </c>
      <c r="AV357" s="548">
        <v>0.25</v>
      </c>
      <c r="AW357" s="548">
        <v>0.35699999999999998</v>
      </c>
      <c r="AX357" s="548">
        <v>0.75</v>
      </c>
      <c r="AY357" s="548">
        <v>1.107</v>
      </c>
      <c r="BA357" s="388">
        <v>8</v>
      </c>
      <c r="BB357" s="388">
        <v>0</v>
      </c>
      <c r="BC357" s="388">
        <v>4</v>
      </c>
      <c r="BD357" s="388">
        <v>1</v>
      </c>
      <c r="BE357" s="388">
        <v>0</v>
      </c>
      <c r="BF357" s="388">
        <v>0</v>
      </c>
      <c r="BG357" s="388">
        <v>2</v>
      </c>
      <c r="BH357" s="388">
        <v>4</v>
      </c>
      <c r="BI357" s="388">
        <v>0</v>
      </c>
      <c r="BJ357" s="548">
        <v>0.5</v>
      </c>
      <c r="BK357" s="548">
        <v>0.66700000000000004</v>
      </c>
      <c r="BL357" s="548">
        <v>0.625</v>
      </c>
      <c r="BM357" s="548">
        <v>1.292</v>
      </c>
    </row>
    <row r="358" spans="1:65">
      <c r="A358" s="272" t="s">
        <v>10583</v>
      </c>
      <c r="B358" s="388" t="s">
        <v>10584</v>
      </c>
      <c r="C358" s="388" t="s">
        <v>10193</v>
      </c>
      <c r="D358" s="388">
        <v>23</v>
      </c>
      <c r="E358" s="388" t="s">
        <v>60</v>
      </c>
      <c r="F358" s="388" t="s">
        <v>34</v>
      </c>
      <c r="G358" s="388" t="s">
        <v>35</v>
      </c>
      <c r="H358" s="388">
        <v>0</v>
      </c>
      <c r="I358" s="388">
        <v>0</v>
      </c>
      <c r="J358" s="548">
        <v>0</v>
      </c>
      <c r="K358" s="556">
        <v>7.71</v>
      </c>
      <c r="L358" s="388">
        <v>4</v>
      </c>
      <c r="M358" s="388">
        <v>0</v>
      </c>
      <c r="N358" s="388">
        <v>3</v>
      </c>
      <c r="O358" s="388">
        <v>0</v>
      </c>
      <c r="P358" s="388">
        <v>0</v>
      </c>
      <c r="Q358" s="388">
        <v>0</v>
      </c>
      <c r="R358" s="557">
        <v>4.6669999999999998</v>
      </c>
      <c r="S358" s="388">
        <v>10</v>
      </c>
      <c r="T358" s="388">
        <v>4</v>
      </c>
      <c r="U358" s="388">
        <v>4</v>
      </c>
      <c r="V358" s="388">
        <v>2</v>
      </c>
      <c r="W358" s="388">
        <v>4</v>
      </c>
      <c r="X358" s="388">
        <v>0</v>
      </c>
      <c r="Y358" s="388">
        <v>3</v>
      </c>
      <c r="Z358" s="388">
        <v>0</v>
      </c>
      <c r="AA358" s="388">
        <v>0</v>
      </c>
      <c r="AB358" s="388">
        <v>0</v>
      </c>
      <c r="AC358" s="388">
        <v>26</v>
      </c>
      <c r="AD358" s="388">
        <v>58</v>
      </c>
      <c r="AE358" s="388">
        <v>10.02</v>
      </c>
      <c r="AF358" s="548">
        <v>3</v>
      </c>
      <c r="AG358" s="557">
        <v>19.3</v>
      </c>
      <c r="AH358" s="557">
        <v>3.9</v>
      </c>
      <c r="AI358" s="557">
        <v>7.7</v>
      </c>
      <c r="AJ358" s="557">
        <v>5.8</v>
      </c>
      <c r="AK358" s="557">
        <v>0.75</v>
      </c>
      <c r="AM358" s="388">
        <v>6</v>
      </c>
      <c r="AN358" s="388">
        <v>0</v>
      </c>
      <c r="AO358" s="388">
        <v>2</v>
      </c>
      <c r="AP358" s="388">
        <v>0</v>
      </c>
      <c r="AQ358" s="388">
        <v>0</v>
      </c>
      <c r="AR358" s="388">
        <v>1</v>
      </c>
      <c r="AS358" s="388">
        <v>6</v>
      </c>
      <c r="AT358" s="388">
        <v>4</v>
      </c>
      <c r="AU358" s="388">
        <v>0</v>
      </c>
      <c r="AV358" s="548">
        <v>0.33300000000000002</v>
      </c>
      <c r="AW358" s="548">
        <v>0.6</v>
      </c>
      <c r="AX358" s="548">
        <v>0.83299999999999996</v>
      </c>
      <c r="AY358" s="548">
        <v>1.4330000000000001</v>
      </c>
      <c r="BA358" s="388">
        <v>16</v>
      </c>
      <c r="BB358" s="388">
        <v>0</v>
      </c>
      <c r="BC358" s="388">
        <v>8</v>
      </c>
      <c r="BD358" s="388">
        <v>2</v>
      </c>
      <c r="BE358" s="388">
        <v>0</v>
      </c>
      <c r="BF358" s="388">
        <v>1</v>
      </c>
      <c r="BG358" s="388">
        <v>4</v>
      </c>
      <c r="BH358" s="388">
        <v>0</v>
      </c>
      <c r="BI358" s="388">
        <v>3</v>
      </c>
      <c r="BJ358" s="548">
        <v>0.5</v>
      </c>
      <c r="BK358" s="548">
        <v>0.5</v>
      </c>
      <c r="BL358" s="548">
        <v>0.81299999999999994</v>
      </c>
      <c r="BM358" s="548">
        <v>1.3129999999999999</v>
      </c>
    </row>
    <row r="359" spans="1:65">
      <c r="A359" s="272" t="s">
        <v>10585</v>
      </c>
      <c r="B359" s="388" t="s">
        <v>10586</v>
      </c>
      <c r="C359" s="388" t="s">
        <v>10193</v>
      </c>
      <c r="D359" s="388">
        <v>23</v>
      </c>
      <c r="E359" s="388" t="s">
        <v>42</v>
      </c>
      <c r="F359" s="388" t="s">
        <v>43</v>
      </c>
      <c r="G359" s="388" t="s">
        <v>10</v>
      </c>
      <c r="H359" s="388">
        <v>0</v>
      </c>
      <c r="I359" s="388">
        <v>1</v>
      </c>
      <c r="J359" s="548">
        <v>0</v>
      </c>
      <c r="K359" s="556">
        <v>12.46</v>
      </c>
      <c r="L359" s="388">
        <v>5</v>
      </c>
      <c r="M359" s="388">
        <v>0</v>
      </c>
      <c r="N359" s="388">
        <v>5</v>
      </c>
      <c r="O359" s="388">
        <v>0</v>
      </c>
      <c r="P359" s="388">
        <v>0</v>
      </c>
      <c r="Q359" s="388">
        <v>0</v>
      </c>
      <c r="R359" s="557">
        <v>4.3330000000000002</v>
      </c>
      <c r="S359" s="388">
        <v>8</v>
      </c>
      <c r="T359" s="388">
        <v>6</v>
      </c>
      <c r="U359" s="388">
        <v>6</v>
      </c>
      <c r="V359" s="388">
        <v>2</v>
      </c>
      <c r="W359" s="388">
        <v>5</v>
      </c>
      <c r="X359" s="388">
        <v>0</v>
      </c>
      <c r="Y359" s="388">
        <v>3</v>
      </c>
      <c r="Z359" s="388">
        <v>0</v>
      </c>
      <c r="AA359" s="388">
        <v>0</v>
      </c>
      <c r="AB359" s="388">
        <v>1</v>
      </c>
      <c r="AC359" s="388">
        <v>25</v>
      </c>
      <c r="AD359" s="388">
        <v>32</v>
      </c>
      <c r="AE359" s="388">
        <v>11.24</v>
      </c>
      <c r="AF359" s="548">
        <v>3</v>
      </c>
      <c r="AG359" s="557">
        <v>16.600000000000001</v>
      </c>
      <c r="AH359" s="557">
        <v>4.2</v>
      </c>
      <c r="AI359" s="557">
        <v>10.4</v>
      </c>
      <c r="AJ359" s="557">
        <v>6.2</v>
      </c>
      <c r="AK359" s="557">
        <v>0.6</v>
      </c>
      <c r="AM359" s="388">
        <v>5</v>
      </c>
      <c r="AN359" s="388">
        <v>0</v>
      </c>
      <c r="AO359" s="388">
        <v>3</v>
      </c>
      <c r="AP359" s="388">
        <v>1</v>
      </c>
      <c r="AQ359" s="388">
        <v>0</v>
      </c>
      <c r="AR359" s="388">
        <v>1</v>
      </c>
      <c r="AS359" s="388">
        <v>4</v>
      </c>
      <c r="AT359" s="388">
        <v>4</v>
      </c>
      <c r="AU359" s="388">
        <v>0</v>
      </c>
      <c r="AV359" s="548">
        <v>0.6</v>
      </c>
      <c r="AW359" s="548">
        <v>0.7</v>
      </c>
      <c r="AX359" s="548">
        <v>1.4</v>
      </c>
      <c r="AY359" s="548">
        <v>2.1</v>
      </c>
      <c r="BA359" s="388">
        <v>13</v>
      </c>
      <c r="BB359" s="388">
        <v>0</v>
      </c>
      <c r="BC359" s="388">
        <v>5</v>
      </c>
      <c r="BD359" s="388">
        <v>3</v>
      </c>
      <c r="BE359" s="388">
        <v>0</v>
      </c>
      <c r="BF359" s="388">
        <v>1</v>
      </c>
      <c r="BG359" s="388">
        <v>5</v>
      </c>
      <c r="BH359" s="388">
        <v>1</v>
      </c>
      <c r="BI359" s="388">
        <v>3</v>
      </c>
      <c r="BJ359" s="548">
        <v>0.38500000000000001</v>
      </c>
      <c r="BK359" s="548">
        <v>0.4</v>
      </c>
      <c r="BL359" s="548">
        <v>0.84599999999999997</v>
      </c>
      <c r="BM359" s="548">
        <v>1.246</v>
      </c>
    </row>
    <row r="360" spans="1:65">
      <c r="A360" s="272" t="s">
        <v>8483</v>
      </c>
      <c r="B360" s="388" t="s">
        <v>8484</v>
      </c>
      <c r="C360" s="388" t="s">
        <v>10193</v>
      </c>
      <c r="D360" s="388">
        <v>23</v>
      </c>
      <c r="E360" s="388" t="s">
        <v>58</v>
      </c>
      <c r="F360" s="388" t="s">
        <v>34</v>
      </c>
      <c r="G360" s="388" t="s">
        <v>10</v>
      </c>
      <c r="H360" s="388">
        <v>0</v>
      </c>
      <c r="I360" s="388">
        <v>0</v>
      </c>
      <c r="J360" s="548">
        <v>0</v>
      </c>
      <c r="K360" s="556">
        <v>4.1500000000000004</v>
      </c>
      <c r="L360" s="388">
        <v>6</v>
      </c>
      <c r="M360" s="388">
        <v>0</v>
      </c>
      <c r="N360" s="388">
        <v>2</v>
      </c>
      <c r="O360" s="388">
        <v>0</v>
      </c>
      <c r="P360" s="388">
        <v>0</v>
      </c>
      <c r="Q360" s="388">
        <v>0</v>
      </c>
      <c r="R360" s="557">
        <v>4.3330000000000002</v>
      </c>
      <c r="S360" s="388">
        <v>5</v>
      </c>
      <c r="T360" s="388">
        <v>2</v>
      </c>
      <c r="U360" s="388">
        <v>2</v>
      </c>
      <c r="V360" s="388">
        <v>1</v>
      </c>
      <c r="W360" s="388">
        <v>3</v>
      </c>
      <c r="X360" s="388">
        <v>0</v>
      </c>
      <c r="Y360" s="388">
        <v>6</v>
      </c>
      <c r="Z360" s="388">
        <v>0</v>
      </c>
      <c r="AA360" s="388">
        <v>0</v>
      </c>
      <c r="AB360" s="388">
        <v>2</v>
      </c>
      <c r="AC360" s="388">
        <v>21</v>
      </c>
      <c r="AD360" s="388">
        <v>109</v>
      </c>
      <c r="AE360" s="388">
        <v>5.47</v>
      </c>
      <c r="AF360" s="548">
        <v>1.8460000000000001</v>
      </c>
      <c r="AG360" s="557">
        <v>10.4</v>
      </c>
      <c r="AH360" s="557">
        <v>2.1</v>
      </c>
      <c r="AI360" s="557">
        <v>6.2</v>
      </c>
      <c r="AJ360" s="557">
        <v>12.5</v>
      </c>
      <c r="AK360" s="557">
        <v>2</v>
      </c>
      <c r="AM360" s="388">
        <v>5</v>
      </c>
      <c r="AN360" s="388">
        <v>0</v>
      </c>
      <c r="AO360" s="388">
        <v>1</v>
      </c>
      <c r="AP360" s="388">
        <v>0</v>
      </c>
      <c r="AQ360" s="388">
        <v>0</v>
      </c>
      <c r="AR360" s="388">
        <v>0</v>
      </c>
      <c r="AS360" s="388">
        <v>0</v>
      </c>
      <c r="AT360" s="388">
        <v>1</v>
      </c>
      <c r="AU360" s="388">
        <v>2</v>
      </c>
      <c r="AV360" s="548">
        <v>0.2</v>
      </c>
      <c r="AW360" s="548">
        <v>0.33300000000000002</v>
      </c>
      <c r="AX360" s="548">
        <v>0.2</v>
      </c>
      <c r="AY360" s="548">
        <v>0.53300000000000003</v>
      </c>
      <c r="BA360" s="388">
        <v>13</v>
      </c>
      <c r="BB360" s="388">
        <v>0</v>
      </c>
      <c r="BC360" s="388">
        <v>4</v>
      </c>
      <c r="BD360" s="388">
        <v>0</v>
      </c>
      <c r="BE360" s="388">
        <v>0</v>
      </c>
      <c r="BF360" s="388">
        <v>1</v>
      </c>
      <c r="BG360" s="388">
        <v>4</v>
      </c>
      <c r="BH360" s="388">
        <v>2</v>
      </c>
      <c r="BI360" s="388">
        <v>4</v>
      </c>
      <c r="BJ360" s="548">
        <v>0.308</v>
      </c>
      <c r="BK360" s="548">
        <v>0.4</v>
      </c>
      <c r="BL360" s="548">
        <v>0.53800000000000003</v>
      </c>
      <c r="BM360" s="548">
        <v>0.93799999999999994</v>
      </c>
    </row>
    <row r="361" spans="1:65">
      <c r="A361" s="272" t="s">
        <v>10587</v>
      </c>
      <c r="B361" s="388" t="s">
        <v>10588</v>
      </c>
      <c r="C361" s="388" t="s">
        <v>10193</v>
      </c>
      <c r="D361" s="388">
        <v>27</v>
      </c>
      <c r="E361" s="388" t="s">
        <v>77</v>
      </c>
      <c r="F361" s="388" t="s">
        <v>43</v>
      </c>
      <c r="G361" s="388" t="s">
        <v>10</v>
      </c>
      <c r="H361" s="388">
        <v>0</v>
      </c>
      <c r="I361" s="388">
        <v>0</v>
      </c>
      <c r="J361" s="548">
        <v>0</v>
      </c>
      <c r="K361" s="556">
        <v>8.31</v>
      </c>
      <c r="L361" s="388">
        <v>2</v>
      </c>
      <c r="M361" s="388">
        <v>0</v>
      </c>
      <c r="N361" s="388">
        <v>1</v>
      </c>
      <c r="O361" s="388">
        <v>0</v>
      </c>
      <c r="P361" s="388">
        <v>0</v>
      </c>
      <c r="Q361" s="388">
        <v>0</v>
      </c>
      <c r="R361" s="557">
        <v>4.3330000000000002</v>
      </c>
      <c r="S361" s="388">
        <v>9</v>
      </c>
      <c r="T361" s="388">
        <v>7</v>
      </c>
      <c r="U361" s="388">
        <v>4</v>
      </c>
      <c r="V361" s="388">
        <v>0</v>
      </c>
      <c r="W361" s="388">
        <v>3</v>
      </c>
      <c r="X361" s="388">
        <v>0</v>
      </c>
      <c r="Y361" s="388">
        <v>3</v>
      </c>
      <c r="Z361" s="388">
        <v>0</v>
      </c>
      <c r="AA361" s="388">
        <v>0</v>
      </c>
      <c r="AB361" s="388">
        <v>1</v>
      </c>
      <c r="AC361" s="388">
        <v>25</v>
      </c>
      <c r="AD361" s="388">
        <v>51</v>
      </c>
      <c r="AE361" s="388">
        <v>3.85</v>
      </c>
      <c r="AF361" s="548">
        <v>2.7690000000000001</v>
      </c>
      <c r="AG361" s="557">
        <v>18.7</v>
      </c>
      <c r="AH361" s="557">
        <v>0</v>
      </c>
      <c r="AI361" s="557">
        <v>6.2</v>
      </c>
      <c r="AJ361" s="557">
        <v>6.2</v>
      </c>
      <c r="AK361" s="557">
        <v>1</v>
      </c>
      <c r="AM361" s="388">
        <v>13</v>
      </c>
      <c r="AN361" s="388">
        <v>0</v>
      </c>
      <c r="AO361" s="388">
        <v>7</v>
      </c>
      <c r="AP361" s="388">
        <v>5</v>
      </c>
      <c r="AQ361" s="388">
        <v>0</v>
      </c>
      <c r="AR361" s="388">
        <v>0</v>
      </c>
      <c r="AS361" s="388">
        <v>6</v>
      </c>
      <c r="AT361" s="388">
        <v>1</v>
      </c>
      <c r="AU361" s="388">
        <v>2</v>
      </c>
      <c r="AV361" s="548">
        <v>0.53800000000000003</v>
      </c>
      <c r="AW361" s="548">
        <v>0.57099999999999995</v>
      </c>
      <c r="AX361" s="548">
        <v>0.92300000000000004</v>
      </c>
      <c r="AY361" s="548">
        <v>1.494</v>
      </c>
      <c r="BA361" s="388">
        <v>9</v>
      </c>
      <c r="BB361" s="388">
        <v>0</v>
      </c>
      <c r="BC361" s="388">
        <v>2</v>
      </c>
      <c r="BD361" s="388">
        <v>0</v>
      </c>
      <c r="BE361" s="388">
        <v>0</v>
      </c>
      <c r="BF361" s="388">
        <v>0</v>
      </c>
      <c r="BG361" s="388">
        <v>2</v>
      </c>
      <c r="BH361" s="388">
        <v>2</v>
      </c>
      <c r="BI361" s="388">
        <v>1</v>
      </c>
      <c r="BJ361" s="548">
        <v>0.222</v>
      </c>
      <c r="BK361" s="548">
        <v>0.36399999999999999</v>
      </c>
      <c r="BL361" s="548">
        <v>0.222</v>
      </c>
      <c r="BM361" s="548">
        <v>0.58599999999999997</v>
      </c>
    </row>
    <row r="362" spans="1:65">
      <c r="A362" s="272" t="s">
        <v>10589</v>
      </c>
      <c r="B362" s="388" t="s">
        <v>10590</v>
      </c>
      <c r="C362" s="388" t="s">
        <v>10193</v>
      </c>
      <c r="D362" s="388">
        <v>26</v>
      </c>
      <c r="E362" s="388" t="s">
        <v>66</v>
      </c>
      <c r="F362" s="388" t="s">
        <v>43</v>
      </c>
      <c r="G362" s="388" t="s">
        <v>35</v>
      </c>
      <c r="H362" s="388">
        <v>0</v>
      </c>
      <c r="I362" s="388">
        <v>0</v>
      </c>
      <c r="J362" s="548">
        <v>0</v>
      </c>
      <c r="K362" s="556">
        <v>10.38</v>
      </c>
      <c r="L362" s="388">
        <v>4</v>
      </c>
      <c r="M362" s="388">
        <v>0</v>
      </c>
      <c r="N362" s="388">
        <v>0</v>
      </c>
      <c r="O362" s="388">
        <v>0</v>
      </c>
      <c r="P362" s="388">
        <v>0</v>
      </c>
      <c r="Q362" s="388">
        <v>0</v>
      </c>
      <c r="R362" s="557">
        <v>4.3330000000000002</v>
      </c>
      <c r="S362" s="388">
        <v>9</v>
      </c>
      <c r="T362" s="388">
        <v>6</v>
      </c>
      <c r="U362" s="388">
        <v>5</v>
      </c>
      <c r="V362" s="388">
        <v>2</v>
      </c>
      <c r="W362" s="388">
        <v>3</v>
      </c>
      <c r="X362" s="388">
        <v>0</v>
      </c>
      <c r="Y362" s="388">
        <v>4</v>
      </c>
      <c r="Z362" s="388">
        <v>0</v>
      </c>
      <c r="AA362" s="388">
        <v>0</v>
      </c>
      <c r="AB362" s="388">
        <v>0</v>
      </c>
      <c r="AC362" s="388">
        <v>26</v>
      </c>
      <c r="AD362" s="388">
        <v>41</v>
      </c>
      <c r="AE362" s="388">
        <v>9.39</v>
      </c>
      <c r="AF362" s="548">
        <v>2.7690000000000001</v>
      </c>
      <c r="AG362" s="557">
        <v>18.7</v>
      </c>
      <c r="AH362" s="557">
        <v>4.2</v>
      </c>
      <c r="AI362" s="557">
        <v>6.2</v>
      </c>
      <c r="AJ362" s="557">
        <v>8.3000000000000007</v>
      </c>
      <c r="AK362" s="557">
        <v>1.33</v>
      </c>
      <c r="AM362" s="388">
        <v>11</v>
      </c>
      <c r="AN362" s="388">
        <v>0</v>
      </c>
      <c r="AO362" s="388">
        <v>5</v>
      </c>
      <c r="AP362" s="388">
        <v>0</v>
      </c>
      <c r="AQ362" s="388">
        <v>0</v>
      </c>
      <c r="AR362" s="388">
        <v>1</v>
      </c>
      <c r="AS362" s="388">
        <v>3</v>
      </c>
      <c r="AT362" s="388">
        <v>2</v>
      </c>
      <c r="AU362" s="388">
        <v>1</v>
      </c>
      <c r="AV362" s="548">
        <v>0.45500000000000002</v>
      </c>
      <c r="AW362" s="548">
        <v>0.53800000000000003</v>
      </c>
      <c r="AX362" s="548">
        <v>0.72699999999999998</v>
      </c>
      <c r="AY362" s="548">
        <v>1.2649999999999999</v>
      </c>
      <c r="BA362" s="388">
        <v>12</v>
      </c>
      <c r="BB362" s="388">
        <v>0</v>
      </c>
      <c r="BC362" s="388">
        <v>4</v>
      </c>
      <c r="BD362" s="388">
        <v>0</v>
      </c>
      <c r="BE362" s="388">
        <v>0</v>
      </c>
      <c r="BF362" s="388">
        <v>1</v>
      </c>
      <c r="BG362" s="388">
        <v>3</v>
      </c>
      <c r="BH362" s="388">
        <v>1</v>
      </c>
      <c r="BI362" s="388">
        <v>3</v>
      </c>
      <c r="BJ362" s="548">
        <v>0.33300000000000002</v>
      </c>
      <c r="BK362" s="548">
        <v>0.38500000000000001</v>
      </c>
      <c r="BL362" s="548">
        <v>0.58299999999999996</v>
      </c>
      <c r="BM362" s="548">
        <v>0.96799999999999997</v>
      </c>
    </row>
    <row r="363" spans="1:65">
      <c r="A363" s="272" t="s">
        <v>10591</v>
      </c>
      <c r="B363" s="388" t="s">
        <v>10592</v>
      </c>
      <c r="C363" s="388" t="s">
        <v>10193</v>
      </c>
      <c r="D363" s="388">
        <v>26</v>
      </c>
      <c r="E363" s="388" t="s">
        <v>51</v>
      </c>
      <c r="F363" s="388" t="s">
        <v>52</v>
      </c>
      <c r="G363" s="388" t="s">
        <v>35</v>
      </c>
      <c r="H363" s="388">
        <v>0</v>
      </c>
      <c r="I363" s="388">
        <v>1</v>
      </c>
      <c r="J363" s="548">
        <v>0</v>
      </c>
      <c r="K363" s="556">
        <v>8.31</v>
      </c>
      <c r="L363" s="388">
        <v>6</v>
      </c>
      <c r="M363" s="388">
        <v>0</v>
      </c>
      <c r="N363" s="388">
        <v>0</v>
      </c>
      <c r="O363" s="388">
        <v>0</v>
      </c>
      <c r="P363" s="388">
        <v>0</v>
      </c>
      <c r="Q363" s="388">
        <v>0</v>
      </c>
      <c r="R363" s="557">
        <v>4.3330000000000002</v>
      </c>
      <c r="S363" s="388">
        <v>6</v>
      </c>
      <c r="T363" s="388">
        <v>5</v>
      </c>
      <c r="U363" s="388">
        <v>4</v>
      </c>
      <c r="V363" s="388">
        <v>1</v>
      </c>
      <c r="W363" s="388">
        <v>2</v>
      </c>
      <c r="X363" s="388">
        <v>0</v>
      </c>
      <c r="Y363" s="388">
        <v>4</v>
      </c>
      <c r="Z363" s="388">
        <v>0</v>
      </c>
      <c r="AA363" s="388">
        <v>0</v>
      </c>
      <c r="AB363" s="388">
        <v>0</v>
      </c>
      <c r="AC363" s="388">
        <v>21</v>
      </c>
      <c r="AD363" s="388">
        <v>61</v>
      </c>
      <c r="AE363" s="388">
        <v>5.7</v>
      </c>
      <c r="AF363" s="548">
        <v>1.8460000000000001</v>
      </c>
      <c r="AG363" s="557">
        <v>12.5</v>
      </c>
      <c r="AH363" s="557">
        <v>2.1</v>
      </c>
      <c r="AI363" s="557">
        <v>4.2</v>
      </c>
      <c r="AJ363" s="557">
        <v>8.3000000000000007</v>
      </c>
      <c r="AK363" s="557">
        <v>2</v>
      </c>
      <c r="AM363" s="388">
        <v>8</v>
      </c>
      <c r="AN363" s="388">
        <v>0</v>
      </c>
      <c r="AO363" s="388">
        <v>1</v>
      </c>
      <c r="AP363" s="388">
        <v>0</v>
      </c>
      <c r="AQ363" s="388">
        <v>0</v>
      </c>
      <c r="AR363" s="388">
        <v>0</v>
      </c>
      <c r="AS363" s="388">
        <v>0</v>
      </c>
      <c r="AT363" s="388">
        <v>0</v>
      </c>
      <c r="AU363" s="388">
        <v>2</v>
      </c>
      <c r="AV363" s="548">
        <v>0.125</v>
      </c>
      <c r="AW363" s="548">
        <v>0.125</v>
      </c>
      <c r="AX363" s="548">
        <v>0.125</v>
      </c>
      <c r="AY363" s="548">
        <v>0.25</v>
      </c>
      <c r="BA363" s="388">
        <v>11</v>
      </c>
      <c r="BB363" s="388">
        <v>0</v>
      </c>
      <c r="BC363" s="388">
        <v>5</v>
      </c>
      <c r="BD363" s="388">
        <v>1</v>
      </c>
      <c r="BE363" s="388">
        <v>1</v>
      </c>
      <c r="BF363" s="388">
        <v>1</v>
      </c>
      <c r="BG363" s="388">
        <v>4</v>
      </c>
      <c r="BH363" s="388">
        <v>2</v>
      </c>
      <c r="BI363" s="388">
        <v>2</v>
      </c>
      <c r="BJ363" s="548">
        <v>0.45500000000000002</v>
      </c>
      <c r="BK363" s="548">
        <v>0.53800000000000003</v>
      </c>
      <c r="BL363" s="548">
        <v>1</v>
      </c>
      <c r="BM363" s="548">
        <v>1.538</v>
      </c>
    </row>
    <row r="364" spans="1:65">
      <c r="A364" s="272" t="s">
        <v>10593</v>
      </c>
      <c r="B364" s="388" t="s">
        <v>10594</v>
      </c>
      <c r="C364" s="388" t="s">
        <v>10193</v>
      </c>
      <c r="D364" s="388">
        <v>27</v>
      </c>
      <c r="E364" s="388" t="s">
        <v>69</v>
      </c>
      <c r="F364" s="388" t="s">
        <v>43</v>
      </c>
      <c r="G364" s="388" t="s">
        <v>10</v>
      </c>
      <c r="H364" s="388">
        <v>0</v>
      </c>
      <c r="I364" s="388">
        <v>0</v>
      </c>
      <c r="J364" s="548">
        <v>0</v>
      </c>
      <c r="K364" s="556">
        <v>2.25</v>
      </c>
      <c r="L364" s="388">
        <v>2</v>
      </c>
      <c r="M364" s="388">
        <v>0</v>
      </c>
      <c r="N364" s="388">
        <v>2</v>
      </c>
      <c r="O364" s="388">
        <v>0</v>
      </c>
      <c r="P364" s="388">
        <v>0</v>
      </c>
      <c r="Q364" s="388">
        <v>1</v>
      </c>
      <c r="R364" s="557">
        <v>4</v>
      </c>
      <c r="S364" s="388">
        <v>2</v>
      </c>
      <c r="T364" s="388">
        <v>2</v>
      </c>
      <c r="U364" s="388">
        <v>1</v>
      </c>
      <c r="V364" s="388">
        <v>0</v>
      </c>
      <c r="W364" s="388">
        <v>3</v>
      </c>
      <c r="X364" s="388">
        <v>0</v>
      </c>
      <c r="Y364" s="388">
        <v>1</v>
      </c>
      <c r="Z364" s="388">
        <v>1</v>
      </c>
      <c r="AA364" s="388">
        <v>0</v>
      </c>
      <c r="AB364" s="388">
        <v>1</v>
      </c>
      <c r="AC364" s="388">
        <v>18</v>
      </c>
      <c r="AD364" s="388">
        <v>189</v>
      </c>
      <c r="AE364" s="388">
        <v>5.66</v>
      </c>
      <c r="AF364" s="548">
        <v>1.25</v>
      </c>
      <c r="AG364" s="557">
        <v>4.5</v>
      </c>
      <c r="AH364" s="557">
        <v>0</v>
      </c>
      <c r="AI364" s="557">
        <v>6.8</v>
      </c>
      <c r="AJ364" s="557">
        <v>2.2999999999999998</v>
      </c>
      <c r="AK364" s="557">
        <v>0.33</v>
      </c>
      <c r="AM364" s="388">
        <v>8</v>
      </c>
      <c r="AN364" s="388">
        <v>0</v>
      </c>
      <c r="AO364" s="388">
        <v>2</v>
      </c>
      <c r="AP364" s="388">
        <v>0</v>
      </c>
      <c r="AQ364" s="388">
        <v>0</v>
      </c>
      <c r="AR364" s="388">
        <v>0</v>
      </c>
      <c r="AS364" s="388">
        <v>1</v>
      </c>
      <c r="AT364" s="388">
        <v>1</v>
      </c>
      <c r="AU364" s="388">
        <v>0</v>
      </c>
      <c r="AV364" s="548">
        <v>0.25</v>
      </c>
      <c r="AW364" s="548">
        <v>0.4</v>
      </c>
      <c r="AX364" s="548">
        <v>0.25</v>
      </c>
      <c r="AY364" s="548">
        <v>0.65</v>
      </c>
      <c r="BA364" s="388">
        <v>6</v>
      </c>
      <c r="BB364" s="388">
        <v>0</v>
      </c>
      <c r="BC364" s="388">
        <v>0</v>
      </c>
      <c r="BD364" s="388">
        <v>0</v>
      </c>
      <c r="BE364" s="388">
        <v>0</v>
      </c>
      <c r="BF364" s="388">
        <v>0</v>
      </c>
      <c r="BG364" s="388">
        <v>0</v>
      </c>
      <c r="BH364" s="388">
        <v>2</v>
      </c>
      <c r="BI364" s="388">
        <v>1</v>
      </c>
      <c r="BJ364" s="548">
        <v>0</v>
      </c>
      <c r="BK364" s="548">
        <v>0.25</v>
      </c>
      <c r="BL364" s="548">
        <v>0</v>
      </c>
      <c r="BM364" s="548">
        <v>0.25</v>
      </c>
    </row>
    <row r="365" spans="1:65">
      <c r="A365" s="272" t="s">
        <v>10595</v>
      </c>
      <c r="B365" s="388" t="s">
        <v>10596</v>
      </c>
      <c r="C365" s="388" t="s">
        <v>10193</v>
      </c>
      <c r="D365" s="388">
        <v>25</v>
      </c>
      <c r="E365" s="388" t="s">
        <v>113</v>
      </c>
      <c r="F365" s="388" t="s">
        <v>43</v>
      </c>
      <c r="G365" s="388" t="s">
        <v>35</v>
      </c>
      <c r="H365" s="388">
        <v>0</v>
      </c>
      <c r="I365" s="388">
        <v>0</v>
      </c>
      <c r="J365" s="548">
        <v>0</v>
      </c>
      <c r="K365" s="556">
        <v>2.25</v>
      </c>
      <c r="L365" s="388">
        <v>4</v>
      </c>
      <c r="M365" s="388">
        <v>0</v>
      </c>
      <c r="N365" s="388">
        <v>4</v>
      </c>
      <c r="O365" s="388">
        <v>0</v>
      </c>
      <c r="P365" s="388">
        <v>0</v>
      </c>
      <c r="Q365" s="388">
        <v>0</v>
      </c>
      <c r="R365" s="557">
        <v>4</v>
      </c>
      <c r="S365" s="388">
        <v>5</v>
      </c>
      <c r="T365" s="388">
        <v>1</v>
      </c>
      <c r="U365" s="388">
        <v>1</v>
      </c>
      <c r="V365" s="388">
        <v>0</v>
      </c>
      <c r="W365" s="388">
        <v>3</v>
      </c>
      <c r="X365" s="388">
        <v>0</v>
      </c>
      <c r="Y365" s="388">
        <v>1</v>
      </c>
      <c r="Z365" s="388">
        <v>1</v>
      </c>
      <c r="AA365" s="388">
        <v>0</v>
      </c>
      <c r="AB365" s="388">
        <v>0</v>
      </c>
      <c r="AC365" s="388">
        <v>20</v>
      </c>
      <c r="AD365" s="388">
        <v>225</v>
      </c>
      <c r="AE365" s="388">
        <v>5.66</v>
      </c>
      <c r="AF365" s="548">
        <v>2</v>
      </c>
      <c r="AG365" s="557">
        <v>11.3</v>
      </c>
      <c r="AH365" s="557">
        <v>0</v>
      </c>
      <c r="AI365" s="557">
        <v>6.8</v>
      </c>
      <c r="AJ365" s="557">
        <v>2.2999999999999998</v>
      </c>
      <c r="AK365" s="557">
        <v>0.33</v>
      </c>
      <c r="AM365" s="388">
        <v>3</v>
      </c>
      <c r="AN365" s="388">
        <v>0</v>
      </c>
      <c r="AO365" s="388">
        <v>0</v>
      </c>
      <c r="AP365" s="388">
        <v>0</v>
      </c>
      <c r="AQ365" s="388">
        <v>0</v>
      </c>
      <c r="AR365" s="388">
        <v>0</v>
      </c>
      <c r="AS365" s="388">
        <v>0</v>
      </c>
      <c r="AT365" s="388">
        <v>0</v>
      </c>
      <c r="AU365" s="388">
        <v>0</v>
      </c>
      <c r="AV365" s="548">
        <v>0</v>
      </c>
      <c r="AW365" s="548">
        <v>0</v>
      </c>
      <c r="AX365" s="548">
        <v>0</v>
      </c>
      <c r="AY365" s="548">
        <v>0</v>
      </c>
      <c r="BA365" s="388">
        <v>13</v>
      </c>
      <c r="BB365" s="388">
        <v>0</v>
      </c>
      <c r="BC365" s="388">
        <v>5</v>
      </c>
      <c r="BD365" s="388">
        <v>2</v>
      </c>
      <c r="BE365" s="388">
        <v>0</v>
      </c>
      <c r="BF365" s="388">
        <v>0</v>
      </c>
      <c r="BG365" s="388">
        <v>1</v>
      </c>
      <c r="BH365" s="388">
        <v>3</v>
      </c>
      <c r="BI365" s="388">
        <v>1</v>
      </c>
      <c r="BJ365" s="548">
        <v>0.38500000000000001</v>
      </c>
      <c r="BK365" s="548">
        <v>0.52900000000000003</v>
      </c>
      <c r="BL365" s="548">
        <v>0.53800000000000003</v>
      </c>
      <c r="BM365" s="548">
        <v>1.0669999999999999</v>
      </c>
    </row>
    <row r="366" spans="1:65">
      <c r="A366" s="272" t="s">
        <v>8315</v>
      </c>
      <c r="B366" s="388" t="s">
        <v>8316</v>
      </c>
      <c r="C366" s="388" t="s">
        <v>10193</v>
      </c>
      <c r="D366" s="388">
        <v>25</v>
      </c>
      <c r="E366" s="388" t="s">
        <v>128</v>
      </c>
      <c r="F366" s="388" t="s">
        <v>43</v>
      </c>
      <c r="G366" s="388" t="s">
        <v>35</v>
      </c>
      <c r="H366" s="388">
        <v>0</v>
      </c>
      <c r="I366" s="388">
        <v>0</v>
      </c>
      <c r="J366" s="548">
        <v>0</v>
      </c>
      <c r="K366" s="556">
        <v>4.5</v>
      </c>
      <c r="L366" s="388">
        <v>4</v>
      </c>
      <c r="M366" s="388">
        <v>0</v>
      </c>
      <c r="N366" s="388">
        <v>1</v>
      </c>
      <c r="O366" s="388">
        <v>0</v>
      </c>
      <c r="P366" s="388">
        <v>0</v>
      </c>
      <c r="Q366" s="388">
        <v>0</v>
      </c>
      <c r="R366" s="557">
        <v>4</v>
      </c>
      <c r="S366" s="388">
        <v>3</v>
      </c>
      <c r="T366" s="388">
        <v>2</v>
      </c>
      <c r="U366" s="388">
        <v>2</v>
      </c>
      <c r="V366" s="388">
        <v>2</v>
      </c>
      <c r="W366" s="388">
        <v>3</v>
      </c>
      <c r="X366" s="388">
        <v>0</v>
      </c>
      <c r="Y366" s="388">
        <v>4</v>
      </c>
      <c r="Z366" s="388">
        <v>0</v>
      </c>
      <c r="AA366" s="388">
        <v>0</v>
      </c>
      <c r="AB366" s="388">
        <v>0</v>
      </c>
      <c r="AC366" s="388">
        <v>18</v>
      </c>
      <c r="AD366" s="388">
        <v>94</v>
      </c>
      <c r="AE366" s="388">
        <v>9.91</v>
      </c>
      <c r="AF366" s="548">
        <v>1.5</v>
      </c>
      <c r="AG366" s="557">
        <v>6.8</v>
      </c>
      <c r="AH366" s="557">
        <v>4.5</v>
      </c>
      <c r="AI366" s="557">
        <v>6.8</v>
      </c>
      <c r="AJ366" s="557">
        <v>9</v>
      </c>
      <c r="AK366" s="557">
        <v>1.33</v>
      </c>
      <c r="AM366" s="388">
        <v>8</v>
      </c>
      <c r="AN366" s="388">
        <v>0</v>
      </c>
      <c r="AO366" s="388">
        <v>1</v>
      </c>
      <c r="AP366" s="388">
        <v>0</v>
      </c>
      <c r="AQ366" s="388">
        <v>0</v>
      </c>
      <c r="AR366" s="388">
        <v>1</v>
      </c>
      <c r="AS366" s="388">
        <v>1</v>
      </c>
      <c r="AT366" s="388">
        <v>1</v>
      </c>
      <c r="AU366" s="388">
        <v>1</v>
      </c>
      <c r="AV366" s="548">
        <v>0.125</v>
      </c>
      <c r="AW366" s="548">
        <v>0.222</v>
      </c>
      <c r="AX366" s="548">
        <v>0.5</v>
      </c>
      <c r="AY366" s="548">
        <v>0.72199999999999998</v>
      </c>
      <c r="BA366" s="388">
        <v>7</v>
      </c>
      <c r="BB366" s="388">
        <v>0</v>
      </c>
      <c r="BC366" s="388">
        <v>2</v>
      </c>
      <c r="BD366" s="388">
        <v>1</v>
      </c>
      <c r="BE366" s="388">
        <v>0</v>
      </c>
      <c r="BF366" s="388">
        <v>1</v>
      </c>
      <c r="BG366" s="388">
        <v>1</v>
      </c>
      <c r="BH366" s="388">
        <v>2</v>
      </c>
      <c r="BI366" s="388">
        <v>3</v>
      </c>
      <c r="BJ366" s="548">
        <v>0.28599999999999998</v>
      </c>
      <c r="BK366" s="548">
        <v>0.44400000000000001</v>
      </c>
      <c r="BL366" s="548">
        <v>0.85699999999999998</v>
      </c>
      <c r="BM366" s="548">
        <v>1.3009999999999999</v>
      </c>
    </row>
    <row r="367" spans="1:65">
      <c r="A367" s="272" t="s">
        <v>10597</v>
      </c>
      <c r="B367" s="388" t="s">
        <v>10598</v>
      </c>
      <c r="C367" s="388" t="s">
        <v>10193</v>
      </c>
      <c r="D367" s="388">
        <v>32</v>
      </c>
      <c r="E367" s="388" t="s">
        <v>48</v>
      </c>
      <c r="F367" s="388" t="s">
        <v>43</v>
      </c>
      <c r="G367" s="388" t="s">
        <v>10</v>
      </c>
      <c r="H367" s="388">
        <v>0</v>
      </c>
      <c r="I367" s="388">
        <v>1</v>
      </c>
      <c r="J367" s="548">
        <v>0</v>
      </c>
      <c r="K367" s="556">
        <v>15.75</v>
      </c>
      <c r="L367" s="388">
        <v>1</v>
      </c>
      <c r="M367" s="388">
        <v>1</v>
      </c>
      <c r="N367" s="388">
        <v>0</v>
      </c>
      <c r="O367" s="388">
        <v>0</v>
      </c>
      <c r="P367" s="388">
        <v>0</v>
      </c>
      <c r="Q367" s="388">
        <v>0</v>
      </c>
      <c r="R367" s="557">
        <v>4</v>
      </c>
      <c r="S367" s="388">
        <v>9</v>
      </c>
      <c r="T367" s="388">
        <v>7</v>
      </c>
      <c r="U367" s="388">
        <v>7</v>
      </c>
      <c r="V367" s="388">
        <v>0</v>
      </c>
      <c r="W367" s="388">
        <v>4</v>
      </c>
      <c r="X367" s="388">
        <v>0</v>
      </c>
      <c r="Y367" s="388">
        <v>4</v>
      </c>
      <c r="Z367" s="388">
        <v>0</v>
      </c>
      <c r="AA367" s="388">
        <v>0</v>
      </c>
      <c r="AB367" s="388">
        <v>2</v>
      </c>
      <c r="AC367" s="388">
        <v>25</v>
      </c>
      <c r="AD367" s="388">
        <v>30</v>
      </c>
      <c r="AE367" s="388">
        <v>4.16</v>
      </c>
      <c r="AF367" s="548">
        <v>3.25</v>
      </c>
      <c r="AG367" s="557">
        <v>20.3</v>
      </c>
      <c r="AH367" s="557">
        <v>0</v>
      </c>
      <c r="AI367" s="557">
        <v>9</v>
      </c>
      <c r="AJ367" s="557">
        <v>9</v>
      </c>
      <c r="AK367" s="557">
        <v>1</v>
      </c>
      <c r="AM367" s="388">
        <v>2</v>
      </c>
      <c r="AN367" s="388">
        <v>0</v>
      </c>
      <c r="AO367" s="388">
        <v>1</v>
      </c>
      <c r="AP367" s="388">
        <v>0</v>
      </c>
      <c r="AQ367" s="388">
        <v>0</v>
      </c>
      <c r="AR367" s="388">
        <v>0</v>
      </c>
      <c r="AS367" s="388">
        <v>1</v>
      </c>
      <c r="AT367" s="388">
        <v>1</v>
      </c>
      <c r="AU367" s="388">
        <v>0</v>
      </c>
      <c r="AV367" s="548">
        <v>0.5</v>
      </c>
      <c r="AW367" s="548">
        <v>0.66700000000000004</v>
      </c>
      <c r="AX367" s="548">
        <v>0.5</v>
      </c>
      <c r="AY367" s="548">
        <v>1.167</v>
      </c>
      <c r="BA367" s="388">
        <v>19</v>
      </c>
      <c r="BB367" s="388">
        <v>0</v>
      </c>
      <c r="BC367" s="388">
        <v>8</v>
      </c>
      <c r="BD367" s="388">
        <v>3</v>
      </c>
      <c r="BE367" s="388">
        <v>0</v>
      </c>
      <c r="BF367" s="388">
        <v>0</v>
      </c>
      <c r="BG367" s="388">
        <v>6</v>
      </c>
      <c r="BH367" s="388">
        <v>3</v>
      </c>
      <c r="BI367" s="388">
        <v>4</v>
      </c>
      <c r="BJ367" s="548">
        <v>0.42099999999999999</v>
      </c>
      <c r="BK367" s="548">
        <v>0.5</v>
      </c>
      <c r="BL367" s="548">
        <v>0.57899999999999996</v>
      </c>
      <c r="BM367" s="548">
        <v>1.079</v>
      </c>
    </row>
    <row r="368" spans="1:65">
      <c r="A368" s="272" t="s">
        <v>10599</v>
      </c>
      <c r="B368" s="388" t="s">
        <v>10600</v>
      </c>
      <c r="C368" s="388" t="s">
        <v>10193</v>
      </c>
      <c r="D368" s="388">
        <v>27</v>
      </c>
      <c r="E368" s="388" t="s">
        <v>55</v>
      </c>
      <c r="F368" s="388" t="s">
        <v>34</v>
      </c>
      <c r="G368" s="388" t="s">
        <v>10</v>
      </c>
      <c r="H368" s="388">
        <v>0</v>
      </c>
      <c r="I368" s="388">
        <v>0</v>
      </c>
      <c r="J368" s="548">
        <v>0</v>
      </c>
      <c r="K368" s="556">
        <v>6.75</v>
      </c>
      <c r="L368" s="388">
        <v>3</v>
      </c>
      <c r="M368" s="388">
        <v>0</v>
      </c>
      <c r="N368" s="388">
        <v>1</v>
      </c>
      <c r="O368" s="388">
        <v>0</v>
      </c>
      <c r="P368" s="388">
        <v>0</v>
      </c>
      <c r="Q368" s="388">
        <v>0</v>
      </c>
      <c r="R368" s="557">
        <v>4</v>
      </c>
      <c r="S368" s="388">
        <v>6</v>
      </c>
      <c r="T368" s="388">
        <v>3</v>
      </c>
      <c r="U368" s="388">
        <v>3</v>
      </c>
      <c r="V368" s="388">
        <v>0</v>
      </c>
      <c r="W368" s="388">
        <v>1</v>
      </c>
      <c r="X368" s="388">
        <v>1</v>
      </c>
      <c r="Y368" s="388">
        <v>6</v>
      </c>
      <c r="Z368" s="388">
        <v>0</v>
      </c>
      <c r="AA368" s="388">
        <v>0</v>
      </c>
      <c r="AB368" s="388">
        <v>0</v>
      </c>
      <c r="AC368" s="388">
        <v>18</v>
      </c>
      <c r="AD368" s="388">
        <v>66</v>
      </c>
      <c r="AE368" s="388">
        <v>0.91</v>
      </c>
      <c r="AF368" s="548">
        <v>1.75</v>
      </c>
      <c r="AG368" s="557">
        <v>13.5</v>
      </c>
      <c r="AH368" s="557">
        <v>0</v>
      </c>
      <c r="AI368" s="557">
        <v>2.2999999999999998</v>
      </c>
      <c r="AJ368" s="557">
        <v>13.5</v>
      </c>
      <c r="AK368" s="557">
        <v>6</v>
      </c>
      <c r="AM368" s="388">
        <v>6</v>
      </c>
      <c r="AN368" s="388">
        <v>0</v>
      </c>
      <c r="AO368" s="388">
        <v>2</v>
      </c>
      <c r="AP368" s="388">
        <v>0</v>
      </c>
      <c r="AQ368" s="388">
        <v>0</v>
      </c>
      <c r="AR368" s="388">
        <v>0</v>
      </c>
      <c r="AS368" s="388">
        <v>1</v>
      </c>
      <c r="AT368" s="388">
        <v>0</v>
      </c>
      <c r="AU368" s="388">
        <v>2</v>
      </c>
      <c r="AV368" s="548">
        <v>0.33300000000000002</v>
      </c>
      <c r="AW368" s="548">
        <v>0.28599999999999998</v>
      </c>
      <c r="AX368" s="548">
        <v>0.33300000000000002</v>
      </c>
      <c r="AY368" s="548">
        <v>0.61899999999999999</v>
      </c>
      <c r="BA368" s="388">
        <v>10</v>
      </c>
      <c r="BB368" s="388">
        <v>0</v>
      </c>
      <c r="BC368" s="388">
        <v>4</v>
      </c>
      <c r="BD368" s="388">
        <v>2</v>
      </c>
      <c r="BE368" s="388">
        <v>1</v>
      </c>
      <c r="BF368" s="388">
        <v>0</v>
      </c>
      <c r="BG368" s="388">
        <v>2</v>
      </c>
      <c r="BH368" s="388">
        <v>1</v>
      </c>
      <c r="BI368" s="388">
        <v>4</v>
      </c>
      <c r="BJ368" s="548">
        <v>0.4</v>
      </c>
      <c r="BK368" s="548">
        <v>0.45500000000000002</v>
      </c>
      <c r="BL368" s="548">
        <v>0.8</v>
      </c>
      <c r="BM368" s="548">
        <v>1.2549999999999999</v>
      </c>
    </row>
    <row r="369" spans="1:65">
      <c r="A369" s="272" t="s">
        <v>10601</v>
      </c>
      <c r="B369" s="388" t="s">
        <v>10602</v>
      </c>
      <c r="C369" s="388" t="s">
        <v>10193</v>
      </c>
      <c r="D369" s="388">
        <v>23</v>
      </c>
      <c r="E369" s="388" t="s">
        <v>97</v>
      </c>
      <c r="F369" s="388" t="s">
        <v>43</v>
      </c>
      <c r="G369" s="388" t="s">
        <v>10</v>
      </c>
      <c r="H369" s="388">
        <v>0</v>
      </c>
      <c r="I369" s="388">
        <v>1</v>
      </c>
      <c r="J369" s="548">
        <v>0</v>
      </c>
      <c r="K369" s="556">
        <v>2.25</v>
      </c>
      <c r="L369" s="388">
        <v>1</v>
      </c>
      <c r="M369" s="388">
        <v>1</v>
      </c>
      <c r="N369" s="388">
        <v>0</v>
      </c>
      <c r="O369" s="388">
        <v>0</v>
      </c>
      <c r="P369" s="388">
        <v>0</v>
      </c>
      <c r="Q369" s="388">
        <v>0</v>
      </c>
      <c r="R369" s="557">
        <v>4</v>
      </c>
      <c r="S369" s="388">
        <v>2</v>
      </c>
      <c r="T369" s="388">
        <v>1</v>
      </c>
      <c r="U369" s="388">
        <v>1</v>
      </c>
      <c r="V369" s="388">
        <v>1</v>
      </c>
      <c r="W369" s="388">
        <v>3</v>
      </c>
      <c r="X369" s="388">
        <v>0</v>
      </c>
      <c r="Y369" s="388">
        <v>3</v>
      </c>
      <c r="Z369" s="388">
        <v>0</v>
      </c>
      <c r="AA369" s="388">
        <v>0</v>
      </c>
      <c r="AB369" s="388">
        <v>0</v>
      </c>
      <c r="AC369" s="388">
        <v>16</v>
      </c>
      <c r="AD369" s="388">
        <v>207</v>
      </c>
      <c r="AE369" s="388">
        <v>7.16</v>
      </c>
      <c r="AF369" s="548">
        <v>1.25</v>
      </c>
      <c r="AG369" s="557">
        <v>4.5</v>
      </c>
      <c r="AH369" s="557">
        <v>2.2999999999999998</v>
      </c>
      <c r="AI369" s="557">
        <v>6.8</v>
      </c>
      <c r="AJ369" s="557">
        <v>6.8</v>
      </c>
      <c r="AK369" s="557">
        <v>1</v>
      </c>
      <c r="AM369" s="388">
        <v>6</v>
      </c>
      <c r="AN369" s="388">
        <v>0</v>
      </c>
      <c r="AO369" s="388">
        <v>0</v>
      </c>
      <c r="AP369" s="388">
        <v>0</v>
      </c>
      <c r="AQ369" s="388">
        <v>0</v>
      </c>
      <c r="AR369" s="388">
        <v>0</v>
      </c>
      <c r="AS369" s="388">
        <v>0</v>
      </c>
      <c r="AT369" s="388">
        <v>2</v>
      </c>
      <c r="AU369" s="388">
        <v>2</v>
      </c>
      <c r="AV369" s="548">
        <v>0</v>
      </c>
      <c r="AW369" s="548">
        <v>0.25</v>
      </c>
      <c r="AX369" s="548">
        <v>0</v>
      </c>
      <c r="AY369" s="548">
        <v>0.25</v>
      </c>
      <c r="BA369" s="388">
        <v>7</v>
      </c>
      <c r="BB369" s="388">
        <v>0</v>
      </c>
      <c r="BC369" s="388">
        <v>2</v>
      </c>
      <c r="BD369" s="388">
        <v>0</v>
      </c>
      <c r="BE369" s="388">
        <v>0</v>
      </c>
      <c r="BF369" s="388">
        <v>1</v>
      </c>
      <c r="BG369" s="388">
        <v>1</v>
      </c>
      <c r="BH369" s="388">
        <v>1</v>
      </c>
      <c r="BI369" s="388">
        <v>1</v>
      </c>
      <c r="BJ369" s="548">
        <v>0.28599999999999998</v>
      </c>
      <c r="BK369" s="548">
        <v>0.375</v>
      </c>
      <c r="BL369" s="548">
        <v>0.71399999999999997</v>
      </c>
      <c r="BM369" s="548">
        <v>1.089</v>
      </c>
    </row>
    <row r="370" spans="1:65">
      <c r="A370" s="272" t="s">
        <v>8430</v>
      </c>
      <c r="B370" s="388" t="s">
        <v>8431</v>
      </c>
      <c r="C370" s="388" t="s">
        <v>10193</v>
      </c>
      <c r="D370" s="388">
        <v>24</v>
      </c>
      <c r="E370" s="388" t="s">
        <v>55</v>
      </c>
      <c r="F370" s="388" t="s">
        <v>34</v>
      </c>
      <c r="G370" s="388" t="s">
        <v>10</v>
      </c>
      <c r="H370" s="388">
        <v>0</v>
      </c>
      <c r="I370" s="388">
        <v>0</v>
      </c>
      <c r="J370" s="548">
        <v>0</v>
      </c>
      <c r="K370" s="556">
        <v>0</v>
      </c>
      <c r="L370" s="388">
        <v>1</v>
      </c>
      <c r="M370" s="388">
        <v>0</v>
      </c>
      <c r="N370" s="388">
        <v>0</v>
      </c>
      <c r="O370" s="388">
        <v>0</v>
      </c>
      <c r="P370" s="388">
        <v>0</v>
      </c>
      <c r="Q370" s="388">
        <v>0</v>
      </c>
      <c r="R370" s="557">
        <v>4</v>
      </c>
      <c r="S370" s="388">
        <v>1</v>
      </c>
      <c r="T370" s="388">
        <v>0</v>
      </c>
      <c r="U370" s="388">
        <v>0</v>
      </c>
      <c r="V370" s="388">
        <v>0</v>
      </c>
      <c r="W370" s="388">
        <v>1</v>
      </c>
      <c r="X370" s="388">
        <v>0</v>
      </c>
      <c r="Y370" s="388">
        <v>0</v>
      </c>
      <c r="Z370" s="388">
        <v>0</v>
      </c>
      <c r="AA370" s="388">
        <v>0</v>
      </c>
      <c r="AB370" s="388">
        <v>0</v>
      </c>
      <c r="AC370" s="388">
        <v>14</v>
      </c>
      <c r="AD370" s="388">
        <v>0</v>
      </c>
      <c r="AE370" s="388">
        <v>3.91</v>
      </c>
      <c r="AF370" s="548">
        <v>0.5</v>
      </c>
      <c r="AG370" s="557">
        <v>2.2999999999999998</v>
      </c>
      <c r="AH370" s="557">
        <v>0</v>
      </c>
      <c r="AI370" s="557">
        <v>2.2999999999999998</v>
      </c>
      <c r="AJ370" s="557">
        <v>0</v>
      </c>
      <c r="AK370" s="557">
        <v>0</v>
      </c>
      <c r="AM370" s="388">
        <v>7</v>
      </c>
      <c r="AN370" s="388">
        <v>0</v>
      </c>
      <c r="AO370" s="388">
        <v>0</v>
      </c>
      <c r="AP370" s="388">
        <v>0</v>
      </c>
      <c r="AQ370" s="388">
        <v>0</v>
      </c>
      <c r="AR370" s="388">
        <v>0</v>
      </c>
      <c r="AS370" s="388">
        <v>0</v>
      </c>
      <c r="AT370" s="388">
        <v>0</v>
      </c>
      <c r="AU370" s="388">
        <v>0</v>
      </c>
      <c r="AV370" s="548">
        <v>0</v>
      </c>
      <c r="AW370" s="548">
        <v>0</v>
      </c>
      <c r="AX370" s="548">
        <v>0</v>
      </c>
      <c r="AY370" s="548">
        <v>0</v>
      </c>
      <c r="BA370" s="388">
        <v>6</v>
      </c>
      <c r="BB370" s="388">
        <v>0</v>
      </c>
      <c r="BC370" s="388">
        <v>1</v>
      </c>
      <c r="BD370" s="388">
        <v>0</v>
      </c>
      <c r="BE370" s="388">
        <v>0</v>
      </c>
      <c r="BF370" s="388">
        <v>0</v>
      </c>
      <c r="BG370" s="388">
        <v>0</v>
      </c>
      <c r="BH370" s="388">
        <v>1</v>
      </c>
      <c r="BI370" s="388">
        <v>0</v>
      </c>
      <c r="BJ370" s="548">
        <v>0.16700000000000001</v>
      </c>
      <c r="BK370" s="548">
        <v>0.28599999999999998</v>
      </c>
      <c r="BL370" s="548">
        <v>0.16700000000000001</v>
      </c>
      <c r="BM370" s="548">
        <v>0.45300000000000001</v>
      </c>
    </row>
    <row r="371" spans="1:65">
      <c r="A371" s="272" t="s">
        <v>10603</v>
      </c>
      <c r="B371" s="388" t="s">
        <v>10604</v>
      </c>
      <c r="C371" s="388" t="s">
        <v>10193</v>
      </c>
      <c r="D371" s="388">
        <v>22</v>
      </c>
      <c r="E371" s="388" t="s">
        <v>69</v>
      </c>
      <c r="F371" s="388" t="s">
        <v>43</v>
      </c>
      <c r="G371" s="388" t="s">
        <v>10</v>
      </c>
      <c r="H371" s="388">
        <v>1</v>
      </c>
      <c r="I371" s="388">
        <v>0</v>
      </c>
      <c r="J371" s="548">
        <v>1</v>
      </c>
      <c r="K371" s="556">
        <v>12.27</v>
      </c>
      <c r="L371" s="388">
        <v>1</v>
      </c>
      <c r="M371" s="388">
        <v>0</v>
      </c>
      <c r="N371" s="388">
        <v>0</v>
      </c>
      <c r="O371" s="388">
        <v>0</v>
      </c>
      <c r="P371" s="388">
        <v>0</v>
      </c>
      <c r="Q371" s="388">
        <v>0</v>
      </c>
      <c r="R371" s="557">
        <v>3.6669999999999998</v>
      </c>
      <c r="S371" s="388">
        <v>6</v>
      </c>
      <c r="T371" s="388">
        <v>5</v>
      </c>
      <c r="U371" s="388">
        <v>5</v>
      </c>
      <c r="V371" s="388">
        <v>0</v>
      </c>
      <c r="W371" s="388">
        <v>1</v>
      </c>
      <c r="X371" s="388">
        <v>0</v>
      </c>
      <c r="Y371" s="388">
        <v>4</v>
      </c>
      <c r="Z371" s="388">
        <v>1</v>
      </c>
      <c r="AA371" s="388">
        <v>0</v>
      </c>
      <c r="AB371" s="388">
        <v>1</v>
      </c>
      <c r="AC371" s="388">
        <v>19</v>
      </c>
      <c r="AD371" s="388">
        <v>35</v>
      </c>
      <c r="AE371" s="388">
        <v>2.62</v>
      </c>
      <c r="AF371" s="548">
        <v>1.909</v>
      </c>
      <c r="AG371" s="557">
        <v>14.7</v>
      </c>
      <c r="AH371" s="557">
        <v>0</v>
      </c>
      <c r="AI371" s="557">
        <v>2.5</v>
      </c>
      <c r="AJ371" s="557">
        <v>9.8000000000000007</v>
      </c>
      <c r="AK371" s="557">
        <v>4</v>
      </c>
      <c r="AM371" s="388">
        <v>6</v>
      </c>
      <c r="AN371" s="388">
        <v>0</v>
      </c>
      <c r="AO371" s="388">
        <v>2</v>
      </c>
      <c r="AP371" s="388">
        <v>0</v>
      </c>
      <c r="AQ371" s="388">
        <v>1</v>
      </c>
      <c r="AR371" s="388">
        <v>0</v>
      </c>
      <c r="AS371" s="388">
        <v>3</v>
      </c>
      <c r="AT371" s="388">
        <v>0</v>
      </c>
      <c r="AU371" s="388">
        <v>2</v>
      </c>
      <c r="AV371" s="548">
        <v>0.33300000000000002</v>
      </c>
      <c r="AW371" s="548">
        <v>0.42899999999999999</v>
      </c>
      <c r="AX371" s="548">
        <v>0.66700000000000004</v>
      </c>
      <c r="AY371" s="548">
        <v>1.0960000000000001</v>
      </c>
      <c r="BA371" s="388">
        <v>10</v>
      </c>
      <c r="BB371" s="388">
        <v>0</v>
      </c>
      <c r="BC371" s="388">
        <v>4</v>
      </c>
      <c r="BD371" s="388">
        <v>1</v>
      </c>
      <c r="BE371" s="388">
        <v>0</v>
      </c>
      <c r="BF371" s="388">
        <v>0</v>
      </c>
      <c r="BG371" s="388">
        <v>2</v>
      </c>
      <c r="BH371" s="388">
        <v>1</v>
      </c>
      <c r="BI371" s="388">
        <v>2</v>
      </c>
      <c r="BJ371" s="548">
        <v>0.4</v>
      </c>
      <c r="BK371" s="548">
        <v>0.45500000000000002</v>
      </c>
      <c r="BL371" s="548">
        <v>0.5</v>
      </c>
      <c r="BM371" s="548">
        <v>0.95499999999999996</v>
      </c>
    </row>
    <row r="372" spans="1:65">
      <c r="A372" s="272" t="s">
        <v>8283</v>
      </c>
      <c r="B372" s="388" t="s">
        <v>8284</v>
      </c>
      <c r="C372" s="388" t="s">
        <v>10193</v>
      </c>
      <c r="D372" s="388">
        <v>26</v>
      </c>
      <c r="E372" s="388" t="s">
        <v>48</v>
      </c>
      <c r="F372" s="388" t="s">
        <v>43</v>
      </c>
      <c r="G372" s="388" t="s">
        <v>10</v>
      </c>
      <c r="H372" s="388">
        <v>0</v>
      </c>
      <c r="I372" s="388">
        <v>1</v>
      </c>
      <c r="J372" s="548">
        <v>0</v>
      </c>
      <c r="K372" s="556">
        <v>4.91</v>
      </c>
      <c r="L372" s="388">
        <v>1</v>
      </c>
      <c r="M372" s="388">
        <v>1</v>
      </c>
      <c r="N372" s="388">
        <v>0</v>
      </c>
      <c r="O372" s="388">
        <v>0</v>
      </c>
      <c r="P372" s="388">
        <v>0</v>
      </c>
      <c r="Q372" s="388">
        <v>0</v>
      </c>
      <c r="R372" s="557">
        <v>3.6669999999999998</v>
      </c>
      <c r="S372" s="388">
        <v>4</v>
      </c>
      <c r="T372" s="388">
        <v>2</v>
      </c>
      <c r="U372" s="388">
        <v>2</v>
      </c>
      <c r="V372" s="388">
        <v>0</v>
      </c>
      <c r="W372" s="388">
        <v>6</v>
      </c>
      <c r="X372" s="388">
        <v>0</v>
      </c>
      <c r="Y372" s="388">
        <v>4</v>
      </c>
      <c r="Z372" s="388">
        <v>0</v>
      </c>
      <c r="AA372" s="388">
        <v>0</v>
      </c>
      <c r="AB372" s="388">
        <v>0</v>
      </c>
      <c r="AC372" s="388">
        <v>21</v>
      </c>
      <c r="AD372" s="388">
        <v>96</v>
      </c>
      <c r="AE372" s="388">
        <v>5.89</v>
      </c>
      <c r="AF372" s="548">
        <v>2.7269999999999999</v>
      </c>
      <c r="AG372" s="557">
        <v>9.8000000000000007</v>
      </c>
      <c r="AH372" s="557">
        <v>0</v>
      </c>
      <c r="AI372" s="557">
        <v>14.7</v>
      </c>
      <c r="AJ372" s="557">
        <v>9.8000000000000007</v>
      </c>
      <c r="AK372" s="557">
        <v>0.67</v>
      </c>
      <c r="AM372" s="388">
        <v>4</v>
      </c>
      <c r="AN372" s="388">
        <v>0</v>
      </c>
      <c r="AO372" s="388">
        <v>1</v>
      </c>
      <c r="AP372" s="388">
        <v>1</v>
      </c>
      <c r="AQ372" s="388">
        <v>0</v>
      </c>
      <c r="AR372" s="388">
        <v>0</v>
      </c>
      <c r="AS372" s="388">
        <v>1</v>
      </c>
      <c r="AT372" s="388">
        <v>3</v>
      </c>
      <c r="AU372" s="388">
        <v>2</v>
      </c>
      <c r="AV372" s="548">
        <v>0.25</v>
      </c>
      <c r="AW372" s="548">
        <v>0.57099999999999995</v>
      </c>
      <c r="AX372" s="548">
        <v>0.5</v>
      </c>
      <c r="AY372" s="548">
        <v>1.071</v>
      </c>
      <c r="BA372" s="388">
        <v>11</v>
      </c>
      <c r="BB372" s="388">
        <v>0</v>
      </c>
      <c r="BC372" s="388">
        <v>3</v>
      </c>
      <c r="BD372" s="388">
        <v>0</v>
      </c>
      <c r="BE372" s="388">
        <v>0</v>
      </c>
      <c r="BF372" s="388">
        <v>0</v>
      </c>
      <c r="BG372" s="388">
        <v>1</v>
      </c>
      <c r="BH372" s="388">
        <v>3</v>
      </c>
      <c r="BI372" s="388">
        <v>2</v>
      </c>
      <c r="BJ372" s="548">
        <v>0.27300000000000002</v>
      </c>
      <c r="BK372" s="548">
        <v>0.42899999999999999</v>
      </c>
      <c r="BL372" s="548">
        <v>0.27300000000000002</v>
      </c>
      <c r="BM372" s="548">
        <v>0.70199999999999996</v>
      </c>
    </row>
    <row r="373" spans="1:65">
      <c r="A373" s="272" t="s">
        <v>8329</v>
      </c>
      <c r="B373" s="388" t="s">
        <v>8330</v>
      </c>
      <c r="C373" s="388" t="s">
        <v>10193</v>
      </c>
      <c r="D373" s="388">
        <v>30</v>
      </c>
      <c r="E373" s="388" t="s">
        <v>51</v>
      </c>
      <c r="F373" s="388" t="s">
        <v>43</v>
      </c>
      <c r="G373" s="388" t="s">
        <v>35</v>
      </c>
      <c r="H373" s="388">
        <v>0</v>
      </c>
      <c r="I373" s="388">
        <v>2</v>
      </c>
      <c r="J373" s="548">
        <v>0</v>
      </c>
      <c r="K373" s="556">
        <v>27</v>
      </c>
      <c r="L373" s="388">
        <v>4</v>
      </c>
      <c r="M373" s="388">
        <v>0</v>
      </c>
      <c r="N373" s="388">
        <v>1</v>
      </c>
      <c r="O373" s="388">
        <v>0</v>
      </c>
      <c r="P373" s="388">
        <v>0</v>
      </c>
      <c r="Q373" s="388">
        <v>0</v>
      </c>
      <c r="R373" s="557">
        <v>3.3330000000000002</v>
      </c>
      <c r="S373" s="388">
        <v>9</v>
      </c>
      <c r="T373" s="388">
        <v>13</v>
      </c>
      <c r="U373" s="388">
        <v>10</v>
      </c>
      <c r="V373" s="388">
        <v>1</v>
      </c>
      <c r="W373" s="388">
        <v>7</v>
      </c>
      <c r="X373" s="388">
        <v>2</v>
      </c>
      <c r="Y373" s="388">
        <v>4</v>
      </c>
      <c r="Z373" s="388">
        <v>0</v>
      </c>
      <c r="AA373" s="388">
        <v>0</v>
      </c>
      <c r="AB373" s="388">
        <v>0</v>
      </c>
      <c r="AC373" s="388">
        <v>27</v>
      </c>
      <c r="AD373" s="388">
        <v>17</v>
      </c>
      <c r="AE373" s="388">
        <v>10.96</v>
      </c>
      <c r="AF373" s="548">
        <v>4.8</v>
      </c>
      <c r="AG373" s="557">
        <v>24.3</v>
      </c>
      <c r="AH373" s="557">
        <v>2.7</v>
      </c>
      <c r="AI373" s="557">
        <v>18.899999999999999</v>
      </c>
      <c r="AJ373" s="557">
        <v>10.8</v>
      </c>
      <c r="AK373" s="557">
        <v>0.56999999999999995</v>
      </c>
      <c r="AM373" s="388">
        <v>7</v>
      </c>
      <c r="AN373" s="388">
        <v>0</v>
      </c>
      <c r="AO373" s="388">
        <v>4</v>
      </c>
      <c r="AP373" s="388">
        <v>1</v>
      </c>
      <c r="AQ373" s="388">
        <v>0</v>
      </c>
      <c r="AR373" s="388">
        <v>0</v>
      </c>
      <c r="AS373" s="388">
        <v>4</v>
      </c>
      <c r="AT373" s="388">
        <v>1</v>
      </c>
      <c r="AU373" s="388">
        <v>1</v>
      </c>
      <c r="AV373" s="548">
        <v>0.57099999999999995</v>
      </c>
      <c r="AW373" s="548">
        <v>0.625</v>
      </c>
      <c r="AX373" s="548">
        <v>0.71399999999999997</v>
      </c>
      <c r="AY373" s="548">
        <v>1.339</v>
      </c>
      <c r="BA373" s="388">
        <v>12</v>
      </c>
      <c r="BB373" s="388">
        <v>0</v>
      </c>
      <c r="BC373" s="388">
        <v>5</v>
      </c>
      <c r="BD373" s="388">
        <v>2</v>
      </c>
      <c r="BE373" s="388">
        <v>0</v>
      </c>
      <c r="BF373" s="388">
        <v>1</v>
      </c>
      <c r="BG373" s="388">
        <v>5</v>
      </c>
      <c r="BH373" s="388">
        <v>6</v>
      </c>
      <c r="BI373" s="388">
        <v>3</v>
      </c>
      <c r="BJ373" s="548">
        <v>0.41699999999999998</v>
      </c>
      <c r="BK373" s="548">
        <v>0.61099999999999999</v>
      </c>
      <c r="BL373" s="548">
        <v>0.83299999999999996</v>
      </c>
      <c r="BM373" s="548">
        <v>1.444</v>
      </c>
    </row>
    <row r="374" spans="1:65">
      <c r="A374" s="272" t="s">
        <v>10605</v>
      </c>
      <c r="B374" s="388" t="s">
        <v>10606</v>
      </c>
      <c r="C374" s="388" t="s">
        <v>10193</v>
      </c>
      <c r="D374" s="388">
        <v>31</v>
      </c>
      <c r="E374" s="388" t="s">
        <v>44</v>
      </c>
      <c r="F374" s="388" t="s">
        <v>34</v>
      </c>
      <c r="G374" s="388" t="s">
        <v>10</v>
      </c>
      <c r="H374" s="388">
        <v>0</v>
      </c>
      <c r="I374" s="388">
        <v>0</v>
      </c>
      <c r="J374" s="548">
        <v>0</v>
      </c>
      <c r="K374" s="556">
        <v>2.7</v>
      </c>
      <c r="L374" s="388">
        <v>2</v>
      </c>
      <c r="M374" s="388">
        <v>0</v>
      </c>
      <c r="N374" s="388">
        <v>1</v>
      </c>
      <c r="O374" s="388">
        <v>0</v>
      </c>
      <c r="P374" s="388">
        <v>0</v>
      </c>
      <c r="Q374" s="388">
        <v>0</v>
      </c>
      <c r="R374" s="557">
        <v>3.3330000000000002</v>
      </c>
      <c r="S374" s="388">
        <v>3</v>
      </c>
      <c r="T374" s="388">
        <v>1</v>
      </c>
      <c r="U374" s="388">
        <v>1</v>
      </c>
      <c r="V374" s="388">
        <v>0</v>
      </c>
      <c r="W374" s="388">
        <v>2</v>
      </c>
      <c r="X374" s="388">
        <v>0</v>
      </c>
      <c r="Y374" s="388">
        <v>4</v>
      </c>
      <c r="Z374" s="388">
        <v>0</v>
      </c>
      <c r="AA374" s="388">
        <v>0</v>
      </c>
      <c r="AB374" s="388">
        <v>1</v>
      </c>
      <c r="AC374" s="388">
        <v>15</v>
      </c>
      <c r="AD374" s="388">
        <v>172</v>
      </c>
      <c r="AE374" s="388">
        <v>2.56</v>
      </c>
      <c r="AF374" s="548">
        <v>1.5</v>
      </c>
      <c r="AG374" s="557">
        <v>8.1</v>
      </c>
      <c r="AH374" s="557">
        <v>0</v>
      </c>
      <c r="AI374" s="557">
        <v>5.4</v>
      </c>
      <c r="AJ374" s="557">
        <v>10.8</v>
      </c>
      <c r="AK374" s="557">
        <v>2</v>
      </c>
      <c r="AM374" s="388">
        <v>4</v>
      </c>
      <c r="AN374" s="388">
        <v>1</v>
      </c>
      <c r="AO374" s="388">
        <v>1</v>
      </c>
      <c r="AP374" s="388">
        <v>0</v>
      </c>
      <c r="AQ374" s="388">
        <v>0</v>
      </c>
      <c r="AR374" s="388">
        <v>0</v>
      </c>
      <c r="AS374" s="388">
        <v>0</v>
      </c>
      <c r="AT374" s="388">
        <v>1</v>
      </c>
      <c r="AU374" s="388">
        <v>1</v>
      </c>
      <c r="AV374" s="548">
        <v>0.25</v>
      </c>
      <c r="AW374" s="548">
        <v>0.4</v>
      </c>
      <c r="AX374" s="548">
        <v>0.25</v>
      </c>
      <c r="AY374" s="548">
        <v>0.65</v>
      </c>
      <c r="BA374" s="388">
        <v>9</v>
      </c>
      <c r="BB374" s="388">
        <v>0</v>
      </c>
      <c r="BC374" s="388">
        <v>2</v>
      </c>
      <c r="BD374" s="388">
        <v>2</v>
      </c>
      <c r="BE374" s="388">
        <v>0</v>
      </c>
      <c r="BF374" s="388">
        <v>0</v>
      </c>
      <c r="BG374" s="388">
        <v>0</v>
      </c>
      <c r="BH374" s="388">
        <v>1</v>
      </c>
      <c r="BI374" s="388">
        <v>3</v>
      </c>
      <c r="BJ374" s="548">
        <v>0.222</v>
      </c>
      <c r="BK374" s="548">
        <v>0.3</v>
      </c>
      <c r="BL374" s="548">
        <v>0.44400000000000001</v>
      </c>
      <c r="BM374" s="548">
        <v>0.74399999999999999</v>
      </c>
    </row>
    <row r="375" spans="1:65">
      <c r="A375" s="272" t="s">
        <v>10607</v>
      </c>
      <c r="B375" s="388" t="s">
        <v>10608</v>
      </c>
      <c r="C375" s="388" t="s">
        <v>10193</v>
      </c>
      <c r="D375" s="388">
        <v>24</v>
      </c>
      <c r="E375" s="388" t="s">
        <v>115</v>
      </c>
      <c r="F375" s="388" t="s">
        <v>34</v>
      </c>
      <c r="G375" s="388" t="s">
        <v>10</v>
      </c>
      <c r="H375" s="388">
        <v>0</v>
      </c>
      <c r="I375" s="388">
        <v>0</v>
      </c>
      <c r="J375" s="548">
        <v>0</v>
      </c>
      <c r="K375" s="556">
        <v>5.4</v>
      </c>
      <c r="L375" s="388">
        <v>4</v>
      </c>
      <c r="M375" s="388">
        <v>0</v>
      </c>
      <c r="N375" s="388">
        <v>3</v>
      </c>
      <c r="O375" s="388">
        <v>0</v>
      </c>
      <c r="P375" s="388">
        <v>0</v>
      </c>
      <c r="Q375" s="388">
        <v>0</v>
      </c>
      <c r="R375" s="557">
        <v>3.3330000000000002</v>
      </c>
      <c r="S375" s="388">
        <v>4</v>
      </c>
      <c r="T375" s="388">
        <v>2</v>
      </c>
      <c r="U375" s="388">
        <v>2</v>
      </c>
      <c r="V375" s="388">
        <v>1</v>
      </c>
      <c r="W375" s="388">
        <v>1</v>
      </c>
      <c r="X375" s="388">
        <v>0</v>
      </c>
      <c r="Y375" s="388">
        <v>3</v>
      </c>
      <c r="Z375" s="388">
        <v>1</v>
      </c>
      <c r="AA375" s="388">
        <v>0</v>
      </c>
      <c r="AB375" s="388">
        <v>0</v>
      </c>
      <c r="AC375" s="388">
        <v>15</v>
      </c>
      <c r="AD375" s="388">
        <v>83</v>
      </c>
      <c r="AE375" s="388">
        <v>7.06</v>
      </c>
      <c r="AF375" s="548">
        <v>1.5</v>
      </c>
      <c r="AG375" s="557">
        <v>10.8</v>
      </c>
      <c r="AH375" s="557">
        <v>2.7</v>
      </c>
      <c r="AI375" s="557">
        <v>2.7</v>
      </c>
      <c r="AJ375" s="557">
        <v>8.1</v>
      </c>
      <c r="AK375" s="557">
        <v>3</v>
      </c>
      <c r="AM375" s="388">
        <v>6</v>
      </c>
      <c r="AN375" s="388">
        <v>0</v>
      </c>
      <c r="AO375" s="388">
        <v>1</v>
      </c>
      <c r="AP375" s="388">
        <v>1</v>
      </c>
      <c r="AQ375" s="388">
        <v>0</v>
      </c>
      <c r="AR375" s="388">
        <v>0</v>
      </c>
      <c r="AS375" s="388">
        <v>1</v>
      </c>
      <c r="AT375" s="388">
        <v>0</v>
      </c>
      <c r="AU375" s="388">
        <v>3</v>
      </c>
      <c r="AV375" s="548">
        <v>0.16700000000000001</v>
      </c>
      <c r="AW375" s="548">
        <v>0.28599999999999998</v>
      </c>
      <c r="AX375" s="548">
        <v>0.33300000000000002</v>
      </c>
      <c r="AY375" s="548">
        <v>0.61899999999999999</v>
      </c>
      <c r="BA375" s="388">
        <v>7</v>
      </c>
      <c r="BB375" s="388">
        <v>0</v>
      </c>
      <c r="BC375" s="388">
        <v>3</v>
      </c>
      <c r="BD375" s="388">
        <v>0</v>
      </c>
      <c r="BE375" s="388">
        <v>0</v>
      </c>
      <c r="BF375" s="388">
        <v>1</v>
      </c>
      <c r="BG375" s="388">
        <v>1</v>
      </c>
      <c r="BH375" s="388">
        <v>1</v>
      </c>
      <c r="BI375" s="388">
        <v>0</v>
      </c>
      <c r="BJ375" s="548">
        <v>0.42899999999999999</v>
      </c>
      <c r="BK375" s="548">
        <v>0.5</v>
      </c>
      <c r="BL375" s="548">
        <v>0.85699999999999998</v>
      </c>
      <c r="BM375" s="548">
        <v>1.357</v>
      </c>
    </row>
    <row r="376" spans="1:65">
      <c r="A376" s="272" t="s">
        <v>8345</v>
      </c>
      <c r="B376" s="388" t="s">
        <v>8346</v>
      </c>
      <c r="C376" s="388" t="s">
        <v>10193</v>
      </c>
      <c r="D376" s="388">
        <v>26</v>
      </c>
      <c r="E376" s="388" t="s">
        <v>115</v>
      </c>
      <c r="F376" s="388" t="s">
        <v>34</v>
      </c>
      <c r="G376" s="388" t="s">
        <v>35</v>
      </c>
      <c r="H376" s="388">
        <v>0</v>
      </c>
      <c r="I376" s="388">
        <v>0</v>
      </c>
      <c r="J376" s="548">
        <v>0</v>
      </c>
      <c r="K376" s="556">
        <v>2.7</v>
      </c>
      <c r="L376" s="388">
        <v>3</v>
      </c>
      <c r="M376" s="388">
        <v>0</v>
      </c>
      <c r="N376" s="388">
        <v>2</v>
      </c>
      <c r="O376" s="388">
        <v>0</v>
      </c>
      <c r="P376" s="388">
        <v>0</v>
      </c>
      <c r="Q376" s="388">
        <v>0</v>
      </c>
      <c r="R376" s="557">
        <v>3.3330000000000002</v>
      </c>
      <c r="S376" s="388">
        <v>1</v>
      </c>
      <c r="T376" s="388">
        <v>1</v>
      </c>
      <c r="U376" s="388">
        <v>1</v>
      </c>
      <c r="V376" s="388">
        <v>1</v>
      </c>
      <c r="W376" s="388">
        <v>0</v>
      </c>
      <c r="X376" s="388">
        <v>0</v>
      </c>
      <c r="Y376" s="388">
        <v>4</v>
      </c>
      <c r="Z376" s="388">
        <v>0</v>
      </c>
      <c r="AA376" s="388">
        <v>0</v>
      </c>
      <c r="AB376" s="388">
        <v>0</v>
      </c>
      <c r="AC376" s="388">
        <v>11</v>
      </c>
      <c r="AD376" s="388">
        <v>166</v>
      </c>
      <c r="AE376" s="388">
        <v>4.66</v>
      </c>
      <c r="AF376" s="548">
        <v>0.3</v>
      </c>
      <c r="AG376" s="557">
        <v>2.7</v>
      </c>
      <c r="AH376" s="557">
        <v>2.7</v>
      </c>
      <c r="AI376" s="557">
        <v>0</v>
      </c>
      <c r="AJ376" s="557">
        <v>10.8</v>
      </c>
      <c r="AK376" s="557">
        <v>0</v>
      </c>
      <c r="AM376" s="388">
        <v>3</v>
      </c>
      <c r="AN376" s="388">
        <v>0</v>
      </c>
      <c r="AO376" s="388">
        <v>0</v>
      </c>
      <c r="AP376" s="388">
        <v>0</v>
      </c>
      <c r="AQ376" s="388">
        <v>0</v>
      </c>
      <c r="AR376" s="388">
        <v>0</v>
      </c>
      <c r="AS376" s="388">
        <v>0</v>
      </c>
      <c r="AT376" s="388">
        <v>0</v>
      </c>
      <c r="AU376" s="388">
        <v>1</v>
      </c>
      <c r="AV376" s="548">
        <v>0</v>
      </c>
      <c r="AW376" s="548">
        <v>0</v>
      </c>
      <c r="AX376" s="548">
        <v>0</v>
      </c>
      <c r="AY376" s="548">
        <v>0</v>
      </c>
      <c r="BA376" s="388">
        <v>8</v>
      </c>
      <c r="BB376" s="388">
        <v>0</v>
      </c>
      <c r="BC376" s="388">
        <v>1</v>
      </c>
      <c r="BD376" s="388">
        <v>0</v>
      </c>
      <c r="BE376" s="388">
        <v>0</v>
      </c>
      <c r="BF376" s="388">
        <v>1</v>
      </c>
      <c r="BG376" s="388">
        <v>1</v>
      </c>
      <c r="BH376" s="388">
        <v>0</v>
      </c>
      <c r="BI376" s="388">
        <v>3</v>
      </c>
      <c r="BJ376" s="548">
        <v>0.125</v>
      </c>
      <c r="BK376" s="548">
        <v>0.125</v>
      </c>
      <c r="BL376" s="548">
        <v>0.5</v>
      </c>
      <c r="BM376" s="548">
        <v>0.625</v>
      </c>
    </row>
    <row r="377" spans="1:65">
      <c r="A377" s="272" t="s">
        <v>10609</v>
      </c>
      <c r="B377" s="388" t="s">
        <v>10610</v>
      </c>
      <c r="C377" s="388" t="s">
        <v>10193</v>
      </c>
      <c r="D377" s="388">
        <v>25</v>
      </c>
      <c r="E377" s="388" t="s">
        <v>60</v>
      </c>
      <c r="F377" s="388" t="s">
        <v>34</v>
      </c>
      <c r="G377" s="388" t="s">
        <v>35</v>
      </c>
      <c r="H377" s="388">
        <v>0</v>
      </c>
      <c r="I377" s="388">
        <v>0</v>
      </c>
      <c r="J377" s="548">
        <v>0</v>
      </c>
      <c r="K377" s="556">
        <v>13.5</v>
      </c>
      <c r="L377" s="388">
        <v>1</v>
      </c>
      <c r="M377" s="388">
        <v>0</v>
      </c>
      <c r="N377" s="388">
        <v>0</v>
      </c>
      <c r="O377" s="388">
        <v>0</v>
      </c>
      <c r="P377" s="388">
        <v>0</v>
      </c>
      <c r="Q377" s="388">
        <v>0</v>
      </c>
      <c r="R377" s="557">
        <v>3.3330000000000002</v>
      </c>
      <c r="S377" s="388">
        <v>6</v>
      </c>
      <c r="T377" s="388">
        <v>5</v>
      </c>
      <c r="U377" s="388">
        <v>5</v>
      </c>
      <c r="V377" s="388">
        <v>1</v>
      </c>
      <c r="W377" s="388">
        <v>0</v>
      </c>
      <c r="X377" s="388">
        <v>0</v>
      </c>
      <c r="Y377" s="388">
        <v>4</v>
      </c>
      <c r="Z377" s="388">
        <v>0</v>
      </c>
      <c r="AA377" s="388">
        <v>0</v>
      </c>
      <c r="AB377" s="388">
        <v>0</v>
      </c>
      <c r="AC377" s="388">
        <v>16</v>
      </c>
      <c r="AD377" s="388">
        <v>34</v>
      </c>
      <c r="AE377" s="388">
        <v>4.66</v>
      </c>
      <c r="AF377" s="548">
        <v>1.8</v>
      </c>
      <c r="AG377" s="557">
        <v>16.2</v>
      </c>
      <c r="AH377" s="557">
        <v>2.7</v>
      </c>
      <c r="AI377" s="557">
        <v>0</v>
      </c>
      <c r="AJ377" s="557">
        <v>10.8</v>
      </c>
      <c r="AK377" s="557">
        <v>0</v>
      </c>
      <c r="AM377" s="388">
        <v>7</v>
      </c>
      <c r="AN377" s="388">
        <v>0</v>
      </c>
      <c r="AO377" s="388">
        <v>3</v>
      </c>
      <c r="AP377" s="388">
        <v>1</v>
      </c>
      <c r="AQ377" s="388">
        <v>0</v>
      </c>
      <c r="AR377" s="388">
        <v>0</v>
      </c>
      <c r="AS377" s="388">
        <v>1</v>
      </c>
      <c r="AT377" s="388">
        <v>0</v>
      </c>
      <c r="AU377" s="388">
        <v>1</v>
      </c>
      <c r="AV377" s="548">
        <v>0.42899999999999999</v>
      </c>
      <c r="AW377" s="548">
        <v>0.42899999999999999</v>
      </c>
      <c r="AX377" s="548">
        <v>0.57099999999999995</v>
      </c>
      <c r="AY377" s="548">
        <v>1</v>
      </c>
      <c r="BA377" s="388">
        <v>9</v>
      </c>
      <c r="BB377" s="388">
        <v>0</v>
      </c>
      <c r="BC377" s="388">
        <v>3</v>
      </c>
      <c r="BD377" s="388">
        <v>2</v>
      </c>
      <c r="BE377" s="388">
        <v>0</v>
      </c>
      <c r="BF377" s="388">
        <v>1</v>
      </c>
      <c r="BG377" s="388">
        <v>4</v>
      </c>
      <c r="BH377" s="388">
        <v>0</v>
      </c>
      <c r="BI377" s="388">
        <v>3</v>
      </c>
      <c r="BJ377" s="548">
        <v>0.33300000000000002</v>
      </c>
      <c r="BK377" s="548">
        <v>0.33300000000000002</v>
      </c>
      <c r="BL377" s="548">
        <v>0.88900000000000001</v>
      </c>
      <c r="BM377" s="548">
        <v>1.222</v>
      </c>
    </row>
    <row r="378" spans="1:65">
      <c r="A378" s="272" t="s">
        <v>10611</v>
      </c>
      <c r="B378" s="388" t="s">
        <v>10612</v>
      </c>
      <c r="C378" s="388" t="s">
        <v>10193</v>
      </c>
      <c r="D378" s="388">
        <v>30</v>
      </c>
      <c r="E378" s="388" t="s">
        <v>44</v>
      </c>
      <c r="F378" s="388" t="s">
        <v>34</v>
      </c>
      <c r="G378" s="388" t="s">
        <v>10</v>
      </c>
      <c r="H378" s="388">
        <v>0</v>
      </c>
      <c r="I378" s="388">
        <v>0</v>
      </c>
      <c r="J378" s="548">
        <v>0</v>
      </c>
      <c r="K378" s="556">
        <v>8.1</v>
      </c>
      <c r="L378" s="388">
        <v>3</v>
      </c>
      <c r="M378" s="388">
        <v>0</v>
      </c>
      <c r="N378" s="388">
        <v>2</v>
      </c>
      <c r="O378" s="388">
        <v>0</v>
      </c>
      <c r="P378" s="388">
        <v>0</v>
      </c>
      <c r="Q378" s="388">
        <v>0</v>
      </c>
      <c r="R378" s="557">
        <v>3.3330000000000002</v>
      </c>
      <c r="S378" s="388">
        <v>5</v>
      </c>
      <c r="T378" s="388">
        <v>3</v>
      </c>
      <c r="U378" s="388">
        <v>3</v>
      </c>
      <c r="V378" s="388">
        <v>0</v>
      </c>
      <c r="W378" s="388">
        <v>1</v>
      </c>
      <c r="X378" s="388">
        <v>0</v>
      </c>
      <c r="Y378" s="388">
        <v>0</v>
      </c>
      <c r="Z378" s="388">
        <v>1</v>
      </c>
      <c r="AA378" s="388">
        <v>0</v>
      </c>
      <c r="AB378" s="388">
        <v>0</v>
      </c>
      <c r="AC378" s="388">
        <v>16</v>
      </c>
      <c r="AD378" s="388">
        <v>57</v>
      </c>
      <c r="AE378" s="388">
        <v>4.96</v>
      </c>
      <c r="AF378" s="548">
        <v>1.8</v>
      </c>
      <c r="AG378" s="557">
        <v>13.5</v>
      </c>
      <c r="AH378" s="557">
        <v>0</v>
      </c>
      <c r="AI378" s="557">
        <v>2.7</v>
      </c>
      <c r="AJ378" s="557">
        <v>0</v>
      </c>
      <c r="AK378" s="557">
        <v>0</v>
      </c>
      <c r="AM378" s="388">
        <v>6</v>
      </c>
      <c r="AN378" s="388">
        <v>0</v>
      </c>
      <c r="AO378" s="388">
        <v>3</v>
      </c>
      <c r="AP378" s="388">
        <v>1</v>
      </c>
      <c r="AQ378" s="388">
        <v>0</v>
      </c>
      <c r="AR378" s="388">
        <v>0</v>
      </c>
      <c r="AS378" s="388">
        <v>2</v>
      </c>
      <c r="AT378" s="388">
        <v>0</v>
      </c>
      <c r="AU378" s="388">
        <v>0</v>
      </c>
      <c r="AV378" s="548">
        <v>0.5</v>
      </c>
      <c r="AW378" s="548">
        <v>0.5</v>
      </c>
      <c r="AX378" s="548">
        <v>0.66700000000000004</v>
      </c>
      <c r="AY378" s="548">
        <v>1.167</v>
      </c>
      <c r="BA378" s="388">
        <v>7</v>
      </c>
      <c r="BB378" s="388">
        <v>0</v>
      </c>
      <c r="BC378" s="388">
        <v>2</v>
      </c>
      <c r="BD378" s="388">
        <v>0</v>
      </c>
      <c r="BE378" s="388">
        <v>0</v>
      </c>
      <c r="BF378" s="388">
        <v>0</v>
      </c>
      <c r="BG378" s="388">
        <v>1</v>
      </c>
      <c r="BH378" s="388">
        <v>1</v>
      </c>
      <c r="BI378" s="388">
        <v>0</v>
      </c>
      <c r="BJ378" s="548">
        <v>0.28599999999999998</v>
      </c>
      <c r="BK378" s="548">
        <v>0.4</v>
      </c>
      <c r="BL378" s="548">
        <v>0.28599999999999998</v>
      </c>
      <c r="BM378" s="548">
        <v>0.68600000000000005</v>
      </c>
    </row>
    <row r="379" spans="1:65">
      <c r="A379" s="272" t="s">
        <v>10613</v>
      </c>
      <c r="B379" s="388" t="s">
        <v>10614</v>
      </c>
      <c r="C379" s="388" t="s">
        <v>10193</v>
      </c>
      <c r="D379" s="388">
        <v>25</v>
      </c>
      <c r="E379" s="388" t="s">
        <v>48</v>
      </c>
      <c r="F379" s="388" t="s">
        <v>43</v>
      </c>
      <c r="G379" s="388" t="s">
        <v>10</v>
      </c>
      <c r="H379" s="388">
        <v>0</v>
      </c>
      <c r="I379" s="388">
        <v>0</v>
      </c>
      <c r="J379" s="548">
        <v>0</v>
      </c>
      <c r="K379" s="556">
        <v>0</v>
      </c>
      <c r="L379" s="388">
        <v>2</v>
      </c>
      <c r="M379" s="388">
        <v>0</v>
      </c>
      <c r="N379" s="388">
        <v>1</v>
      </c>
      <c r="O379" s="388">
        <v>0</v>
      </c>
      <c r="P379" s="388">
        <v>0</v>
      </c>
      <c r="Q379" s="388">
        <v>0</v>
      </c>
      <c r="R379" s="557">
        <v>3</v>
      </c>
      <c r="S379" s="388">
        <v>1</v>
      </c>
      <c r="T379" s="388">
        <v>0</v>
      </c>
      <c r="U379" s="388">
        <v>0</v>
      </c>
      <c r="V379" s="388">
        <v>0</v>
      </c>
      <c r="W379" s="388">
        <v>2</v>
      </c>
      <c r="X379" s="388">
        <v>0</v>
      </c>
      <c r="Y379" s="388">
        <v>0</v>
      </c>
      <c r="Z379" s="388">
        <v>0</v>
      </c>
      <c r="AA379" s="388">
        <v>0</v>
      </c>
      <c r="AB379" s="388">
        <v>0</v>
      </c>
      <c r="AC379" s="388">
        <v>12</v>
      </c>
      <c r="AD379" s="388">
        <v>0</v>
      </c>
      <c r="AE379" s="388">
        <v>5.16</v>
      </c>
      <c r="AF379" s="548">
        <v>1</v>
      </c>
      <c r="AG379" s="557">
        <v>3</v>
      </c>
      <c r="AH379" s="557">
        <v>0</v>
      </c>
      <c r="AI379" s="557">
        <v>6</v>
      </c>
      <c r="AJ379" s="557">
        <v>0</v>
      </c>
      <c r="AK379" s="557">
        <v>0</v>
      </c>
      <c r="AM379" s="388">
        <v>1</v>
      </c>
      <c r="AN379" s="388">
        <v>0</v>
      </c>
      <c r="AO379" s="388">
        <v>0</v>
      </c>
      <c r="AP379" s="388">
        <v>0</v>
      </c>
      <c r="AQ379" s="388">
        <v>0</v>
      </c>
      <c r="AR379" s="388">
        <v>0</v>
      </c>
      <c r="AS379" s="388">
        <v>0</v>
      </c>
      <c r="AT379" s="388">
        <v>0</v>
      </c>
      <c r="AU379" s="388">
        <v>0</v>
      </c>
      <c r="AV379" s="548">
        <v>0</v>
      </c>
      <c r="AW379" s="548">
        <v>0</v>
      </c>
      <c r="AX379" s="548">
        <v>0</v>
      </c>
      <c r="AY379" s="548">
        <v>0</v>
      </c>
      <c r="BA379" s="388">
        <v>9</v>
      </c>
      <c r="BB379" s="388">
        <v>0</v>
      </c>
      <c r="BC379" s="388">
        <v>1</v>
      </c>
      <c r="BD379" s="388">
        <v>0</v>
      </c>
      <c r="BE379" s="388">
        <v>0</v>
      </c>
      <c r="BF379" s="388">
        <v>0</v>
      </c>
      <c r="BG379" s="388">
        <v>0</v>
      </c>
      <c r="BH379" s="388">
        <v>2</v>
      </c>
      <c r="BI379" s="388">
        <v>0</v>
      </c>
      <c r="BJ379" s="548">
        <v>0.111</v>
      </c>
      <c r="BK379" s="548">
        <v>0.27300000000000002</v>
      </c>
      <c r="BL379" s="548">
        <v>0.111</v>
      </c>
      <c r="BM379" s="548">
        <v>0.38400000000000001</v>
      </c>
    </row>
    <row r="380" spans="1:65">
      <c r="A380" s="272" t="s">
        <v>8339</v>
      </c>
      <c r="B380" s="388" t="s">
        <v>8340</v>
      </c>
      <c r="C380" s="388" t="s">
        <v>10193</v>
      </c>
      <c r="D380" s="388">
        <v>30</v>
      </c>
      <c r="E380" s="388" t="s">
        <v>56</v>
      </c>
      <c r="F380" s="388" t="s">
        <v>43</v>
      </c>
      <c r="G380" s="388" t="s">
        <v>10</v>
      </c>
      <c r="H380" s="388">
        <v>0</v>
      </c>
      <c r="I380" s="388">
        <v>1</v>
      </c>
      <c r="J380" s="548">
        <v>0</v>
      </c>
      <c r="K380" s="556">
        <v>6</v>
      </c>
      <c r="L380" s="388">
        <v>2</v>
      </c>
      <c r="M380" s="388">
        <v>0</v>
      </c>
      <c r="N380" s="388">
        <v>2</v>
      </c>
      <c r="O380" s="388">
        <v>0</v>
      </c>
      <c r="P380" s="388">
        <v>0</v>
      </c>
      <c r="Q380" s="388">
        <v>0</v>
      </c>
      <c r="R380" s="557">
        <v>3</v>
      </c>
      <c r="S380" s="388">
        <v>2</v>
      </c>
      <c r="T380" s="388">
        <v>2</v>
      </c>
      <c r="U380" s="388">
        <v>2</v>
      </c>
      <c r="V380" s="388">
        <v>0</v>
      </c>
      <c r="W380" s="388">
        <v>2</v>
      </c>
      <c r="X380" s="388">
        <v>0</v>
      </c>
      <c r="Y380" s="388">
        <v>1</v>
      </c>
      <c r="Z380" s="388">
        <v>1</v>
      </c>
      <c r="AA380" s="388">
        <v>0</v>
      </c>
      <c r="AB380" s="388">
        <v>0</v>
      </c>
      <c r="AC380" s="388">
        <v>14</v>
      </c>
      <c r="AD380" s="388">
        <v>76</v>
      </c>
      <c r="AE380" s="388">
        <v>5.49</v>
      </c>
      <c r="AF380" s="548">
        <v>1.333</v>
      </c>
      <c r="AG380" s="557">
        <v>6</v>
      </c>
      <c r="AH380" s="557">
        <v>0</v>
      </c>
      <c r="AI380" s="557">
        <v>6</v>
      </c>
      <c r="AJ380" s="557">
        <v>3</v>
      </c>
      <c r="AK380" s="557">
        <v>0.5</v>
      </c>
      <c r="AM380" s="388">
        <v>4</v>
      </c>
      <c r="AN380" s="388">
        <v>0</v>
      </c>
      <c r="AO380" s="388">
        <v>1</v>
      </c>
      <c r="AP380" s="388">
        <v>1</v>
      </c>
      <c r="AQ380" s="388">
        <v>0</v>
      </c>
      <c r="AR380" s="388">
        <v>0</v>
      </c>
      <c r="AS380" s="388">
        <v>1</v>
      </c>
      <c r="AT380" s="388">
        <v>1</v>
      </c>
      <c r="AU380" s="388">
        <v>0</v>
      </c>
      <c r="AV380" s="548">
        <v>0.25</v>
      </c>
      <c r="AW380" s="548">
        <v>0.4</v>
      </c>
      <c r="AX380" s="548">
        <v>0.5</v>
      </c>
      <c r="AY380" s="548">
        <v>0.9</v>
      </c>
      <c r="BA380" s="388">
        <v>6</v>
      </c>
      <c r="BB380" s="388">
        <v>0</v>
      </c>
      <c r="BC380" s="388">
        <v>1</v>
      </c>
      <c r="BD380" s="388">
        <v>0</v>
      </c>
      <c r="BE380" s="388">
        <v>0</v>
      </c>
      <c r="BF380" s="388">
        <v>0</v>
      </c>
      <c r="BG380" s="388">
        <v>1</v>
      </c>
      <c r="BH380" s="388">
        <v>1</v>
      </c>
      <c r="BI380" s="388">
        <v>1</v>
      </c>
      <c r="BJ380" s="548">
        <v>0.16700000000000001</v>
      </c>
      <c r="BK380" s="548">
        <v>0.375</v>
      </c>
      <c r="BL380" s="548">
        <v>0.16700000000000001</v>
      </c>
      <c r="BM380" s="548">
        <v>0.54200000000000004</v>
      </c>
    </row>
    <row r="381" spans="1:65">
      <c r="A381" s="272" t="s">
        <v>10615</v>
      </c>
      <c r="B381" s="388" t="s">
        <v>10616</v>
      </c>
      <c r="C381" s="388" t="s">
        <v>10193</v>
      </c>
      <c r="D381" s="388">
        <v>28</v>
      </c>
      <c r="E381" s="388" t="s">
        <v>97</v>
      </c>
      <c r="F381" s="388" t="s">
        <v>43</v>
      </c>
      <c r="G381" s="388" t="s">
        <v>10</v>
      </c>
      <c r="H381" s="388">
        <v>1</v>
      </c>
      <c r="I381" s="388">
        <v>0</v>
      </c>
      <c r="J381" s="548">
        <v>1</v>
      </c>
      <c r="K381" s="556">
        <v>6</v>
      </c>
      <c r="L381" s="388">
        <v>3</v>
      </c>
      <c r="M381" s="388">
        <v>0</v>
      </c>
      <c r="N381" s="388">
        <v>1</v>
      </c>
      <c r="O381" s="388">
        <v>0</v>
      </c>
      <c r="P381" s="388">
        <v>0</v>
      </c>
      <c r="Q381" s="388">
        <v>0</v>
      </c>
      <c r="R381" s="557">
        <v>3</v>
      </c>
      <c r="S381" s="388">
        <v>2</v>
      </c>
      <c r="T381" s="388">
        <v>2</v>
      </c>
      <c r="U381" s="388">
        <v>2</v>
      </c>
      <c r="V381" s="388">
        <v>1</v>
      </c>
      <c r="W381" s="388">
        <v>1</v>
      </c>
      <c r="X381" s="388">
        <v>0</v>
      </c>
      <c r="Y381" s="388">
        <v>3</v>
      </c>
      <c r="Z381" s="388">
        <v>2</v>
      </c>
      <c r="AA381" s="388">
        <v>0</v>
      </c>
      <c r="AB381" s="388">
        <v>0</v>
      </c>
      <c r="AC381" s="388">
        <v>15</v>
      </c>
      <c r="AD381" s="388">
        <v>80</v>
      </c>
      <c r="AE381" s="388">
        <v>8.49</v>
      </c>
      <c r="AF381" s="548">
        <v>1</v>
      </c>
      <c r="AG381" s="557">
        <v>6</v>
      </c>
      <c r="AH381" s="557">
        <v>3</v>
      </c>
      <c r="AI381" s="557">
        <v>3</v>
      </c>
      <c r="AJ381" s="557">
        <v>9</v>
      </c>
      <c r="AK381" s="557">
        <v>3</v>
      </c>
      <c r="AM381" s="388">
        <v>4</v>
      </c>
      <c r="AN381" s="388">
        <v>0</v>
      </c>
      <c r="AO381" s="388">
        <v>0</v>
      </c>
      <c r="AP381" s="388">
        <v>0</v>
      </c>
      <c r="AQ381" s="388">
        <v>0</v>
      </c>
      <c r="AR381" s="388">
        <v>0</v>
      </c>
      <c r="AS381" s="388">
        <v>0</v>
      </c>
      <c r="AT381" s="388">
        <v>0</v>
      </c>
      <c r="AU381" s="388">
        <v>1</v>
      </c>
      <c r="AV381" s="548">
        <v>0</v>
      </c>
      <c r="AW381" s="548">
        <v>0</v>
      </c>
      <c r="AX381" s="548">
        <v>0</v>
      </c>
      <c r="AY381" s="548">
        <v>0</v>
      </c>
      <c r="BA381" s="388">
        <v>8</v>
      </c>
      <c r="BB381" s="388">
        <v>0</v>
      </c>
      <c r="BC381" s="388">
        <v>2</v>
      </c>
      <c r="BD381" s="388">
        <v>0</v>
      </c>
      <c r="BE381" s="388">
        <v>0</v>
      </c>
      <c r="BF381" s="388">
        <v>1</v>
      </c>
      <c r="BG381" s="388">
        <v>2</v>
      </c>
      <c r="BH381" s="388">
        <v>1</v>
      </c>
      <c r="BI381" s="388">
        <v>2</v>
      </c>
      <c r="BJ381" s="548">
        <v>0.25</v>
      </c>
      <c r="BK381" s="548">
        <v>0.45500000000000002</v>
      </c>
      <c r="BL381" s="548">
        <v>0.625</v>
      </c>
      <c r="BM381" s="548">
        <v>1.08</v>
      </c>
    </row>
    <row r="382" spans="1:65">
      <c r="A382" s="272" t="s">
        <v>10617</v>
      </c>
      <c r="B382" s="388" t="s">
        <v>10618</v>
      </c>
      <c r="C382" s="388" t="s">
        <v>10193</v>
      </c>
      <c r="D382" s="388">
        <v>28</v>
      </c>
      <c r="E382" s="388" t="s">
        <v>36</v>
      </c>
      <c r="F382" s="388" t="s">
        <v>34</v>
      </c>
      <c r="G382" s="388" t="s">
        <v>10</v>
      </c>
      <c r="H382" s="388">
        <v>0</v>
      </c>
      <c r="I382" s="388">
        <v>0</v>
      </c>
      <c r="J382" s="548">
        <v>0</v>
      </c>
      <c r="K382" s="556">
        <v>0</v>
      </c>
      <c r="L382" s="388">
        <v>3</v>
      </c>
      <c r="M382" s="388">
        <v>0</v>
      </c>
      <c r="N382" s="388">
        <v>2</v>
      </c>
      <c r="O382" s="388">
        <v>0</v>
      </c>
      <c r="P382" s="388">
        <v>0</v>
      </c>
      <c r="Q382" s="388">
        <v>0</v>
      </c>
      <c r="R382" s="557">
        <v>2.6669999999999998</v>
      </c>
      <c r="S382" s="388">
        <v>1</v>
      </c>
      <c r="T382" s="388">
        <v>0</v>
      </c>
      <c r="U382" s="388">
        <v>0</v>
      </c>
      <c r="V382" s="388">
        <v>0</v>
      </c>
      <c r="W382" s="388">
        <v>2</v>
      </c>
      <c r="X382" s="388">
        <v>0</v>
      </c>
      <c r="Y382" s="388">
        <v>1</v>
      </c>
      <c r="Z382" s="388">
        <v>0</v>
      </c>
      <c r="AA382" s="388">
        <v>0</v>
      </c>
      <c r="AB382" s="388">
        <v>0</v>
      </c>
      <c r="AC382" s="388">
        <v>10</v>
      </c>
      <c r="AD382" s="388">
        <v>0</v>
      </c>
      <c r="AE382" s="388">
        <v>4.66</v>
      </c>
      <c r="AF382" s="548">
        <v>1.125</v>
      </c>
      <c r="AG382" s="557">
        <v>3.4</v>
      </c>
      <c r="AH382" s="557">
        <v>0</v>
      </c>
      <c r="AI382" s="557">
        <v>6.8</v>
      </c>
      <c r="AJ382" s="557">
        <v>3.4</v>
      </c>
      <c r="AK382" s="557">
        <v>0.5</v>
      </c>
      <c r="AM382" s="388">
        <v>7</v>
      </c>
      <c r="AN382" s="388">
        <v>0</v>
      </c>
      <c r="AO382" s="388">
        <v>0</v>
      </c>
      <c r="AP382" s="388">
        <v>0</v>
      </c>
      <c r="AQ382" s="388">
        <v>0</v>
      </c>
      <c r="AR382" s="388">
        <v>0</v>
      </c>
      <c r="AS382" s="388">
        <v>0</v>
      </c>
      <c r="AT382" s="388">
        <v>0</v>
      </c>
      <c r="AU382" s="388">
        <v>1</v>
      </c>
      <c r="AV382" s="548">
        <v>0</v>
      </c>
      <c r="AW382" s="548">
        <v>0</v>
      </c>
      <c r="AX382" s="548">
        <v>0</v>
      </c>
      <c r="AY382" s="548">
        <v>0</v>
      </c>
      <c r="BA382" s="388">
        <v>1</v>
      </c>
      <c r="BB382" s="388">
        <v>0</v>
      </c>
      <c r="BC382" s="388">
        <v>1</v>
      </c>
      <c r="BD382" s="388">
        <v>0</v>
      </c>
      <c r="BE382" s="388">
        <v>0</v>
      </c>
      <c r="BF382" s="388">
        <v>0</v>
      </c>
      <c r="BG382" s="388">
        <v>1</v>
      </c>
      <c r="BH382" s="388">
        <v>2</v>
      </c>
      <c r="BI382" s="388">
        <v>0</v>
      </c>
      <c r="BJ382" s="548">
        <v>1</v>
      </c>
      <c r="BK382" s="548">
        <v>1</v>
      </c>
      <c r="BL382" s="548">
        <v>1</v>
      </c>
      <c r="BM382" s="548">
        <v>2</v>
      </c>
    </row>
    <row r="383" spans="1:65">
      <c r="A383" s="272" t="s">
        <v>10619</v>
      </c>
      <c r="B383" s="388" t="s">
        <v>10620</v>
      </c>
      <c r="C383" s="388" t="s">
        <v>10193</v>
      </c>
      <c r="D383" s="388">
        <v>22</v>
      </c>
      <c r="E383" s="388" t="s">
        <v>134</v>
      </c>
      <c r="F383" s="388" t="s">
        <v>34</v>
      </c>
      <c r="G383" s="388" t="s">
        <v>35</v>
      </c>
      <c r="H383" s="388">
        <v>0</v>
      </c>
      <c r="I383" s="388">
        <v>0</v>
      </c>
      <c r="J383" s="548">
        <v>0</v>
      </c>
      <c r="K383" s="556">
        <v>10.130000000000001</v>
      </c>
      <c r="L383" s="388">
        <v>3</v>
      </c>
      <c r="M383" s="388">
        <v>0</v>
      </c>
      <c r="N383" s="388">
        <v>2</v>
      </c>
      <c r="O383" s="388">
        <v>0</v>
      </c>
      <c r="P383" s="388">
        <v>0</v>
      </c>
      <c r="Q383" s="388">
        <v>0</v>
      </c>
      <c r="R383" s="557">
        <v>2.6669999999999998</v>
      </c>
      <c r="S383" s="388">
        <v>4</v>
      </c>
      <c r="T383" s="388">
        <v>3</v>
      </c>
      <c r="U383" s="388">
        <v>3</v>
      </c>
      <c r="V383" s="388">
        <v>1</v>
      </c>
      <c r="W383" s="388">
        <v>3</v>
      </c>
      <c r="X383" s="388">
        <v>0</v>
      </c>
      <c r="Y383" s="388">
        <v>0</v>
      </c>
      <c r="Z383" s="388">
        <v>0</v>
      </c>
      <c r="AA383" s="388">
        <v>0</v>
      </c>
      <c r="AB383" s="388">
        <v>1</v>
      </c>
      <c r="AC383" s="388">
        <v>14</v>
      </c>
      <c r="AD383" s="388">
        <v>49</v>
      </c>
      <c r="AE383" s="388">
        <v>11.41</v>
      </c>
      <c r="AF383" s="548">
        <v>2.625</v>
      </c>
      <c r="AG383" s="557">
        <v>13.5</v>
      </c>
      <c r="AH383" s="557">
        <v>3.4</v>
      </c>
      <c r="AI383" s="557">
        <v>10.1</v>
      </c>
      <c r="AJ383" s="557">
        <v>0</v>
      </c>
      <c r="AK383" s="557">
        <v>0</v>
      </c>
      <c r="AM383" s="388">
        <v>5</v>
      </c>
      <c r="AN383" s="388">
        <v>0</v>
      </c>
      <c r="AO383" s="388">
        <v>1</v>
      </c>
      <c r="AP383" s="388">
        <v>0</v>
      </c>
      <c r="AQ383" s="388">
        <v>0</v>
      </c>
      <c r="AR383" s="388">
        <v>0</v>
      </c>
      <c r="AS383" s="388">
        <v>0</v>
      </c>
      <c r="AT383" s="388">
        <v>3</v>
      </c>
      <c r="AU383" s="388">
        <v>0</v>
      </c>
      <c r="AV383" s="548">
        <v>0.2</v>
      </c>
      <c r="AW383" s="548">
        <v>0.5</v>
      </c>
      <c r="AX383" s="548">
        <v>0.2</v>
      </c>
      <c r="AY383" s="548">
        <v>0.7</v>
      </c>
      <c r="BA383" s="388">
        <v>6</v>
      </c>
      <c r="BB383" s="388">
        <v>0</v>
      </c>
      <c r="BC383" s="388">
        <v>3</v>
      </c>
      <c r="BD383" s="388">
        <v>1</v>
      </c>
      <c r="BE383" s="388">
        <v>0</v>
      </c>
      <c r="BF383" s="388">
        <v>1</v>
      </c>
      <c r="BG383" s="388">
        <v>3</v>
      </c>
      <c r="BH383" s="388">
        <v>0</v>
      </c>
      <c r="BI383" s="388">
        <v>0</v>
      </c>
      <c r="BJ383" s="548">
        <v>0.5</v>
      </c>
      <c r="BK383" s="548">
        <v>0.5</v>
      </c>
      <c r="BL383" s="548">
        <v>1.167</v>
      </c>
      <c r="BM383" s="548">
        <v>1.667</v>
      </c>
    </row>
    <row r="384" spans="1:65">
      <c r="A384" s="272" t="s">
        <v>10621</v>
      </c>
      <c r="B384" s="388" t="s">
        <v>10622</v>
      </c>
      <c r="C384" s="388" t="s">
        <v>10193</v>
      </c>
      <c r="D384" s="388">
        <v>24</v>
      </c>
      <c r="E384" s="388" t="s">
        <v>42</v>
      </c>
      <c r="F384" s="388" t="s">
        <v>43</v>
      </c>
      <c r="G384" s="388" t="s">
        <v>10</v>
      </c>
      <c r="H384" s="388">
        <v>0</v>
      </c>
      <c r="I384" s="388">
        <v>0</v>
      </c>
      <c r="J384" s="548">
        <v>0</v>
      </c>
      <c r="K384" s="556">
        <v>7.71</v>
      </c>
      <c r="L384" s="388">
        <v>3</v>
      </c>
      <c r="M384" s="388">
        <v>0</v>
      </c>
      <c r="N384" s="388">
        <v>0</v>
      </c>
      <c r="O384" s="388">
        <v>0</v>
      </c>
      <c r="P384" s="388">
        <v>0</v>
      </c>
      <c r="Q384" s="388">
        <v>0</v>
      </c>
      <c r="R384" s="557">
        <v>2.3330000000000002</v>
      </c>
      <c r="S384" s="388">
        <v>4</v>
      </c>
      <c r="T384" s="388">
        <v>2</v>
      </c>
      <c r="U384" s="388">
        <v>2</v>
      </c>
      <c r="V384" s="388">
        <v>0</v>
      </c>
      <c r="W384" s="388">
        <v>1</v>
      </c>
      <c r="X384" s="388">
        <v>0</v>
      </c>
      <c r="Y384" s="388">
        <v>2</v>
      </c>
      <c r="Z384" s="388">
        <v>1</v>
      </c>
      <c r="AA384" s="388">
        <v>0</v>
      </c>
      <c r="AB384" s="388">
        <v>0</v>
      </c>
      <c r="AC384" s="388">
        <v>13</v>
      </c>
      <c r="AD384" s="388">
        <v>56</v>
      </c>
      <c r="AE384" s="388">
        <v>4.0199999999999996</v>
      </c>
      <c r="AF384" s="548">
        <v>2.1429999999999998</v>
      </c>
      <c r="AG384" s="557">
        <v>15.4</v>
      </c>
      <c r="AH384" s="557">
        <v>0</v>
      </c>
      <c r="AI384" s="557">
        <v>3.9</v>
      </c>
      <c r="AJ384" s="557">
        <v>7.7</v>
      </c>
      <c r="AK384" s="557">
        <v>2</v>
      </c>
      <c r="AM384" s="388">
        <v>6</v>
      </c>
      <c r="AN384" s="388">
        <v>0</v>
      </c>
      <c r="AO384" s="388">
        <v>3</v>
      </c>
      <c r="AP384" s="388">
        <v>1</v>
      </c>
      <c r="AQ384" s="388">
        <v>0</v>
      </c>
      <c r="AR384" s="388">
        <v>0</v>
      </c>
      <c r="AS384" s="388">
        <v>1</v>
      </c>
      <c r="AT384" s="388">
        <v>0</v>
      </c>
      <c r="AU384" s="388">
        <v>1</v>
      </c>
      <c r="AV384" s="548">
        <v>0.5</v>
      </c>
      <c r="AW384" s="548">
        <v>0.5</v>
      </c>
      <c r="AX384" s="548">
        <v>0.66700000000000004</v>
      </c>
      <c r="AY384" s="548">
        <v>1.167</v>
      </c>
      <c r="BA384" s="388">
        <v>5</v>
      </c>
      <c r="BB384" s="388">
        <v>0</v>
      </c>
      <c r="BC384" s="388">
        <v>1</v>
      </c>
      <c r="BD384" s="388">
        <v>0</v>
      </c>
      <c r="BE384" s="388">
        <v>0</v>
      </c>
      <c r="BF384" s="388">
        <v>0</v>
      </c>
      <c r="BG384" s="388">
        <v>0</v>
      </c>
      <c r="BH384" s="388">
        <v>1</v>
      </c>
      <c r="BI384" s="388">
        <v>1</v>
      </c>
      <c r="BJ384" s="548">
        <v>0.2</v>
      </c>
      <c r="BK384" s="548">
        <v>0.42899999999999999</v>
      </c>
      <c r="BL384" s="548">
        <v>0.2</v>
      </c>
      <c r="BM384" s="548">
        <v>0.629</v>
      </c>
    </row>
    <row r="385" spans="1:65">
      <c r="A385" s="272" t="s">
        <v>10623</v>
      </c>
      <c r="B385" s="388" t="s">
        <v>10624</v>
      </c>
      <c r="C385" s="388" t="s">
        <v>10193</v>
      </c>
      <c r="D385" s="388">
        <v>22</v>
      </c>
      <c r="E385" s="388" t="s">
        <v>60</v>
      </c>
      <c r="F385" s="388" t="s">
        <v>34</v>
      </c>
      <c r="G385" s="388" t="s">
        <v>10</v>
      </c>
      <c r="H385" s="388">
        <v>0</v>
      </c>
      <c r="I385" s="388">
        <v>1</v>
      </c>
      <c r="J385" s="548">
        <v>0</v>
      </c>
      <c r="K385" s="556">
        <v>15.43</v>
      </c>
      <c r="L385" s="388">
        <v>2</v>
      </c>
      <c r="M385" s="388">
        <v>1</v>
      </c>
      <c r="N385" s="388">
        <v>0</v>
      </c>
      <c r="O385" s="388">
        <v>0</v>
      </c>
      <c r="P385" s="388">
        <v>0</v>
      </c>
      <c r="Q385" s="388">
        <v>0</v>
      </c>
      <c r="R385" s="557">
        <v>2.3330000000000002</v>
      </c>
      <c r="S385" s="388">
        <v>7</v>
      </c>
      <c r="T385" s="388">
        <v>6</v>
      </c>
      <c r="U385" s="388">
        <v>4</v>
      </c>
      <c r="V385" s="388">
        <v>0</v>
      </c>
      <c r="W385" s="388">
        <v>3</v>
      </c>
      <c r="X385" s="388">
        <v>0</v>
      </c>
      <c r="Y385" s="388">
        <v>0</v>
      </c>
      <c r="Z385" s="388">
        <v>0</v>
      </c>
      <c r="AA385" s="388">
        <v>0</v>
      </c>
      <c r="AB385" s="388">
        <v>1</v>
      </c>
      <c r="AC385" s="388">
        <v>18</v>
      </c>
      <c r="AD385" s="388">
        <v>31</v>
      </c>
      <c r="AE385" s="388">
        <v>7.02</v>
      </c>
      <c r="AF385" s="548">
        <v>4.2859999999999996</v>
      </c>
      <c r="AG385" s="557">
        <v>27</v>
      </c>
      <c r="AH385" s="557">
        <v>0</v>
      </c>
      <c r="AI385" s="557">
        <v>11.6</v>
      </c>
      <c r="AJ385" s="557">
        <v>0</v>
      </c>
      <c r="AK385" s="557">
        <v>0</v>
      </c>
      <c r="AM385" s="388">
        <v>10</v>
      </c>
      <c r="AN385" s="388">
        <v>0</v>
      </c>
      <c r="AO385" s="388">
        <v>7</v>
      </c>
      <c r="AP385" s="388">
        <v>2</v>
      </c>
      <c r="AQ385" s="388">
        <v>1</v>
      </c>
      <c r="AR385" s="388">
        <v>0</v>
      </c>
      <c r="AS385" s="388">
        <v>5</v>
      </c>
      <c r="AT385" s="388">
        <v>1</v>
      </c>
      <c r="AU385" s="388">
        <v>0</v>
      </c>
      <c r="AV385" s="548">
        <v>0.7</v>
      </c>
      <c r="AW385" s="548">
        <v>0.66700000000000004</v>
      </c>
      <c r="AX385" s="548">
        <v>1.1000000000000001</v>
      </c>
      <c r="AY385" s="548">
        <v>1.7669999999999999</v>
      </c>
      <c r="BA385" s="388">
        <v>4</v>
      </c>
      <c r="BB385" s="388">
        <v>0</v>
      </c>
      <c r="BC385" s="388">
        <v>0</v>
      </c>
      <c r="BD385" s="388">
        <v>0</v>
      </c>
      <c r="BE385" s="388">
        <v>0</v>
      </c>
      <c r="BF385" s="388">
        <v>0</v>
      </c>
      <c r="BG385" s="388">
        <v>0</v>
      </c>
      <c r="BH385" s="388">
        <v>2</v>
      </c>
      <c r="BI385" s="388">
        <v>0</v>
      </c>
      <c r="BJ385" s="548">
        <v>0</v>
      </c>
      <c r="BK385" s="548">
        <v>0.33300000000000002</v>
      </c>
      <c r="BL385" s="548">
        <v>0</v>
      </c>
      <c r="BM385" s="548">
        <v>0.33300000000000002</v>
      </c>
    </row>
    <row r="386" spans="1:65">
      <c r="A386" s="272" t="s">
        <v>10625</v>
      </c>
      <c r="B386" s="388" t="s">
        <v>10626</v>
      </c>
      <c r="C386" s="388" t="s">
        <v>10193</v>
      </c>
      <c r="D386" s="388">
        <v>25</v>
      </c>
      <c r="E386" s="388" t="s">
        <v>40</v>
      </c>
      <c r="F386" s="388" t="s">
        <v>34</v>
      </c>
      <c r="G386" s="388" t="s">
        <v>35</v>
      </c>
      <c r="H386" s="388">
        <v>0</v>
      </c>
      <c r="I386" s="388">
        <v>0</v>
      </c>
      <c r="J386" s="548">
        <v>0</v>
      </c>
      <c r="K386" s="556">
        <v>23.14</v>
      </c>
      <c r="L386" s="388">
        <v>3</v>
      </c>
      <c r="M386" s="388">
        <v>0</v>
      </c>
      <c r="N386" s="388">
        <v>0</v>
      </c>
      <c r="O386" s="388">
        <v>0</v>
      </c>
      <c r="P386" s="388">
        <v>0</v>
      </c>
      <c r="Q386" s="388">
        <v>0</v>
      </c>
      <c r="R386" s="557">
        <v>2.3330000000000002</v>
      </c>
      <c r="S386" s="388">
        <v>7</v>
      </c>
      <c r="T386" s="388">
        <v>7</v>
      </c>
      <c r="U386" s="388">
        <v>6</v>
      </c>
      <c r="V386" s="388">
        <v>2</v>
      </c>
      <c r="W386" s="388">
        <v>2</v>
      </c>
      <c r="X386" s="388">
        <v>0</v>
      </c>
      <c r="Y386" s="388">
        <v>2</v>
      </c>
      <c r="Z386" s="388">
        <v>0</v>
      </c>
      <c r="AA386" s="388">
        <v>0</v>
      </c>
      <c r="AB386" s="388">
        <v>0</v>
      </c>
      <c r="AC386" s="388">
        <v>16</v>
      </c>
      <c r="AD386" s="388">
        <v>21</v>
      </c>
      <c r="AE386" s="388">
        <v>15.16</v>
      </c>
      <c r="AF386" s="548">
        <v>3.8570000000000002</v>
      </c>
      <c r="AG386" s="557">
        <v>27</v>
      </c>
      <c r="AH386" s="557">
        <v>7.7</v>
      </c>
      <c r="AI386" s="557">
        <v>7.7</v>
      </c>
      <c r="AJ386" s="557">
        <v>7.7</v>
      </c>
      <c r="AK386" s="557">
        <v>1</v>
      </c>
      <c r="AM386" s="388">
        <v>5</v>
      </c>
      <c r="AN386" s="388">
        <v>0</v>
      </c>
      <c r="AO386" s="388">
        <v>2</v>
      </c>
      <c r="AP386" s="388">
        <v>0</v>
      </c>
      <c r="AQ386" s="388">
        <v>0</v>
      </c>
      <c r="AR386" s="388">
        <v>1</v>
      </c>
      <c r="AS386" s="388">
        <v>1</v>
      </c>
      <c r="AT386" s="388">
        <v>1</v>
      </c>
      <c r="AU386" s="388">
        <v>1</v>
      </c>
      <c r="AV386" s="548">
        <v>0.4</v>
      </c>
      <c r="AW386" s="548">
        <v>0.5</v>
      </c>
      <c r="AX386" s="548">
        <v>1</v>
      </c>
      <c r="AY386" s="548">
        <v>1.5</v>
      </c>
      <c r="BA386" s="388">
        <v>9</v>
      </c>
      <c r="BB386" s="388">
        <v>0</v>
      </c>
      <c r="BC386" s="388">
        <v>5</v>
      </c>
      <c r="BD386" s="388">
        <v>2</v>
      </c>
      <c r="BE386" s="388">
        <v>0</v>
      </c>
      <c r="BF386" s="388">
        <v>1</v>
      </c>
      <c r="BG386" s="388">
        <v>3</v>
      </c>
      <c r="BH386" s="388">
        <v>1</v>
      </c>
      <c r="BI386" s="388">
        <v>1</v>
      </c>
      <c r="BJ386" s="548">
        <v>0.55600000000000005</v>
      </c>
      <c r="BK386" s="548">
        <v>0.6</v>
      </c>
      <c r="BL386" s="548">
        <v>1.111</v>
      </c>
      <c r="BM386" s="548">
        <v>1.7110000000000001</v>
      </c>
    </row>
    <row r="387" spans="1:65">
      <c r="A387" s="272" t="s">
        <v>10627</v>
      </c>
      <c r="B387" s="388" t="s">
        <v>10628</v>
      </c>
      <c r="C387" s="388" t="s">
        <v>10193</v>
      </c>
      <c r="D387" s="388">
        <v>25</v>
      </c>
      <c r="E387" s="388" t="s">
        <v>38</v>
      </c>
      <c r="F387" s="388" t="s">
        <v>34</v>
      </c>
      <c r="G387" s="388" t="s">
        <v>10</v>
      </c>
      <c r="H387" s="388">
        <v>0</v>
      </c>
      <c r="I387" s="388">
        <v>1</v>
      </c>
      <c r="J387" s="548">
        <v>0</v>
      </c>
      <c r="K387" s="556">
        <v>9</v>
      </c>
      <c r="L387" s="388">
        <v>3</v>
      </c>
      <c r="M387" s="388">
        <v>0</v>
      </c>
      <c r="N387" s="388">
        <v>1</v>
      </c>
      <c r="O387" s="388">
        <v>0</v>
      </c>
      <c r="P387" s="388">
        <v>0</v>
      </c>
      <c r="Q387" s="388">
        <v>0</v>
      </c>
      <c r="R387" s="557">
        <v>2</v>
      </c>
      <c r="S387" s="388">
        <v>2</v>
      </c>
      <c r="T387" s="388">
        <v>2</v>
      </c>
      <c r="U387" s="388">
        <v>2</v>
      </c>
      <c r="V387" s="388">
        <v>0</v>
      </c>
      <c r="W387" s="388">
        <v>1</v>
      </c>
      <c r="X387" s="388">
        <v>0</v>
      </c>
      <c r="Y387" s="388">
        <v>1</v>
      </c>
      <c r="Z387" s="388">
        <v>2</v>
      </c>
      <c r="AA387" s="388">
        <v>0</v>
      </c>
      <c r="AB387" s="388">
        <v>1</v>
      </c>
      <c r="AC387" s="388">
        <v>11</v>
      </c>
      <c r="AD387" s="388">
        <v>55</v>
      </c>
      <c r="AE387" s="388">
        <v>6.66</v>
      </c>
      <c r="AF387" s="548">
        <v>1.5</v>
      </c>
      <c r="AG387" s="557">
        <v>9</v>
      </c>
      <c r="AH387" s="557">
        <v>0</v>
      </c>
      <c r="AI387" s="557">
        <v>4.5</v>
      </c>
      <c r="AJ387" s="557">
        <v>4.5</v>
      </c>
      <c r="AK387" s="557">
        <v>1</v>
      </c>
      <c r="AM387" s="388">
        <v>3</v>
      </c>
      <c r="AN387" s="388">
        <v>0</v>
      </c>
      <c r="AO387" s="388">
        <v>1</v>
      </c>
      <c r="AP387" s="388">
        <v>0</v>
      </c>
      <c r="AQ387" s="388">
        <v>0</v>
      </c>
      <c r="AR387" s="388">
        <v>0</v>
      </c>
      <c r="AS387" s="388">
        <v>0</v>
      </c>
      <c r="AT387" s="388">
        <v>1</v>
      </c>
      <c r="AU387" s="388">
        <v>0</v>
      </c>
      <c r="AV387" s="548">
        <v>0.33300000000000002</v>
      </c>
      <c r="AW387" s="548">
        <v>0.5</v>
      </c>
      <c r="AX387" s="548">
        <v>0.33300000000000002</v>
      </c>
      <c r="AY387" s="548">
        <v>0.83299999999999996</v>
      </c>
      <c r="BA387" s="388">
        <v>5</v>
      </c>
      <c r="BB387" s="388">
        <v>0</v>
      </c>
      <c r="BC387" s="388">
        <v>1</v>
      </c>
      <c r="BD387" s="388">
        <v>1</v>
      </c>
      <c r="BE387" s="388">
        <v>0</v>
      </c>
      <c r="BF387" s="388">
        <v>0</v>
      </c>
      <c r="BG387" s="388">
        <v>0</v>
      </c>
      <c r="BH387" s="388">
        <v>0</v>
      </c>
      <c r="BI387" s="388">
        <v>1</v>
      </c>
      <c r="BJ387" s="548">
        <v>0.2</v>
      </c>
      <c r="BK387" s="548">
        <v>0.42899999999999999</v>
      </c>
      <c r="BL387" s="548">
        <v>0.4</v>
      </c>
      <c r="BM387" s="548">
        <v>0.82899999999999996</v>
      </c>
    </row>
    <row r="388" spans="1:65">
      <c r="A388" s="272" t="s">
        <v>10629</v>
      </c>
      <c r="B388" s="388" t="s">
        <v>10630</v>
      </c>
      <c r="C388" s="388" t="s">
        <v>10193</v>
      </c>
      <c r="D388" s="388">
        <v>29</v>
      </c>
      <c r="E388" s="388" t="s">
        <v>36</v>
      </c>
      <c r="F388" s="388" t="s">
        <v>34</v>
      </c>
      <c r="G388" s="388" t="s">
        <v>35</v>
      </c>
      <c r="H388" s="388">
        <v>0</v>
      </c>
      <c r="I388" s="388">
        <v>0</v>
      </c>
      <c r="J388" s="548">
        <v>0</v>
      </c>
      <c r="K388" s="556">
        <v>18</v>
      </c>
      <c r="L388" s="388">
        <v>4</v>
      </c>
      <c r="M388" s="388">
        <v>0</v>
      </c>
      <c r="N388" s="388">
        <v>0</v>
      </c>
      <c r="O388" s="388">
        <v>0</v>
      </c>
      <c r="P388" s="388">
        <v>0</v>
      </c>
      <c r="Q388" s="388">
        <v>0</v>
      </c>
      <c r="R388" s="557">
        <v>2</v>
      </c>
      <c r="S388" s="388">
        <v>7</v>
      </c>
      <c r="T388" s="388">
        <v>4</v>
      </c>
      <c r="U388" s="388">
        <v>4</v>
      </c>
      <c r="V388" s="388">
        <v>1</v>
      </c>
      <c r="W388" s="388">
        <v>1</v>
      </c>
      <c r="X388" s="388">
        <v>1</v>
      </c>
      <c r="Y388" s="388">
        <v>1</v>
      </c>
      <c r="Z388" s="388">
        <v>0</v>
      </c>
      <c r="AA388" s="388">
        <v>0</v>
      </c>
      <c r="AB388" s="388">
        <v>1</v>
      </c>
      <c r="AC388" s="388">
        <v>14</v>
      </c>
      <c r="AD388" s="388">
        <v>27</v>
      </c>
      <c r="AE388" s="388">
        <v>10.16</v>
      </c>
      <c r="AF388" s="548">
        <v>4</v>
      </c>
      <c r="AG388" s="557">
        <v>31.5</v>
      </c>
      <c r="AH388" s="557">
        <v>4.5</v>
      </c>
      <c r="AI388" s="557">
        <v>4.5</v>
      </c>
      <c r="AJ388" s="557">
        <v>4.5</v>
      </c>
      <c r="AK388" s="557">
        <v>1</v>
      </c>
      <c r="AM388" s="388">
        <v>9</v>
      </c>
      <c r="AN388" s="388">
        <v>0</v>
      </c>
      <c r="AO388" s="388">
        <v>6</v>
      </c>
      <c r="AP388" s="388">
        <v>1</v>
      </c>
      <c r="AQ388" s="388">
        <v>0</v>
      </c>
      <c r="AR388" s="388">
        <v>1</v>
      </c>
      <c r="AS388" s="388">
        <v>4</v>
      </c>
      <c r="AT388" s="388">
        <v>0</v>
      </c>
      <c r="AU388" s="388">
        <v>1</v>
      </c>
      <c r="AV388" s="548">
        <v>0.66700000000000004</v>
      </c>
      <c r="AW388" s="548">
        <v>0.66700000000000004</v>
      </c>
      <c r="AX388" s="548">
        <v>1.111</v>
      </c>
      <c r="AY388" s="548">
        <v>1.778</v>
      </c>
      <c r="BA388" s="388">
        <v>3</v>
      </c>
      <c r="BB388" s="388">
        <v>0</v>
      </c>
      <c r="BC388" s="388">
        <v>1</v>
      </c>
      <c r="BD388" s="388">
        <v>1</v>
      </c>
      <c r="BE388" s="388">
        <v>0</v>
      </c>
      <c r="BF388" s="388">
        <v>0</v>
      </c>
      <c r="BG388" s="388">
        <v>0</v>
      </c>
      <c r="BH388" s="388">
        <v>1</v>
      </c>
      <c r="BI388" s="388">
        <v>0</v>
      </c>
      <c r="BJ388" s="548">
        <v>0.33300000000000002</v>
      </c>
      <c r="BK388" s="548">
        <v>0.5</v>
      </c>
      <c r="BL388" s="548">
        <v>0.66700000000000004</v>
      </c>
      <c r="BM388" s="548">
        <v>1.167</v>
      </c>
    </row>
    <row r="389" spans="1:65">
      <c r="A389" s="272" t="s">
        <v>10631</v>
      </c>
      <c r="B389" s="388" t="s">
        <v>10632</v>
      </c>
      <c r="C389" s="388" t="s">
        <v>10193</v>
      </c>
      <c r="D389" s="388">
        <v>27</v>
      </c>
      <c r="E389" s="388" t="s">
        <v>38</v>
      </c>
      <c r="F389" s="388" t="s">
        <v>34</v>
      </c>
      <c r="G389" s="388" t="s">
        <v>35</v>
      </c>
      <c r="H389" s="388">
        <v>0</v>
      </c>
      <c r="I389" s="388">
        <v>0</v>
      </c>
      <c r="J389" s="548">
        <v>0</v>
      </c>
      <c r="K389" s="556">
        <v>0</v>
      </c>
      <c r="L389" s="388">
        <v>1</v>
      </c>
      <c r="M389" s="388">
        <v>0</v>
      </c>
      <c r="N389" s="388">
        <v>0</v>
      </c>
      <c r="O389" s="388">
        <v>0</v>
      </c>
      <c r="P389" s="388">
        <v>0</v>
      </c>
      <c r="Q389" s="388">
        <v>0</v>
      </c>
      <c r="R389" s="557">
        <v>2</v>
      </c>
      <c r="S389" s="388">
        <v>1</v>
      </c>
      <c r="T389" s="388">
        <v>0</v>
      </c>
      <c r="U389" s="388">
        <v>0</v>
      </c>
      <c r="V389" s="388">
        <v>0</v>
      </c>
      <c r="W389" s="388">
        <v>1</v>
      </c>
      <c r="X389" s="388">
        <v>0</v>
      </c>
      <c r="Y389" s="388">
        <v>2</v>
      </c>
      <c r="Z389" s="388">
        <v>0</v>
      </c>
      <c r="AA389" s="388">
        <v>0</v>
      </c>
      <c r="AB389" s="388">
        <v>0</v>
      </c>
      <c r="AC389" s="388">
        <v>8</v>
      </c>
      <c r="AD389" s="388">
        <v>0</v>
      </c>
      <c r="AE389" s="388">
        <v>2.66</v>
      </c>
      <c r="AF389" s="548">
        <v>1</v>
      </c>
      <c r="AG389" s="557">
        <v>4.5</v>
      </c>
      <c r="AH389" s="557">
        <v>0</v>
      </c>
      <c r="AI389" s="557">
        <v>4.5</v>
      </c>
      <c r="AJ389" s="557">
        <v>9</v>
      </c>
      <c r="AK389" s="557">
        <v>2</v>
      </c>
      <c r="AM389" s="388">
        <v>3</v>
      </c>
      <c r="AN389" s="388">
        <v>0</v>
      </c>
      <c r="AO389" s="388">
        <v>1</v>
      </c>
      <c r="AP389" s="388">
        <v>0</v>
      </c>
      <c r="AQ389" s="388">
        <v>0</v>
      </c>
      <c r="AR389" s="388">
        <v>0</v>
      </c>
      <c r="AS389" s="388">
        <v>0</v>
      </c>
      <c r="AT389" s="388">
        <v>0</v>
      </c>
      <c r="AU389" s="388">
        <v>1</v>
      </c>
      <c r="AV389" s="548">
        <v>0.33300000000000002</v>
      </c>
      <c r="AW389" s="548">
        <v>0.33300000000000002</v>
      </c>
      <c r="AX389" s="548">
        <v>0.33300000000000002</v>
      </c>
      <c r="AY389" s="548">
        <v>0.66600000000000004</v>
      </c>
      <c r="BA389" s="388">
        <v>4</v>
      </c>
      <c r="BB389" s="388">
        <v>0</v>
      </c>
      <c r="BC389" s="388">
        <v>0</v>
      </c>
      <c r="BD389" s="388">
        <v>0</v>
      </c>
      <c r="BE389" s="388">
        <v>0</v>
      </c>
      <c r="BF389" s="388">
        <v>0</v>
      </c>
      <c r="BG389" s="388">
        <v>0</v>
      </c>
      <c r="BH389" s="388">
        <v>1</v>
      </c>
      <c r="BI389" s="388">
        <v>1</v>
      </c>
      <c r="BJ389" s="548">
        <v>0</v>
      </c>
      <c r="BK389" s="548">
        <v>0.2</v>
      </c>
      <c r="BL389" s="548">
        <v>0</v>
      </c>
      <c r="BM389" s="548">
        <v>0.2</v>
      </c>
    </row>
    <row r="390" spans="1:65">
      <c r="A390" s="272" t="s">
        <v>8439</v>
      </c>
      <c r="B390" s="388" t="s">
        <v>8440</v>
      </c>
      <c r="C390" s="388" t="s">
        <v>10193</v>
      </c>
      <c r="D390" s="388">
        <v>23</v>
      </c>
      <c r="E390" s="388" t="s">
        <v>97</v>
      </c>
      <c r="F390" s="388" t="s">
        <v>43</v>
      </c>
      <c r="G390" s="388" t="s">
        <v>10</v>
      </c>
      <c r="H390" s="388">
        <v>0</v>
      </c>
      <c r="I390" s="388">
        <v>0</v>
      </c>
      <c r="J390" s="548">
        <v>0</v>
      </c>
      <c r="K390" s="556">
        <v>13.5</v>
      </c>
      <c r="L390" s="388">
        <v>1</v>
      </c>
      <c r="M390" s="388">
        <v>1</v>
      </c>
      <c r="N390" s="388">
        <v>0</v>
      </c>
      <c r="O390" s="388">
        <v>0</v>
      </c>
      <c r="P390" s="388">
        <v>0</v>
      </c>
      <c r="Q390" s="388">
        <v>0</v>
      </c>
      <c r="R390" s="557">
        <v>2</v>
      </c>
      <c r="S390" s="388">
        <v>4</v>
      </c>
      <c r="T390" s="388">
        <v>3</v>
      </c>
      <c r="U390" s="388">
        <v>3</v>
      </c>
      <c r="V390" s="388">
        <v>1</v>
      </c>
      <c r="W390" s="388">
        <v>0</v>
      </c>
      <c r="X390" s="388">
        <v>0</v>
      </c>
      <c r="Y390" s="388">
        <v>3</v>
      </c>
      <c r="Z390" s="388">
        <v>0</v>
      </c>
      <c r="AA390" s="388">
        <v>0</v>
      </c>
      <c r="AB390" s="388">
        <v>0</v>
      </c>
      <c r="AC390" s="388">
        <v>10</v>
      </c>
      <c r="AD390" s="388">
        <v>37</v>
      </c>
      <c r="AE390" s="388">
        <v>6.66</v>
      </c>
      <c r="AF390" s="548">
        <v>2</v>
      </c>
      <c r="AG390" s="557">
        <v>18</v>
      </c>
      <c r="AH390" s="557">
        <v>4.5</v>
      </c>
      <c r="AI390" s="557">
        <v>0</v>
      </c>
      <c r="AJ390" s="557">
        <v>13.5</v>
      </c>
      <c r="AK390" s="557">
        <v>0</v>
      </c>
      <c r="AM390" s="388">
        <v>2</v>
      </c>
      <c r="AN390" s="388">
        <v>0</v>
      </c>
      <c r="AO390" s="388">
        <v>2</v>
      </c>
      <c r="AP390" s="388">
        <v>1</v>
      </c>
      <c r="AQ390" s="388">
        <v>0</v>
      </c>
      <c r="AR390" s="388">
        <v>1</v>
      </c>
      <c r="AS390" s="388">
        <v>3</v>
      </c>
      <c r="AT390" s="388">
        <v>0</v>
      </c>
      <c r="AU390" s="388">
        <v>0</v>
      </c>
      <c r="AV390" s="548">
        <v>1</v>
      </c>
      <c r="AW390" s="548">
        <v>1</v>
      </c>
      <c r="AX390" s="548">
        <v>3</v>
      </c>
      <c r="AY390" s="548">
        <v>4</v>
      </c>
      <c r="BA390" s="388">
        <v>8</v>
      </c>
      <c r="BB390" s="388">
        <v>0</v>
      </c>
      <c r="BC390" s="388">
        <v>2</v>
      </c>
      <c r="BD390" s="388">
        <v>1</v>
      </c>
      <c r="BE390" s="388">
        <v>0</v>
      </c>
      <c r="BF390" s="388">
        <v>0</v>
      </c>
      <c r="BG390" s="388">
        <v>0</v>
      </c>
      <c r="BH390" s="388">
        <v>0</v>
      </c>
      <c r="BI390" s="388">
        <v>3</v>
      </c>
      <c r="BJ390" s="548">
        <v>0.25</v>
      </c>
      <c r="BK390" s="548">
        <v>0.25</v>
      </c>
      <c r="BL390" s="548">
        <v>0.375</v>
      </c>
      <c r="BM390" s="548">
        <v>0.625</v>
      </c>
    </row>
    <row r="391" spans="1:65">
      <c r="A391" s="272" t="s">
        <v>10633</v>
      </c>
      <c r="B391" s="388" t="s">
        <v>10634</v>
      </c>
      <c r="C391" s="388" t="s">
        <v>10193</v>
      </c>
      <c r="D391" s="388">
        <v>29</v>
      </c>
      <c r="E391" s="388" t="s">
        <v>44</v>
      </c>
      <c r="F391" s="388" t="s">
        <v>34</v>
      </c>
      <c r="G391" s="388" t="s">
        <v>10</v>
      </c>
      <c r="H391" s="388">
        <v>0</v>
      </c>
      <c r="I391" s="388">
        <v>0</v>
      </c>
      <c r="J391" s="548">
        <v>0</v>
      </c>
      <c r="K391" s="556">
        <v>5.4</v>
      </c>
      <c r="L391" s="388">
        <v>1</v>
      </c>
      <c r="M391" s="388">
        <v>0</v>
      </c>
      <c r="N391" s="388">
        <v>0</v>
      </c>
      <c r="O391" s="388">
        <v>0</v>
      </c>
      <c r="P391" s="388">
        <v>0</v>
      </c>
      <c r="Q391" s="388">
        <v>0</v>
      </c>
      <c r="R391" s="557">
        <v>1.667</v>
      </c>
      <c r="S391" s="388">
        <v>3</v>
      </c>
      <c r="T391" s="388">
        <v>1</v>
      </c>
      <c r="U391" s="388">
        <v>1</v>
      </c>
      <c r="V391" s="388">
        <v>0</v>
      </c>
      <c r="W391" s="388">
        <v>2</v>
      </c>
      <c r="X391" s="388">
        <v>0</v>
      </c>
      <c r="Y391" s="388">
        <v>2</v>
      </c>
      <c r="Z391" s="388">
        <v>0</v>
      </c>
      <c r="AA391" s="388">
        <v>0</v>
      </c>
      <c r="AB391" s="388">
        <v>0</v>
      </c>
      <c r="AC391" s="388">
        <v>10</v>
      </c>
      <c r="AD391" s="388">
        <v>95</v>
      </c>
      <c r="AE391" s="388">
        <v>4.3600000000000003</v>
      </c>
      <c r="AF391" s="548">
        <v>3</v>
      </c>
      <c r="AG391" s="557">
        <v>16.2</v>
      </c>
      <c r="AH391" s="557">
        <v>0</v>
      </c>
      <c r="AI391" s="557">
        <v>10.8</v>
      </c>
      <c r="AJ391" s="557">
        <v>10.8</v>
      </c>
      <c r="AK391" s="557">
        <v>1</v>
      </c>
      <c r="AM391" s="388">
        <v>3</v>
      </c>
      <c r="AN391" s="388">
        <v>0</v>
      </c>
      <c r="AO391" s="388">
        <v>0</v>
      </c>
      <c r="AP391" s="388">
        <v>0</v>
      </c>
      <c r="AQ391" s="388">
        <v>0</v>
      </c>
      <c r="AR391" s="388">
        <v>0</v>
      </c>
      <c r="AS391" s="388">
        <v>0</v>
      </c>
      <c r="AT391" s="388">
        <v>0</v>
      </c>
      <c r="AU391" s="388">
        <v>2</v>
      </c>
      <c r="AV391" s="548">
        <v>0</v>
      </c>
      <c r="AW391" s="548">
        <v>0</v>
      </c>
      <c r="AX391" s="548">
        <v>0</v>
      </c>
      <c r="AY391" s="548">
        <v>0</v>
      </c>
      <c r="BA391" s="388">
        <v>5</v>
      </c>
      <c r="BB391" s="388">
        <v>0</v>
      </c>
      <c r="BC391" s="388">
        <v>3</v>
      </c>
      <c r="BD391" s="388">
        <v>2</v>
      </c>
      <c r="BE391" s="388">
        <v>0</v>
      </c>
      <c r="BF391" s="388">
        <v>0</v>
      </c>
      <c r="BG391" s="388">
        <v>1</v>
      </c>
      <c r="BH391" s="388">
        <v>2</v>
      </c>
      <c r="BI391" s="388">
        <v>0</v>
      </c>
      <c r="BJ391" s="548">
        <v>0.6</v>
      </c>
      <c r="BK391" s="548">
        <v>0.71399999999999997</v>
      </c>
      <c r="BL391" s="548">
        <v>1</v>
      </c>
      <c r="BM391" s="548">
        <v>1.714</v>
      </c>
    </row>
    <row r="392" spans="1:65">
      <c r="A392" s="272" t="s">
        <v>10635</v>
      </c>
      <c r="B392" s="388" t="s">
        <v>10636</v>
      </c>
      <c r="C392" s="388" t="s">
        <v>10193</v>
      </c>
      <c r="D392" s="388">
        <v>25</v>
      </c>
      <c r="E392" s="388" t="s">
        <v>77</v>
      </c>
      <c r="F392" s="388" t="s">
        <v>43</v>
      </c>
      <c r="G392" s="388" t="s">
        <v>10</v>
      </c>
      <c r="H392" s="388">
        <v>0</v>
      </c>
      <c r="I392" s="388">
        <v>0</v>
      </c>
      <c r="J392" s="548">
        <v>0</v>
      </c>
      <c r="K392" s="556">
        <v>20.25</v>
      </c>
      <c r="L392" s="388">
        <v>2</v>
      </c>
      <c r="M392" s="388">
        <v>0</v>
      </c>
      <c r="N392" s="388">
        <v>1</v>
      </c>
      <c r="O392" s="388">
        <v>0</v>
      </c>
      <c r="P392" s="388">
        <v>0</v>
      </c>
      <c r="Q392" s="388">
        <v>0</v>
      </c>
      <c r="R392" s="557">
        <v>1.333</v>
      </c>
      <c r="S392" s="388">
        <v>3</v>
      </c>
      <c r="T392" s="388">
        <v>4</v>
      </c>
      <c r="U392" s="388">
        <v>3</v>
      </c>
      <c r="V392" s="388">
        <v>1</v>
      </c>
      <c r="W392" s="388">
        <v>2</v>
      </c>
      <c r="X392" s="388">
        <v>0</v>
      </c>
      <c r="Y392" s="388">
        <v>2</v>
      </c>
      <c r="Z392" s="388">
        <v>0</v>
      </c>
      <c r="AA392" s="388">
        <v>0</v>
      </c>
      <c r="AB392" s="388">
        <v>0</v>
      </c>
      <c r="AC392" s="388">
        <v>10</v>
      </c>
      <c r="AD392" s="388">
        <v>25</v>
      </c>
      <c r="AE392" s="388">
        <v>14.41</v>
      </c>
      <c r="AF392" s="548">
        <v>3.75</v>
      </c>
      <c r="AG392" s="557">
        <v>20.3</v>
      </c>
      <c r="AH392" s="557">
        <v>6.8</v>
      </c>
      <c r="AI392" s="557">
        <v>13.5</v>
      </c>
      <c r="AJ392" s="557">
        <v>13.5</v>
      </c>
      <c r="AK392" s="557">
        <v>1</v>
      </c>
      <c r="AM392" s="388">
        <v>2</v>
      </c>
      <c r="AN392" s="388">
        <v>0</v>
      </c>
      <c r="AO392" s="388">
        <v>2</v>
      </c>
      <c r="AP392" s="388">
        <v>0</v>
      </c>
      <c r="AQ392" s="388">
        <v>0</v>
      </c>
      <c r="AR392" s="388">
        <v>0</v>
      </c>
      <c r="AS392" s="388">
        <v>0</v>
      </c>
      <c r="AT392" s="388">
        <v>1</v>
      </c>
      <c r="AU392" s="388">
        <v>0</v>
      </c>
      <c r="AV392" s="548">
        <v>1</v>
      </c>
      <c r="AW392" s="548">
        <v>1</v>
      </c>
      <c r="AX392" s="548">
        <v>1</v>
      </c>
      <c r="AY392" s="548">
        <v>2</v>
      </c>
      <c r="BA392" s="388">
        <v>6</v>
      </c>
      <c r="BB392" s="388">
        <v>0</v>
      </c>
      <c r="BC392" s="388">
        <v>1</v>
      </c>
      <c r="BD392" s="388">
        <v>0</v>
      </c>
      <c r="BE392" s="388">
        <v>0</v>
      </c>
      <c r="BF392" s="388">
        <v>1</v>
      </c>
      <c r="BG392" s="388">
        <v>3</v>
      </c>
      <c r="BH392" s="388">
        <v>1</v>
      </c>
      <c r="BI392" s="388">
        <v>2</v>
      </c>
      <c r="BJ392" s="548">
        <v>0.16700000000000001</v>
      </c>
      <c r="BK392" s="548">
        <v>0.28599999999999998</v>
      </c>
      <c r="BL392" s="548">
        <v>0.66700000000000004</v>
      </c>
      <c r="BM392" s="548">
        <v>0.95299999999999996</v>
      </c>
    </row>
    <row r="393" spans="1:65">
      <c r="A393" s="272" t="s">
        <v>10637</v>
      </c>
      <c r="B393" s="388" t="s">
        <v>10638</v>
      </c>
      <c r="C393" s="388" t="s">
        <v>10193</v>
      </c>
      <c r="D393" s="388">
        <v>30</v>
      </c>
      <c r="E393" s="388" t="s">
        <v>42</v>
      </c>
      <c r="F393" s="388" t="s">
        <v>43</v>
      </c>
      <c r="G393" s="388" t="s">
        <v>10</v>
      </c>
      <c r="H393" s="388">
        <v>0</v>
      </c>
      <c r="I393" s="388">
        <v>0</v>
      </c>
      <c r="J393" s="548">
        <v>0</v>
      </c>
      <c r="K393" s="556">
        <v>0</v>
      </c>
      <c r="L393" s="388">
        <v>1</v>
      </c>
      <c r="M393" s="388">
        <v>0</v>
      </c>
      <c r="N393" s="388">
        <v>0</v>
      </c>
      <c r="O393" s="388">
        <v>0</v>
      </c>
      <c r="P393" s="388">
        <v>0</v>
      </c>
      <c r="Q393" s="388">
        <v>0</v>
      </c>
      <c r="R393" s="557">
        <v>1.333</v>
      </c>
      <c r="S393" s="388">
        <v>1</v>
      </c>
      <c r="T393" s="388">
        <v>0</v>
      </c>
      <c r="U393" s="388">
        <v>0</v>
      </c>
      <c r="V393" s="388">
        <v>0</v>
      </c>
      <c r="W393" s="388">
        <v>0</v>
      </c>
      <c r="X393" s="388">
        <v>0</v>
      </c>
      <c r="Y393" s="388">
        <v>2</v>
      </c>
      <c r="Z393" s="388">
        <v>0</v>
      </c>
      <c r="AA393" s="388">
        <v>0</v>
      </c>
      <c r="AB393" s="388">
        <v>0</v>
      </c>
      <c r="AC393" s="388">
        <v>5</v>
      </c>
      <c r="AD393" s="388">
        <v>0</v>
      </c>
      <c r="AE393" s="388">
        <v>0.16</v>
      </c>
      <c r="AF393" s="548">
        <v>0.75</v>
      </c>
      <c r="AG393" s="557">
        <v>6.8</v>
      </c>
      <c r="AH393" s="557">
        <v>0</v>
      </c>
      <c r="AI393" s="557">
        <v>0</v>
      </c>
      <c r="AJ393" s="557">
        <v>13.5</v>
      </c>
      <c r="AK393" s="557">
        <v>0</v>
      </c>
      <c r="AM393" s="388">
        <v>3</v>
      </c>
      <c r="AN393" s="388">
        <v>0</v>
      </c>
      <c r="AO393" s="388">
        <v>1</v>
      </c>
      <c r="AP393" s="388">
        <v>0</v>
      </c>
      <c r="AQ393" s="388">
        <v>0</v>
      </c>
      <c r="AR393" s="388">
        <v>0</v>
      </c>
      <c r="AS393" s="388">
        <v>0</v>
      </c>
      <c r="AT393" s="388">
        <v>0</v>
      </c>
      <c r="AU393" s="388">
        <v>1</v>
      </c>
      <c r="AV393" s="548">
        <v>0.33300000000000002</v>
      </c>
      <c r="AW393" s="548">
        <v>0.33300000000000002</v>
      </c>
      <c r="AX393" s="548">
        <v>0.33300000000000002</v>
      </c>
      <c r="AY393" s="548">
        <v>0.66600000000000004</v>
      </c>
      <c r="BA393" s="388">
        <v>2</v>
      </c>
      <c r="BB393" s="388">
        <v>0</v>
      </c>
      <c r="BC393" s="388">
        <v>0</v>
      </c>
      <c r="BD393" s="388">
        <v>0</v>
      </c>
      <c r="BE393" s="388">
        <v>0</v>
      </c>
      <c r="BF393" s="388">
        <v>0</v>
      </c>
      <c r="BG393" s="388">
        <v>0</v>
      </c>
      <c r="BH393" s="388">
        <v>0</v>
      </c>
      <c r="BI393" s="388">
        <v>1</v>
      </c>
      <c r="BJ393" s="548">
        <v>0</v>
      </c>
      <c r="BK393" s="548">
        <v>0</v>
      </c>
      <c r="BL393" s="548">
        <v>0</v>
      </c>
      <c r="BM393" s="548">
        <v>0</v>
      </c>
    </row>
    <row r="394" spans="1:65">
      <c r="A394" s="272" t="s">
        <v>8196</v>
      </c>
      <c r="B394" s="388" t="s">
        <v>8197</v>
      </c>
      <c r="C394" s="388" t="s">
        <v>10193</v>
      </c>
      <c r="D394" s="388">
        <v>30</v>
      </c>
      <c r="E394" s="388" t="s">
        <v>70</v>
      </c>
      <c r="F394" s="388" t="s">
        <v>43</v>
      </c>
      <c r="G394" s="388" t="s">
        <v>10</v>
      </c>
      <c r="H394" s="388">
        <v>0</v>
      </c>
      <c r="I394" s="388">
        <v>1</v>
      </c>
      <c r="J394" s="548">
        <v>0</v>
      </c>
      <c r="K394" s="556">
        <v>20.25</v>
      </c>
      <c r="L394" s="388">
        <v>2</v>
      </c>
      <c r="M394" s="388">
        <v>0</v>
      </c>
      <c r="N394" s="388">
        <v>2</v>
      </c>
      <c r="O394" s="388">
        <v>0</v>
      </c>
      <c r="P394" s="388">
        <v>0</v>
      </c>
      <c r="Q394" s="388">
        <v>0</v>
      </c>
      <c r="R394" s="557">
        <v>1.333</v>
      </c>
      <c r="S394" s="388">
        <v>4</v>
      </c>
      <c r="T394" s="388">
        <v>3</v>
      </c>
      <c r="U394" s="388">
        <v>3</v>
      </c>
      <c r="V394" s="388">
        <v>1</v>
      </c>
      <c r="W394" s="388">
        <v>2</v>
      </c>
      <c r="X394" s="388">
        <v>0</v>
      </c>
      <c r="Y394" s="388">
        <v>0</v>
      </c>
      <c r="Z394" s="388">
        <v>0</v>
      </c>
      <c r="AA394" s="388">
        <v>0</v>
      </c>
      <c r="AB394" s="388">
        <v>0</v>
      </c>
      <c r="AC394" s="388">
        <v>10</v>
      </c>
      <c r="AD394" s="388">
        <v>26</v>
      </c>
      <c r="AE394" s="388">
        <v>17.41</v>
      </c>
      <c r="AF394" s="548">
        <v>4.5</v>
      </c>
      <c r="AG394" s="557">
        <v>27</v>
      </c>
      <c r="AH394" s="557">
        <v>6.8</v>
      </c>
      <c r="AI394" s="557">
        <v>13.5</v>
      </c>
      <c r="AJ394" s="557">
        <v>0</v>
      </c>
      <c r="AK394" s="557">
        <v>0</v>
      </c>
      <c r="AM394" s="388">
        <v>4</v>
      </c>
      <c r="AN394" s="388">
        <v>0</v>
      </c>
      <c r="AO394" s="388">
        <v>2</v>
      </c>
      <c r="AP394" s="388">
        <v>0</v>
      </c>
      <c r="AQ394" s="388">
        <v>0</v>
      </c>
      <c r="AR394" s="388">
        <v>1</v>
      </c>
      <c r="AS394" s="388">
        <v>3</v>
      </c>
      <c r="AT394" s="388">
        <v>0</v>
      </c>
      <c r="AU394" s="388">
        <v>0</v>
      </c>
      <c r="AV394" s="548">
        <v>0.5</v>
      </c>
      <c r="AW394" s="548">
        <v>0.5</v>
      </c>
      <c r="AX394" s="548">
        <v>1.25</v>
      </c>
      <c r="AY394" s="548">
        <v>1.75</v>
      </c>
      <c r="BA394" s="388">
        <v>4</v>
      </c>
      <c r="BB394" s="388">
        <v>0</v>
      </c>
      <c r="BC394" s="388">
        <v>2</v>
      </c>
      <c r="BD394" s="388">
        <v>0</v>
      </c>
      <c r="BE394" s="388">
        <v>0</v>
      </c>
      <c r="BF394" s="388">
        <v>0</v>
      </c>
      <c r="BG394" s="388">
        <v>0</v>
      </c>
      <c r="BH394" s="388">
        <v>2</v>
      </c>
      <c r="BI394" s="388">
        <v>0</v>
      </c>
      <c r="BJ394" s="548">
        <v>0.5</v>
      </c>
      <c r="BK394" s="548">
        <v>0.66700000000000004</v>
      </c>
      <c r="BL394" s="548">
        <v>0.5</v>
      </c>
      <c r="BM394" s="548">
        <v>1.167</v>
      </c>
    </row>
    <row r="395" spans="1:65">
      <c r="A395" s="272" t="s">
        <v>10639</v>
      </c>
      <c r="B395" s="388" t="s">
        <v>8449</v>
      </c>
      <c r="C395" s="388" t="s">
        <v>10193</v>
      </c>
      <c r="D395" s="388">
        <v>27</v>
      </c>
      <c r="E395" s="388" t="s">
        <v>68</v>
      </c>
      <c r="F395" s="388" t="s">
        <v>43</v>
      </c>
      <c r="G395" s="388" t="s">
        <v>10</v>
      </c>
      <c r="H395" s="388">
        <v>0</v>
      </c>
      <c r="I395" s="388">
        <v>0</v>
      </c>
      <c r="J395" s="548">
        <v>0</v>
      </c>
      <c r="K395" s="556">
        <v>0</v>
      </c>
      <c r="L395" s="388">
        <v>2</v>
      </c>
      <c r="M395" s="388">
        <v>0</v>
      </c>
      <c r="N395" s="388">
        <v>0</v>
      </c>
      <c r="O395" s="388">
        <v>0</v>
      </c>
      <c r="P395" s="388">
        <v>0</v>
      </c>
      <c r="Q395" s="388">
        <v>0</v>
      </c>
      <c r="R395" s="557">
        <v>1</v>
      </c>
      <c r="S395" s="388">
        <v>1</v>
      </c>
      <c r="T395" s="388">
        <v>0</v>
      </c>
      <c r="U395" s="388">
        <v>0</v>
      </c>
      <c r="V395" s="388">
        <v>0</v>
      </c>
      <c r="W395" s="388">
        <v>3</v>
      </c>
      <c r="X395" s="388">
        <v>0</v>
      </c>
      <c r="Y395" s="388">
        <v>0</v>
      </c>
      <c r="Z395" s="388">
        <v>0</v>
      </c>
      <c r="AA395" s="388">
        <v>0</v>
      </c>
      <c r="AB395" s="388">
        <v>0</v>
      </c>
      <c r="AC395" s="388">
        <v>7</v>
      </c>
      <c r="AD395" s="388">
        <v>0</v>
      </c>
      <c r="AE395" s="388">
        <v>12.16</v>
      </c>
      <c r="AF395" s="548">
        <v>4</v>
      </c>
      <c r="AG395" s="557">
        <v>9</v>
      </c>
      <c r="AH395" s="557">
        <v>0</v>
      </c>
      <c r="AI395" s="557">
        <v>27</v>
      </c>
      <c r="AJ395" s="557">
        <v>0</v>
      </c>
      <c r="AK395" s="557">
        <v>0</v>
      </c>
      <c r="AM395" s="388">
        <v>2</v>
      </c>
      <c r="AN395" s="388">
        <v>0</v>
      </c>
      <c r="AO395" s="388">
        <v>1</v>
      </c>
      <c r="AP395" s="388">
        <v>0</v>
      </c>
      <c r="AQ395" s="388">
        <v>0</v>
      </c>
      <c r="AR395" s="388">
        <v>0</v>
      </c>
      <c r="AS395" s="388">
        <v>0</v>
      </c>
      <c r="AT395" s="388">
        <v>2</v>
      </c>
      <c r="AU395" s="388">
        <v>0</v>
      </c>
      <c r="AV395" s="548">
        <v>0.5</v>
      </c>
      <c r="AW395" s="548">
        <v>0.75</v>
      </c>
      <c r="AX395" s="548">
        <v>0.5</v>
      </c>
      <c r="AY395" s="548">
        <v>1.25</v>
      </c>
      <c r="BA395" s="388">
        <v>2</v>
      </c>
      <c r="BB395" s="388">
        <v>0</v>
      </c>
      <c r="BC395" s="388">
        <v>0</v>
      </c>
      <c r="BD395" s="388">
        <v>0</v>
      </c>
      <c r="BE395" s="388">
        <v>0</v>
      </c>
      <c r="BF395" s="388">
        <v>0</v>
      </c>
      <c r="BG395" s="388">
        <v>1</v>
      </c>
      <c r="BH395" s="388">
        <v>1</v>
      </c>
      <c r="BI395" s="388">
        <v>0</v>
      </c>
      <c r="BJ395" s="548">
        <v>0</v>
      </c>
      <c r="BK395" s="548">
        <v>0.33300000000000002</v>
      </c>
      <c r="BL395" s="548">
        <v>0</v>
      </c>
      <c r="BM395" s="548">
        <v>0.33300000000000002</v>
      </c>
    </row>
    <row r="396" spans="1:65">
      <c r="A396" s="272" t="s">
        <v>10640</v>
      </c>
      <c r="B396" s="388" t="s">
        <v>10641</v>
      </c>
      <c r="C396" s="388" t="s">
        <v>10193</v>
      </c>
      <c r="D396" s="388">
        <v>25</v>
      </c>
      <c r="E396" s="388" t="s">
        <v>56</v>
      </c>
      <c r="F396" s="388" t="s">
        <v>43</v>
      </c>
      <c r="G396" s="388" t="s">
        <v>35</v>
      </c>
      <c r="H396" s="388">
        <v>0</v>
      </c>
      <c r="I396" s="388">
        <v>0</v>
      </c>
      <c r="J396" s="548">
        <v>0</v>
      </c>
      <c r="K396" s="556">
        <v>18</v>
      </c>
      <c r="L396" s="388">
        <v>1</v>
      </c>
      <c r="M396" s="388">
        <v>0</v>
      </c>
      <c r="N396" s="388">
        <v>1</v>
      </c>
      <c r="O396" s="388">
        <v>0</v>
      </c>
      <c r="P396" s="388">
        <v>0</v>
      </c>
      <c r="Q396" s="388">
        <v>0</v>
      </c>
      <c r="R396" s="557">
        <v>1</v>
      </c>
      <c r="S396" s="388">
        <v>4</v>
      </c>
      <c r="T396" s="388">
        <v>2</v>
      </c>
      <c r="U396" s="388">
        <v>2</v>
      </c>
      <c r="V396" s="388">
        <v>0</v>
      </c>
      <c r="W396" s="388">
        <v>0</v>
      </c>
      <c r="X396" s="388">
        <v>0</v>
      </c>
      <c r="Y396" s="388">
        <v>2</v>
      </c>
      <c r="Z396" s="388">
        <v>0</v>
      </c>
      <c r="AA396" s="388">
        <v>0</v>
      </c>
      <c r="AB396" s="388">
        <v>0</v>
      </c>
      <c r="AC396" s="388">
        <v>7</v>
      </c>
      <c r="AD396" s="388">
        <v>31</v>
      </c>
      <c r="AE396" s="388">
        <v>-0.84</v>
      </c>
      <c r="AF396" s="548">
        <v>4</v>
      </c>
      <c r="AG396" s="557">
        <v>36</v>
      </c>
      <c r="AH396" s="557">
        <v>0</v>
      </c>
      <c r="AI396" s="557">
        <v>0</v>
      </c>
      <c r="AJ396" s="557">
        <v>18</v>
      </c>
      <c r="AK396" s="557">
        <v>0</v>
      </c>
      <c r="AM396" s="388">
        <v>2</v>
      </c>
      <c r="AN396" s="388">
        <v>0</v>
      </c>
      <c r="AO396" s="388">
        <v>1</v>
      </c>
      <c r="AP396" s="388">
        <v>0</v>
      </c>
      <c r="AQ396" s="388">
        <v>0</v>
      </c>
      <c r="AR396" s="388">
        <v>0</v>
      </c>
      <c r="AS396" s="388">
        <v>0</v>
      </c>
      <c r="AT396" s="388">
        <v>0</v>
      </c>
      <c r="AU396" s="388">
        <v>1</v>
      </c>
      <c r="AV396" s="548">
        <v>0.5</v>
      </c>
      <c r="AW396" s="548">
        <v>0.5</v>
      </c>
      <c r="AX396" s="548">
        <v>0.5</v>
      </c>
      <c r="AY396" s="548">
        <v>1</v>
      </c>
      <c r="BA396" s="388">
        <v>5</v>
      </c>
      <c r="BB396" s="388">
        <v>0</v>
      </c>
      <c r="BC396" s="388">
        <v>3</v>
      </c>
      <c r="BD396" s="388">
        <v>0</v>
      </c>
      <c r="BE396" s="388">
        <v>0</v>
      </c>
      <c r="BF396" s="388">
        <v>0</v>
      </c>
      <c r="BG396" s="388">
        <v>2</v>
      </c>
      <c r="BH396" s="388">
        <v>0</v>
      </c>
      <c r="BI396" s="388">
        <v>1</v>
      </c>
      <c r="BJ396" s="548">
        <v>0.6</v>
      </c>
      <c r="BK396" s="548">
        <v>0.6</v>
      </c>
      <c r="BL396" s="548">
        <v>0.6</v>
      </c>
      <c r="BM396" s="548">
        <v>1.2</v>
      </c>
    </row>
    <row r="397" spans="1:65">
      <c r="A397" s="272" t="s">
        <v>6567</v>
      </c>
      <c r="B397" s="388" t="s">
        <v>10642</v>
      </c>
      <c r="C397" s="388" t="s">
        <v>10193</v>
      </c>
      <c r="D397" s="388">
        <v>29</v>
      </c>
      <c r="E397" s="388" t="s">
        <v>69</v>
      </c>
      <c r="F397" s="388" t="s">
        <v>43</v>
      </c>
      <c r="G397" s="388" t="s">
        <v>10</v>
      </c>
      <c r="H397" s="388">
        <v>0</v>
      </c>
      <c r="I397" s="388">
        <v>0</v>
      </c>
      <c r="J397" s="548">
        <v>0</v>
      </c>
      <c r="K397" s="556">
        <v>9</v>
      </c>
      <c r="L397" s="388">
        <v>1</v>
      </c>
      <c r="M397" s="388">
        <v>0</v>
      </c>
      <c r="N397" s="388">
        <v>1</v>
      </c>
      <c r="O397" s="388">
        <v>0</v>
      </c>
      <c r="P397" s="388">
        <v>0</v>
      </c>
      <c r="Q397" s="388">
        <v>0</v>
      </c>
      <c r="R397" s="557">
        <v>1</v>
      </c>
      <c r="S397" s="388">
        <v>2</v>
      </c>
      <c r="T397" s="388">
        <v>1</v>
      </c>
      <c r="U397" s="388">
        <v>1</v>
      </c>
      <c r="V397" s="388">
        <v>1</v>
      </c>
      <c r="W397" s="388">
        <v>0</v>
      </c>
      <c r="X397" s="388">
        <v>0</v>
      </c>
      <c r="Y397" s="388">
        <v>0</v>
      </c>
      <c r="Z397" s="388">
        <v>0</v>
      </c>
      <c r="AA397" s="388">
        <v>0</v>
      </c>
      <c r="AB397" s="388">
        <v>0</v>
      </c>
      <c r="AC397" s="388">
        <v>5</v>
      </c>
      <c r="AD397" s="388">
        <v>60</v>
      </c>
      <c r="AE397" s="388">
        <v>16.16</v>
      </c>
      <c r="AF397" s="548">
        <v>2</v>
      </c>
      <c r="AG397" s="557">
        <v>18</v>
      </c>
      <c r="AH397" s="557">
        <v>9</v>
      </c>
      <c r="AI397" s="557">
        <v>0</v>
      </c>
      <c r="AJ397" s="557">
        <v>0</v>
      </c>
      <c r="AK397" s="557">
        <v>0</v>
      </c>
      <c r="AM397" s="388">
        <v>3</v>
      </c>
      <c r="AN397" s="388">
        <v>0</v>
      </c>
      <c r="AO397" s="388">
        <v>1</v>
      </c>
      <c r="AP397" s="388">
        <v>0</v>
      </c>
      <c r="AQ397" s="388">
        <v>0</v>
      </c>
      <c r="AR397" s="388">
        <v>0</v>
      </c>
      <c r="AS397" s="388">
        <v>0</v>
      </c>
      <c r="AT397" s="388">
        <v>0</v>
      </c>
      <c r="AU397" s="388">
        <v>0</v>
      </c>
      <c r="AV397" s="548">
        <v>0.33300000000000002</v>
      </c>
      <c r="AW397" s="548">
        <v>0.33300000000000002</v>
      </c>
      <c r="AX397" s="548">
        <v>0.33300000000000002</v>
      </c>
      <c r="AY397" s="548">
        <v>0.66600000000000004</v>
      </c>
      <c r="BA397" s="388">
        <v>2</v>
      </c>
      <c r="BB397" s="388">
        <v>0</v>
      </c>
      <c r="BC397" s="388">
        <v>1</v>
      </c>
      <c r="BD397" s="388">
        <v>0</v>
      </c>
      <c r="BE397" s="388">
        <v>0</v>
      </c>
      <c r="BF397" s="388">
        <v>1</v>
      </c>
      <c r="BG397" s="388">
        <v>1</v>
      </c>
      <c r="BH397" s="388">
        <v>0</v>
      </c>
      <c r="BI397" s="388">
        <v>0</v>
      </c>
      <c r="BJ397" s="548">
        <v>0.5</v>
      </c>
      <c r="BK397" s="548">
        <v>0.5</v>
      </c>
      <c r="BL397" s="548">
        <v>2</v>
      </c>
      <c r="BM397" s="548">
        <v>2.5</v>
      </c>
    </row>
    <row r="398" spans="1:65">
      <c r="A398" s="272" t="s">
        <v>10643</v>
      </c>
      <c r="B398" s="388" t="s">
        <v>10644</v>
      </c>
      <c r="C398" s="388" t="s">
        <v>10193</v>
      </c>
      <c r="D398" s="388">
        <v>34</v>
      </c>
      <c r="E398" s="388" t="s">
        <v>82</v>
      </c>
      <c r="F398" s="388" t="s">
        <v>34</v>
      </c>
      <c r="G398" s="388" t="s">
        <v>10</v>
      </c>
      <c r="H398" s="388">
        <v>0</v>
      </c>
      <c r="I398" s="388">
        <v>1</v>
      </c>
      <c r="J398" s="548">
        <v>0</v>
      </c>
      <c r="K398" s="556">
        <v>18</v>
      </c>
      <c r="L398" s="388">
        <v>1</v>
      </c>
      <c r="M398" s="388">
        <v>0</v>
      </c>
      <c r="N398" s="388">
        <v>0</v>
      </c>
      <c r="O398" s="388">
        <v>0</v>
      </c>
      <c r="P398" s="388">
        <v>0</v>
      </c>
      <c r="Q398" s="388">
        <v>0</v>
      </c>
      <c r="R398" s="557">
        <v>1</v>
      </c>
      <c r="S398" s="388">
        <v>2</v>
      </c>
      <c r="T398" s="388">
        <v>2</v>
      </c>
      <c r="U398" s="388">
        <v>2</v>
      </c>
      <c r="V398" s="388">
        <v>0</v>
      </c>
      <c r="W398" s="388">
        <v>3</v>
      </c>
      <c r="X398" s="388">
        <v>0</v>
      </c>
      <c r="Y398" s="388">
        <v>1</v>
      </c>
      <c r="Z398" s="388">
        <v>0</v>
      </c>
      <c r="AA398" s="388">
        <v>0</v>
      </c>
      <c r="AB398" s="388">
        <v>0</v>
      </c>
      <c r="AC398" s="388">
        <v>8</v>
      </c>
      <c r="AD398" s="388">
        <v>33</v>
      </c>
      <c r="AE398" s="388">
        <v>10.16</v>
      </c>
      <c r="AF398" s="548">
        <v>5</v>
      </c>
      <c r="AG398" s="557">
        <v>18</v>
      </c>
      <c r="AH398" s="557">
        <v>0</v>
      </c>
      <c r="AI398" s="557">
        <v>27</v>
      </c>
      <c r="AJ398" s="557">
        <v>9</v>
      </c>
      <c r="AK398" s="557">
        <v>0.33</v>
      </c>
      <c r="AM398" s="388">
        <v>2</v>
      </c>
      <c r="AN398" s="388">
        <v>0</v>
      </c>
      <c r="AO398" s="388">
        <v>0</v>
      </c>
      <c r="AP398" s="388">
        <v>0</v>
      </c>
      <c r="AQ398" s="388">
        <v>0</v>
      </c>
      <c r="AR398" s="388">
        <v>0</v>
      </c>
      <c r="AS398" s="388">
        <v>0</v>
      </c>
      <c r="AT398" s="388">
        <v>2</v>
      </c>
      <c r="AU398" s="388">
        <v>1</v>
      </c>
      <c r="AV398" s="548">
        <v>0</v>
      </c>
      <c r="AW398" s="548">
        <v>0.5</v>
      </c>
      <c r="AX398" s="548">
        <v>0</v>
      </c>
      <c r="AY398" s="548">
        <v>0.5</v>
      </c>
      <c r="BA398" s="388">
        <v>3</v>
      </c>
      <c r="BB398" s="388">
        <v>0</v>
      </c>
      <c r="BC398" s="388">
        <v>2</v>
      </c>
      <c r="BD398" s="388">
        <v>1</v>
      </c>
      <c r="BE398" s="388">
        <v>0</v>
      </c>
      <c r="BF398" s="388">
        <v>0</v>
      </c>
      <c r="BG398" s="388">
        <v>1</v>
      </c>
      <c r="BH398" s="388">
        <v>1</v>
      </c>
      <c r="BI398" s="388">
        <v>0</v>
      </c>
      <c r="BJ398" s="548">
        <v>0.66700000000000004</v>
      </c>
      <c r="BK398" s="548">
        <v>0.75</v>
      </c>
      <c r="BL398" s="548">
        <v>1</v>
      </c>
      <c r="BM398" s="548">
        <v>1.75</v>
      </c>
    </row>
    <row r="399" spans="1:65">
      <c r="A399" s="272" t="s">
        <v>10645</v>
      </c>
      <c r="B399" s="388" t="s">
        <v>10646</v>
      </c>
      <c r="C399" s="388" t="s">
        <v>10193</v>
      </c>
      <c r="D399" s="388">
        <v>35</v>
      </c>
      <c r="E399" s="388" t="s">
        <v>70</v>
      </c>
      <c r="F399" s="388" t="s">
        <v>43</v>
      </c>
      <c r="G399" s="388" t="s">
        <v>35</v>
      </c>
      <c r="H399" s="388">
        <v>0</v>
      </c>
      <c r="I399" s="388">
        <v>1</v>
      </c>
      <c r="J399" s="548">
        <v>0</v>
      </c>
      <c r="K399" s="556">
        <v>63</v>
      </c>
      <c r="L399" s="388">
        <v>2</v>
      </c>
      <c r="M399" s="388">
        <v>0</v>
      </c>
      <c r="N399" s="388">
        <v>0</v>
      </c>
      <c r="O399" s="388">
        <v>0</v>
      </c>
      <c r="P399" s="388">
        <v>0</v>
      </c>
      <c r="Q399" s="388">
        <v>0</v>
      </c>
      <c r="R399" s="557">
        <v>1</v>
      </c>
      <c r="S399" s="388">
        <v>5</v>
      </c>
      <c r="T399" s="388">
        <v>7</v>
      </c>
      <c r="U399" s="388">
        <v>7</v>
      </c>
      <c r="V399" s="388">
        <v>0</v>
      </c>
      <c r="W399" s="388">
        <v>2</v>
      </c>
      <c r="X399" s="388">
        <v>1</v>
      </c>
      <c r="Y399" s="388">
        <v>2</v>
      </c>
      <c r="Z399" s="388">
        <v>0</v>
      </c>
      <c r="AA399" s="388">
        <v>0</v>
      </c>
      <c r="AB399" s="388">
        <v>0</v>
      </c>
      <c r="AC399" s="388">
        <v>10</v>
      </c>
      <c r="AD399" s="388">
        <v>9</v>
      </c>
      <c r="AE399" s="388">
        <v>5.16</v>
      </c>
      <c r="AF399" s="548">
        <v>7</v>
      </c>
      <c r="AG399" s="557">
        <v>45</v>
      </c>
      <c r="AH399" s="557">
        <v>0</v>
      </c>
      <c r="AI399" s="557">
        <v>18</v>
      </c>
      <c r="AJ399" s="557">
        <v>18</v>
      </c>
      <c r="AK399" s="557">
        <v>1</v>
      </c>
      <c r="AM399" s="388">
        <v>5</v>
      </c>
      <c r="AN399" s="388">
        <v>0</v>
      </c>
      <c r="AO399" s="388">
        <v>4</v>
      </c>
      <c r="AP399" s="388">
        <v>1</v>
      </c>
      <c r="AQ399" s="388">
        <v>2</v>
      </c>
      <c r="AR399" s="388">
        <v>0</v>
      </c>
      <c r="AS399" s="388">
        <v>4</v>
      </c>
      <c r="AT399" s="388">
        <v>1</v>
      </c>
      <c r="AU399" s="388">
        <v>1</v>
      </c>
      <c r="AV399" s="548">
        <v>0.8</v>
      </c>
      <c r="AW399" s="548">
        <v>0.83299999999999996</v>
      </c>
      <c r="AX399" s="548">
        <v>1.8</v>
      </c>
      <c r="AY399" s="548">
        <v>2.633</v>
      </c>
      <c r="BA399" s="388">
        <v>3</v>
      </c>
      <c r="BB399" s="388">
        <v>0</v>
      </c>
      <c r="BC399" s="388">
        <v>1</v>
      </c>
      <c r="BD399" s="388">
        <v>0</v>
      </c>
      <c r="BE399" s="388">
        <v>0</v>
      </c>
      <c r="BF399" s="388">
        <v>0</v>
      </c>
      <c r="BG399" s="388">
        <v>0</v>
      </c>
      <c r="BH399" s="388">
        <v>1</v>
      </c>
      <c r="BI399" s="388">
        <v>1</v>
      </c>
      <c r="BJ399" s="548">
        <v>0.33300000000000002</v>
      </c>
      <c r="BK399" s="548">
        <v>0.5</v>
      </c>
      <c r="BL399" s="548">
        <v>0.33300000000000002</v>
      </c>
      <c r="BM399" s="548">
        <v>0.83299999999999996</v>
      </c>
    </row>
    <row r="400" spans="1:65">
      <c r="A400" s="272" t="s">
        <v>8317</v>
      </c>
      <c r="B400" s="388" t="s">
        <v>8318</v>
      </c>
      <c r="C400" s="388" t="s">
        <v>10193</v>
      </c>
      <c r="D400" s="388">
        <v>27</v>
      </c>
      <c r="E400" s="388" t="s">
        <v>44</v>
      </c>
      <c r="F400" s="388" t="s">
        <v>34</v>
      </c>
      <c r="G400" s="388" t="s">
        <v>10</v>
      </c>
      <c r="H400" s="388">
        <v>0</v>
      </c>
      <c r="I400" s="388">
        <v>1</v>
      </c>
      <c r="J400" s="548">
        <v>0</v>
      </c>
      <c r="K400" s="556">
        <v>40.5</v>
      </c>
      <c r="L400" s="388">
        <v>2</v>
      </c>
      <c r="M400" s="388">
        <v>0</v>
      </c>
      <c r="N400" s="388">
        <v>2</v>
      </c>
      <c r="O400" s="388">
        <v>0</v>
      </c>
      <c r="P400" s="388">
        <v>0</v>
      </c>
      <c r="Q400" s="388">
        <v>0</v>
      </c>
      <c r="R400" s="557">
        <v>0.66700000000000004</v>
      </c>
      <c r="S400" s="388">
        <v>2</v>
      </c>
      <c r="T400" s="388">
        <v>4</v>
      </c>
      <c r="U400" s="388">
        <v>3</v>
      </c>
      <c r="V400" s="388">
        <v>1</v>
      </c>
      <c r="W400" s="388">
        <v>1</v>
      </c>
      <c r="X400" s="388">
        <v>1</v>
      </c>
      <c r="Y400" s="388">
        <v>0</v>
      </c>
      <c r="Z400" s="388">
        <v>0</v>
      </c>
      <c r="AA400" s="388">
        <v>0</v>
      </c>
      <c r="AB400" s="388">
        <v>0</v>
      </c>
      <c r="AC400" s="388">
        <v>6</v>
      </c>
      <c r="AD400" s="388">
        <v>16</v>
      </c>
      <c r="AE400" s="388">
        <v>27.16</v>
      </c>
      <c r="AF400" s="548">
        <v>4.5</v>
      </c>
      <c r="AG400" s="557">
        <v>27</v>
      </c>
      <c r="AH400" s="557">
        <v>13.5</v>
      </c>
      <c r="AI400" s="557">
        <v>13.5</v>
      </c>
      <c r="AJ400" s="557">
        <v>0</v>
      </c>
      <c r="AK400" s="557">
        <v>0</v>
      </c>
      <c r="AM400" s="388">
        <v>2</v>
      </c>
      <c r="AN400" s="388">
        <v>0</v>
      </c>
      <c r="AO400" s="388">
        <v>1</v>
      </c>
      <c r="AP400" s="388">
        <v>0</v>
      </c>
      <c r="AQ400" s="388">
        <v>0</v>
      </c>
      <c r="AR400" s="388">
        <v>0</v>
      </c>
      <c r="AS400" s="388">
        <v>0</v>
      </c>
      <c r="AT400" s="388">
        <v>0</v>
      </c>
      <c r="AU400" s="388">
        <v>0</v>
      </c>
      <c r="AV400" s="548">
        <v>0.5</v>
      </c>
      <c r="AW400" s="548">
        <v>0.5</v>
      </c>
      <c r="AX400" s="548">
        <v>0.5</v>
      </c>
      <c r="AY400" s="548">
        <v>1</v>
      </c>
      <c r="BA400" s="388">
        <v>3</v>
      </c>
      <c r="BB400" s="388">
        <v>0</v>
      </c>
      <c r="BC400" s="388">
        <v>1</v>
      </c>
      <c r="BD400" s="388">
        <v>0</v>
      </c>
      <c r="BE400" s="388">
        <v>0</v>
      </c>
      <c r="BF400" s="388">
        <v>1</v>
      </c>
      <c r="BG400" s="388">
        <v>4</v>
      </c>
      <c r="BH400" s="388">
        <v>1</v>
      </c>
      <c r="BI400" s="388">
        <v>0</v>
      </c>
      <c r="BJ400" s="548">
        <v>0.33300000000000002</v>
      </c>
      <c r="BK400" s="548">
        <v>0.5</v>
      </c>
      <c r="BL400" s="548">
        <v>1.333</v>
      </c>
      <c r="BM400" s="548">
        <v>1.833</v>
      </c>
    </row>
    <row r="401" spans="1:65">
      <c r="A401" s="272" t="s">
        <v>10647</v>
      </c>
      <c r="B401" s="388" t="s">
        <v>10648</v>
      </c>
      <c r="C401" s="388" t="s">
        <v>10193</v>
      </c>
      <c r="D401" s="388">
        <v>31</v>
      </c>
      <c r="E401" s="388" t="s">
        <v>36</v>
      </c>
      <c r="F401" s="388" t="s">
        <v>34</v>
      </c>
      <c r="G401" s="388" t="s">
        <v>35</v>
      </c>
      <c r="H401" s="388">
        <v>0</v>
      </c>
      <c r="I401" s="388">
        <v>0</v>
      </c>
      <c r="J401" s="548">
        <v>0</v>
      </c>
      <c r="K401" s="556">
        <v>54</v>
      </c>
      <c r="L401" s="388">
        <v>2</v>
      </c>
      <c r="M401" s="388">
        <v>0</v>
      </c>
      <c r="N401" s="388">
        <v>0</v>
      </c>
      <c r="O401" s="388">
        <v>0</v>
      </c>
      <c r="P401" s="388">
        <v>0</v>
      </c>
      <c r="Q401" s="388">
        <v>0</v>
      </c>
      <c r="R401" s="557">
        <v>0.33300000000000002</v>
      </c>
      <c r="S401" s="388">
        <v>2</v>
      </c>
      <c r="T401" s="388">
        <v>2</v>
      </c>
      <c r="U401" s="388">
        <v>2</v>
      </c>
      <c r="V401" s="388">
        <v>0</v>
      </c>
      <c r="W401" s="388">
        <v>0</v>
      </c>
      <c r="X401" s="388">
        <v>0</v>
      </c>
      <c r="Y401" s="388">
        <v>1</v>
      </c>
      <c r="Z401" s="388">
        <v>1</v>
      </c>
      <c r="AA401" s="388">
        <v>0</v>
      </c>
      <c r="AB401" s="388">
        <v>0</v>
      </c>
      <c r="AC401" s="388">
        <v>4</v>
      </c>
      <c r="AD401" s="388">
        <v>16</v>
      </c>
      <c r="AE401" s="388">
        <v>6.16</v>
      </c>
      <c r="AF401" s="548">
        <v>6</v>
      </c>
      <c r="AG401" s="557">
        <v>54</v>
      </c>
      <c r="AH401" s="557">
        <v>0</v>
      </c>
      <c r="AI401" s="557">
        <v>0</v>
      </c>
      <c r="AJ401" s="557">
        <v>27</v>
      </c>
      <c r="AK401" s="557">
        <v>0</v>
      </c>
      <c r="AM401" s="388">
        <v>2</v>
      </c>
      <c r="AN401" s="388">
        <v>0</v>
      </c>
      <c r="AO401" s="388">
        <v>1</v>
      </c>
      <c r="AP401" s="388">
        <v>1</v>
      </c>
      <c r="AQ401" s="388">
        <v>0</v>
      </c>
      <c r="AR401" s="388">
        <v>0</v>
      </c>
      <c r="AS401" s="388">
        <v>2</v>
      </c>
      <c r="AT401" s="388">
        <v>0</v>
      </c>
      <c r="AU401" s="388">
        <v>1</v>
      </c>
      <c r="AV401" s="548">
        <v>0.5</v>
      </c>
      <c r="AW401" s="548">
        <v>0.66700000000000004</v>
      </c>
      <c r="AX401" s="548">
        <v>1</v>
      </c>
      <c r="AY401" s="548">
        <v>1.667</v>
      </c>
      <c r="BA401" s="388">
        <v>1</v>
      </c>
      <c r="BB401" s="388">
        <v>0</v>
      </c>
      <c r="BC401" s="388">
        <v>1</v>
      </c>
      <c r="BD401" s="388">
        <v>1</v>
      </c>
      <c r="BE401" s="388">
        <v>0</v>
      </c>
      <c r="BF401" s="388">
        <v>0</v>
      </c>
      <c r="BG401" s="388">
        <v>0</v>
      </c>
      <c r="BH401" s="388">
        <v>0</v>
      </c>
      <c r="BI401" s="388">
        <v>0</v>
      </c>
      <c r="BJ401" s="548">
        <v>1</v>
      </c>
      <c r="BK401" s="548">
        <v>1</v>
      </c>
      <c r="BL401" s="548">
        <v>2</v>
      </c>
      <c r="BM401" s="548">
        <v>3</v>
      </c>
    </row>
    <row r="402" spans="1:65">
      <c r="A402" s="272" t="s">
        <v>8155</v>
      </c>
      <c r="B402" s="388" t="s">
        <v>8156</v>
      </c>
      <c r="C402" s="388" t="s">
        <v>10193</v>
      </c>
      <c r="D402" s="388">
        <v>31</v>
      </c>
      <c r="E402" s="388" t="s">
        <v>115</v>
      </c>
      <c r="F402" s="388" t="s">
        <v>34</v>
      </c>
      <c r="G402" s="388" t="s">
        <v>10</v>
      </c>
      <c r="H402" s="388">
        <v>0</v>
      </c>
      <c r="I402" s="388">
        <v>0</v>
      </c>
      <c r="J402" s="548">
        <v>0</v>
      </c>
      <c r="K402" s="556">
        <v>0</v>
      </c>
      <c r="L402" s="388">
        <v>1</v>
      </c>
      <c r="M402" s="388">
        <v>0</v>
      </c>
      <c r="N402" s="388">
        <v>0</v>
      </c>
      <c r="O402" s="388">
        <v>0</v>
      </c>
      <c r="P402" s="388">
        <v>0</v>
      </c>
      <c r="Q402" s="388">
        <v>0</v>
      </c>
      <c r="R402" s="557">
        <v>0.33300000000000002</v>
      </c>
      <c r="S402" s="388">
        <v>1</v>
      </c>
      <c r="T402" s="388">
        <v>0</v>
      </c>
      <c r="U402" s="388">
        <v>0</v>
      </c>
      <c r="V402" s="388">
        <v>0</v>
      </c>
      <c r="W402" s="388">
        <v>1</v>
      </c>
      <c r="X402" s="388">
        <v>0</v>
      </c>
      <c r="Y402" s="388">
        <v>0</v>
      </c>
      <c r="Z402" s="388">
        <v>0</v>
      </c>
      <c r="AA402" s="388">
        <v>0</v>
      </c>
      <c r="AB402" s="388">
        <v>0</v>
      </c>
      <c r="AC402" s="388">
        <v>3</v>
      </c>
      <c r="AD402" s="388">
        <v>0</v>
      </c>
      <c r="AE402" s="388">
        <v>12.16</v>
      </c>
      <c r="AF402" s="548">
        <v>6</v>
      </c>
      <c r="AG402" s="557">
        <v>27</v>
      </c>
      <c r="AH402" s="557">
        <v>0</v>
      </c>
      <c r="AI402" s="557">
        <v>27</v>
      </c>
      <c r="AJ402" s="557">
        <v>0</v>
      </c>
      <c r="AK402" s="557">
        <v>0</v>
      </c>
      <c r="AM402" s="388">
        <v>1</v>
      </c>
      <c r="AN402" s="388">
        <v>0</v>
      </c>
      <c r="AO402" s="388">
        <v>1</v>
      </c>
      <c r="AP402" s="388">
        <v>0</v>
      </c>
      <c r="AQ402" s="388">
        <v>0</v>
      </c>
      <c r="AR402" s="388">
        <v>0</v>
      </c>
      <c r="AS402" s="388">
        <v>0</v>
      </c>
      <c r="AT402" s="388">
        <v>1</v>
      </c>
      <c r="AU402" s="388">
        <v>0</v>
      </c>
      <c r="AV402" s="548">
        <v>1</v>
      </c>
      <c r="AW402" s="548">
        <v>1</v>
      </c>
      <c r="AX402" s="548">
        <v>1</v>
      </c>
      <c r="AY402" s="548">
        <v>2</v>
      </c>
      <c r="BA402" s="388">
        <v>1</v>
      </c>
      <c r="BB402" s="388">
        <v>0</v>
      </c>
      <c r="BC402" s="388">
        <v>0</v>
      </c>
      <c r="BD402" s="388">
        <v>0</v>
      </c>
      <c r="BE402" s="388">
        <v>0</v>
      </c>
      <c r="BF402" s="388">
        <v>0</v>
      </c>
      <c r="BG402" s="388">
        <v>0</v>
      </c>
      <c r="BH402" s="388">
        <v>0</v>
      </c>
      <c r="BI402" s="388">
        <v>0</v>
      </c>
      <c r="BJ402" s="548">
        <v>0</v>
      </c>
      <c r="BK402" s="548">
        <v>0</v>
      </c>
      <c r="BL402" s="548">
        <v>0</v>
      </c>
      <c r="BM402" s="548">
        <v>0</v>
      </c>
    </row>
    <row r="403" spans="1:65">
      <c r="A403" s="272" t="s">
        <v>10649</v>
      </c>
      <c r="B403" s="388" t="s">
        <v>10650</v>
      </c>
      <c r="C403" s="388" t="s">
        <v>10193</v>
      </c>
      <c r="D403" s="388">
        <v>25</v>
      </c>
      <c r="E403" s="388" t="s">
        <v>38</v>
      </c>
      <c r="F403" s="388" t="s">
        <v>34</v>
      </c>
      <c r="G403" s="388" t="s">
        <v>10</v>
      </c>
      <c r="H403" s="388">
        <v>0</v>
      </c>
      <c r="I403" s="388">
        <v>0</v>
      </c>
      <c r="J403" s="548">
        <v>0</v>
      </c>
      <c r="K403" s="556">
        <v>0</v>
      </c>
      <c r="L403" s="388">
        <v>1</v>
      </c>
      <c r="M403" s="388">
        <v>0</v>
      </c>
      <c r="N403" s="388">
        <v>1</v>
      </c>
      <c r="O403" s="388">
        <v>0</v>
      </c>
      <c r="P403" s="388">
        <v>0</v>
      </c>
      <c r="Q403" s="388">
        <v>0</v>
      </c>
      <c r="R403" s="557">
        <v>0.33300000000000002</v>
      </c>
      <c r="S403" s="388">
        <v>1</v>
      </c>
      <c r="T403" s="388">
        <v>0</v>
      </c>
      <c r="U403" s="388">
        <v>0</v>
      </c>
      <c r="V403" s="388">
        <v>0</v>
      </c>
      <c r="W403" s="388">
        <v>0</v>
      </c>
      <c r="X403" s="388">
        <v>0</v>
      </c>
      <c r="Y403" s="388">
        <v>0</v>
      </c>
      <c r="Z403" s="388">
        <v>0</v>
      </c>
      <c r="AA403" s="388">
        <v>0</v>
      </c>
      <c r="AB403" s="388">
        <v>1</v>
      </c>
      <c r="AC403" s="388">
        <v>2</v>
      </c>
      <c r="AD403" s="388">
        <v>0</v>
      </c>
      <c r="AE403" s="388">
        <v>3.16</v>
      </c>
      <c r="AF403" s="548">
        <v>3</v>
      </c>
      <c r="AG403" s="557">
        <v>27</v>
      </c>
      <c r="AH403" s="557">
        <v>0</v>
      </c>
      <c r="AI403" s="557">
        <v>0</v>
      </c>
      <c r="AJ403" s="557">
        <v>0</v>
      </c>
      <c r="AK403" s="557">
        <v>0</v>
      </c>
      <c r="AM403" s="388">
        <v>1</v>
      </c>
      <c r="AN403" s="388">
        <v>0</v>
      </c>
      <c r="AO403" s="388">
        <v>1</v>
      </c>
      <c r="AP403" s="388">
        <v>0</v>
      </c>
      <c r="AQ403" s="388">
        <v>0</v>
      </c>
      <c r="AR403" s="388">
        <v>0</v>
      </c>
      <c r="AS403" s="388">
        <v>1</v>
      </c>
      <c r="AT403" s="388">
        <v>0</v>
      </c>
      <c r="AU403" s="388">
        <v>0</v>
      </c>
      <c r="AV403" s="548">
        <v>1</v>
      </c>
      <c r="AW403" s="548">
        <v>1</v>
      </c>
      <c r="AX403" s="548">
        <v>1</v>
      </c>
      <c r="AY403" s="548">
        <v>2</v>
      </c>
      <c r="BA403" s="388">
        <v>1</v>
      </c>
      <c r="BB403" s="388">
        <v>0</v>
      </c>
      <c r="BC403" s="388">
        <v>0</v>
      </c>
      <c r="BD403" s="388">
        <v>0</v>
      </c>
      <c r="BE403" s="388">
        <v>0</v>
      </c>
      <c r="BF403" s="388">
        <v>0</v>
      </c>
      <c r="BG403" s="388">
        <v>0</v>
      </c>
      <c r="BH403" s="388">
        <v>0</v>
      </c>
      <c r="BI403" s="388">
        <v>0</v>
      </c>
      <c r="BJ403" s="548">
        <v>0</v>
      </c>
      <c r="BK403" s="548">
        <v>0</v>
      </c>
      <c r="BL403" s="548">
        <v>0</v>
      </c>
      <c r="BM403" s="548">
        <v>0</v>
      </c>
    </row>
    <row r="404" spans="1:65">
      <c r="A404" s="272" t="s">
        <v>8281</v>
      </c>
      <c r="B404" s="388" t="s">
        <v>8282</v>
      </c>
      <c r="C404" s="388" t="s">
        <v>10193</v>
      </c>
      <c r="D404" s="388">
        <v>30</v>
      </c>
      <c r="E404" s="388" t="s">
        <v>56</v>
      </c>
      <c r="F404" s="388" t="s">
        <v>43</v>
      </c>
      <c r="G404" s="388" t="s">
        <v>35</v>
      </c>
      <c r="H404" s="388">
        <v>0</v>
      </c>
      <c r="I404" s="388">
        <v>0</v>
      </c>
      <c r="J404" s="548">
        <v>0</v>
      </c>
      <c r="K404" s="556">
        <v>99.99</v>
      </c>
      <c r="L404" s="388">
        <v>1</v>
      </c>
      <c r="M404" s="388">
        <v>0</v>
      </c>
      <c r="N404" s="388">
        <v>0</v>
      </c>
      <c r="O404" s="388">
        <v>0</v>
      </c>
      <c r="P404" s="388">
        <v>0</v>
      </c>
      <c r="Q404" s="388">
        <v>0</v>
      </c>
      <c r="R404" s="557">
        <v>0</v>
      </c>
      <c r="S404" s="388">
        <v>0</v>
      </c>
      <c r="T404" s="388">
        <v>1</v>
      </c>
      <c r="U404" s="388">
        <v>1</v>
      </c>
      <c r="V404" s="388">
        <v>0</v>
      </c>
      <c r="W404" s="388">
        <v>2</v>
      </c>
      <c r="X404" s="388">
        <v>0</v>
      </c>
      <c r="Y404" s="388">
        <v>0</v>
      </c>
      <c r="Z404" s="388">
        <v>0</v>
      </c>
      <c r="AA404" s="388">
        <v>0</v>
      </c>
      <c r="AB404" s="388">
        <v>0</v>
      </c>
      <c r="AC404" s="388">
        <v>2</v>
      </c>
      <c r="AD404" s="388">
        <v>17</v>
      </c>
      <c r="AE404" s="388">
        <v>0</v>
      </c>
      <c r="AF404" s="388">
        <v>0</v>
      </c>
      <c r="AG404" s="388">
        <v>0</v>
      </c>
      <c r="AH404" s="388">
        <v>0</v>
      </c>
      <c r="AI404" s="388">
        <v>0</v>
      </c>
      <c r="AJ404" s="388">
        <v>0</v>
      </c>
      <c r="AK404" s="557">
        <v>0</v>
      </c>
      <c r="AM404" s="388">
        <v>0</v>
      </c>
      <c r="AN404" s="388">
        <v>0</v>
      </c>
      <c r="AO404" s="388">
        <v>0</v>
      </c>
      <c r="AP404" s="388">
        <v>0</v>
      </c>
      <c r="AQ404" s="388">
        <v>0</v>
      </c>
      <c r="AR404" s="388">
        <v>0</v>
      </c>
      <c r="AS404" s="388">
        <v>0</v>
      </c>
      <c r="AT404" s="388">
        <v>1</v>
      </c>
      <c r="AU404" s="388">
        <v>0</v>
      </c>
      <c r="AV404" s="548">
        <v>0</v>
      </c>
      <c r="AW404" s="548">
        <v>1</v>
      </c>
      <c r="AX404" s="548">
        <v>0</v>
      </c>
      <c r="AY404" s="548">
        <v>1</v>
      </c>
      <c r="BA404" s="388">
        <v>0</v>
      </c>
      <c r="BB404" s="388">
        <v>0</v>
      </c>
      <c r="BC404" s="388">
        <v>0</v>
      </c>
      <c r="BD404" s="388">
        <v>0</v>
      </c>
      <c r="BE404" s="388">
        <v>0</v>
      </c>
      <c r="BF404" s="388">
        <v>0</v>
      </c>
      <c r="BG404" s="388">
        <v>1</v>
      </c>
      <c r="BH404" s="388">
        <v>1</v>
      </c>
      <c r="BI404" s="388">
        <v>0</v>
      </c>
      <c r="BJ404" s="548">
        <v>0</v>
      </c>
      <c r="BK404" s="548">
        <v>1</v>
      </c>
      <c r="BL404" s="548">
        <v>0</v>
      </c>
      <c r="BM404" s="548">
        <v>1</v>
      </c>
    </row>
    <row r="405" spans="1:65">
      <c r="A405" s="272" t="s">
        <v>10651</v>
      </c>
      <c r="B405" s="388" t="s">
        <v>10652</v>
      </c>
      <c r="C405" s="388" t="s">
        <v>10193</v>
      </c>
      <c r="D405" s="388">
        <v>26</v>
      </c>
      <c r="E405" s="388" t="s">
        <v>100</v>
      </c>
      <c r="F405" s="388" t="s">
        <v>43</v>
      </c>
      <c r="G405" s="388" t="s">
        <v>10</v>
      </c>
      <c r="H405" s="388">
        <v>0</v>
      </c>
      <c r="I405" s="388">
        <v>0</v>
      </c>
      <c r="J405" s="548">
        <v>0</v>
      </c>
      <c r="K405" s="556">
        <v>99.99</v>
      </c>
      <c r="L405" s="388">
        <v>1</v>
      </c>
      <c r="M405" s="388">
        <v>0</v>
      </c>
      <c r="N405" s="388">
        <v>0</v>
      </c>
      <c r="O405" s="388">
        <v>0</v>
      </c>
      <c r="P405" s="388">
        <v>0</v>
      </c>
      <c r="Q405" s="388">
        <v>0</v>
      </c>
      <c r="R405" s="557">
        <v>0</v>
      </c>
      <c r="S405" s="388">
        <v>2</v>
      </c>
      <c r="T405" s="388">
        <v>4</v>
      </c>
      <c r="U405" s="388">
        <v>4</v>
      </c>
      <c r="V405" s="388">
        <v>2</v>
      </c>
      <c r="W405" s="388">
        <v>2</v>
      </c>
      <c r="X405" s="388">
        <v>0</v>
      </c>
      <c r="Y405" s="388">
        <v>0</v>
      </c>
      <c r="Z405" s="388">
        <v>0</v>
      </c>
      <c r="AA405" s="388">
        <v>0</v>
      </c>
      <c r="AB405" s="388">
        <v>0</v>
      </c>
      <c r="AC405" s="388">
        <v>4</v>
      </c>
      <c r="AD405" s="388">
        <v>4</v>
      </c>
      <c r="AE405" s="388">
        <v>0</v>
      </c>
      <c r="AF405" s="388">
        <v>0</v>
      </c>
      <c r="AG405" s="388">
        <v>0</v>
      </c>
      <c r="AH405" s="388">
        <v>0</v>
      </c>
      <c r="AI405" s="388">
        <v>0</v>
      </c>
      <c r="AJ405" s="388">
        <v>0</v>
      </c>
      <c r="AK405" s="557">
        <v>0</v>
      </c>
      <c r="AM405" s="388">
        <v>0</v>
      </c>
      <c r="AN405" s="388">
        <v>0</v>
      </c>
      <c r="AO405" s="388">
        <v>0</v>
      </c>
      <c r="AP405" s="388">
        <v>0</v>
      </c>
      <c r="AQ405" s="388">
        <v>0</v>
      </c>
      <c r="AR405" s="388">
        <v>0</v>
      </c>
      <c r="AS405" s="388">
        <v>0</v>
      </c>
      <c r="AT405" s="388">
        <v>1</v>
      </c>
      <c r="AU405" s="388">
        <v>0</v>
      </c>
      <c r="AV405" s="548">
        <v>0</v>
      </c>
      <c r="AW405" s="548">
        <v>1</v>
      </c>
      <c r="AX405" s="548">
        <v>0</v>
      </c>
      <c r="AY405" s="548">
        <v>1</v>
      </c>
      <c r="BA405" s="388">
        <v>2</v>
      </c>
      <c r="BB405" s="388">
        <v>0</v>
      </c>
      <c r="BC405" s="388">
        <v>2</v>
      </c>
      <c r="BD405" s="388">
        <v>0</v>
      </c>
      <c r="BE405" s="388">
        <v>0</v>
      </c>
      <c r="BF405" s="388">
        <v>2</v>
      </c>
      <c r="BG405" s="388">
        <v>2</v>
      </c>
      <c r="BH405" s="388">
        <v>1</v>
      </c>
      <c r="BI405" s="388">
        <v>0</v>
      </c>
      <c r="BJ405" s="548">
        <v>1</v>
      </c>
      <c r="BK405" s="548">
        <v>1</v>
      </c>
      <c r="BL405" s="548">
        <v>4</v>
      </c>
      <c r="BM405" s="548">
        <v>5</v>
      </c>
    </row>
    <row r="762" spans="1:37">
      <c r="A762" s="272"/>
      <c r="J762" s="548"/>
      <c r="K762" s="556"/>
      <c r="R762" s="557"/>
      <c r="AF762" s="548"/>
      <c r="AG762" s="557"/>
      <c r="AH762" s="557"/>
      <c r="AI762" s="557"/>
      <c r="AJ762" s="557"/>
      <c r="AK762" s="557"/>
    </row>
    <row r="763" spans="1:37">
      <c r="A763" s="272"/>
      <c r="J763" s="548"/>
      <c r="K763" s="556"/>
      <c r="R763" s="557"/>
      <c r="AF763" s="548"/>
      <c r="AG763" s="557"/>
      <c r="AH763" s="557"/>
      <c r="AI763" s="557"/>
      <c r="AJ763" s="557"/>
      <c r="AK763" s="557"/>
    </row>
  </sheetData>
  <mergeCells count="2">
    <mergeCell ref="AM3:AY3"/>
    <mergeCell ref="BA3:BM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0"/>
  </sheetPr>
  <dimension ref="A1:N1460"/>
  <sheetViews>
    <sheetView zoomScale="150" zoomScaleNormal="150" workbookViewId="0">
      <pane ySplit="1" topLeftCell="A20" activePane="bottomLeft" state="frozen"/>
      <selection pane="bottomLeft" activeCell="O3" sqref="O3"/>
    </sheetView>
  </sheetViews>
  <sheetFormatPr defaultRowHeight="15"/>
  <cols>
    <col min="1" max="1" width="3.28515625" style="186" bestFit="1" customWidth="1"/>
    <col min="2" max="2" width="4.28515625" style="186" bestFit="1" customWidth="1"/>
    <col min="3" max="3" width="14.140625" style="186" bestFit="1" customWidth="1"/>
    <col min="4" max="4" width="11.85546875" style="186" bestFit="1" customWidth="1"/>
    <col min="5" max="5" width="6.42578125" style="186" bestFit="1" customWidth="1"/>
    <col min="6" max="6" width="4.42578125" style="186" bestFit="1" customWidth="1"/>
    <col min="7" max="14" width="5.5703125" style="185" bestFit="1" customWidth="1"/>
    <col min="15" max="256" width="9.140625" style="388"/>
    <col min="257" max="257" width="3.28515625" style="388" bestFit="1" customWidth="1"/>
    <col min="258" max="258" width="4.28515625" style="388" bestFit="1" customWidth="1"/>
    <col min="259" max="259" width="14.140625" style="388" bestFit="1" customWidth="1"/>
    <col min="260" max="260" width="11.85546875" style="388" bestFit="1" customWidth="1"/>
    <col min="261" max="261" width="6.42578125" style="388" bestFit="1" customWidth="1"/>
    <col min="262" max="262" width="4.42578125" style="388" bestFit="1" customWidth="1"/>
    <col min="263" max="270" width="5.5703125" style="388" bestFit="1" customWidth="1"/>
    <col min="271" max="512" width="9.140625" style="388"/>
    <col min="513" max="513" width="3.28515625" style="388" bestFit="1" customWidth="1"/>
    <col min="514" max="514" width="4.28515625" style="388" bestFit="1" customWidth="1"/>
    <col min="515" max="515" width="14.140625" style="388" bestFit="1" customWidth="1"/>
    <col min="516" max="516" width="11.85546875" style="388" bestFit="1" customWidth="1"/>
    <col min="517" max="517" width="6.42578125" style="388" bestFit="1" customWidth="1"/>
    <col min="518" max="518" width="4.42578125" style="388" bestFit="1" customWidth="1"/>
    <col min="519" max="526" width="5.5703125" style="388" bestFit="1" customWidth="1"/>
    <col min="527" max="768" width="9.140625" style="388"/>
    <col min="769" max="769" width="3.28515625" style="388" bestFit="1" customWidth="1"/>
    <col min="770" max="770" width="4.28515625" style="388" bestFit="1" customWidth="1"/>
    <col min="771" max="771" width="14.140625" style="388" bestFit="1" customWidth="1"/>
    <col min="772" max="772" width="11.85546875" style="388" bestFit="1" customWidth="1"/>
    <col min="773" max="773" width="6.42578125" style="388" bestFit="1" customWidth="1"/>
    <col min="774" max="774" width="4.42578125" style="388" bestFit="1" customWidth="1"/>
    <col min="775" max="782" width="5.5703125" style="388" bestFit="1" customWidth="1"/>
    <col min="783" max="1024" width="9.140625" style="388"/>
    <col min="1025" max="1025" width="3.28515625" style="388" bestFit="1" customWidth="1"/>
    <col min="1026" max="1026" width="4.28515625" style="388" bestFit="1" customWidth="1"/>
    <col min="1027" max="1027" width="14.140625" style="388" bestFit="1" customWidth="1"/>
    <col min="1028" max="1028" width="11.85546875" style="388" bestFit="1" customWidth="1"/>
    <col min="1029" max="1029" width="6.42578125" style="388" bestFit="1" customWidth="1"/>
    <col min="1030" max="1030" width="4.42578125" style="388" bestFit="1" customWidth="1"/>
    <col min="1031" max="1038" width="5.5703125" style="388" bestFit="1" customWidth="1"/>
    <col min="1039" max="1280" width="9.140625" style="388"/>
    <col min="1281" max="1281" width="3.28515625" style="388" bestFit="1" customWidth="1"/>
    <col min="1282" max="1282" width="4.28515625" style="388" bestFit="1" customWidth="1"/>
    <col min="1283" max="1283" width="14.140625" style="388" bestFit="1" customWidth="1"/>
    <col min="1284" max="1284" width="11.85546875" style="388" bestFit="1" customWidth="1"/>
    <col min="1285" max="1285" width="6.42578125" style="388" bestFit="1" customWidth="1"/>
    <col min="1286" max="1286" width="4.42578125" style="388" bestFit="1" customWidth="1"/>
    <col min="1287" max="1294" width="5.5703125" style="388" bestFit="1" customWidth="1"/>
    <col min="1295" max="1536" width="9.140625" style="388"/>
    <col min="1537" max="1537" width="3.28515625" style="388" bestFit="1" customWidth="1"/>
    <col min="1538" max="1538" width="4.28515625" style="388" bestFit="1" customWidth="1"/>
    <col min="1539" max="1539" width="14.140625" style="388" bestFit="1" customWidth="1"/>
    <col min="1540" max="1540" width="11.85546875" style="388" bestFit="1" customWidth="1"/>
    <col min="1541" max="1541" width="6.42578125" style="388" bestFit="1" customWidth="1"/>
    <col min="1542" max="1542" width="4.42578125" style="388" bestFit="1" customWidth="1"/>
    <col min="1543" max="1550" width="5.5703125" style="388" bestFit="1" customWidth="1"/>
    <col min="1551" max="1792" width="9.140625" style="388"/>
    <col min="1793" max="1793" width="3.28515625" style="388" bestFit="1" customWidth="1"/>
    <col min="1794" max="1794" width="4.28515625" style="388" bestFit="1" customWidth="1"/>
    <col min="1795" max="1795" width="14.140625" style="388" bestFit="1" customWidth="1"/>
    <col min="1796" max="1796" width="11.85546875" style="388" bestFit="1" customWidth="1"/>
    <col min="1797" max="1797" width="6.42578125" style="388" bestFit="1" customWidth="1"/>
    <col min="1798" max="1798" width="4.42578125" style="388" bestFit="1" customWidth="1"/>
    <col min="1799" max="1806" width="5.5703125" style="388" bestFit="1" customWidth="1"/>
    <col min="1807" max="2048" width="9.140625" style="388"/>
    <col min="2049" max="2049" width="3.28515625" style="388" bestFit="1" customWidth="1"/>
    <col min="2050" max="2050" width="4.28515625" style="388" bestFit="1" customWidth="1"/>
    <col min="2051" max="2051" width="14.140625" style="388" bestFit="1" customWidth="1"/>
    <col min="2052" max="2052" width="11.85546875" style="388" bestFit="1" customWidth="1"/>
    <col min="2053" max="2053" width="6.42578125" style="388" bestFit="1" customWidth="1"/>
    <col min="2054" max="2054" width="4.42578125" style="388" bestFit="1" customWidth="1"/>
    <col min="2055" max="2062" width="5.5703125" style="388" bestFit="1" customWidth="1"/>
    <col min="2063" max="2304" width="9.140625" style="388"/>
    <col min="2305" max="2305" width="3.28515625" style="388" bestFit="1" customWidth="1"/>
    <col min="2306" max="2306" width="4.28515625" style="388" bestFit="1" customWidth="1"/>
    <col min="2307" max="2307" width="14.140625" style="388" bestFit="1" customWidth="1"/>
    <col min="2308" max="2308" width="11.85546875" style="388" bestFit="1" customWidth="1"/>
    <col min="2309" max="2309" width="6.42578125" style="388" bestFit="1" customWidth="1"/>
    <col min="2310" max="2310" width="4.42578125" style="388" bestFit="1" customWidth="1"/>
    <col min="2311" max="2318" width="5.5703125" style="388" bestFit="1" customWidth="1"/>
    <col min="2319" max="2560" width="9.140625" style="388"/>
    <col min="2561" max="2561" width="3.28515625" style="388" bestFit="1" customWidth="1"/>
    <col min="2562" max="2562" width="4.28515625" style="388" bestFit="1" customWidth="1"/>
    <col min="2563" max="2563" width="14.140625" style="388" bestFit="1" customWidth="1"/>
    <col min="2564" max="2564" width="11.85546875" style="388" bestFit="1" customWidth="1"/>
    <col min="2565" max="2565" width="6.42578125" style="388" bestFit="1" customWidth="1"/>
    <col min="2566" max="2566" width="4.42578125" style="388" bestFit="1" customWidth="1"/>
    <col min="2567" max="2574" width="5.5703125" style="388" bestFit="1" customWidth="1"/>
    <col min="2575" max="2816" width="9.140625" style="388"/>
    <col min="2817" max="2817" width="3.28515625" style="388" bestFit="1" customWidth="1"/>
    <col min="2818" max="2818" width="4.28515625" style="388" bestFit="1" customWidth="1"/>
    <col min="2819" max="2819" width="14.140625" style="388" bestFit="1" customWidth="1"/>
    <col min="2820" max="2820" width="11.85546875" style="388" bestFit="1" customWidth="1"/>
    <col min="2821" max="2821" width="6.42578125" style="388" bestFit="1" customWidth="1"/>
    <col min="2822" max="2822" width="4.42578125" style="388" bestFit="1" customWidth="1"/>
    <col min="2823" max="2830" width="5.5703125" style="388" bestFit="1" customWidth="1"/>
    <col min="2831" max="3072" width="9.140625" style="388"/>
    <col min="3073" max="3073" width="3.28515625" style="388" bestFit="1" customWidth="1"/>
    <col min="3074" max="3074" width="4.28515625" style="388" bestFit="1" customWidth="1"/>
    <col min="3075" max="3075" width="14.140625" style="388" bestFit="1" customWidth="1"/>
    <col min="3076" max="3076" width="11.85546875" style="388" bestFit="1" customWidth="1"/>
    <col min="3077" max="3077" width="6.42578125" style="388" bestFit="1" customWidth="1"/>
    <col min="3078" max="3078" width="4.42578125" style="388" bestFit="1" customWidth="1"/>
    <col min="3079" max="3086" width="5.5703125" style="388" bestFit="1" customWidth="1"/>
    <col min="3087" max="3328" width="9.140625" style="388"/>
    <col min="3329" max="3329" width="3.28515625" style="388" bestFit="1" customWidth="1"/>
    <col min="3330" max="3330" width="4.28515625" style="388" bestFit="1" customWidth="1"/>
    <col min="3331" max="3331" width="14.140625" style="388" bestFit="1" customWidth="1"/>
    <col min="3332" max="3332" width="11.85546875" style="388" bestFit="1" customWidth="1"/>
    <col min="3333" max="3333" width="6.42578125" style="388" bestFit="1" customWidth="1"/>
    <col min="3334" max="3334" width="4.42578125" style="388" bestFit="1" customWidth="1"/>
    <col min="3335" max="3342" width="5.5703125" style="388" bestFit="1" customWidth="1"/>
    <col min="3343" max="3584" width="9.140625" style="388"/>
    <col min="3585" max="3585" width="3.28515625" style="388" bestFit="1" customWidth="1"/>
    <col min="3586" max="3586" width="4.28515625" style="388" bestFit="1" customWidth="1"/>
    <col min="3587" max="3587" width="14.140625" style="388" bestFit="1" customWidth="1"/>
    <col min="3588" max="3588" width="11.85546875" style="388" bestFit="1" customWidth="1"/>
    <col min="3589" max="3589" width="6.42578125" style="388" bestFit="1" customWidth="1"/>
    <col min="3590" max="3590" width="4.42578125" style="388" bestFit="1" customWidth="1"/>
    <col min="3591" max="3598" width="5.5703125" style="388" bestFit="1" customWidth="1"/>
    <col min="3599" max="3840" width="9.140625" style="388"/>
    <col min="3841" max="3841" width="3.28515625" style="388" bestFit="1" customWidth="1"/>
    <col min="3842" max="3842" width="4.28515625" style="388" bestFit="1" customWidth="1"/>
    <col min="3843" max="3843" width="14.140625" style="388" bestFit="1" customWidth="1"/>
    <col min="3844" max="3844" width="11.85546875" style="388" bestFit="1" customWidth="1"/>
    <col min="3845" max="3845" width="6.42578125" style="388" bestFit="1" customWidth="1"/>
    <col min="3846" max="3846" width="4.42578125" style="388" bestFit="1" customWidth="1"/>
    <col min="3847" max="3854" width="5.5703125" style="388" bestFit="1" customWidth="1"/>
    <col min="3855" max="4096" width="9.140625" style="388"/>
    <col min="4097" max="4097" width="3.28515625" style="388" bestFit="1" customWidth="1"/>
    <col min="4098" max="4098" width="4.28515625" style="388" bestFit="1" customWidth="1"/>
    <col min="4099" max="4099" width="14.140625" style="388" bestFit="1" customWidth="1"/>
    <col min="4100" max="4100" width="11.85546875" style="388" bestFit="1" customWidth="1"/>
    <col min="4101" max="4101" width="6.42578125" style="388" bestFit="1" customWidth="1"/>
    <col min="4102" max="4102" width="4.42578125" style="388" bestFit="1" customWidth="1"/>
    <col min="4103" max="4110" width="5.5703125" style="388" bestFit="1" customWidth="1"/>
    <col min="4111" max="4352" width="9.140625" style="388"/>
    <col min="4353" max="4353" width="3.28515625" style="388" bestFit="1" customWidth="1"/>
    <col min="4354" max="4354" width="4.28515625" style="388" bestFit="1" customWidth="1"/>
    <col min="4355" max="4355" width="14.140625" style="388" bestFit="1" customWidth="1"/>
    <col min="4356" max="4356" width="11.85546875" style="388" bestFit="1" customWidth="1"/>
    <col min="4357" max="4357" width="6.42578125" style="388" bestFit="1" customWidth="1"/>
    <col min="4358" max="4358" width="4.42578125" style="388" bestFit="1" customWidth="1"/>
    <col min="4359" max="4366" width="5.5703125" style="388" bestFit="1" customWidth="1"/>
    <col min="4367" max="4608" width="9.140625" style="388"/>
    <col min="4609" max="4609" width="3.28515625" style="388" bestFit="1" customWidth="1"/>
    <col min="4610" max="4610" width="4.28515625" style="388" bestFit="1" customWidth="1"/>
    <col min="4611" max="4611" width="14.140625" style="388" bestFit="1" customWidth="1"/>
    <col min="4612" max="4612" width="11.85546875" style="388" bestFit="1" customWidth="1"/>
    <col min="4613" max="4613" width="6.42578125" style="388" bestFit="1" customWidth="1"/>
    <col min="4614" max="4614" width="4.42578125" style="388" bestFit="1" customWidth="1"/>
    <col min="4615" max="4622" width="5.5703125" style="388" bestFit="1" customWidth="1"/>
    <col min="4623" max="4864" width="9.140625" style="388"/>
    <col min="4865" max="4865" width="3.28515625" style="388" bestFit="1" customWidth="1"/>
    <col min="4866" max="4866" width="4.28515625" style="388" bestFit="1" customWidth="1"/>
    <col min="4867" max="4867" width="14.140625" style="388" bestFit="1" customWidth="1"/>
    <col min="4868" max="4868" width="11.85546875" style="388" bestFit="1" customWidth="1"/>
    <col min="4869" max="4869" width="6.42578125" style="388" bestFit="1" customWidth="1"/>
    <col min="4870" max="4870" width="4.42578125" style="388" bestFit="1" customWidth="1"/>
    <col min="4871" max="4878" width="5.5703125" style="388" bestFit="1" customWidth="1"/>
    <col min="4879" max="5120" width="9.140625" style="388"/>
    <col min="5121" max="5121" width="3.28515625" style="388" bestFit="1" customWidth="1"/>
    <col min="5122" max="5122" width="4.28515625" style="388" bestFit="1" customWidth="1"/>
    <col min="5123" max="5123" width="14.140625" style="388" bestFit="1" customWidth="1"/>
    <col min="5124" max="5124" width="11.85546875" style="388" bestFit="1" customWidth="1"/>
    <col min="5125" max="5125" width="6.42578125" style="388" bestFit="1" customWidth="1"/>
    <col min="5126" max="5126" width="4.42578125" style="388" bestFit="1" customWidth="1"/>
    <col min="5127" max="5134" width="5.5703125" style="388" bestFit="1" customWidth="1"/>
    <col min="5135" max="5376" width="9.140625" style="388"/>
    <col min="5377" max="5377" width="3.28515625" style="388" bestFit="1" customWidth="1"/>
    <col min="5378" max="5378" width="4.28515625" style="388" bestFit="1" customWidth="1"/>
    <col min="5379" max="5379" width="14.140625" style="388" bestFit="1" customWidth="1"/>
    <col min="5380" max="5380" width="11.85546875" style="388" bestFit="1" customWidth="1"/>
    <col min="5381" max="5381" width="6.42578125" style="388" bestFit="1" customWidth="1"/>
    <col min="5382" max="5382" width="4.42578125" style="388" bestFit="1" customWidth="1"/>
    <col min="5383" max="5390" width="5.5703125" style="388" bestFit="1" customWidth="1"/>
    <col min="5391" max="5632" width="9.140625" style="388"/>
    <col min="5633" max="5633" width="3.28515625" style="388" bestFit="1" customWidth="1"/>
    <col min="5634" max="5634" width="4.28515625" style="388" bestFit="1" customWidth="1"/>
    <col min="5635" max="5635" width="14.140625" style="388" bestFit="1" customWidth="1"/>
    <col min="5636" max="5636" width="11.85546875" style="388" bestFit="1" customWidth="1"/>
    <col min="5637" max="5637" width="6.42578125" style="388" bestFit="1" customWidth="1"/>
    <col min="5638" max="5638" width="4.42578125" style="388" bestFit="1" customWidth="1"/>
    <col min="5639" max="5646" width="5.5703125" style="388" bestFit="1" customWidth="1"/>
    <col min="5647" max="5888" width="9.140625" style="388"/>
    <col min="5889" max="5889" width="3.28515625" style="388" bestFit="1" customWidth="1"/>
    <col min="5890" max="5890" width="4.28515625" style="388" bestFit="1" customWidth="1"/>
    <col min="5891" max="5891" width="14.140625" style="388" bestFit="1" customWidth="1"/>
    <col min="5892" max="5892" width="11.85546875" style="388" bestFit="1" customWidth="1"/>
    <col min="5893" max="5893" width="6.42578125" style="388" bestFit="1" customWidth="1"/>
    <col min="5894" max="5894" width="4.42578125" style="388" bestFit="1" customWidth="1"/>
    <col min="5895" max="5902" width="5.5703125" style="388" bestFit="1" customWidth="1"/>
    <col min="5903" max="6144" width="9.140625" style="388"/>
    <col min="6145" max="6145" width="3.28515625" style="388" bestFit="1" customWidth="1"/>
    <col min="6146" max="6146" width="4.28515625" style="388" bestFit="1" customWidth="1"/>
    <col min="6147" max="6147" width="14.140625" style="388" bestFit="1" customWidth="1"/>
    <col min="6148" max="6148" width="11.85546875" style="388" bestFit="1" customWidth="1"/>
    <col min="6149" max="6149" width="6.42578125" style="388" bestFit="1" customWidth="1"/>
    <col min="6150" max="6150" width="4.42578125" style="388" bestFit="1" customWidth="1"/>
    <col min="6151" max="6158" width="5.5703125" style="388" bestFit="1" customWidth="1"/>
    <col min="6159" max="6400" width="9.140625" style="388"/>
    <col min="6401" max="6401" width="3.28515625" style="388" bestFit="1" customWidth="1"/>
    <col min="6402" max="6402" width="4.28515625" style="388" bestFit="1" customWidth="1"/>
    <col min="6403" max="6403" width="14.140625" style="388" bestFit="1" customWidth="1"/>
    <col min="6404" max="6404" width="11.85546875" style="388" bestFit="1" customWidth="1"/>
    <col min="6405" max="6405" width="6.42578125" style="388" bestFit="1" customWidth="1"/>
    <col min="6406" max="6406" width="4.42578125" style="388" bestFit="1" customWidth="1"/>
    <col min="6407" max="6414" width="5.5703125" style="388" bestFit="1" customWidth="1"/>
    <col min="6415" max="6656" width="9.140625" style="388"/>
    <col min="6657" max="6657" width="3.28515625" style="388" bestFit="1" customWidth="1"/>
    <col min="6658" max="6658" width="4.28515625" style="388" bestFit="1" customWidth="1"/>
    <col min="6659" max="6659" width="14.140625" style="388" bestFit="1" customWidth="1"/>
    <col min="6660" max="6660" width="11.85546875" style="388" bestFit="1" customWidth="1"/>
    <col min="6661" max="6661" width="6.42578125" style="388" bestFit="1" customWidth="1"/>
    <col min="6662" max="6662" width="4.42578125" style="388" bestFit="1" customWidth="1"/>
    <col min="6663" max="6670" width="5.5703125" style="388" bestFit="1" customWidth="1"/>
    <col min="6671" max="6912" width="9.140625" style="388"/>
    <col min="6913" max="6913" width="3.28515625" style="388" bestFit="1" customWidth="1"/>
    <col min="6914" max="6914" width="4.28515625" style="388" bestFit="1" customWidth="1"/>
    <col min="6915" max="6915" width="14.140625" style="388" bestFit="1" customWidth="1"/>
    <col min="6916" max="6916" width="11.85546875" style="388" bestFit="1" customWidth="1"/>
    <col min="6917" max="6917" width="6.42578125" style="388" bestFit="1" customWidth="1"/>
    <col min="6918" max="6918" width="4.42578125" style="388" bestFit="1" customWidth="1"/>
    <col min="6919" max="6926" width="5.5703125" style="388" bestFit="1" customWidth="1"/>
    <col min="6927" max="7168" width="9.140625" style="388"/>
    <col min="7169" max="7169" width="3.28515625" style="388" bestFit="1" customWidth="1"/>
    <col min="7170" max="7170" width="4.28515625" style="388" bestFit="1" customWidth="1"/>
    <col min="7171" max="7171" width="14.140625" style="388" bestFit="1" customWidth="1"/>
    <col min="7172" max="7172" width="11.85546875" style="388" bestFit="1" customWidth="1"/>
    <col min="7173" max="7173" width="6.42578125" style="388" bestFit="1" customWidth="1"/>
    <col min="7174" max="7174" width="4.42578125" style="388" bestFit="1" customWidth="1"/>
    <col min="7175" max="7182" width="5.5703125" style="388" bestFit="1" customWidth="1"/>
    <col min="7183" max="7424" width="9.140625" style="388"/>
    <col min="7425" max="7425" width="3.28515625" style="388" bestFit="1" customWidth="1"/>
    <col min="7426" max="7426" width="4.28515625" style="388" bestFit="1" customWidth="1"/>
    <col min="7427" max="7427" width="14.140625" style="388" bestFit="1" customWidth="1"/>
    <col min="7428" max="7428" width="11.85546875" style="388" bestFit="1" customWidth="1"/>
    <col min="7429" max="7429" width="6.42578125" style="388" bestFit="1" customWidth="1"/>
    <col min="7430" max="7430" width="4.42578125" style="388" bestFit="1" customWidth="1"/>
    <col min="7431" max="7438" width="5.5703125" style="388" bestFit="1" customWidth="1"/>
    <col min="7439" max="7680" width="9.140625" style="388"/>
    <col min="7681" max="7681" width="3.28515625" style="388" bestFit="1" customWidth="1"/>
    <col min="7682" max="7682" width="4.28515625" style="388" bestFit="1" customWidth="1"/>
    <col min="7683" max="7683" width="14.140625" style="388" bestFit="1" customWidth="1"/>
    <col min="7684" max="7684" width="11.85546875" style="388" bestFit="1" customWidth="1"/>
    <col min="7685" max="7685" width="6.42578125" style="388" bestFit="1" customWidth="1"/>
    <col min="7686" max="7686" width="4.42578125" style="388" bestFit="1" customWidth="1"/>
    <col min="7687" max="7694" width="5.5703125" style="388" bestFit="1" customWidth="1"/>
    <col min="7695" max="7936" width="9.140625" style="388"/>
    <col min="7937" max="7937" width="3.28515625" style="388" bestFit="1" customWidth="1"/>
    <col min="7938" max="7938" width="4.28515625" style="388" bestFit="1" customWidth="1"/>
    <col min="7939" max="7939" width="14.140625" style="388" bestFit="1" customWidth="1"/>
    <col min="7940" max="7940" width="11.85546875" style="388" bestFit="1" customWidth="1"/>
    <col min="7941" max="7941" width="6.42578125" style="388" bestFit="1" customWidth="1"/>
    <col min="7942" max="7942" width="4.42578125" style="388" bestFit="1" customWidth="1"/>
    <col min="7943" max="7950" width="5.5703125" style="388" bestFit="1" customWidth="1"/>
    <col min="7951" max="8192" width="9.140625" style="388"/>
    <col min="8193" max="8193" width="3.28515625" style="388" bestFit="1" customWidth="1"/>
    <col min="8194" max="8194" width="4.28515625" style="388" bestFit="1" customWidth="1"/>
    <col min="8195" max="8195" width="14.140625" style="388" bestFit="1" customWidth="1"/>
    <col min="8196" max="8196" width="11.85546875" style="388" bestFit="1" customWidth="1"/>
    <col min="8197" max="8197" width="6.42578125" style="388" bestFit="1" customWidth="1"/>
    <col min="8198" max="8198" width="4.42578125" style="388" bestFit="1" customWidth="1"/>
    <col min="8199" max="8206" width="5.5703125" style="388" bestFit="1" customWidth="1"/>
    <col min="8207" max="8448" width="9.140625" style="388"/>
    <col min="8449" max="8449" width="3.28515625" style="388" bestFit="1" customWidth="1"/>
    <col min="8450" max="8450" width="4.28515625" style="388" bestFit="1" customWidth="1"/>
    <col min="8451" max="8451" width="14.140625" style="388" bestFit="1" customWidth="1"/>
    <col min="8452" max="8452" width="11.85546875" style="388" bestFit="1" customWidth="1"/>
    <col min="8453" max="8453" width="6.42578125" style="388" bestFit="1" customWidth="1"/>
    <col min="8454" max="8454" width="4.42578125" style="388" bestFit="1" customWidth="1"/>
    <col min="8455" max="8462" width="5.5703125" style="388" bestFit="1" customWidth="1"/>
    <col min="8463" max="8704" width="9.140625" style="388"/>
    <col min="8705" max="8705" width="3.28515625" style="388" bestFit="1" customWidth="1"/>
    <col min="8706" max="8706" width="4.28515625" style="388" bestFit="1" customWidth="1"/>
    <col min="8707" max="8707" width="14.140625" style="388" bestFit="1" customWidth="1"/>
    <col min="8708" max="8708" width="11.85546875" style="388" bestFit="1" customWidth="1"/>
    <col min="8709" max="8709" width="6.42578125" style="388" bestFit="1" customWidth="1"/>
    <col min="8710" max="8710" width="4.42578125" style="388" bestFit="1" customWidth="1"/>
    <col min="8711" max="8718" width="5.5703125" style="388" bestFit="1" customWidth="1"/>
    <col min="8719" max="8960" width="9.140625" style="388"/>
    <col min="8961" max="8961" width="3.28515625" style="388" bestFit="1" customWidth="1"/>
    <col min="8962" max="8962" width="4.28515625" style="388" bestFit="1" customWidth="1"/>
    <col min="8963" max="8963" width="14.140625" style="388" bestFit="1" customWidth="1"/>
    <col min="8964" max="8964" width="11.85546875" style="388" bestFit="1" customWidth="1"/>
    <col min="8965" max="8965" width="6.42578125" style="388" bestFit="1" customWidth="1"/>
    <col min="8966" max="8966" width="4.42578125" style="388" bestFit="1" customWidth="1"/>
    <col min="8967" max="8974" width="5.5703125" style="388" bestFit="1" customWidth="1"/>
    <col min="8975" max="9216" width="9.140625" style="388"/>
    <col min="9217" max="9217" width="3.28515625" style="388" bestFit="1" customWidth="1"/>
    <col min="9218" max="9218" width="4.28515625" style="388" bestFit="1" customWidth="1"/>
    <col min="9219" max="9219" width="14.140625" style="388" bestFit="1" customWidth="1"/>
    <col min="9220" max="9220" width="11.85546875" style="388" bestFit="1" customWidth="1"/>
    <col min="9221" max="9221" width="6.42578125" style="388" bestFit="1" customWidth="1"/>
    <col min="9222" max="9222" width="4.42578125" style="388" bestFit="1" customWidth="1"/>
    <col min="9223" max="9230" width="5.5703125" style="388" bestFit="1" customWidth="1"/>
    <col min="9231" max="9472" width="9.140625" style="388"/>
    <col min="9473" max="9473" width="3.28515625" style="388" bestFit="1" customWidth="1"/>
    <col min="9474" max="9474" width="4.28515625" style="388" bestFit="1" customWidth="1"/>
    <col min="9475" max="9475" width="14.140625" style="388" bestFit="1" customWidth="1"/>
    <col min="9476" max="9476" width="11.85546875" style="388" bestFit="1" customWidth="1"/>
    <col min="9477" max="9477" width="6.42578125" style="388" bestFit="1" customWidth="1"/>
    <col min="9478" max="9478" width="4.42578125" style="388" bestFit="1" customWidth="1"/>
    <col min="9479" max="9486" width="5.5703125" style="388" bestFit="1" customWidth="1"/>
    <col min="9487" max="9728" width="9.140625" style="388"/>
    <col min="9729" max="9729" width="3.28515625" style="388" bestFit="1" customWidth="1"/>
    <col min="9730" max="9730" width="4.28515625" style="388" bestFit="1" customWidth="1"/>
    <col min="9731" max="9731" width="14.140625" style="388" bestFit="1" customWidth="1"/>
    <col min="9732" max="9732" width="11.85546875" style="388" bestFit="1" customWidth="1"/>
    <col min="9733" max="9733" width="6.42578125" style="388" bestFit="1" customWidth="1"/>
    <col min="9734" max="9734" width="4.42578125" style="388" bestFit="1" customWidth="1"/>
    <col min="9735" max="9742" width="5.5703125" style="388" bestFit="1" customWidth="1"/>
    <col min="9743" max="9984" width="9.140625" style="388"/>
    <col min="9985" max="9985" width="3.28515625" style="388" bestFit="1" customWidth="1"/>
    <col min="9986" max="9986" width="4.28515625" style="388" bestFit="1" customWidth="1"/>
    <col min="9987" max="9987" width="14.140625" style="388" bestFit="1" customWidth="1"/>
    <col min="9988" max="9988" width="11.85546875" style="388" bestFit="1" customWidth="1"/>
    <col min="9989" max="9989" width="6.42578125" style="388" bestFit="1" customWidth="1"/>
    <col min="9990" max="9990" width="4.42578125" style="388" bestFit="1" customWidth="1"/>
    <col min="9991" max="9998" width="5.5703125" style="388" bestFit="1" customWidth="1"/>
    <col min="9999" max="10240" width="9.140625" style="388"/>
    <col min="10241" max="10241" width="3.28515625" style="388" bestFit="1" customWidth="1"/>
    <col min="10242" max="10242" width="4.28515625" style="388" bestFit="1" customWidth="1"/>
    <col min="10243" max="10243" width="14.140625" style="388" bestFit="1" customWidth="1"/>
    <col min="10244" max="10244" width="11.85546875" style="388" bestFit="1" customWidth="1"/>
    <col min="10245" max="10245" width="6.42578125" style="388" bestFit="1" customWidth="1"/>
    <col min="10246" max="10246" width="4.42578125" style="388" bestFit="1" customWidth="1"/>
    <col min="10247" max="10254" width="5.5703125" style="388" bestFit="1" customWidth="1"/>
    <col min="10255" max="10496" width="9.140625" style="388"/>
    <col min="10497" max="10497" width="3.28515625" style="388" bestFit="1" customWidth="1"/>
    <col min="10498" max="10498" width="4.28515625" style="388" bestFit="1" customWidth="1"/>
    <col min="10499" max="10499" width="14.140625" style="388" bestFit="1" customWidth="1"/>
    <col min="10500" max="10500" width="11.85546875" style="388" bestFit="1" customWidth="1"/>
    <col min="10501" max="10501" width="6.42578125" style="388" bestFit="1" customWidth="1"/>
    <col min="10502" max="10502" width="4.42578125" style="388" bestFit="1" customWidth="1"/>
    <col min="10503" max="10510" width="5.5703125" style="388" bestFit="1" customWidth="1"/>
    <col min="10511" max="10752" width="9.140625" style="388"/>
    <col min="10753" max="10753" width="3.28515625" style="388" bestFit="1" customWidth="1"/>
    <col min="10754" max="10754" width="4.28515625" style="388" bestFit="1" customWidth="1"/>
    <col min="10755" max="10755" width="14.140625" style="388" bestFit="1" customWidth="1"/>
    <col min="10756" max="10756" width="11.85546875" style="388" bestFit="1" customWidth="1"/>
    <col min="10757" max="10757" width="6.42578125" style="388" bestFit="1" customWidth="1"/>
    <col min="10758" max="10758" width="4.42578125" style="388" bestFit="1" customWidth="1"/>
    <col min="10759" max="10766" width="5.5703125" style="388" bestFit="1" customWidth="1"/>
    <col min="10767" max="11008" width="9.140625" style="388"/>
    <col min="11009" max="11009" width="3.28515625" style="388" bestFit="1" customWidth="1"/>
    <col min="11010" max="11010" width="4.28515625" style="388" bestFit="1" customWidth="1"/>
    <col min="11011" max="11011" width="14.140625" style="388" bestFit="1" customWidth="1"/>
    <col min="11012" max="11012" width="11.85546875" style="388" bestFit="1" customWidth="1"/>
    <col min="11013" max="11013" width="6.42578125" style="388" bestFit="1" customWidth="1"/>
    <col min="11014" max="11014" width="4.42578125" style="388" bestFit="1" customWidth="1"/>
    <col min="11015" max="11022" width="5.5703125" style="388" bestFit="1" customWidth="1"/>
    <col min="11023" max="11264" width="9.140625" style="388"/>
    <col min="11265" max="11265" width="3.28515625" style="388" bestFit="1" customWidth="1"/>
    <col min="11266" max="11266" width="4.28515625" style="388" bestFit="1" customWidth="1"/>
    <col min="11267" max="11267" width="14.140625" style="388" bestFit="1" customWidth="1"/>
    <col min="11268" max="11268" width="11.85546875" style="388" bestFit="1" customWidth="1"/>
    <col min="11269" max="11269" width="6.42578125" style="388" bestFit="1" customWidth="1"/>
    <col min="11270" max="11270" width="4.42578125" style="388" bestFit="1" customWidth="1"/>
    <col min="11271" max="11278" width="5.5703125" style="388" bestFit="1" customWidth="1"/>
    <col min="11279" max="11520" width="9.140625" style="388"/>
    <col min="11521" max="11521" width="3.28515625" style="388" bestFit="1" customWidth="1"/>
    <col min="11522" max="11522" width="4.28515625" style="388" bestFit="1" customWidth="1"/>
    <col min="11523" max="11523" width="14.140625" style="388" bestFit="1" customWidth="1"/>
    <col min="11524" max="11524" width="11.85546875" style="388" bestFit="1" customWidth="1"/>
    <col min="11525" max="11525" width="6.42578125" style="388" bestFit="1" customWidth="1"/>
    <col min="11526" max="11526" width="4.42578125" style="388" bestFit="1" customWidth="1"/>
    <col min="11527" max="11534" width="5.5703125" style="388" bestFit="1" customWidth="1"/>
    <col min="11535" max="11776" width="9.140625" style="388"/>
    <col min="11777" max="11777" width="3.28515625" style="388" bestFit="1" customWidth="1"/>
    <col min="11778" max="11778" width="4.28515625" style="388" bestFit="1" customWidth="1"/>
    <col min="11779" max="11779" width="14.140625" style="388" bestFit="1" customWidth="1"/>
    <col min="11780" max="11780" width="11.85546875" style="388" bestFit="1" customWidth="1"/>
    <col min="11781" max="11781" width="6.42578125" style="388" bestFit="1" customWidth="1"/>
    <col min="11782" max="11782" width="4.42578125" style="388" bestFit="1" customWidth="1"/>
    <col min="11783" max="11790" width="5.5703125" style="388" bestFit="1" customWidth="1"/>
    <col min="11791" max="12032" width="9.140625" style="388"/>
    <col min="12033" max="12033" width="3.28515625" style="388" bestFit="1" customWidth="1"/>
    <col min="12034" max="12034" width="4.28515625" style="388" bestFit="1" customWidth="1"/>
    <col min="12035" max="12035" width="14.140625" style="388" bestFit="1" customWidth="1"/>
    <col min="12036" max="12036" width="11.85546875" style="388" bestFit="1" customWidth="1"/>
    <col min="12037" max="12037" width="6.42578125" style="388" bestFit="1" customWidth="1"/>
    <col min="12038" max="12038" width="4.42578125" style="388" bestFit="1" customWidth="1"/>
    <col min="12039" max="12046" width="5.5703125" style="388" bestFit="1" customWidth="1"/>
    <col min="12047" max="12288" width="9.140625" style="388"/>
    <col min="12289" max="12289" width="3.28515625" style="388" bestFit="1" customWidth="1"/>
    <col min="12290" max="12290" width="4.28515625" style="388" bestFit="1" customWidth="1"/>
    <col min="12291" max="12291" width="14.140625" style="388" bestFit="1" customWidth="1"/>
    <col min="12292" max="12292" width="11.85546875" style="388" bestFit="1" customWidth="1"/>
    <col min="12293" max="12293" width="6.42578125" style="388" bestFit="1" customWidth="1"/>
    <col min="12294" max="12294" width="4.42578125" style="388" bestFit="1" customWidth="1"/>
    <col min="12295" max="12302" width="5.5703125" style="388" bestFit="1" customWidth="1"/>
    <col min="12303" max="12544" width="9.140625" style="388"/>
    <col min="12545" max="12545" width="3.28515625" style="388" bestFit="1" customWidth="1"/>
    <col min="12546" max="12546" width="4.28515625" style="388" bestFit="1" customWidth="1"/>
    <col min="12547" max="12547" width="14.140625" style="388" bestFit="1" customWidth="1"/>
    <col min="12548" max="12548" width="11.85546875" style="388" bestFit="1" customWidth="1"/>
    <col min="12549" max="12549" width="6.42578125" style="388" bestFit="1" customWidth="1"/>
    <col min="12550" max="12550" width="4.42578125" style="388" bestFit="1" customWidth="1"/>
    <col min="12551" max="12558" width="5.5703125" style="388" bestFit="1" customWidth="1"/>
    <col min="12559" max="12800" width="9.140625" style="388"/>
    <col min="12801" max="12801" width="3.28515625" style="388" bestFit="1" customWidth="1"/>
    <col min="12802" max="12802" width="4.28515625" style="388" bestFit="1" customWidth="1"/>
    <col min="12803" max="12803" width="14.140625" style="388" bestFit="1" customWidth="1"/>
    <col min="12804" max="12804" width="11.85546875" style="388" bestFit="1" customWidth="1"/>
    <col min="12805" max="12805" width="6.42578125" style="388" bestFit="1" customWidth="1"/>
    <col min="12806" max="12806" width="4.42578125" style="388" bestFit="1" customWidth="1"/>
    <col min="12807" max="12814" width="5.5703125" style="388" bestFit="1" customWidth="1"/>
    <col min="12815" max="13056" width="9.140625" style="388"/>
    <col min="13057" max="13057" width="3.28515625" style="388" bestFit="1" customWidth="1"/>
    <col min="13058" max="13058" width="4.28515625" style="388" bestFit="1" customWidth="1"/>
    <col min="13059" max="13059" width="14.140625" style="388" bestFit="1" customWidth="1"/>
    <col min="13060" max="13060" width="11.85546875" style="388" bestFit="1" customWidth="1"/>
    <col min="13061" max="13061" width="6.42578125" style="388" bestFit="1" customWidth="1"/>
    <col min="13062" max="13062" width="4.42578125" style="388" bestFit="1" customWidth="1"/>
    <col min="13063" max="13070" width="5.5703125" style="388" bestFit="1" customWidth="1"/>
    <col min="13071" max="13312" width="9.140625" style="388"/>
    <col min="13313" max="13313" width="3.28515625" style="388" bestFit="1" customWidth="1"/>
    <col min="13314" max="13314" width="4.28515625" style="388" bestFit="1" customWidth="1"/>
    <col min="13315" max="13315" width="14.140625" style="388" bestFit="1" customWidth="1"/>
    <col min="13316" max="13316" width="11.85546875" style="388" bestFit="1" customWidth="1"/>
    <col min="13317" max="13317" width="6.42578125" style="388" bestFit="1" customWidth="1"/>
    <col min="13318" max="13318" width="4.42578125" style="388" bestFit="1" customWidth="1"/>
    <col min="13319" max="13326" width="5.5703125" style="388" bestFit="1" customWidth="1"/>
    <col min="13327" max="13568" width="9.140625" style="388"/>
    <col min="13569" max="13569" width="3.28515625" style="388" bestFit="1" customWidth="1"/>
    <col min="13570" max="13570" width="4.28515625" style="388" bestFit="1" customWidth="1"/>
    <col min="13571" max="13571" width="14.140625" style="388" bestFit="1" customWidth="1"/>
    <col min="13572" max="13572" width="11.85546875" style="388" bestFit="1" customWidth="1"/>
    <col min="13573" max="13573" width="6.42578125" style="388" bestFit="1" customWidth="1"/>
    <col min="13574" max="13574" width="4.42578125" style="388" bestFit="1" customWidth="1"/>
    <col min="13575" max="13582" width="5.5703125" style="388" bestFit="1" customWidth="1"/>
    <col min="13583" max="13824" width="9.140625" style="388"/>
    <col min="13825" max="13825" width="3.28515625" style="388" bestFit="1" customWidth="1"/>
    <col min="13826" max="13826" width="4.28515625" style="388" bestFit="1" customWidth="1"/>
    <col min="13827" max="13827" width="14.140625" style="388" bestFit="1" customWidth="1"/>
    <col min="13828" max="13828" width="11.85546875" style="388" bestFit="1" customWidth="1"/>
    <col min="13829" max="13829" width="6.42578125" style="388" bestFit="1" customWidth="1"/>
    <col min="13830" max="13830" width="4.42578125" style="388" bestFit="1" customWidth="1"/>
    <col min="13831" max="13838" width="5.5703125" style="388" bestFit="1" customWidth="1"/>
    <col min="13839" max="14080" width="9.140625" style="388"/>
    <col min="14081" max="14081" width="3.28515625" style="388" bestFit="1" customWidth="1"/>
    <col min="14082" max="14082" width="4.28515625" style="388" bestFit="1" customWidth="1"/>
    <col min="14083" max="14083" width="14.140625" style="388" bestFit="1" customWidth="1"/>
    <col min="14084" max="14084" width="11.85546875" style="388" bestFit="1" customWidth="1"/>
    <col min="14085" max="14085" width="6.42578125" style="388" bestFit="1" customWidth="1"/>
    <col min="14086" max="14086" width="4.42578125" style="388" bestFit="1" customWidth="1"/>
    <col min="14087" max="14094" width="5.5703125" style="388" bestFit="1" customWidth="1"/>
    <col min="14095" max="14336" width="9.140625" style="388"/>
    <col min="14337" max="14337" width="3.28515625" style="388" bestFit="1" customWidth="1"/>
    <col min="14338" max="14338" width="4.28515625" style="388" bestFit="1" customWidth="1"/>
    <col min="14339" max="14339" width="14.140625" style="388" bestFit="1" customWidth="1"/>
    <col min="14340" max="14340" width="11.85546875" style="388" bestFit="1" customWidth="1"/>
    <col min="14341" max="14341" width="6.42578125" style="388" bestFit="1" customWidth="1"/>
    <col min="14342" max="14342" width="4.42578125" style="388" bestFit="1" customWidth="1"/>
    <col min="14343" max="14350" width="5.5703125" style="388" bestFit="1" customWidth="1"/>
    <col min="14351" max="14592" width="9.140625" style="388"/>
    <col min="14593" max="14593" width="3.28515625" style="388" bestFit="1" customWidth="1"/>
    <col min="14594" max="14594" width="4.28515625" style="388" bestFit="1" customWidth="1"/>
    <col min="14595" max="14595" width="14.140625" style="388" bestFit="1" customWidth="1"/>
    <col min="14596" max="14596" width="11.85546875" style="388" bestFit="1" customWidth="1"/>
    <col min="14597" max="14597" width="6.42578125" style="388" bestFit="1" customWidth="1"/>
    <col min="14598" max="14598" width="4.42578125" style="388" bestFit="1" customWidth="1"/>
    <col min="14599" max="14606" width="5.5703125" style="388" bestFit="1" customWidth="1"/>
    <col min="14607" max="14848" width="9.140625" style="388"/>
    <col min="14849" max="14849" width="3.28515625" style="388" bestFit="1" customWidth="1"/>
    <col min="14850" max="14850" width="4.28515625" style="388" bestFit="1" customWidth="1"/>
    <col min="14851" max="14851" width="14.140625" style="388" bestFit="1" customWidth="1"/>
    <col min="14852" max="14852" width="11.85546875" style="388" bestFit="1" customWidth="1"/>
    <col min="14853" max="14853" width="6.42578125" style="388" bestFit="1" customWidth="1"/>
    <col min="14854" max="14854" width="4.42578125" style="388" bestFit="1" customWidth="1"/>
    <col min="14855" max="14862" width="5.5703125" style="388" bestFit="1" customWidth="1"/>
    <col min="14863" max="15104" width="9.140625" style="388"/>
    <col min="15105" max="15105" width="3.28515625" style="388" bestFit="1" customWidth="1"/>
    <col min="15106" max="15106" width="4.28515625" style="388" bestFit="1" customWidth="1"/>
    <col min="15107" max="15107" width="14.140625" style="388" bestFit="1" customWidth="1"/>
    <col min="15108" max="15108" width="11.85546875" style="388" bestFit="1" customWidth="1"/>
    <col min="15109" max="15109" width="6.42578125" style="388" bestFit="1" customWidth="1"/>
    <col min="15110" max="15110" width="4.42578125" style="388" bestFit="1" customWidth="1"/>
    <col min="15111" max="15118" width="5.5703125" style="388" bestFit="1" customWidth="1"/>
    <col min="15119" max="15360" width="9.140625" style="388"/>
    <col min="15361" max="15361" width="3.28515625" style="388" bestFit="1" customWidth="1"/>
    <col min="15362" max="15362" width="4.28515625" style="388" bestFit="1" customWidth="1"/>
    <col min="15363" max="15363" width="14.140625" style="388" bestFit="1" customWidth="1"/>
    <col min="15364" max="15364" width="11.85546875" style="388" bestFit="1" customWidth="1"/>
    <col min="15365" max="15365" width="6.42578125" style="388" bestFit="1" customWidth="1"/>
    <col min="15366" max="15366" width="4.42578125" style="388" bestFit="1" customWidth="1"/>
    <col min="15367" max="15374" width="5.5703125" style="388" bestFit="1" customWidth="1"/>
    <col min="15375" max="15616" width="9.140625" style="388"/>
    <col min="15617" max="15617" width="3.28515625" style="388" bestFit="1" customWidth="1"/>
    <col min="15618" max="15618" width="4.28515625" style="388" bestFit="1" customWidth="1"/>
    <col min="15619" max="15619" width="14.140625" style="388" bestFit="1" customWidth="1"/>
    <col min="15620" max="15620" width="11.85546875" style="388" bestFit="1" customWidth="1"/>
    <col min="15621" max="15621" width="6.42578125" style="388" bestFit="1" customWidth="1"/>
    <col min="15622" max="15622" width="4.42578125" style="388" bestFit="1" customWidth="1"/>
    <col min="15623" max="15630" width="5.5703125" style="388" bestFit="1" customWidth="1"/>
    <col min="15631" max="15872" width="9.140625" style="388"/>
    <col min="15873" max="15873" width="3.28515625" style="388" bestFit="1" customWidth="1"/>
    <col min="15874" max="15874" width="4.28515625" style="388" bestFit="1" customWidth="1"/>
    <col min="15875" max="15875" width="14.140625" style="388" bestFit="1" customWidth="1"/>
    <col min="15876" max="15876" width="11.85546875" style="388" bestFit="1" customWidth="1"/>
    <col min="15877" max="15877" width="6.42578125" style="388" bestFit="1" customWidth="1"/>
    <col min="15878" max="15878" width="4.42578125" style="388" bestFit="1" customWidth="1"/>
    <col min="15879" max="15886" width="5.5703125" style="388" bestFit="1" customWidth="1"/>
    <col min="15887" max="16128" width="9.140625" style="388"/>
    <col min="16129" max="16129" width="3.28515625" style="388" bestFit="1" customWidth="1"/>
    <col min="16130" max="16130" width="4.28515625" style="388" bestFit="1" customWidth="1"/>
    <col min="16131" max="16131" width="14.140625" style="388" bestFit="1" customWidth="1"/>
    <col min="16132" max="16132" width="11.85546875" style="388" bestFit="1" customWidth="1"/>
    <col min="16133" max="16133" width="6.42578125" style="388" bestFit="1" customWidth="1"/>
    <col min="16134" max="16134" width="4.42578125" style="388" bestFit="1" customWidth="1"/>
    <col min="16135" max="16142" width="5.5703125" style="388" bestFit="1" customWidth="1"/>
    <col min="16143" max="16384" width="9.140625" style="388"/>
  </cols>
  <sheetData>
    <row r="1" spans="1:14">
      <c r="A1" s="648" t="s">
        <v>4079</v>
      </c>
      <c r="B1" s="648" t="s">
        <v>3669</v>
      </c>
      <c r="C1" s="648" t="s">
        <v>4080</v>
      </c>
      <c r="D1" s="648" t="s">
        <v>4081</v>
      </c>
      <c r="E1" s="648" t="s">
        <v>3670</v>
      </c>
      <c r="F1" s="648" t="s">
        <v>4082</v>
      </c>
      <c r="G1" s="649" t="s">
        <v>26</v>
      </c>
      <c r="H1" s="649" t="s">
        <v>27</v>
      </c>
      <c r="I1" s="649" t="s">
        <v>12</v>
      </c>
      <c r="J1" s="649" t="s">
        <v>13</v>
      </c>
      <c r="K1" s="649" t="s">
        <v>28</v>
      </c>
      <c r="L1" s="649" t="s">
        <v>29</v>
      </c>
      <c r="M1" s="649" t="s">
        <v>30</v>
      </c>
      <c r="N1" s="649" t="s">
        <v>31</v>
      </c>
    </row>
    <row r="2" spans="1:14">
      <c r="A2" s="186" t="s">
        <v>34</v>
      </c>
      <c r="B2" s="186" t="s">
        <v>3672</v>
      </c>
      <c r="C2" s="186" t="s">
        <v>8508</v>
      </c>
      <c r="D2" s="186" t="s">
        <v>3699</v>
      </c>
      <c r="E2" s="186" t="s">
        <v>3678</v>
      </c>
      <c r="F2" s="186" t="s">
        <v>3673</v>
      </c>
      <c r="H2" s="185">
        <v>5</v>
      </c>
      <c r="J2" s="185">
        <v>5</v>
      </c>
    </row>
    <row r="3" spans="1:14">
      <c r="A3" s="186" t="s">
        <v>34</v>
      </c>
      <c r="B3" s="186" t="s">
        <v>3672</v>
      </c>
      <c r="C3" s="186" t="s">
        <v>11056</v>
      </c>
      <c r="D3" s="186" t="s">
        <v>8751</v>
      </c>
      <c r="E3" s="186" t="s">
        <v>3678</v>
      </c>
      <c r="F3" s="186" t="s">
        <v>3673</v>
      </c>
      <c r="L3" s="185">
        <v>4</v>
      </c>
      <c r="M3" s="185">
        <v>4</v>
      </c>
      <c r="N3" s="185">
        <v>4</v>
      </c>
    </row>
    <row r="4" spans="1:14">
      <c r="A4" s="186" t="s">
        <v>34</v>
      </c>
      <c r="B4" s="186" t="s">
        <v>3672</v>
      </c>
      <c r="C4" s="186" t="s">
        <v>8509</v>
      </c>
      <c r="D4" s="186" t="s">
        <v>8510</v>
      </c>
      <c r="E4" s="186" t="s">
        <v>3675</v>
      </c>
      <c r="F4" s="186" t="s">
        <v>3673</v>
      </c>
      <c r="I4" s="185">
        <v>4</v>
      </c>
      <c r="J4" s="185">
        <v>4</v>
      </c>
      <c r="K4" s="185">
        <v>3</v>
      </c>
    </row>
    <row r="5" spans="1:14">
      <c r="A5" s="186" t="s">
        <v>34</v>
      </c>
      <c r="B5" s="186" t="s">
        <v>3672</v>
      </c>
      <c r="C5" s="186" t="s">
        <v>8513</v>
      </c>
      <c r="D5" s="186" t="s">
        <v>3677</v>
      </c>
      <c r="E5" s="186" t="s">
        <v>3675</v>
      </c>
      <c r="F5" s="186" t="s">
        <v>3673</v>
      </c>
      <c r="H5" s="185">
        <v>3</v>
      </c>
    </row>
    <row r="6" spans="1:14">
      <c r="A6" s="186" t="s">
        <v>34</v>
      </c>
      <c r="B6" s="186" t="s">
        <v>3672</v>
      </c>
      <c r="C6" s="186" t="s">
        <v>8515</v>
      </c>
      <c r="D6" s="186" t="s">
        <v>8516</v>
      </c>
      <c r="E6" s="186" t="s">
        <v>3675</v>
      </c>
      <c r="F6" s="186" t="s">
        <v>3673</v>
      </c>
      <c r="L6" s="185">
        <v>2</v>
      </c>
      <c r="M6" s="185">
        <v>2</v>
      </c>
      <c r="N6" s="185">
        <v>2</v>
      </c>
    </row>
    <row r="7" spans="1:14">
      <c r="A7" s="186" t="s">
        <v>34</v>
      </c>
      <c r="B7" s="186" t="s">
        <v>3672</v>
      </c>
      <c r="C7" s="186" t="s">
        <v>8521</v>
      </c>
      <c r="D7" s="186" t="s">
        <v>3682</v>
      </c>
      <c r="E7" s="186" t="s">
        <v>3675</v>
      </c>
      <c r="F7" s="186" t="s">
        <v>3673</v>
      </c>
      <c r="L7" s="185">
        <v>3</v>
      </c>
      <c r="M7" s="185" t="s">
        <v>3701</v>
      </c>
      <c r="N7" s="185">
        <v>3</v>
      </c>
    </row>
    <row r="8" spans="1:14">
      <c r="A8" s="186" t="s">
        <v>34</v>
      </c>
      <c r="B8" s="186" t="s">
        <v>3672</v>
      </c>
      <c r="C8" s="186" t="s">
        <v>8522</v>
      </c>
      <c r="D8" s="186" t="s">
        <v>8523</v>
      </c>
      <c r="E8" s="186" t="s">
        <v>3675</v>
      </c>
      <c r="F8" s="186" t="s">
        <v>3673</v>
      </c>
      <c r="G8" s="185">
        <v>3</v>
      </c>
      <c r="H8" s="185">
        <v>4</v>
      </c>
    </row>
    <row r="9" spans="1:14">
      <c r="A9" s="186" t="s">
        <v>34</v>
      </c>
      <c r="B9" s="186" t="s">
        <v>3672</v>
      </c>
      <c r="C9" s="186" t="s">
        <v>8522</v>
      </c>
      <c r="D9" s="186" t="s">
        <v>11057</v>
      </c>
      <c r="E9" s="186" t="s">
        <v>3674</v>
      </c>
      <c r="F9" s="186" t="s">
        <v>3673</v>
      </c>
      <c r="H9" s="185">
        <v>4</v>
      </c>
      <c r="I9" s="185">
        <v>4</v>
      </c>
    </row>
    <row r="10" spans="1:14">
      <c r="A10" s="186" t="s">
        <v>34</v>
      </c>
      <c r="B10" s="186" t="s">
        <v>3672</v>
      </c>
      <c r="C10" s="186" t="s">
        <v>8524</v>
      </c>
      <c r="D10" s="186" t="s">
        <v>8525</v>
      </c>
      <c r="E10" s="186" t="s">
        <v>3723</v>
      </c>
      <c r="F10" s="186" t="s">
        <v>3673</v>
      </c>
      <c r="K10" s="185">
        <v>3</v>
      </c>
    </row>
    <row r="11" spans="1:14">
      <c r="A11" s="186" t="s">
        <v>34</v>
      </c>
      <c r="B11" s="186" t="s">
        <v>3672</v>
      </c>
      <c r="C11" s="186" t="s">
        <v>8526</v>
      </c>
      <c r="D11" s="186" t="s">
        <v>8527</v>
      </c>
      <c r="E11" s="186" t="s">
        <v>3675</v>
      </c>
      <c r="F11" s="186" t="s">
        <v>3673</v>
      </c>
      <c r="H11" s="185">
        <v>4</v>
      </c>
      <c r="L11" s="185" t="s">
        <v>3701</v>
      </c>
    </row>
    <row r="12" spans="1:14">
      <c r="A12" s="186" t="s">
        <v>34</v>
      </c>
      <c r="B12" s="186" t="s">
        <v>3672</v>
      </c>
      <c r="C12" s="186" t="s">
        <v>11058</v>
      </c>
      <c r="D12" s="186" t="s">
        <v>11059</v>
      </c>
      <c r="E12" s="186" t="s">
        <v>3675</v>
      </c>
      <c r="F12" s="186" t="s">
        <v>3673</v>
      </c>
      <c r="M12" s="185" t="s">
        <v>3701</v>
      </c>
    </row>
    <row r="13" spans="1:14">
      <c r="A13" s="186" t="s">
        <v>34</v>
      </c>
      <c r="B13" s="186" t="s">
        <v>3672</v>
      </c>
      <c r="C13" s="186" t="s">
        <v>8599</v>
      </c>
      <c r="D13" s="186" t="s">
        <v>9030</v>
      </c>
      <c r="E13" s="186" t="s">
        <v>3675</v>
      </c>
      <c r="F13" s="186" t="s">
        <v>3673</v>
      </c>
      <c r="J13" s="185">
        <v>4</v>
      </c>
      <c r="L13" s="185">
        <v>5</v>
      </c>
    </row>
    <row r="14" spans="1:14">
      <c r="A14" s="186" t="s">
        <v>34</v>
      </c>
      <c r="B14" s="186" t="s">
        <v>3672</v>
      </c>
      <c r="C14" s="186" t="s">
        <v>9112</v>
      </c>
      <c r="D14" s="186" t="s">
        <v>8675</v>
      </c>
      <c r="E14" s="186" t="s">
        <v>3675</v>
      </c>
      <c r="F14" s="186" t="s">
        <v>3673</v>
      </c>
      <c r="I14" s="185">
        <v>4</v>
      </c>
      <c r="J14" s="185" t="s">
        <v>3701</v>
      </c>
      <c r="L14" s="185">
        <v>4</v>
      </c>
      <c r="N14" s="185">
        <v>4</v>
      </c>
    </row>
    <row r="15" spans="1:14">
      <c r="A15" s="186" t="s">
        <v>34</v>
      </c>
      <c r="B15" s="186" t="s">
        <v>3672</v>
      </c>
      <c r="C15" s="186" t="s">
        <v>9116</v>
      </c>
      <c r="D15" s="186" t="s">
        <v>9117</v>
      </c>
      <c r="E15" s="186" t="s">
        <v>3674</v>
      </c>
      <c r="F15" s="186" t="s">
        <v>3673</v>
      </c>
      <c r="L15" s="185">
        <v>3</v>
      </c>
      <c r="M15" s="185">
        <v>3</v>
      </c>
      <c r="N15" s="185">
        <v>3</v>
      </c>
    </row>
    <row r="16" spans="1:14">
      <c r="A16" s="186" t="s">
        <v>34</v>
      </c>
      <c r="B16" s="186" t="s">
        <v>3672</v>
      </c>
      <c r="C16" s="186" t="s">
        <v>8530</v>
      </c>
      <c r="D16" s="186" t="s">
        <v>8531</v>
      </c>
      <c r="E16" s="186" t="s">
        <v>3675</v>
      </c>
      <c r="F16" s="186" t="s">
        <v>3673</v>
      </c>
      <c r="L16" s="185">
        <v>3</v>
      </c>
      <c r="M16" s="185">
        <v>3</v>
      </c>
      <c r="N16" s="185">
        <v>3</v>
      </c>
    </row>
    <row r="17" spans="1:14">
      <c r="A17" s="186" t="s">
        <v>34</v>
      </c>
      <c r="B17" s="186" t="s">
        <v>3672</v>
      </c>
      <c r="C17" s="186" t="s">
        <v>8532</v>
      </c>
      <c r="D17" s="186" t="s">
        <v>8533</v>
      </c>
      <c r="E17" s="186" t="s">
        <v>3678</v>
      </c>
      <c r="F17" s="186" t="s">
        <v>3673</v>
      </c>
      <c r="N17" s="185">
        <v>4</v>
      </c>
    </row>
    <row r="18" spans="1:14">
      <c r="A18" s="186" t="s">
        <v>34</v>
      </c>
      <c r="B18" s="186" t="s">
        <v>3672</v>
      </c>
      <c r="C18" s="186" t="s">
        <v>9646</v>
      </c>
      <c r="D18" s="186" t="s">
        <v>3688</v>
      </c>
      <c r="E18" s="186" t="s">
        <v>3674</v>
      </c>
      <c r="F18" s="186" t="s">
        <v>3673</v>
      </c>
      <c r="I18" s="185">
        <v>3</v>
      </c>
    </row>
    <row r="19" spans="1:14">
      <c r="A19" s="186" t="s">
        <v>34</v>
      </c>
      <c r="B19" s="186" t="s">
        <v>3672</v>
      </c>
      <c r="C19" s="186" t="s">
        <v>8534</v>
      </c>
      <c r="D19" s="186" t="s">
        <v>8535</v>
      </c>
      <c r="E19" s="186" t="s">
        <v>3723</v>
      </c>
      <c r="F19" s="186" t="s">
        <v>3673</v>
      </c>
      <c r="I19" s="185">
        <v>2</v>
      </c>
      <c r="K19" s="185">
        <v>4</v>
      </c>
    </row>
    <row r="20" spans="1:14">
      <c r="A20" s="186" t="s">
        <v>34</v>
      </c>
      <c r="B20" s="186" t="s">
        <v>3672</v>
      </c>
      <c r="C20" s="186" t="s">
        <v>8536</v>
      </c>
      <c r="D20" s="186" t="s">
        <v>8537</v>
      </c>
      <c r="E20" s="186" t="s">
        <v>3675</v>
      </c>
      <c r="F20" s="186" t="s">
        <v>3673</v>
      </c>
      <c r="G20" s="185">
        <v>4</v>
      </c>
    </row>
    <row r="21" spans="1:14">
      <c r="A21" s="186" t="s">
        <v>34</v>
      </c>
      <c r="B21" s="186" t="s">
        <v>3672</v>
      </c>
      <c r="C21" s="186" t="s">
        <v>9440</v>
      </c>
      <c r="D21" s="186" t="s">
        <v>9379</v>
      </c>
      <c r="E21" s="186" t="s">
        <v>3674</v>
      </c>
      <c r="F21" s="186" t="s">
        <v>3673</v>
      </c>
      <c r="L21" s="185">
        <v>4</v>
      </c>
      <c r="N21" s="185">
        <v>4</v>
      </c>
    </row>
    <row r="22" spans="1:14">
      <c r="A22" s="186" t="s">
        <v>34</v>
      </c>
      <c r="B22" s="186" t="s">
        <v>3672</v>
      </c>
      <c r="C22" s="186" t="s">
        <v>9485</v>
      </c>
      <c r="D22" s="186" t="s">
        <v>8575</v>
      </c>
      <c r="E22" s="186" t="s">
        <v>3674</v>
      </c>
      <c r="F22" s="186" t="s">
        <v>3673</v>
      </c>
      <c r="G22" s="185">
        <v>3</v>
      </c>
    </row>
    <row r="23" spans="1:14">
      <c r="A23" s="186" t="s">
        <v>34</v>
      </c>
      <c r="B23" s="186" t="s">
        <v>3672</v>
      </c>
      <c r="C23" s="186" t="s">
        <v>8539</v>
      </c>
      <c r="D23" s="186" t="s">
        <v>3727</v>
      </c>
      <c r="E23" s="186" t="s">
        <v>3675</v>
      </c>
      <c r="F23" s="186" t="s">
        <v>3673</v>
      </c>
      <c r="H23" s="185">
        <v>5</v>
      </c>
      <c r="N23" s="185">
        <v>5</v>
      </c>
    </row>
    <row r="24" spans="1:14">
      <c r="A24" s="186" t="s">
        <v>34</v>
      </c>
      <c r="B24" s="186" t="s">
        <v>3672</v>
      </c>
      <c r="C24" s="186" t="s">
        <v>9075</v>
      </c>
      <c r="D24" s="186" t="s">
        <v>8673</v>
      </c>
      <c r="E24" s="186" t="s">
        <v>3675</v>
      </c>
      <c r="F24" s="186" t="s">
        <v>3673</v>
      </c>
      <c r="H24" s="185">
        <v>4</v>
      </c>
      <c r="J24" s="185">
        <v>4</v>
      </c>
      <c r="N24" s="185">
        <v>4</v>
      </c>
    </row>
    <row r="25" spans="1:14">
      <c r="A25" s="186" t="s">
        <v>34</v>
      </c>
      <c r="B25" s="186" t="s">
        <v>3672</v>
      </c>
      <c r="C25" s="186" t="s">
        <v>9607</v>
      </c>
      <c r="D25" s="186" t="s">
        <v>9608</v>
      </c>
      <c r="E25" s="186" t="s">
        <v>3674</v>
      </c>
      <c r="F25" s="186" t="s">
        <v>3673</v>
      </c>
      <c r="I25" s="185" t="s">
        <v>3774</v>
      </c>
      <c r="K25" s="185">
        <v>4</v>
      </c>
    </row>
    <row r="26" spans="1:14">
      <c r="A26" s="186" t="s">
        <v>34</v>
      </c>
      <c r="B26" s="186" t="s">
        <v>3672</v>
      </c>
      <c r="C26" s="186" t="s">
        <v>11060</v>
      </c>
      <c r="D26" s="186" t="s">
        <v>11061</v>
      </c>
      <c r="E26" s="186" t="s">
        <v>3674</v>
      </c>
      <c r="F26" s="186" t="s">
        <v>3673</v>
      </c>
      <c r="I26" s="185">
        <v>4</v>
      </c>
      <c r="K26" s="185">
        <v>4</v>
      </c>
    </row>
    <row r="27" spans="1:14">
      <c r="A27" s="186" t="s">
        <v>34</v>
      </c>
      <c r="B27" s="186" t="s">
        <v>3672</v>
      </c>
      <c r="C27" s="186" t="s">
        <v>9487</v>
      </c>
      <c r="D27" s="186" t="s">
        <v>8535</v>
      </c>
      <c r="E27" s="186" t="s">
        <v>3675</v>
      </c>
      <c r="F27" s="186" t="s">
        <v>3673</v>
      </c>
      <c r="I27" s="185">
        <v>3</v>
      </c>
      <c r="K27" s="185">
        <v>3</v>
      </c>
    </row>
    <row r="28" spans="1:14">
      <c r="A28" s="186" t="s">
        <v>34</v>
      </c>
      <c r="B28" s="186" t="s">
        <v>3672</v>
      </c>
      <c r="C28" s="186" t="s">
        <v>9497</v>
      </c>
      <c r="D28" s="186" t="s">
        <v>3676</v>
      </c>
      <c r="E28" s="186" t="s">
        <v>3674</v>
      </c>
      <c r="F28" s="186" t="s">
        <v>3673</v>
      </c>
      <c r="I28" s="185">
        <v>3</v>
      </c>
      <c r="J28" s="185">
        <v>3</v>
      </c>
      <c r="K28" s="185">
        <v>4</v>
      </c>
    </row>
    <row r="29" spans="1:14">
      <c r="A29" s="186" t="s">
        <v>34</v>
      </c>
      <c r="B29" s="186" t="s">
        <v>3672</v>
      </c>
      <c r="C29" s="186" t="s">
        <v>11062</v>
      </c>
      <c r="D29" s="186" t="s">
        <v>8519</v>
      </c>
      <c r="E29" s="186" t="s">
        <v>3675</v>
      </c>
      <c r="F29" s="186" t="s">
        <v>3673</v>
      </c>
      <c r="G29" s="185">
        <v>3</v>
      </c>
    </row>
    <row r="30" spans="1:14">
      <c r="A30" s="186" t="s">
        <v>34</v>
      </c>
      <c r="B30" s="186" t="s">
        <v>3672</v>
      </c>
      <c r="C30" s="186" t="s">
        <v>11063</v>
      </c>
      <c r="D30" s="186" t="s">
        <v>3699</v>
      </c>
      <c r="E30" s="186" t="s">
        <v>3678</v>
      </c>
      <c r="F30" s="186" t="s">
        <v>77</v>
      </c>
    </row>
    <row r="31" spans="1:14">
      <c r="A31" s="186" t="s">
        <v>34</v>
      </c>
      <c r="B31" s="186" t="s">
        <v>3672</v>
      </c>
      <c r="C31" s="186" t="s">
        <v>8544</v>
      </c>
      <c r="D31" s="186" t="s">
        <v>5089</v>
      </c>
      <c r="E31" s="186" t="s">
        <v>3675</v>
      </c>
      <c r="F31" s="186" t="s">
        <v>77</v>
      </c>
    </row>
    <row r="32" spans="1:14">
      <c r="A32" s="186" t="s">
        <v>34</v>
      </c>
      <c r="B32" s="186" t="s">
        <v>3672</v>
      </c>
      <c r="C32" s="186" t="s">
        <v>8545</v>
      </c>
      <c r="D32" s="186" t="s">
        <v>8546</v>
      </c>
      <c r="E32" s="186" t="s">
        <v>3723</v>
      </c>
      <c r="F32" s="186" t="s">
        <v>77</v>
      </c>
    </row>
    <row r="33" spans="1:6">
      <c r="A33" s="186" t="s">
        <v>34</v>
      </c>
      <c r="B33" s="186" t="s">
        <v>3672</v>
      </c>
      <c r="C33" s="186" t="s">
        <v>8549</v>
      </c>
      <c r="D33" s="186" t="s">
        <v>8550</v>
      </c>
      <c r="E33" s="186" t="s">
        <v>3675</v>
      </c>
      <c r="F33" s="186" t="s">
        <v>77</v>
      </c>
    </row>
    <row r="34" spans="1:6">
      <c r="A34" s="186" t="s">
        <v>34</v>
      </c>
      <c r="B34" s="186" t="s">
        <v>3672</v>
      </c>
      <c r="C34" s="186" t="s">
        <v>11064</v>
      </c>
      <c r="D34" s="186" t="s">
        <v>8644</v>
      </c>
      <c r="E34" s="186" t="s">
        <v>3674</v>
      </c>
      <c r="F34" s="186" t="s">
        <v>77</v>
      </c>
    </row>
    <row r="35" spans="1:6">
      <c r="A35" s="186" t="s">
        <v>34</v>
      </c>
      <c r="B35" s="186" t="s">
        <v>3672</v>
      </c>
      <c r="C35" s="186" t="s">
        <v>9173</v>
      </c>
      <c r="D35" s="186" t="s">
        <v>8575</v>
      </c>
      <c r="E35" s="186" t="s">
        <v>3675</v>
      </c>
      <c r="F35" s="186" t="s">
        <v>77</v>
      </c>
    </row>
    <row r="36" spans="1:6">
      <c r="A36" s="186" t="s">
        <v>34</v>
      </c>
      <c r="B36" s="186" t="s">
        <v>3672</v>
      </c>
      <c r="C36" s="186" t="s">
        <v>8551</v>
      </c>
      <c r="D36" s="186" t="s">
        <v>8552</v>
      </c>
      <c r="E36" s="186" t="s">
        <v>3675</v>
      </c>
      <c r="F36" s="186" t="s">
        <v>77</v>
      </c>
    </row>
    <row r="37" spans="1:6">
      <c r="A37" s="186" t="s">
        <v>34</v>
      </c>
      <c r="B37" s="186" t="s">
        <v>3672</v>
      </c>
      <c r="C37" s="186" t="s">
        <v>9128</v>
      </c>
      <c r="D37" s="186" t="s">
        <v>3690</v>
      </c>
      <c r="E37" s="186" t="s">
        <v>3675</v>
      </c>
      <c r="F37" s="186" t="s">
        <v>77</v>
      </c>
    </row>
    <row r="38" spans="1:6">
      <c r="A38" s="186" t="s">
        <v>34</v>
      </c>
      <c r="B38" s="186" t="s">
        <v>3672</v>
      </c>
      <c r="C38" s="186" t="s">
        <v>11065</v>
      </c>
      <c r="D38" s="186" t="s">
        <v>11066</v>
      </c>
      <c r="E38" s="186" t="s">
        <v>3674</v>
      </c>
      <c r="F38" s="186" t="s">
        <v>77</v>
      </c>
    </row>
    <row r="39" spans="1:6">
      <c r="A39" s="186" t="s">
        <v>34</v>
      </c>
      <c r="B39" s="186" t="s">
        <v>3672</v>
      </c>
      <c r="C39" s="186" t="s">
        <v>8674</v>
      </c>
      <c r="D39" s="186" t="s">
        <v>8520</v>
      </c>
      <c r="E39" s="186" t="s">
        <v>3675</v>
      </c>
      <c r="F39" s="186" t="s">
        <v>77</v>
      </c>
    </row>
    <row r="40" spans="1:6">
      <c r="A40" s="186" t="s">
        <v>34</v>
      </c>
      <c r="B40" s="186" t="s">
        <v>3672</v>
      </c>
      <c r="C40" s="186" t="s">
        <v>8553</v>
      </c>
      <c r="D40" s="186" t="s">
        <v>8554</v>
      </c>
      <c r="E40" s="186" t="s">
        <v>3723</v>
      </c>
      <c r="F40" s="186" t="s">
        <v>77</v>
      </c>
    </row>
    <row r="41" spans="1:6">
      <c r="A41" s="186" t="s">
        <v>34</v>
      </c>
      <c r="B41" s="186" t="s">
        <v>3672</v>
      </c>
      <c r="C41" s="186" t="s">
        <v>9516</v>
      </c>
      <c r="D41" s="186" t="s">
        <v>3728</v>
      </c>
      <c r="E41" s="186" t="s">
        <v>3678</v>
      </c>
      <c r="F41" s="186" t="s">
        <v>77</v>
      </c>
    </row>
    <row r="42" spans="1:6">
      <c r="A42" s="186" t="s">
        <v>34</v>
      </c>
      <c r="B42" s="186" t="s">
        <v>3672</v>
      </c>
      <c r="C42" s="186" t="s">
        <v>8555</v>
      </c>
      <c r="D42" s="186" t="s">
        <v>8556</v>
      </c>
      <c r="E42" s="186" t="s">
        <v>3675</v>
      </c>
      <c r="F42" s="186" t="s">
        <v>77</v>
      </c>
    </row>
    <row r="43" spans="1:6">
      <c r="A43" s="186" t="s">
        <v>34</v>
      </c>
      <c r="B43" s="186" t="s">
        <v>3672</v>
      </c>
      <c r="C43" s="186" t="s">
        <v>8557</v>
      </c>
      <c r="D43" s="186" t="s">
        <v>8558</v>
      </c>
      <c r="E43" s="186" t="s">
        <v>3674</v>
      </c>
      <c r="F43" s="186" t="s">
        <v>77</v>
      </c>
    </row>
    <row r="44" spans="1:6">
      <c r="A44" s="186" t="s">
        <v>34</v>
      </c>
      <c r="B44" s="186" t="s">
        <v>3672</v>
      </c>
      <c r="C44" s="186" t="s">
        <v>11067</v>
      </c>
      <c r="D44" s="186" t="s">
        <v>8540</v>
      </c>
      <c r="E44" s="186" t="s">
        <v>3675</v>
      </c>
      <c r="F44" s="186" t="s">
        <v>77</v>
      </c>
    </row>
    <row r="45" spans="1:6">
      <c r="A45" s="186" t="s">
        <v>34</v>
      </c>
      <c r="B45" s="186" t="s">
        <v>3672</v>
      </c>
      <c r="C45" s="186" t="s">
        <v>11068</v>
      </c>
      <c r="D45" s="186" t="s">
        <v>9185</v>
      </c>
      <c r="E45" s="186" t="s">
        <v>3674</v>
      </c>
      <c r="F45" s="186" t="s">
        <v>77</v>
      </c>
    </row>
    <row r="46" spans="1:6">
      <c r="A46" s="186" t="s">
        <v>34</v>
      </c>
      <c r="B46" s="186" t="s">
        <v>3672</v>
      </c>
      <c r="C46" s="186" t="s">
        <v>11069</v>
      </c>
      <c r="D46" s="186" t="s">
        <v>8751</v>
      </c>
      <c r="E46" s="186" t="s">
        <v>3674</v>
      </c>
      <c r="F46" s="186" t="s">
        <v>77</v>
      </c>
    </row>
    <row r="47" spans="1:6">
      <c r="A47" s="186" t="s">
        <v>34</v>
      </c>
      <c r="B47" s="186" t="s">
        <v>3672</v>
      </c>
      <c r="C47" s="186" t="s">
        <v>11070</v>
      </c>
      <c r="D47" s="186" t="s">
        <v>3679</v>
      </c>
      <c r="E47" s="186" t="s">
        <v>3674</v>
      </c>
      <c r="F47" s="186" t="s">
        <v>77</v>
      </c>
    </row>
    <row r="48" spans="1:6">
      <c r="A48" s="186" t="s">
        <v>34</v>
      </c>
      <c r="B48" s="186" t="s">
        <v>3672</v>
      </c>
      <c r="C48" s="186" t="s">
        <v>8565</v>
      </c>
      <c r="D48" s="186" t="s">
        <v>3697</v>
      </c>
      <c r="E48" s="186" t="s">
        <v>3674</v>
      </c>
      <c r="F48" s="186" t="s">
        <v>77</v>
      </c>
    </row>
    <row r="49" spans="1:14">
      <c r="A49" s="186" t="s">
        <v>34</v>
      </c>
      <c r="B49" s="186" t="s">
        <v>3672</v>
      </c>
      <c r="C49" s="186" t="s">
        <v>9574</v>
      </c>
      <c r="D49" s="186" t="s">
        <v>3688</v>
      </c>
      <c r="E49" s="186" t="s">
        <v>3674</v>
      </c>
      <c r="F49" s="186" t="s">
        <v>77</v>
      </c>
    </row>
    <row r="50" spans="1:14">
      <c r="A50" s="186" t="s">
        <v>34</v>
      </c>
      <c r="B50" s="186" t="s">
        <v>3672</v>
      </c>
      <c r="C50" s="186" t="s">
        <v>8899</v>
      </c>
      <c r="D50" s="186" t="s">
        <v>8797</v>
      </c>
      <c r="E50" s="186" t="s">
        <v>3674</v>
      </c>
      <c r="F50" s="186" t="s">
        <v>77</v>
      </c>
    </row>
    <row r="51" spans="1:14">
      <c r="A51" s="186" t="s">
        <v>34</v>
      </c>
      <c r="B51" s="186" t="s">
        <v>3672</v>
      </c>
      <c r="C51" s="186" t="s">
        <v>8602</v>
      </c>
      <c r="D51" s="186" t="s">
        <v>11071</v>
      </c>
      <c r="E51" s="186" t="s">
        <v>3675</v>
      </c>
      <c r="F51" s="186" t="s">
        <v>77</v>
      </c>
    </row>
    <row r="52" spans="1:14">
      <c r="A52" s="186" t="s">
        <v>34</v>
      </c>
      <c r="B52" s="186" t="s">
        <v>3672</v>
      </c>
      <c r="C52" s="186" t="s">
        <v>8965</v>
      </c>
      <c r="D52" s="186" t="s">
        <v>3698</v>
      </c>
      <c r="E52" s="186" t="s">
        <v>3674</v>
      </c>
      <c r="F52" s="186" t="s">
        <v>77</v>
      </c>
    </row>
    <row r="53" spans="1:14">
      <c r="A53" s="186" t="s">
        <v>34</v>
      </c>
      <c r="B53" s="186" t="s">
        <v>3672</v>
      </c>
      <c r="C53" s="186" t="s">
        <v>3693</v>
      </c>
      <c r="D53" s="186" t="s">
        <v>8566</v>
      </c>
      <c r="E53" s="186" t="s">
        <v>3675</v>
      </c>
      <c r="F53" s="186" t="s">
        <v>77</v>
      </c>
    </row>
    <row r="54" spans="1:14">
      <c r="A54" s="186" t="s">
        <v>34</v>
      </c>
      <c r="B54" s="186" t="s">
        <v>3672</v>
      </c>
      <c r="C54" s="186" t="s">
        <v>8567</v>
      </c>
      <c r="D54" s="186" t="s">
        <v>3677</v>
      </c>
      <c r="E54" s="186" t="s">
        <v>3678</v>
      </c>
      <c r="F54" s="186" t="s">
        <v>77</v>
      </c>
    </row>
    <row r="55" spans="1:14">
      <c r="A55" s="186" t="s">
        <v>34</v>
      </c>
      <c r="B55" s="186" t="s">
        <v>3672</v>
      </c>
      <c r="C55" s="186" t="s">
        <v>8570</v>
      </c>
      <c r="D55" s="186" t="s">
        <v>3689</v>
      </c>
      <c r="E55" s="186" t="s">
        <v>3675</v>
      </c>
      <c r="F55" s="186" t="s">
        <v>77</v>
      </c>
    </row>
    <row r="56" spans="1:14">
      <c r="A56" s="186" t="s">
        <v>34</v>
      </c>
      <c r="B56" s="186" t="s">
        <v>3672</v>
      </c>
      <c r="C56" s="186" t="s">
        <v>8571</v>
      </c>
      <c r="D56" s="186" t="s">
        <v>8572</v>
      </c>
      <c r="E56" s="186" t="s">
        <v>3675</v>
      </c>
      <c r="F56" s="186" t="s">
        <v>77</v>
      </c>
    </row>
    <row r="57" spans="1:14">
      <c r="A57" s="186" t="s">
        <v>34</v>
      </c>
      <c r="B57" s="186" t="s">
        <v>3700</v>
      </c>
      <c r="C57" s="186" t="s">
        <v>8574</v>
      </c>
      <c r="D57" s="186" t="s">
        <v>8575</v>
      </c>
      <c r="E57" s="186" t="s">
        <v>3675</v>
      </c>
      <c r="F57" s="186" t="s">
        <v>3673</v>
      </c>
      <c r="L57" s="185" t="s">
        <v>3736</v>
      </c>
      <c r="M57" s="185">
        <v>3</v>
      </c>
    </row>
    <row r="58" spans="1:14">
      <c r="A58" s="186" t="s">
        <v>34</v>
      </c>
      <c r="B58" s="186" t="s">
        <v>3700</v>
      </c>
      <c r="C58" s="186" t="s">
        <v>8576</v>
      </c>
      <c r="D58" s="186" t="s">
        <v>8577</v>
      </c>
      <c r="E58" s="186" t="s">
        <v>3675</v>
      </c>
      <c r="F58" s="186" t="s">
        <v>3673</v>
      </c>
      <c r="I58" s="185">
        <v>4</v>
      </c>
      <c r="M58" s="185">
        <v>2</v>
      </c>
      <c r="N58" s="185">
        <v>1</v>
      </c>
    </row>
    <row r="59" spans="1:14">
      <c r="A59" s="186" t="s">
        <v>34</v>
      </c>
      <c r="B59" s="186" t="s">
        <v>3700</v>
      </c>
      <c r="C59" s="186" t="s">
        <v>8578</v>
      </c>
      <c r="D59" s="186" t="s">
        <v>8579</v>
      </c>
      <c r="E59" s="186" t="s">
        <v>3675</v>
      </c>
      <c r="F59" s="186" t="s">
        <v>3673</v>
      </c>
      <c r="K59" s="185">
        <v>3</v>
      </c>
    </row>
    <row r="60" spans="1:14">
      <c r="A60" s="186" t="s">
        <v>34</v>
      </c>
      <c r="B60" s="186" t="s">
        <v>3700</v>
      </c>
      <c r="C60" s="186" t="s">
        <v>8580</v>
      </c>
      <c r="D60" s="186" t="s">
        <v>8581</v>
      </c>
      <c r="E60" s="186" t="s">
        <v>3675</v>
      </c>
      <c r="F60" s="186" t="s">
        <v>3673</v>
      </c>
      <c r="M60" s="185">
        <v>1</v>
      </c>
      <c r="N60" s="185">
        <v>1</v>
      </c>
    </row>
    <row r="61" spans="1:14">
      <c r="A61" s="186" t="s">
        <v>34</v>
      </c>
      <c r="B61" s="186" t="s">
        <v>3700</v>
      </c>
      <c r="C61" s="186" t="s">
        <v>9320</v>
      </c>
      <c r="D61" s="186" t="s">
        <v>8738</v>
      </c>
      <c r="E61" s="186" t="s">
        <v>3674</v>
      </c>
      <c r="F61" s="186" t="s">
        <v>3673</v>
      </c>
      <c r="G61" s="185">
        <v>4</v>
      </c>
    </row>
    <row r="62" spans="1:14">
      <c r="A62" s="186" t="s">
        <v>34</v>
      </c>
      <c r="B62" s="186" t="s">
        <v>3700</v>
      </c>
      <c r="C62" s="186" t="s">
        <v>8585</v>
      </c>
      <c r="D62" s="186" t="s">
        <v>8586</v>
      </c>
      <c r="E62" s="186" t="s">
        <v>3675</v>
      </c>
      <c r="F62" s="186" t="s">
        <v>3673</v>
      </c>
      <c r="J62" s="185">
        <v>4</v>
      </c>
    </row>
    <row r="63" spans="1:14">
      <c r="A63" s="186" t="s">
        <v>34</v>
      </c>
      <c r="B63" s="186" t="s">
        <v>3700</v>
      </c>
      <c r="C63" s="186" t="s">
        <v>8589</v>
      </c>
      <c r="D63" s="186" t="s">
        <v>8590</v>
      </c>
      <c r="E63" s="186" t="s">
        <v>3675</v>
      </c>
      <c r="F63" s="186" t="s">
        <v>3673</v>
      </c>
      <c r="H63" s="185">
        <v>4</v>
      </c>
      <c r="I63" s="185" t="s">
        <v>3680</v>
      </c>
      <c r="J63" s="185">
        <v>4</v>
      </c>
      <c r="K63" s="185">
        <v>4</v>
      </c>
      <c r="L63" s="185">
        <v>4</v>
      </c>
      <c r="N63" s="185">
        <v>4</v>
      </c>
    </row>
    <row r="64" spans="1:14">
      <c r="A64" s="186" t="s">
        <v>34</v>
      </c>
      <c r="B64" s="186" t="s">
        <v>3700</v>
      </c>
      <c r="C64" s="186" t="s">
        <v>8755</v>
      </c>
      <c r="D64" s="186" t="s">
        <v>8756</v>
      </c>
      <c r="E64" s="186" t="s">
        <v>3675</v>
      </c>
      <c r="F64" s="186" t="s">
        <v>3673</v>
      </c>
      <c r="I64" s="185" t="s">
        <v>3736</v>
      </c>
    </row>
    <row r="65" spans="1:14">
      <c r="A65" s="186" t="s">
        <v>34</v>
      </c>
      <c r="B65" s="186" t="s">
        <v>3700</v>
      </c>
      <c r="C65" s="186" t="s">
        <v>8591</v>
      </c>
      <c r="D65" s="186" t="s">
        <v>8592</v>
      </c>
      <c r="E65" s="186" t="s">
        <v>3675</v>
      </c>
      <c r="F65" s="186" t="s">
        <v>3673</v>
      </c>
      <c r="G65" s="185">
        <v>1</v>
      </c>
    </row>
    <row r="66" spans="1:14">
      <c r="A66" s="186" t="s">
        <v>34</v>
      </c>
      <c r="B66" s="186" t="s">
        <v>3700</v>
      </c>
      <c r="C66" s="186" t="s">
        <v>8593</v>
      </c>
      <c r="D66" s="186" t="s">
        <v>8594</v>
      </c>
      <c r="E66" s="186" t="s">
        <v>3678</v>
      </c>
      <c r="F66" s="186" t="s">
        <v>3673</v>
      </c>
      <c r="I66" s="185">
        <v>3</v>
      </c>
      <c r="J66" s="185">
        <v>3</v>
      </c>
      <c r="K66" s="185">
        <v>3</v>
      </c>
      <c r="M66" s="185">
        <v>4</v>
      </c>
    </row>
    <row r="67" spans="1:14">
      <c r="A67" s="186" t="s">
        <v>34</v>
      </c>
      <c r="B67" s="186" t="s">
        <v>3700</v>
      </c>
      <c r="C67" s="186" t="s">
        <v>8760</v>
      </c>
      <c r="D67" s="186" t="s">
        <v>3724</v>
      </c>
      <c r="E67" s="186" t="s">
        <v>3675</v>
      </c>
      <c r="F67" s="186" t="s">
        <v>3673</v>
      </c>
      <c r="L67" s="185" t="s">
        <v>3701</v>
      </c>
      <c r="N67" s="185" t="s">
        <v>3701</v>
      </c>
    </row>
    <row r="68" spans="1:14">
      <c r="A68" s="186" t="s">
        <v>34</v>
      </c>
      <c r="B68" s="186" t="s">
        <v>3700</v>
      </c>
      <c r="C68" s="186" t="s">
        <v>8597</v>
      </c>
      <c r="D68" s="186" t="s">
        <v>8598</v>
      </c>
      <c r="E68" s="186" t="s">
        <v>3675</v>
      </c>
      <c r="F68" s="186" t="s">
        <v>3673</v>
      </c>
      <c r="H68" s="185">
        <v>2</v>
      </c>
    </row>
    <row r="69" spans="1:14">
      <c r="A69" s="186" t="s">
        <v>34</v>
      </c>
      <c r="B69" s="186" t="s">
        <v>3700</v>
      </c>
      <c r="C69" s="186" t="s">
        <v>8599</v>
      </c>
      <c r="D69" s="186" t="s">
        <v>3732</v>
      </c>
      <c r="E69" s="186" t="s">
        <v>3675</v>
      </c>
      <c r="F69" s="186" t="s">
        <v>3673</v>
      </c>
      <c r="I69" s="185">
        <v>4</v>
      </c>
      <c r="J69" s="185" t="s">
        <v>3701</v>
      </c>
    </row>
    <row r="70" spans="1:14">
      <c r="A70" s="186" t="s">
        <v>34</v>
      </c>
      <c r="B70" s="186" t="s">
        <v>3700</v>
      </c>
      <c r="C70" s="186" t="s">
        <v>9202</v>
      </c>
      <c r="D70" s="186" t="s">
        <v>3676</v>
      </c>
      <c r="E70" s="186" t="s">
        <v>3675</v>
      </c>
      <c r="F70" s="186" t="s">
        <v>3673</v>
      </c>
      <c r="H70" s="185">
        <v>3</v>
      </c>
      <c r="L70" s="185">
        <v>4</v>
      </c>
      <c r="N70" s="185">
        <v>4</v>
      </c>
    </row>
    <row r="71" spans="1:14">
      <c r="A71" s="186" t="s">
        <v>34</v>
      </c>
      <c r="B71" s="186" t="s">
        <v>3700</v>
      </c>
      <c r="C71" s="186" t="s">
        <v>8600</v>
      </c>
      <c r="D71" s="186" t="s">
        <v>8601</v>
      </c>
      <c r="E71" s="186" t="s">
        <v>3674</v>
      </c>
      <c r="F71" s="186" t="s">
        <v>3673</v>
      </c>
      <c r="I71" s="185">
        <v>3</v>
      </c>
    </row>
    <row r="72" spans="1:14">
      <c r="A72" s="186" t="s">
        <v>34</v>
      </c>
      <c r="B72" s="186" t="s">
        <v>3700</v>
      </c>
      <c r="C72" s="186" t="s">
        <v>8899</v>
      </c>
      <c r="D72" s="186" t="s">
        <v>3702</v>
      </c>
      <c r="E72" s="186" t="s">
        <v>3674</v>
      </c>
      <c r="F72" s="186" t="s">
        <v>3673</v>
      </c>
      <c r="I72" s="185">
        <v>4</v>
      </c>
      <c r="J72" s="185">
        <v>4</v>
      </c>
    </row>
    <row r="73" spans="1:14">
      <c r="A73" s="186" t="s">
        <v>34</v>
      </c>
      <c r="B73" s="186" t="s">
        <v>3700</v>
      </c>
      <c r="C73" s="186" t="s">
        <v>8602</v>
      </c>
      <c r="D73" s="186" t="s">
        <v>8603</v>
      </c>
      <c r="E73" s="186" t="s">
        <v>3678</v>
      </c>
      <c r="F73" s="186" t="s">
        <v>3673</v>
      </c>
      <c r="H73" s="185">
        <v>4</v>
      </c>
    </row>
    <row r="74" spans="1:14">
      <c r="A74" s="186" t="s">
        <v>34</v>
      </c>
      <c r="B74" s="186" t="s">
        <v>3700</v>
      </c>
      <c r="C74" s="186" t="s">
        <v>8606</v>
      </c>
      <c r="D74" s="186" t="s">
        <v>8607</v>
      </c>
      <c r="E74" s="186" t="s">
        <v>3675</v>
      </c>
      <c r="F74" s="186" t="s">
        <v>3673</v>
      </c>
      <c r="G74" s="185">
        <v>4</v>
      </c>
      <c r="H74" s="185">
        <v>4</v>
      </c>
      <c r="I74" s="185">
        <v>5</v>
      </c>
      <c r="J74" s="185">
        <v>4</v>
      </c>
      <c r="L74" s="185">
        <v>4</v>
      </c>
      <c r="N74" s="185">
        <v>4</v>
      </c>
    </row>
    <row r="75" spans="1:14">
      <c r="A75" s="186" t="s">
        <v>34</v>
      </c>
      <c r="B75" s="186" t="s">
        <v>3700</v>
      </c>
      <c r="C75" s="186" t="s">
        <v>8608</v>
      </c>
      <c r="D75" s="186" t="s">
        <v>8609</v>
      </c>
      <c r="E75" s="186" t="s">
        <v>3674</v>
      </c>
      <c r="F75" s="186" t="s">
        <v>3673</v>
      </c>
      <c r="H75" s="185">
        <v>3</v>
      </c>
      <c r="L75" s="185">
        <v>4</v>
      </c>
    </row>
    <row r="76" spans="1:14">
      <c r="A76" s="186" t="s">
        <v>34</v>
      </c>
      <c r="B76" s="186" t="s">
        <v>3700</v>
      </c>
      <c r="C76" s="186" t="s">
        <v>8610</v>
      </c>
      <c r="D76" s="186" t="s">
        <v>8611</v>
      </c>
      <c r="E76" s="186" t="s">
        <v>3675</v>
      </c>
      <c r="F76" s="186" t="s">
        <v>3673</v>
      </c>
      <c r="G76" s="185">
        <v>2</v>
      </c>
      <c r="J76" s="185">
        <v>5</v>
      </c>
    </row>
    <row r="77" spans="1:14">
      <c r="A77" s="186" t="s">
        <v>34</v>
      </c>
      <c r="B77" s="186" t="s">
        <v>3700</v>
      </c>
      <c r="C77" s="186" t="s">
        <v>8614</v>
      </c>
      <c r="D77" s="186" t="s">
        <v>3687</v>
      </c>
      <c r="E77" s="186" t="s">
        <v>3675</v>
      </c>
      <c r="F77" s="186" t="s">
        <v>77</v>
      </c>
    </row>
    <row r="78" spans="1:14">
      <c r="A78" s="186" t="s">
        <v>34</v>
      </c>
      <c r="B78" s="186" t="s">
        <v>3700</v>
      </c>
      <c r="C78" s="186" t="s">
        <v>11072</v>
      </c>
      <c r="D78" s="186" t="s">
        <v>3679</v>
      </c>
      <c r="E78" s="186" t="s">
        <v>3675</v>
      </c>
      <c r="F78" s="186" t="s">
        <v>77</v>
      </c>
    </row>
    <row r="79" spans="1:14">
      <c r="A79" s="186" t="s">
        <v>34</v>
      </c>
      <c r="B79" s="186" t="s">
        <v>3700</v>
      </c>
      <c r="C79" s="186" t="s">
        <v>8768</v>
      </c>
      <c r="D79" s="186" t="s">
        <v>8769</v>
      </c>
      <c r="E79" s="186" t="s">
        <v>3674</v>
      </c>
      <c r="F79" s="186" t="s">
        <v>77</v>
      </c>
    </row>
    <row r="80" spans="1:14">
      <c r="A80" s="186" t="s">
        <v>34</v>
      </c>
      <c r="B80" s="186" t="s">
        <v>3700</v>
      </c>
      <c r="C80" s="186" t="s">
        <v>11073</v>
      </c>
      <c r="D80" s="186" t="s">
        <v>8873</v>
      </c>
      <c r="E80" s="186" t="s">
        <v>3675</v>
      </c>
      <c r="F80" s="186" t="s">
        <v>77</v>
      </c>
    </row>
    <row r="81" spans="1:6">
      <c r="A81" s="186" t="s">
        <v>34</v>
      </c>
      <c r="B81" s="186" t="s">
        <v>3700</v>
      </c>
      <c r="C81" s="186" t="s">
        <v>8958</v>
      </c>
      <c r="D81" s="186" t="s">
        <v>8788</v>
      </c>
      <c r="E81" s="186" t="s">
        <v>3674</v>
      </c>
      <c r="F81" s="186" t="s">
        <v>77</v>
      </c>
    </row>
    <row r="82" spans="1:6">
      <c r="A82" s="186" t="s">
        <v>34</v>
      </c>
      <c r="B82" s="186" t="s">
        <v>3700</v>
      </c>
      <c r="C82" s="186" t="s">
        <v>8619</v>
      </c>
      <c r="D82" s="186" t="s">
        <v>8620</v>
      </c>
      <c r="E82" s="186" t="s">
        <v>3675</v>
      </c>
      <c r="F82" s="186" t="s">
        <v>77</v>
      </c>
    </row>
    <row r="83" spans="1:6">
      <c r="A83" s="186" t="s">
        <v>34</v>
      </c>
      <c r="B83" s="186" t="s">
        <v>3700</v>
      </c>
      <c r="C83" s="186" t="s">
        <v>8621</v>
      </c>
      <c r="D83" s="186" t="s">
        <v>3686</v>
      </c>
      <c r="E83" s="186" t="s">
        <v>3675</v>
      </c>
      <c r="F83" s="186" t="s">
        <v>77</v>
      </c>
    </row>
    <row r="84" spans="1:6">
      <c r="A84" s="186" t="s">
        <v>34</v>
      </c>
      <c r="B84" s="186" t="s">
        <v>3700</v>
      </c>
      <c r="C84" s="186" t="s">
        <v>8622</v>
      </c>
      <c r="D84" s="186" t="s">
        <v>3712</v>
      </c>
      <c r="E84" s="186" t="s">
        <v>3675</v>
      </c>
      <c r="F84" s="186" t="s">
        <v>77</v>
      </c>
    </row>
    <row r="85" spans="1:6">
      <c r="A85" s="186" t="s">
        <v>34</v>
      </c>
      <c r="B85" s="186" t="s">
        <v>3700</v>
      </c>
      <c r="C85" s="186" t="s">
        <v>8625</v>
      </c>
      <c r="D85" s="186" t="s">
        <v>8516</v>
      </c>
      <c r="E85" s="186" t="s">
        <v>3675</v>
      </c>
      <c r="F85" s="186" t="s">
        <v>77</v>
      </c>
    </row>
    <row r="86" spans="1:6">
      <c r="A86" s="186" t="s">
        <v>34</v>
      </c>
      <c r="B86" s="186" t="s">
        <v>3700</v>
      </c>
      <c r="C86" s="186" t="s">
        <v>8627</v>
      </c>
      <c r="D86" s="186" t="s">
        <v>8628</v>
      </c>
      <c r="E86" s="186" t="s">
        <v>3675</v>
      </c>
      <c r="F86" s="186" t="s">
        <v>77</v>
      </c>
    </row>
    <row r="87" spans="1:6">
      <c r="A87" s="186" t="s">
        <v>34</v>
      </c>
      <c r="B87" s="186" t="s">
        <v>3700</v>
      </c>
      <c r="C87" s="186" t="s">
        <v>8629</v>
      </c>
      <c r="D87" s="186" t="s">
        <v>3720</v>
      </c>
      <c r="E87" s="186" t="s">
        <v>3675</v>
      </c>
      <c r="F87" s="186" t="s">
        <v>77</v>
      </c>
    </row>
    <row r="88" spans="1:6">
      <c r="A88" s="186" t="s">
        <v>34</v>
      </c>
      <c r="B88" s="186" t="s">
        <v>3700</v>
      </c>
      <c r="C88" s="186" t="s">
        <v>11074</v>
      </c>
      <c r="D88" s="186" t="s">
        <v>3744</v>
      </c>
      <c r="E88" s="186" t="s">
        <v>3674</v>
      </c>
      <c r="F88" s="186" t="s">
        <v>77</v>
      </c>
    </row>
    <row r="89" spans="1:6">
      <c r="A89" s="186" t="s">
        <v>34</v>
      </c>
      <c r="B89" s="186" t="s">
        <v>3700</v>
      </c>
      <c r="C89" s="186" t="s">
        <v>8630</v>
      </c>
      <c r="D89" s="186" t="s">
        <v>8540</v>
      </c>
      <c r="E89" s="186" t="s">
        <v>3675</v>
      </c>
      <c r="F89" s="186" t="s">
        <v>77</v>
      </c>
    </row>
    <row r="90" spans="1:6">
      <c r="A90" s="186" t="s">
        <v>34</v>
      </c>
      <c r="B90" s="186" t="s">
        <v>3700</v>
      </c>
      <c r="C90" s="186" t="s">
        <v>8632</v>
      </c>
      <c r="D90" s="186" t="s">
        <v>3732</v>
      </c>
      <c r="E90" s="186" t="s">
        <v>3675</v>
      </c>
      <c r="F90" s="186" t="s">
        <v>77</v>
      </c>
    </row>
    <row r="91" spans="1:6">
      <c r="A91" s="186" t="s">
        <v>34</v>
      </c>
      <c r="B91" s="186" t="s">
        <v>3700</v>
      </c>
      <c r="C91" s="186" t="s">
        <v>8634</v>
      </c>
      <c r="D91" s="186" t="s">
        <v>3677</v>
      </c>
      <c r="E91" s="186" t="s">
        <v>3675</v>
      </c>
      <c r="F91" s="186" t="s">
        <v>77</v>
      </c>
    </row>
    <row r="92" spans="1:6">
      <c r="A92" s="186" t="s">
        <v>34</v>
      </c>
      <c r="B92" s="186" t="s">
        <v>3700</v>
      </c>
      <c r="C92" s="186" t="s">
        <v>3693</v>
      </c>
      <c r="D92" s="186" t="s">
        <v>8635</v>
      </c>
      <c r="E92" s="186" t="s">
        <v>3674</v>
      </c>
      <c r="F92" s="186" t="s">
        <v>77</v>
      </c>
    </row>
    <row r="93" spans="1:6">
      <c r="A93" s="186" t="s">
        <v>34</v>
      </c>
      <c r="B93" s="186" t="s">
        <v>3700</v>
      </c>
      <c r="C93" s="186" t="s">
        <v>3714</v>
      </c>
      <c r="D93" s="186" t="s">
        <v>8636</v>
      </c>
      <c r="E93" s="186" t="s">
        <v>3674</v>
      </c>
      <c r="F93" s="186" t="s">
        <v>77</v>
      </c>
    </row>
    <row r="94" spans="1:6">
      <c r="A94" s="186" t="s">
        <v>34</v>
      </c>
      <c r="B94" s="186" t="s">
        <v>3700</v>
      </c>
      <c r="C94" s="186" t="s">
        <v>11075</v>
      </c>
      <c r="D94" s="186" t="s">
        <v>8569</v>
      </c>
      <c r="E94" s="186" t="s">
        <v>3674</v>
      </c>
      <c r="F94" s="186" t="s">
        <v>77</v>
      </c>
    </row>
    <row r="95" spans="1:6">
      <c r="A95" s="186" t="s">
        <v>34</v>
      </c>
      <c r="B95" s="186" t="s">
        <v>3700</v>
      </c>
      <c r="C95" s="186" t="s">
        <v>8639</v>
      </c>
      <c r="D95" s="186" t="s">
        <v>8640</v>
      </c>
      <c r="E95" s="186" t="s">
        <v>3675</v>
      </c>
      <c r="F95" s="186" t="s">
        <v>77</v>
      </c>
    </row>
    <row r="96" spans="1:6">
      <c r="A96" s="186" t="s">
        <v>34</v>
      </c>
      <c r="B96" s="186" t="s">
        <v>3700</v>
      </c>
      <c r="C96" s="186" t="s">
        <v>11076</v>
      </c>
      <c r="D96" s="186" t="s">
        <v>9036</v>
      </c>
      <c r="E96" s="186" t="s">
        <v>3674</v>
      </c>
      <c r="F96" s="186" t="s">
        <v>77</v>
      </c>
    </row>
    <row r="97" spans="1:14">
      <c r="A97" s="186" t="s">
        <v>34</v>
      </c>
      <c r="B97" s="186" t="s">
        <v>3700</v>
      </c>
      <c r="C97" s="186" t="s">
        <v>8641</v>
      </c>
      <c r="D97" s="186" t="s">
        <v>3702</v>
      </c>
      <c r="E97" s="186" t="s">
        <v>3678</v>
      </c>
      <c r="F97" s="186" t="s">
        <v>77</v>
      </c>
    </row>
    <row r="98" spans="1:14">
      <c r="A98" s="186" t="s">
        <v>34</v>
      </c>
      <c r="B98" s="186" t="s">
        <v>3700</v>
      </c>
      <c r="C98" s="186" t="s">
        <v>8570</v>
      </c>
      <c r="D98" s="186" t="s">
        <v>8642</v>
      </c>
      <c r="E98" s="186" t="s">
        <v>3678</v>
      </c>
      <c r="F98" s="186" t="s">
        <v>77</v>
      </c>
    </row>
    <row r="99" spans="1:14">
      <c r="A99" s="186" t="s">
        <v>34</v>
      </c>
      <c r="B99" s="186" t="s">
        <v>3706</v>
      </c>
      <c r="C99" s="186" t="s">
        <v>8643</v>
      </c>
      <c r="D99" s="186" t="s">
        <v>3703</v>
      </c>
      <c r="E99" s="186" t="s">
        <v>3675</v>
      </c>
      <c r="F99" s="186" t="s">
        <v>3673</v>
      </c>
      <c r="H99" s="185">
        <v>3</v>
      </c>
    </row>
    <row r="100" spans="1:14">
      <c r="A100" s="186" t="s">
        <v>34</v>
      </c>
      <c r="B100" s="186" t="s">
        <v>3706</v>
      </c>
      <c r="C100" s="186" t="s">
        <v>3705</v>
      </c>
      <c r="D100" s="186" t="s">
        <v>8510</v>
      </c>
      <c r="E100" s="186" t="s">
        <v>3675</v>
      </c>
      <c r="F100" s="186" t="s">
        <v>3673</v>
      </c>
      <c r="K100" s="185">
        <v>3</v>
      </c>
    </row>
    <row r="101" spans="1:14">
      <c r="A101" s="186" t="s">
        <v>34</v>
      </c>
      <c r="B101" s="186" t="s">
        <v>3706</v>
      </c>
      <c r="C101" s="186" t="s">
        <v>8511</v>
      </c>
      <c r="D101" s="186" t="s">
        <v>8512</v>
      </c>
      <c r="E101" s="186" t="s">
        <v>3675</v>
      </c>
      <c r="F101" s="186" t="s">
        <v>3673</v>
      </c>
      <c r="G101" s="185">
        <v>3</v>
      </c>
    </row>
    <row r="102" spans="1:14">
      <c r="A102" s="186" t="s">
        <v>34</v>
      </c>
      <c r="B102" s="186" t="s">
        <v>3706</v>
      </c>
      <c r="C102" s="186" t="s">
        <v>11077</v>
      </c>
      <c r="D102" s="186" t="s">
        <v>3679</v>
      </c>
      <c r="E102" s="186" t="s">
        <v>3674</v>
      </c>
      <c r="F102" s="186" t="s">
        <v>3673</v>
      </c>
      <c r="M102" s="185">
        <v>4</v>
      </c>
      <c r="N102" s="185">
        <v>3</v>
      </c>
    </row>
    <row r="103" spans="1:14">
      <c r="A103" s="186" t="s">
        <v>34</v>
      </c>
      <c r="B103" s="186" t="s">
        <v>3706</v>
      </c>
      <c r="C103" s="186" t="s">
        <v>8645</v>
      </c>
      <c r="D103" s="186" t="s">
        <v>3687</v>
      </c>
      <c r="E103" s="186" t="s">
        <v>3675</v>
      </c>
      <c r="F103" s="186" t="s">
        <v>3673</v>
      </c>
      <c r="H103" s="185">
        <v>4</v>
      </c>
      <c r="J103" s="185">
        <v>4</v>
      </c>
    </row>
    <row r="104" spans="1:14">
      <c r="A104" s="186" t="s">
        <v>34</v>
      </c>
      <c r="B104" s="186" t="s">
        <v>3706</v>
      </c>
      <c r="C104" s="186" t="s">
        <v>8646</v>
      </c>
      <c r="D104" s="186" t="s">
        <v>8647</v>
      </c>
      <c r="E104" s="186" t="s">
        <v>3675</v>
      </c>
      <c r="F104" s="186" t="s">
        <v>3673</v>
      </c>
      <c r="H104" s="185">
        <v>4</v>
      </c>
      <c r="L104" s="185">
        <v>4</v>
      </c>
    </row>
    <row r="105" spans="1:14">
      <c r="A105" s="186" t="s">
        <v>34</v>
      </c>
      <c r="B105" s="186" t="s">
        <v>3706</v>
      </c>
      <c r="C105" s="186" t="s">
        <v>8648</v>
      </c>
      <c r="D105" s="186" t="s">
        <v>3682</v>
      </c>
      <c r="E105" s="186" t="s">
        <v>3675</v>
      </c>
      <c r="F105" s="186" t="s">
        <v>3673</v>
      </c>
      <c r="M105" s="185">
        <v>1</v>
      </c>
    </row>
    <row r="106" spans="1:14">
      <c r="A106" s="186" t="s">
        <v>34</v>
      </c>
      <c r="B106" s="186" t="s">
        <v>3706</v>
      </c>
      <c r="C106" s="186" t="s">
        <v>8649</v>
      </c>
      <c r="D106" s="186" t="s">
        <v>8650</v>
      </c>
      <c r="E106" s="186" t="s">
        <v>3675</v>
      </c>
      <c r="F106" s="186" t="s">
        <v>3673</v>
      </c>
      <c r="N106" s="185" t="s">
        <v>3701</v>
      </c>
    </row>
    <row r="107" spans="1:14">
      <c r="A107" s="186" t="s">
        <v>34</v>
      </c>
      <c r="B107" s="186" t="s">
        <v>3706</v>
      </c>
      <c r="C107" s="186" t="s">
        <v>8649</v>
      </c>
      <c r="D107" s="186" t="s">
        <v>8651</v>
      </c>
      <c r="E107" s="186" t="s">
        <v>3675</v>
      </c>
      <c r="F107" s="186" t="s">
        <v>3673</v>
      </c>
      <c r="I107" s="185">
        <v>4</v>
      </c>
      <c r="J107" s="185">
        <v>4</v>
      </c>
      <c r="K107" s="185">
        <v>4</v>
      </c>
      <c r="L107" s="185">
        <v>3</v>
      </c>
      <c r="M107" s="185">
        <v>3</v>
      </c>
      <c r="N107" s="185">
        <v>3</v>
      </c>
    </row>
    <row r="108" spans="1:14">
      <c r="A108" s="186" t="s">
        <v>34</v>
      </c>
      <c r="B108" s="186" t="s">
        <v>3706</v>
      </c>
      <c r="C108" s="186" t="s">
        <v>9021</v>
      </c>
      <c r="D108" s="186" t="s">
        <v>8601</v>
      </c>
      <c r="E108" s="186" t="s">
        <v>3674</v>
      </c>
      <c r="F108" s="186" t="s">
        <v>3673</v>
      </c>
      <c r="G108" s="185">
        <v>3</v>
      </c>
    </row>
    <row r="109" spans="1:14">
      <c r="A109" s="186" t="s">
        <v>34</v>
      </c>
      <c r="B109" s="186" t="s">
        <v>3706</v>
      </c>
      <c r="C109" s="186" t="s">
        <v>8707</v>
      </c>
      <c r="D109" s="186" t="s">
        <v>11078</v>
      </c>
      <c r="E109" s="186" t="s">
        <v>3674</v>
      </c>
      <c r="F109" s="186" t="s">
        <v>3673</v>
      </c>
      <c r="G109" s="185">
        <v>4</v>
      </c>
    </row>
    <row r="110" spans="1:14">
      <c r="A110" s="186" t="s">
        <v>34</v>
      </c>
      <c r="B110" s="186" t="s">
        <v>3706</v>
      </c>
      <c r="C110" s="186" t="s">
        <v>9025</v>
      </c>
      <c r="D110" s="186" t="s">
        <v>3679</v>
      </c>
      <c r="E110" s="186" t="s">
        <v>3675</v>
      </c>
      <c r="F110" s="186" t="s">
        <v>3673</v>
      </c>
      <c r="L110" s="185">
        <v>3</v>
      </c>
      <c r="M110" s="185">
        <v>3</v>
      </c>
      <c r="N110" s="185">
        <v>3</v>
      </c>
    </row>
    <row r="111" spans="1:14">
      <c r="A111" s="186" t="s">
        <v>34</v>
      </c>
      <c r="B111" s="186" t="s">
        <v>3706</v>
      </c>
      <c r="C111" s="186" t="s">
        <v>8658</v>
      </c>
      <c r="D111" s="186" t="s">
        <v>8659</v>
      </c>
      <c r="E111" s="186" t="s">
        <v>3675</v>
      </c>
      <c r="F111" s="186" t="s">
        <v>3673</v>
      </c>
      <c r="I111" s="185">
        <v>4</v>
      </c>
    </row>
    <row r="112" spans="1:14">
      <c r="A112" s="186" t="s">
        <v>34</v>
      </c>
      <c r="B112" s="186" t="s">
        <v>3706</v>
      </c>
      <c r="C112" s="186" t="s">
        <v>8660</v>
      </c>
      <c r="D112" s="186" t="s">
        <v>8661</v>
      </c>
      <c r="E112" s="186" t="s">
        <v>3675</v>
      </c>
      <c r="F112" s="186" t="s">
        <v>3673</v>
      </c>
      <c r="G112" s="185">
        <v>4</v>
      </c>
    </row>
    <row r="113" spans="1:14">
      <c r="A113" s="186" t="s">
        <v>34</v>
      </c>
      <c r="B113" s="186" t="s">
        <v>3706</v>
      </c>
      <c r="C113" s="186" t="s">
        <v>11079</v>
      </c>
      <c r="D113" s="186" t="s">
        <v>8717</v>
      </c>
      <c r="E113" s="186" t="s">
        <v>3675</v>
      </c>
      <c r="F113" s="186" t="s">
        <v>3673</v>
      </c>
      <c r="L113" s="185" t="s">
        <v>3684</v>
      </c>
      <c r="N113" s="185" t="s">
        <v>3684</v>
      </c>
    </row>
    <row r="114" spans="1:14">
      <c r="A114" s="186" t="s">
        <v>34</v>
      </c>
      <c r="B114" s="186" t="s">
        <v>3706</v>
      </c>
      <c r="C114" s="186" t="s">
        <v>8782</v>
      </c>
      <c r="D114" s="186" t="s">
        <v>3703</v>
      </c>
      <c r="E114" s="186" t="s">
        <v>3678</v>
      </c>
      <c r="F114" s="186" t="s">
        <v>3673</v>
      </c>
      <c r="H114" s="185">
        <v>4</v>
      </c>
      <c r="I114" s="185">
        <v>4</v>
      </c>
      <c r="J114" s="185">
        <v>4</v>
      </c>
      <c r="K114" s="185">
        <v>4</v>
      </c>
    </row>
    <row r="115" spans="1:14">
      <c r="A115" s="186" t="s">
        <v>34</v>
      </c>
      <c r="B115" s="186" t="s">
        <v>3706</v>
      </c>
      <c r="C115" s="186" t="s">
        <v>8662</v>
      </c>
      <c r="D115" s="186" t="s">
        <v>8569</v>
      </c>
      <c r="E115" s="186" t="s">
        <v>3674</v>
      </c>
      <c r="F115" s="186" t="s">
        <v>3673</v>
      </c>
      <c r="J115" s="185">
        <v>3</v>
      </c>
    </row>
    <row r="116" spans="1:14">
      <c r="A116" s="186" t="s">
        <v>34</v>
      </c>
      <c r="B116" s="186" t="s">
        <v>3706</v>
      </c>
      <c r="C116" s="186" t="s">
        <v>8663</v>
      </c>
      <c r="D116" s="186" t="s">
        <v>8664</v>
      </c>
      <c r="E116" s="186" t="s">
        <v>3675</v>
      </c>
      <c r="F116" s="186" t="s">
        <v>3673</v>
      </c>
      <c r="I116" s="185">
        <v>3</v>
      </c>
      <c r="J116" s="185">
        <v>2</v>
      </c>
      <c r="K116" s="185">
        <v>4</v>
      </c>
    </row>
    <row r="117" spans="1:14">
      <c r="A117" s="186" t="s">
        <v>34</v>
      </c>
      <c r="B117" s="186" t="s">
        <v>3706</v>
      </c>
      <c r="C117" s="186" t="s">
        <v>11080</v>
      </c>
      <c r="D117" s="186" t="s">
        <v>3687</v>
      </c>
      <c r="E117" s="186" t="s">
        <v>3674</v>
      </c>
      <c r="F117" s="186" t="s">
        <v>3673</v>
      </c>
      <c r="H117" s="185">
        <v>4</v>
      </c>
    </row>
    <row r="118" spans="1:14">
      <c r="A118" s="186" t="s">
        <v>34</v>
      </c>
      <c r="B118" s="186" t="s">
        <v>3706</v>
      </c>
      <c r="C118" s="186" t="s">
        <v>3714</v>
      </c>
      <c r="D118" s="186" t="s">
        <v>8665</v>
      </c>
      <c r="E118" s="186" t="s">
        <v>3675</v>
      </c>
      <c r="F118" s="186" t="s">
        <v>3673</v>
      </c>
      <c r="G118" s="185">
        <v>4</v>
      </c>
    </row>
    <row r="119" spans="1:14">
      <c r="A119" s="186" t="s">
        <v>34</v>
      </c>
      <c r="B119" s="186" t="s">
        <v>3706</v>
      </c>
      <c r="C119" s="186" t="s">
        <v>4083</v>
      </c>
      <c r="D119" s="186" t="s">
        <v>9418</v>
      </c>
      <c r="E119" s="186" t="s">
        <v>3678</v>
      </c>
      <c r="F119" s="186" t="s">
        <v>3673</v>
      </c>
      <c r="L119" s="185">
        <v>2</v>
      </c>
      <c r="M119" s="185">
        <v>3</v>
      </c>
      <c r="N119" s="185">
        <v>2</v>
      </c>
    </row>
    <row r="120" spans="1:14">
      <c r="A120" s="186" t="s">
        <v>34</v>
      </c>
      <c r="B120" s="186" t="s">
        <v>3706</v>
      </c>
      <c r="C120" s="186" t="s">
        <v>11081</v>
      </c>
      <c r="D120" s="186" t="s">
        <v>8832</v>
      </c>
      <c r="E120" s="186" t="s">
        <v>3675</v>
      </c>
      <c r="F120" s="186" t="s">
        <v>3673</v>
      </c>
      <c r="L120" s="185">
        <v>3</v>
      </c>
      <c r="M120" s="185">
        <v>3</v>
      </c>
    </row>
    <row r="121" spans="1:14">
      <c r="A121" s="186" t="s">
        <v>34</v>
      </c>
      <c r="B121" s="186" t="s">
        <v>3706</v>
      </c>
      <c r="C121" s="186" t="s">
        <v>9422</v>
      </c>
      <c r="D121" s="186" t="s">
        <v>3688</v>
      </c>
      <c r="E121" s="186" t="s">
        <v>3678</v>
      </c>
      <c r="F121" s="186" t="s">
        <v>77</v>
      </c>
    </row>
    <row r="122" spans="1:14">
      <c r="A122" s="186" t="s">
        <v>34</v>
      </c>
      <c r="B122" s="186" t="s">
        <v>3706</v>
      </c>
      <c r="C122" s="186" t="s">
        <v>8667</v>
      </c>
      <c r="D122" s="186" t="s">
        <v>3677</v>
      </c>
      <c r="E122" s="186" t="s">
        <v>3674</v>
      </c>
      <c r="F122" s="186" t="s">
        <v>77</v>
      </c>
    </row>
    <row r="123" spans="1:14">
      <c r="A123" s="186" t="s">
        <v>34</v>
      </c>
      <c r="B123" s="186" t="s">
        <v>3706</v>
      </c>
      <c r="C123" s="186" t="s">
        <v>8668</v>
      </c>
      <c r="D123" s="186" t="s">
        <v>8669</v>
      </c>
      <c r="E123" s="186" t="s">
        <v>3675</v>
      </c>
      <c r="F123" s="186" t="s">
        <v>77</v>
      </c>
    </row>
    <row r="124" spans="1:14">
      <c r="A124" s="186" t="s">
        <v>34</v>
      </c>
      <c r="B124" s="186" t="s">
        <v>3706</v>
      </c>
      <c r="C124" s="186" t="s">
        <v>11082</v>
      </c>
      <c r="D124" s="186" t="s">
        <v>3679</v>
      </c>
      <c r="E124" s="186" t="s">
        <v>3674</v>
      </c>
      <c r="F124" s="186" t="s">
        <v>77</v>
      </c>
    </row>
    <row r="125" spans="1:14">
      <c r="A125" s="186" t="s">
        <v>34</v>
      </c>
      <c r="B125" s="186" t="s">
        <v>3706</v>
      </c>
      <c r="C125" s="186" t="s">
        <v>9125</v>
      </c>
      <c r="D125" s="186" t="s">
        <v>9126</v>
      </c>
      <c r="E125" s="186" t="s">
        <v>3678</v>
      </c>
      <c r="F125" s="186" t="s">
        <v>77</v>
      </c>
    </row>
    <row r="126" spans="1:14">
      <c r="A126" s="186" t="s">
        <v>34</v>
      </c>
      <c r="B126" s="186" t="s">
        <v>3706</v>
      </c>
      <c r="C126" s="186" t="s">
        <v>8670</v>
      </c>
      <c r="D126" s="186" t="s">
        <v>8550</v>
      </c>
      <c r="E126" s="186" t="s">
        <v>3675</v>
      </c>
      <c r="F126" s="186" t="s">
        <v>77</v>
      </c>
    </row>
    <row r="127" spans="1:14">
      <c r="A127" s="186" t="s">
        <v>34</v>
      </c>
      <c r="B127" s="186" t="s">
        <v>3706</v>
      </c>
      <c r="C127" s="186" t="s">
        <v>8671</v>
      </c>
      <c r="D127" s="186" t="s">
        <v>8569</v>
      </c>
      <c r="E127" s="186" t="s">
        <v>3674</v>
      </c>
      <c r="F127" s="186" t="s">
        <v>77</v>
      </c>
    </row>
    <row r="128" spans="1:14">
      <c r="A128" s="186" t="s">
        <v>34</v>
      </c>
      <c r="B128" s="186" t="s">
        <v>3706</v>
      </c>
      <c r="C128" s="186" t="s">
        <v>8672</v>
      </c>
      <c r="D128" s="186" t="s">
        <v>8673</v>
      </c>
      <c r="E128" s="186" t="s">
        <v>3674</v>
      </c>
      <c r="F128" s="186" t="s">
        <v>77</v>
      </c>
    </row>
    <row r="129" spans="1:6">
      <c r="A129" s="186" t="s">
        <v>34</v>
      </c>
      <c r="B129" s="186" t="s">
        <v>3706</v>
      </c>
      <c r="C129" s="186" t="s">
        <v>11083</v>
      </c>
      <c r="D129" s="186" t="s">
        <v>8523</v>
      </c>
      <c r="E129" s="186" t="s">
        <v>3674</v>
      </c>
      <c r="F129" s="186" t="s">
        <v>77</v>
      </c>
    </row>
    <row r="130" spans="1:6">
      <c r="A130" s="186" t="s">
        <v>34</v>
      </c>
      <c r="B130" s="186" t="s">
        <v>3706</v>
      </c>
      <c r="C130" s="186" t="s">
        <v>8674</v>
      </c>
      <c r="D130" s="186" t="s">
        <v>8675</v>
      </c>
      <c r="E130" s="186" t="s">
        <v>3675</v>
      </c>
      <c r="F130" s="186" t="s">
        <v>77</v>
      </c>
    </row>
    <row r="131" spans="1:6">
      <c r="A131" s="186" t="s">
        <v>34</v>
      </c>
      <c r="B131" s="186" t="s">
        <v>3706</v>
      </c>
      <c r="C131" s="186" t="s">
        <v>8676</v>
      </c>
      <c r="D131" s="186" t="s">
        <v>8636</v>
      </c>
      <c r="E131" s="186" t="s">
        <v>3678</v>
      </c>
      <c r="F131" s="186" t="s">
        <v>77</v>
      </c>
    </row>
    <row r="132" spans="1:6">
      <c r="A132" s="186" t="s">
        <v>34</v>
      </c>
      <c r="B132" s="186" t="s">
        <v>3706</v>
      </c>
      <c r="C132" s="186" t="s">
        <v>8677</v>
      </c>
      <c r="D132" s="186" t="s">
        <v>8678</v>
      </c>
      <c r="E132" s="186" t="s">
        <v>3675</v>
      </c>
      <c r="F132" s="186" t="s">
        <v>77</v>
      </c>
    </row>
    <row r="133" spans="1:6">
      <c r="A133" s="186" t="s">
        <v>34</v>
      </c>
      <c r="B133" s="186" t="s">
        <v>3706</v>
      </c>
      <c r="C133" s="186" t="s">
        <v>9156</v>
      </c>
      <c r="D133" s="186" t="s">
        <v>9549</v>
      </c>
      <c r="E133" s="186" t="s">
        <v>3675</v>
      </c>
      <c r="F133" s="186" t="s">
        <v>77</v>
      </c>
    </row>
    <row r="134" spans="1:6">
      <c r="A134" s="186" t="s">
        <v>34</v>
      </c>
      <c r="B134" s="186" t="s">
        <v>3706</v>
      </c>
      <c r="C134" s="186" t="s">
        <v>8707</v>
      </c>
      <c r="D134" s="186" t="s">
        <v>8552</v>
      </c>
      <c r="E134" s="186" t="s">
        <v>3674</v>
      </c>
      <c r="F134" s="186" t="s">
        <v>77</v>
      </c>
    </row>
    <row r="135" spans="1:6">
      <c r="A135" s="186" t="s">
        <v>34</v>
      </c>
      <c r="B135" s="186" t="s">
        <v>3706</v>
      </c>
      <c r="C135" s="186" t="s">
        <v>9340</v>
      </c>
      <c r="D135" s="186" t="s">
        <v>8756</v>
      </c>
      <c r="E135" s="186" t="s">
        <v>3674</v>
      </c>
      <c r="F135" s="186" t="s">
        <v>77</v>
      </c>
    </row>
    <row r="136" spans="1:6">
      <c r="A136" s="186" t="s">
        <v>34</v>
      </c>
      <c r="B136" s="186" t="s">
        <v>3706</v>
      </c>
      <c r="C136" s="186" t="s">
        <v>8681</v>
      </c>
      <c r="D136" s="186" t="s">
        <v>3726</v>
      </c>
      <c r="E136" s="186" t="s">
        <v>3674</v>
      </c>
      <c r="F136" s="186" t="s">
        <v>77</v>
      </c>
    </row>
    <row r="137" spans="1:6">
      <c r="A137" s="186" t="s">
        <v>34</v>
      </c>
      <c r="B137" s="186" t="s">
        <v>3706</v>
      </c>
      <c r="C137" s="186" t="s">
        <v>8521</v>
      </c>
      <c r="D137" s="186" t="s">
        <v>8683</v>
      </c>
      <c r="E137" s="186" t="s">
        <v>3675</v>
      </c>
      <c r="F137" s="186" t="s">
        <v>77</v>
      </c>
    </row>
    <row r="138" spans="1:6">
      <c r="A138" s="186" t="s">
        <v>34</v>
      </c>
      <c r="B138" s="186" t="s">
        <v>3706</v>
      </c>
      <c r="C138" s="186" t="s">
        <v>11084</v>
      </c>
      <c r="D138" s="186" t="s">
        <v>8695</v>
      </c>
      <c r="E138" s="186" t="s">
        <v>3674</v>
      </c>
      <c r="F138" s="186" t="s">
        <v>77</v>
      </c>
    </row>
    <row r="139" spans="1:6">
      <c r="A139" s="186" t="s">
        <v>34</v>
      </c>
      <c r="B139" s="186" t="s">
        <v>3706</v>
      </c>
      <c r="C139" s="186" t="s">
        <v>8684</v>
      </c>
      <c r="D139" s="186" t="s">
        <v>8685</v>
      </c>
      <c r="E139" s="186" t="s">
        <v>3675</v>
      </c>
      <c r="F139" s="186" t="s">
        <v>77</v>
      </c>
    </row>
    <row r="140" spans="1:6">
      <c r="A140" s="186" t="s">
        <v>34</v>
      </c>
      <c r="B140" s="186" t="s">
        <v>3706</v>
      </c>
      <c r="C140" s="186" t="s">
        <v>8686</v>
      </c>
      <c r="D140" s="186" t="s">
        <v>8687</v>
      </c>
      <c r="E140" s="186" t="s">
        <v>3675</v>
      </c>
      <c r="F140" s="186" t="s">
        <v>77</v>
      </c>
    </row>
    <row r="141" spans="1:6">
      <c r="A141" s="186" t="s">
        <v>34</v>
      </c>
      <c r="B141" s="186" t="s">
        <v>3706</v>
      </c>
      <c r="C141" s="186" t="s">
        <v>8690</v>
      </c>
      <c r="D141" s="186" t="s">
        <v>8691</v>
      </c>
      <c r="E141" s="186" t="s">
        <v>3675</v>
      </c>
      <c r="F141" s="186" t="s">
        <v>77</v>
      </c>
    </row>
    <row r="142" spans="1:6">
      <c r="A142" s="186" t="s">
        <v>34</v>
      </c>
      <c r="B142" s="186" t="s">
        <v>3706</v>
      </c>
      <c r="C142" s="186" t="s">
        <v>8782</v>
      </c>
      <c r="D142" s="186" t="s">
        <v>3721</v>
      </c>
      <c r="E142" s="186" t="s">
        <v>3678</v>
      </c>
      <c r="F142" s="186" t="s">
        <v>77</v>
      </c>
    </row>
    <row r="143" spans="1:6">
      <c r="A143" s="186" t="s">
        <v>34</v>
      </c>
      <c r="B143" s="186" t="s">
        <v>3706</v>
      </c>
      <c r="C143" s="186" t="s">
        <v>9071</v>
      </c>
      <c r="D143" s="186" t="s">
        <v>3703</v>
      </c>
      <c r="E143" s="186" t="s">
        <v>3674</v>
      </c>
      <c r="F143" s="186" t="s">
        <v>77</v>
      </c>
    </row>
    <row r="144" spans="1:6">
      <c r="A144" s="186" t="s">
        <v>34</v>
      </c>
      <c r="B144" s="186" t="s">
        <v>3706</v>
      </c>
      <c r="C144" s="186" t="s">
        <v>8968</v>
      </c>
      <c r="D144" s="186" t="s">
        <v>8640</v>
      </c>
      <c r="E144" s="186" t="s">
        <v>3675</v>
      </c>
      <c r="F144" s="186" t="s">
        <v>77</v>
      </c>
    </row>
    <row r="145" spans="1:14">
      <c r="A145" s="186" t="s">
        <v>34</v>
      </c>
      <c r="B145" s="186" t="s">
        <v>3706</v>
      </c>
      <c r="C145" s="186" t="s">
        <v>9494</v>
      </c>
      <c r="D145" s="186" t="s">
        <v>3769</v>
      </c>
      <c r="E145" s="186" t="s">
        <v>3674</v>
      </c>
      <c r="F145" s="186" t="s">
        <v>77</v>
      </c>
    </row>
    <row r="146" spans="1:14">
      <c r="A146" s="186" t="s">
        <v>34</v>
      </c>
      <c r="B146" s="186" t="s">
        <v>3706</v>
      </c>
      <c r="C146" s="186" t="s">
        <v>8692</v>
      </c>
      <c r="D146" s="186" t="s">
        <v>8693</v>
      </c>
      <c r="E146" s="186" t="s">
        <v>3675</v>
      </c>
      <c r="F146" s="186" t="s">
        <v>77</v>
      </c>
    </row>
    <row r="147" spans="1:14">
      <c r="A147" s="186" t="s">
        <v>34</v>
      </c>
      <c r="B147" s="186" t="s">
        <v>3706</v>
      </c>
      <c r="C147" s="186" t="s">
        <v>8881</v>
      </c>
      <c r="D147" s="186" t="s">
        <v>8882</v>
      </c>
      <c r="E147" s="186" t="s">
        <v>3723</v>
      </c>
      <c r="F147" s="186" t="s">
        <v>77</v>
      </c>
    </row>
    <row r="148" spans="1:14">
      <c r="A148" s="186" t="s">
        <v>34</v>
      </c>
      <c r="B148" s="186" t="s">
        <v>3706</v>
      </c>
      <c r="C148" s="186" t="s">
        <v>9097</v>
      </c>
      <c r="D148" s="186" t="s">
        <v>9098</v>
      </c>
      <c r="E148" s="186" t="s">
        <v>3674</v>
      </c>
      <c r="F148" s="186" t="s">
        <v>77</v>
      </c>
    </row>
    <row r="149" spans="1:14">
      <c r="A149" s="186" t="s">
        <v>34</v>
      </c>
      <c r="B149" s="186" t="s">
        <v>3706</v>
      </c>
      <c r="C149" s="186" t="s">
        <v>8694</v>
      </c>
      <c r="D149" s="186" t="s">
        <v>3677</v>
      </c>
      <c r="E149" s="186" t="s">
        <v>3675</v>
      </c>
      <c r="F149" s="186" t="s">
        <v>77</v>
      </c>
    </row>
    <row r="150" spans="1:14">
      <c r="A150" s="186" t="s">
        <v>34</v>
      </c>
      <c r="B150" s="186" t="s">
        <v>3709</v>
      </c>
      <c r="C150" s="186" t="s">
        <v>8696</v>
      </c>
      <c r="D150" s="186" t="s">
        <v>3726</v>
      </c>
      <c r="E150" s="186" t="s">
        <v>3675</v>
      </c>
      <c r="F150" s="186" t="s">
        <v>3673</v>
      </c>
      <c r="L150" s="185">
        <v>2</v>
      </c>
      <c r="M150" s="185">
        <v>2</v>
      </c>
      <c r="N150" s="185">
        <v>2</v>
      </c>
    </row>
    <row r="151" spans="1:14">
      <c r="A151" s="186" t="s">
        <v>34</v>
      </c>
      <c r="B151" s="186" t="s">
        <v>3709</v>
      </c>
      <c r="C151" s="186" t="s">
        <v>9056</v>
      </c>
      <c r="D151" s="186" t="s">
        <v>9057</v>
      </c>
      <c r="E151" s="186" t="s">
        <v>3675</v>
      </c>
      <c r="F151" s="186" t="s">
        <v>3673</v>
      </c>
      <c r="H151" s="185">
        <v>3</v>
      </c>
    </row>
    <row r="152" spans="1:14">
      <c r="A152" s="186" t="s">
        <v>34</v>
      </c>
      <c r="B152" s="186" t="s">
        <v>3709</v>
      </c>
      <c r="C152" s="186" t="s">
        <v>8614</v>
      </c>
      <c r="D152" s="186" t="s">
        <v>3702</v>
      </c>
      <c r="E152" s="186" t="s">
        <v>3674</v>
      </c>
      <c r="F152" s="186" t="s">
        <v>3673</v>
      </c>
      <c r="I152" s="185">
        <v>5</v>
      </c>
      <c r="M152" s="185">
        <v>3</v>
      </c>
      <c r="N152" s="185">
        <v>3</v>
      </c>
    </row>
    <row r="153" spans="1:14">
      <c r="A153" s="186" t="s">
        <v>34</v>
      </c>
      <c r="B153" s="186" t="s">
        <v>3709</v>
      </c>
      <c r="C153" s="186" t="s">
        <v>8699</v>
      </c>
      <c r="D153" s="186" t="s">
        <v>8695</v>
      </c>
      <c r="E153" s="186" t="s">
        <v>3675</v>
      </c>
      <c r="F153" s="186" t="s">
        <v>3673</v>
      </c>
      <c r="L153" s="185" t="s">
        <v>3680</v>
      </c>
    </row>
    <row r="154" spans="1:14">
      <c r="A154" s="186" t="s">
        <v>34</v>
      </c>
      <c r="B154" s="186" t="s">
        <v>3709</v>
      </c>
      <c r="C154" s="186" t="s">
        <v>8744</v>
      </c>
      <c r="D154" s="186" t="s">
        <v>8842</v>
      </c>
      <c r="E154" s="186" t="s">
        <v>3675</v>
      </c>
      <c r="F154" s="186" t="s">
        <v>3673</v>
      </c>
      <c r="L154" s="185" t="s">
        <v>3684</v>
      </c>
      <c r="N154" s="185" t="s">
        <v>3684</v>
      </c>
    </row>
    <row r="155" spans="1:14">
      <c r="A155" s="186" t="s">
        <v>34</v>
      </c>
      <c r="B155" s="186" t="s">
        <v>3709</v>
      </c>
      <c r="C155" s="186" t="s">
        <v>8700</v>
      </c>
      <c r="D155" s="186" t="s">
        <v>8701</v>
      </c>
      <c r="E155" s="186" t="s">
        <v>3678</v>
      </c>
      <c r="F155" s="186" t="s">
        <v>3673</v>
      </c>
      <c r="N155" s="185">
        <v>3</v>
      </c>
    </row>
    <row r="156" spans="1:14">
      <c r="A156" s="186" t="s">
        <v>34</v>
      </c>
      <c r="B156" s="186" t="s">
        <v>3709</v>
      </c>
      <c r="C156" s="186" t="s">
        <v>8513</v>
      </c>
      <c r="D156" s="186" t="s">
        <v>8584</v>
      </c>
      <c r="E156" s="186" t="s">
        <v>3675</v>
      </c>
      <c r="F156" s="186" t="s">
        <v>3673</v>
      </c>
      <c r="L156" s="185">
        <v>2</v>
      </c>
      <c r="M156" s="185" t="s">
        <v>3680</v>
      </c>
      <c r="N156" s="185" t="s">
        <v>3680</v>
      </c>
    </row>
    <row r="157" spans="1:14">
      <c r="A157" s="186" t="s">
        <v>34</v>
      </c>
      <c r="B157" s="186" t="s">
        <v>3709</v>
      </c>
      <c r="C157" s="186" t="s">
        <v>8702</v>
      </c>
      <c r="D157" s="186" t="s">
        <v>8703</v>
      </c>
      <c r="E157" s="186" t="s">
        <v>3678</v>
      </c>
      <c r="F157" s="186" t="s">
        <v>3673</v>
      </c>
      <c r="H157" s="185">
        <v>4</v>
      </c>
      <c r="J157" s="185">
        <v>4</v>
      </c>
    </row>
    <row r="158" spans="1:14">
      <c r="A158" s="186" t="s">
        <v>34</v>
      </c>
      <c r="B158" s="186" t="s">
        <v>3709</v>
      </c>
      <c r="C158" s="186" t="s">
        <v>9193</v>
      </c>
      <c r="D158" s="186" t="s">
        <v>3698</v>
      </c>
      <c r="E158" s="186" t="s">
        <v>3678</v>
      </c>
      <c r="F158" s="186" t="s">
        <v>3673</v>
      </c>
      <c r="H158" s="185">
        <v>4</v>
      </c>
      <c r="J158" s="185">
        <v>3</v>
      </c>
    </row>
    <row r="159" spans="1:14">
      <c r="A159" s="186" t="s">
        <v>34</v>
      </c>
      <c r="B159" s="186" t="s">
        <v>3709</v>
      </c>
      <c r="C159" s="186" t="s">
        <v>8704</v>
      </c>
      <c r="D159" s="186" t="s">
        <v>8559</v>
      </c>
      <c r="E159" s="186" t="s">
        <v>3675</v>
      </c>
      <c r="F159" s="186" t="s">
        <v>3673</v>
      </c>
      <c r="H159" s="185">
        <v>4</v>
      </c>
    </row>
    <row r="160" spans="1:14">
      <c r="A160" s="186" t="s">
        <v>34</v>
      </c>
      <c r="B160" s="186" t="s">
        <v>3709</v>
      </c>
      <c r="C160" s="186" t="s">
        <v>8705</v>
      </c>
      <c r="D160" s="186" t="s">
        <v>8706</v>
      </c>
      <c r="E160" s="186" t="s">
        <v>3675</v>
      </c>
      <c r="F160" s="186" t="s">
        <v>3673</v>
      </c>
      <c r="G160" s="185">
        <v>2</v>
      </c>
    </row>
    <row r="161" spans="1:14">
      <c r="A161" s="186" t="s">
        <v>34</v>
      </c>
      <c r="B161" s="186" t="s">
        <v>3709</v>
      </c>
      <c r="C161" s="186" t="s">
        <v>8707</v>
      </c>
      <c r="D161" s="186" t="s">
        <v>8708</v>
      </c>
      <c r="E161" s="186" t="s">
        <v>3675</v>
      </c>
      <c r="F161" s="186" t="s">
        <v>3673</v>
      </c>
      <c r="H161" s="185">
        <v>4</v>
      </c>
      <c r="I161" s="185" t="s">
        <v>3708</v>
      </c>
      <c r="J161" s="185">
        <v>2</v>
      </c>
      <c r="K161" s="185">
        <v>3</v>
      </c>
    </row>
    <row r="162" spans="1:14">
      <c r="A162" s="186" t="s">
        <v>34</v>
      </c>
      <c r="B162" s="186" t="s">
        <v>3709</v>
      </c>
      <c r="C162" s="186" t="s">
        <v>8709</v>
      </c>
      <c r="D162" s="186" t="s">
        <v>3702</v>
      </c>
      <c r="E162" s="186" t="s">
        <v>3675</v>
      </c>
      <c r="F162" s="186" t="s">
        <v>3673</v>
      </c>
      <c r="L162" s="185">
        <v>3</v>
      </c>
      <c r="M162" s="185">
        <v>3</v>
      </c>
      <c r="N162" s="185">
        <v>3</v>
      </c>
    </row>
    <row r="163" spans="1:14">
      <c r="A163" s="186" t="s">
        <v>34</v>
      </c>
      <c r="B163" s="186" t="s">
        <v>3709</v>
      </c>
      <c r="C163" s="186" t="s">
        <v>11085</v>
      </c>
      <c r="D163" s="186" t="s">
        <v>8856</v>
      </c>
      <c r="E163" s="186" t="s">
        <v>3674</v>
      </c>
      <c r="F163" s="186" t="s">
        <v>3673</v>
      </c>
      <c r="G163" s="185">
        <v>4</v>
      </c>
    </row>
    <row r="164" spans="1:14">
      <c r="A164" s="186" t="s">
        <v>34</v>
      </c>
      <c r="B164" s="186" t="s">
        <v>3709</v>
      </c>
      <c r="C164" s="186" t="s">
        <v>8711</v>
      </c>
      <c r="D164" s="186" t="s">
        <v>3685</v>
      </c>
      <c r="E164" s="186" t="s">
        <v>3675</v>
      </c>
      <c r="F164" s="186" t="s">
        <v>3673</v>
      </c>
      <c r="I164" s="185">
        <v>4</v>
      </c>
      <c r="M164" s="185">
        <v>5</v>
      </c>
    </row>
    <row r="165" spans="1:14">
      <c r="A165" s="186" t="s">
        <v>34</v>
      </c>
      <c r="B165" s="186" t="s">
        <v>3709</v>
      </c>
      <c r="C165" s="186" t="s">
        <v>8712</v>
      </c>
      <c r="D165" s="186" t="s">
        <v>8529</v>
      </c>
      <c r="E165" s="186" t="s">
        <v>3675</v>
      </c>
      <c r="F165" s="186" t="s">
        <v>3673</v>
      </c>
      <c r="K165" s="185">
        <v>1</v>
      </c>
    </row>
    <row r="166" spans="1:14">
      <c r="A166" s="186" t="s">
        <v>34</v>
      </c>
      <c r="B166" s="186" t="s">
        <v>3709</v>
      </c>
      <c r="C166" s="186" t="s">
        <v>8626</v>
      </c>
      <c r="D166" s="186" t="s">
        <v>9069</v>
      </c>
      <c r="E166" s="186" t="s">
        <v>3675</v>
      </c>
      <c r="F166" s="186" t="s">
        <v>3673</v>
      </c>
      <c r="M166" s="185">
        <v>2</v>
      </c>
    </row>
    <row r="167" spans="1:14">
      <c r="A167" s="186" t="s">
        <v>34</v>
      </c>
      <c r="B167" s="186" t="s">
        <v>3709</v>
      </c>
      <c r="C167" s="186" t="s">
        <v>8713</v>
      </c>
      <c r="D167" s="186" t="s">
        <v>8529</v>
      </c>
      <c r="E167" s="186" t="s">
        <v>3674</v>
      </c>
      <c r="F167" s="186" t="s">
        <v>3673</v>
      </c>
    </row>
    <row r="168" spans="1:14">
      <c r="A168" s="186" t="s">
        <v>34</v>
      </c>
      <c r="B168" s="186" t="s">
        <v>3709</v>
      </c>
      <c r="C168" s="186" t="s">
        <v>8714</v>
      </c>
      <c r="D168" s="186" t="s">
        <v>8569</v>
      </c>
      <c r="E168" s="186" t="s">
        <v>3678</v>
      </c>
      <c r="F168" s="186" t="s">
        <v>3673</v>
      </c>
      <c r="L168" s="185">
        <v>4</v>
      </c>
      <c r="M168" s="185" t="s">
        <v>3701</v>
      </c>
      <c r="N168" s="185" t="s">
        <v>3701</v>
      </c>
    </row>
    <row r="169" spans="1:14">
      <c r="A169" s="186" t="s">
        <v>34</v>
      </c>
      <c r="B169" s="186" t="s">
        <v>3709</v>
      </c>
      <c r="C169" s="186" t="s">
        <v>3713</v>
      </c>
      <c r="D169" s="186" t="s">
        <v>8715</v>
      </c>
      <c r="E169" s="186" t="s">
        <v>3675</v>
      </c>
      <c r="F169" s="186" t="s">
        <v>3673</v>
      </c>
      <c r="G169" s="185">
        <v>1</v>
      </c>
    </row>
    <row r="170" spans="1:14">
      <c r="A170" s="186" t="s">
        <v>34</v>
      </c>
      <c r="B170" s="186" t="s">
        <v>3709</v>
      </c>
      <c r="C170" s="186" t="s">
        <v>8602</v>
      </c>
      <c r="D170" s="186" t="s">
        <v>3703</v>
      </c>
      <c r="E170" s="186" t="s">
        <v>3675</v>
      </c>
      <c r="F170" s="186" t="s">
        <v>3673</v>
      </c>
      <c r="I170" s="185" t="s">
        <v>3707</v>
      </c>
      <c r="J170" s="185">
        <v>1</v>
      </c>
    </row>
    <row r="171" spans="1:14">
      <c r="A171" s="186" t="s">
        <v>34</v>
      </c>
      <c r="B171" s="186" t="s">
        <v>3709</v>
      </c>
      <c r="C171" s="186" t="s">
        <v>9034</v>
      </c>
      <c r="D171" s="186" t="s">
        <v>3682</v>
      </c>
      <c r="E171" s="186" t="s">
        <v>3674</v>
      </c>
      <c r="F171" s="186" t="s">
        <v>3673</v>
      </c>
      <c r="H171" s="185">
        <v>3</v>
      </c>
      <c r="I171" s="185">
        <v>3</v>
      </c>
      <c r="J171" s="185">
        <v>3</v>
      </c>
      <c r="K171" s="185">
        <v>3</v>
      </c>
    </row>
    <row r="172" spans="1:14">
      <c r="A172" s="186" t="s">
        <v>34</v>
      </c>
      <c r="B172" s="186" t="s">
        <v>3709</v>
      </c>
      <c r="C172" s="186" t="s">
        <v>8721</v>
      </c>
      <c r="D172" s="186" t="s">
        <v>8722</v>
      </c>
      <c r="E172" s="186" t="s">
        <v>3678</v>
      </c>
      <c r="F172" s="186" t="s">
        <v>3673</v>
      </c>
      <c r="M172" s="185">
        <v>2</v>
      </c>
    </row>
    <row r="173" spans="1:14">
      <c r="A173" s="186" t="s">
        <v>34</v>
      </c>
      <c r="B173" s="186" t="s">
        <v>3709</v>
      </c>
      <c r="C173" s="186" t="s">
        <v>8696</v>
      </c>
      <c r="D173" s="186" t="s">
        <v>8644</v>
      </c>
      <c r="E173" s="186" t="s">
        <v>3675</v>
      </c>
      <c r="F173" s="186" t="s">
        <v>77</v>
      </c>
    </row>
    <row r="174" spans="1:14">
      <c r="A174" s="186" t="s">
        <v>34</v>
      </c>
      <c r="B174" s="186" t="s">
        <v>3709</v>
      </c>
      <c r="C174" s="186" t="s">
        <v>8726</v>
      </c>
      <c r="D174" s="186" t="s">
        <v>8727</v>
      </c>
      <c r="E174" s="186" t="s">
        <v>3675</v>
      </c>
      <c r="F174" s="186" t="s">
        <v>77</v>
      </c>
    </row>
    <row r="175" spans="1:14">
      <c r="A175" s="186" t="s">
        <v>34</v>
      </c>
      <c r="B175" s="186" t="s">
        <v>3709</v>
      </c>
      <c r="C175" s="186" t="s">
        <v>9211</v>
      </c>
      <c r="D175" s="186" t="s">
        <v>8772</v>
      </c>
      <c r="E175" s="186" t="s">
        <v>3674</v>
      </c>
      <c r="F175" s="186" t="s">
        <v>77</v>
      </c>
    </row>
    <row r="176" spans="1:14">
      <c r="A176" s="186" t="s">
        <v>34</v>
      </c>
      <c r="B176" s="186" t="s">
        <v>3709</v>
      </c>
      <c r="C176" s="186" t="s">
        <v>11086</v>
      </c>
      <c r="D176" s="186" t="s">
        <v>8774</v>
      </c>
      <c r="E176" s="186" t="s">
        <v>3675</v>
      </c>
      <c r="F176" s="186" t="s">
        <v>77</v>
      </c>
    </row>
    <row r="177" spans="1:6">
      <c r="A177" s="186" t="s">
        <v>34</v>
      </c>
      <c r="B177" s="186" t="s">
        <v>3709</v>
      </c>
      <c r="C177" s="186" t="s">
        <v>8728</v>
      </c>
      <c r="D177" s="186" t="s">
        <v>8691</v>
      </c>
      <c r="E177" s="186" t="s">
        <v>3675</v>
      </c>
      <c r="F177" s="186" t="s">
        <v>77</v>
      </c>
    </row>
    <row r="178" spans="1:6">
      <c r="A178" s="186" t="s">
        <v>34</v>
      </c>
      <c r="B178" s="186" t="s">
        <v>3709</v>
      </c>
      <c r="C178" s="186" t="s">
        <v>11087</v>
      </c>
      <c r="D178" s="186" t="s">
        <v>3682</v>
      </c>
      <c r="E178" s="186" t="s">
        <v>3674</v>
      </c>
      <c r="F178" s="186" t="s">
        <v>77</v>
      </c>
    </row>
    <row r="179" spans="1:6">
      <c r="A179" s="186" t="s">
        <v>34</v>
      </c>
      <c r="B179" s="186" t="s">
        <v>3709</v>
      </c>
      <c r="C179" s="186" t="s">
        <v>8729</v>
      </c>
      <c r="D179" s="186" t="s">
        <v>3689</v>
      </c>
      <c r="E179" s="186" t="s">
        <v>3675</v>
      </c>
      <c r="F179" s="186" t="s">
        <v>77</v>
      </c>
    </row>
    <row r="180" spans="1:6">
      <c r="A180" s="186" t="s">
        <v>34</v>
      </c>
      <c r="B180" s="186" t="s">
        <v>3709</v>
      </c>
      <c r="C180" s="186" t="s">
        <v>11088</v>
      </c>
      <c r="D180" s="186" t="s">
        <v>9311</v>
      </c>
      <c r="E180" s="186" t="s">
        <v>3674</v>
      </c>
      <c r="F180" s="186" t="s">
        <v>77</v>
      </c>
    </row>
    <row r="181" spans="1:6">
      <c r="A181" s="186" t="s">
        <v>34</v>
      </c>
      <c r="B181" s="186" t="s">
        <v>3709</v>
      </c>
      <c r="C181" s="186" t="s">
        <v>8731</v>
      </c>
      <c r="D181" s="186" t="s">
        <v>3683</v>
      </c>
      <c r="E181" s="186" t="s">
        <v>3674</v>
      </c>
      <c r="F181" s="186" t="s">
        <v>77</v>
      </c>
    </row>
    <row r="182" spans="1:6">
      <c r="A182" s="186" t="s">
        <v>34</v>
      </c>
      <c r="B182" s="186" t="s">
        <v>3709</v>
      </c>
      <c r="C182" s="186" t="s">
        <v>9656</v>
      </c>
      <c r="D182" s="186" t="s">
        <v>8546</v>
      </c>
      <c r="E182" s="186" t="s">
        <v>3675</v>
      </c>
      <c r="F182" s="186" t="s">
        <v>77</v>
      </c>
    </row>
    <row r="183" spans="1:6">
      <c r="A183" s="186" t="s">
        <v>34</v>
      </c>
      <c r="B183" s="186" t="s">
        <v>3709</v>
      </c>
      <c r="C183" s="186" t="s">
        <v>8732</v>
      </c>
      <c r="D183" s="186" t="s">
        <v>3711</v>
      </c>
      <c r="E183" s="186" t="s">
        <v>3675</v>
      </c>
      <c r="F183" s="186" t="s">
        <v>77</v>
      </c>
    </row>
    <row r="184" spans="1:6">
      <c r="A184" s="186" t="s">
        <v>34</v>
      </c>
      <c r="B184" s="186" t="s">
        <v>3709</v>
      </c>
      <c r="C184" s="186" t="s">
        <v>9086</v>
      </c>
      <c r="D184" s="186" t="s">
        <v>8797</v>
      </c>
      <c r="E184" s="186" t="s">
        <v>3674</v>
      </c>
      <c r="F184" s="186" t="s">
        <v>77</v>
      </c>
    </row>
    <row r="185" spans="1:6">
      <c r="A185" s="186" t="s">
        <v>34</v>
      </c>
      <c r="B185" s="186" t="s">
        <v>3709</v>
      </c>
      <c r="C185" s="186" t="s">
        <v>8735</v>
      </c>
      <c r="D185" s="186" t="s">
        <v>8575</v>
      </c>
      <c r="E185" s="186" t="s">
        <v>3675</v>
      </c>
      <c r="F185" s="186" t="s">
        <v>77</v>
      </c>
    </row>
    <row r="186" spans="1:6">
      <c r="A186" s="186" t="s">
        <v>34</v>
      </c>
      <c r="B186" s="186" t="s">
        <v>3709</v>
      </c>
      <c r="C186" s="186" t="s">
        <v>11089</v>
      </c>
      <c r="D186" s="186" t="s">
        <v>9374</v>
      </c>
      <c r="E186" s="186" t="s">
        <v>3674</v>
      </c>
      <c r="F186" s="186" t="s">
        <v>77</v>
      </c>
    </row>
    <row r="187" spans="1:6">
      <c r="A187" s="186" t="s">
        <v>34</v>
      </c>
      <c r="B187" s="186" t="s">
        <v>3709</v>
      </c>
      <c r="C187" s="186" t="s">
        <v>8736</v>
      </c>
      <c r="D187" s="186" t="s">
        <v>8569</v>
      </c>
      <c r="E187" s="186" t="s">
        <v>3675</v>
      </c>
      <c r="F187" s="186" t="s">
        <v>77</v>
      </c>
    </row>
    <row r="188" spans="1:6">
      <c r="A188" s="186" t="s">
        <v>34</v>
      </c>
      <c r="B188" s="186" t="s">
        <v>3709</v>
      </c>
      <c r="C188" s="186" t="s">
        <v>8737</v>
      </c>
      <c r="D188" s="186" t="s">
        <v>8738</v>
      </c>
      <c r="E188" s="186" t="s">
        <v>3675</v>
      </c>
      <c r="F188" s="186" t="s">
        <v>77</v>
      </c>
    </row>
    <row r="189" spans="1:6">
      <c r="A189" s="186" t="s">
        <v>34</v>
      </c>
      <c r="B189" s="186" t="s">
        <v>3709</v>
      </c>
      <c r="C189" s="186" t="s">
        <v>3713</v>
      </c>
      <c r="D189" s="186" t="s">
        <v>3745</v>
      </c>
      <c r="E189" s="186" t="s">
        <v>3675</v>
      </c>
      <c r="F189" s="186" t="s">
        <v>77</v>
      </c>
    </row>
    <row r="190" spans="1:6">
      <c r="A190" s="186" t="s">
        <v>34</v>
      </c>
      <c r="B190" s="186" t="s">
        <v>3709</v>
      </c>
      <c r="C190" s="186" t="s">
        <v>11090</v>
      </c>
      <c r="D190" s="186" t="s">
        <v>3682</v>
      </c>
      <c r="E190" s="186" t="s">
        <v>3678</v>
      </c>
      <c r="F190" s="186" t="s">
        <v>77</v>
      </c>
    </row>
    <row r="191" spans="1:6">
      <c r="A191" s="186" t="s">
        <v>34</v>
      </c>
      <c r="B191" s="186" t="s">
        <v>3709</v>
      </c>
      <c r="C191" s="186" t="s">
        <v>8602</v>
      </c>
      <c r="D191" s="186" t="s">
        <v>9488</v>
      </c>
      <c r="E191" s="186" t="s">
        <v>3675</v>
      </c>
      <c r="F191" s="186" t="s">
        <v>77</v>
      </c>
    </row>
    <row r="192" spans="1:6">
      <c r="A192" s="186" t="s">
        <v>34</v>
      </c>
      <c r="B192" s="186" t="s">
        <v>3709</v>
      </c>
      <c r="C192" s="186" t="s">
        <v>9095</v>
      </c>
      <c r="D192" s="186" t="s">
        <v>9096</v>
      </c>
      <c r="E192" s="186" t="s">
        <v>3674</v>
      </c>
      <c r="F192" s="186" t="s">
        <v>77</v>
      </c>
    </row>
    <row r="193" spans="1:14">
      <c r="A193" s="186" t="s">
        <v>34</v>
      </c>
      <c r="B193" s="186" t="s">
        <v>3709</v>
      </c>
      <c r="C193" s="186" t="s">
        <v>8637</v>
      </c>
      <c r="D193" s="186" t="s">
        <v>8638</v>
      </c>
      <c r="E193" s="186" t="s">
        <v>3674</v>
      </c>
      <c r="F193" s="186" t="s">
        <v>77</v>
      </c>
    </row>
    <row r="194" spans="1:14">
      <c r="A194" s="186" t="s">
        <v>34</v>
      </c>
      <c r="B194" s="186" t="s">
        <v>3709</v>
      </c>
      <c r="C194" s="186" t="s">
        <v>8741</v>
      </c>
      <c r="D194" s="186" t="s">
        <v>3698</v>
      </c>
      <c r="E194" s="186" t="s">
        <v>3675</v>
      </c>
      <c r="F194" s="186" t="s">
        <v>77</v>
      </c>
    </row>
    <row r="195" spans="1:14">
      <c r="A195" s="186" t="s">
        <v>34</v>
      </c>
      <c r="B195" s="186" t="s">
        <v>3715</v>
      </c>
      <c r="C195" s="186" t="s">
        <v>8742</v>
      </c>
      <c r="D195" s="186" t="s">
        <v>3694</v>
      </c>
      <c r="E195" s="186" t="s">
        <v>3675</v>
      </c>
      <c r="F195" s="186" t="s">
        <v>3673</v>
      </c>
      <c r="H195" s="185" t="s">
        <v>3708</v>
      </c>
    </row>
    <row r="196" spans="1:14">
      <c r="A196" s="186" t="s">
        <v>34</v>
      </c>
      <c r="B196" s="186" t="s">
        <v>3715</v>
      </c>
      <c r="C196" s="186" t="s">
        <v>8744</v>
      </c>
      <c r="D196" s="186" t="s">
        <v>8552</v>
      </c>
      <c r="E196" s="186" t="s">
        <v>3675</v>
      </c>
      <c r="F196" s="186" t="s">
        <v>3673</v>
      </c>
      <c r="H196" s="185">
        <v>4</v>
      </c>
    </row>
    <row r="197" spans="1:14">
      <c r="A197" s="186" t="s">
        <v>34</v>
      </c>
      <c r="B197" s="186" t="s">
        <v>3715</v>
      </c>
      <c r="C197" s="186" t="s">
        <v>8745</v>
      </c>
      <c r="D197" s="186" t="s">
        <v>8746</v>
      </c>
      <c r="E197" s="186" t="s">
        <v>3675</v>
      </c>
      <c r="F197" s="186" t="s">
        <v>3673</v>
      </c>
      <c r="J197" s="185" t="s">
        <v>3701</v>
      </c>
    </row>
    <row r="198" spans="1:14">
      <c r="A198" s="186" t="s">
        <v>34</v>
      </c>
      <c r="B198" s="186" t="s">
        <v>3715</v>
      </c>
      <c r="C198" s="186" t="s">
        <v>8747</v>
      </c>
      <c r="D198" s="186" t="s">
        <v>9163</v>
      </c>
      <c r="E198" s="186" t="s">
        <v>3675</v>
      </c>
      <c r="F198" s="186" t="s">
        <v>3673</v>
      </c>
      <c r="N198" s="185" t="s">
        <v>3684</v>
      </c>
    </row>
    <row r="199" spans="1:14">
      <c r="A199" s="186" t="s">
        <v>34</v>
      </c>
      <c r="B199" s="186" t="s">
        <v>3715</v>
      </c>
      <c r="C199" s="186" t="s">
        <v>8551</v>
      </c>
      <c r="D199" s="186" t="s">
        <v>11091</v>
      </c>
      <c r="E199" s="186" t="s">
        <v>3674</v>
      </c>
      <c r="F199" s="186" t="s">
        <v>3673</v>
      </c>
      <c r="I199" s="185">
        <v>4</v>
      </c>
      <c r="K199" s="185">
        <v>4</v>
      </c>
    </row>
    <row r="200" spans="1:14">
      <c r="A200" s="186" t="s">
        <v>34</v>
      </c>
      <c r="B200" s="186" t="s">
        <v>3715</v>
      </c>
      <c r="C200" s="186" t="s">
        <v>11092</v>
      </c>
      <c r="D200" s="186" t="s">
        <v>3689</v>
      </c>
      <c r="E200" s="186" t="s">
        <v>3674</v>
      </c>
      <c r="F200" s="186" t="s">
        <v>3673</v>
      </c>
      <c r="L200" s="185">
        <v>3</v>
      </c>
      <c r="M200" s="185">
        <v>4</v>
      </c>
      <c r="N200" s="185">
        <v>4</v>
      </c>
    </row>
    <row r="201" spans="1:14">
      <c r="A201" s="186" t="s">
        <v>34</v>
      </c>
      <c r="B201" s="186" t="s">
        <v>3715</v>
      </c>
      <c r="C201" s="186" t="s">
        <v>8937</v>
      </c>
      <c r="D201" s="186" t="s">
        <v>8938</v>
      </c>
      <c r="E201" s="186" t="s">
        <v>3675</v>
      </c>
      <c r="F201" s="186" t="s">
        <v>3673</v>
      </c>
      <c r="H201" s="185" t="s">
        <v>3708</v>
      </c>
      <c r="I201" s="185" t="s">
        <v>3708</v>
      </c>
      <c r="J201" s="185">
        <v>4</v>
      </c>
      <c r="K201" s="185">
        <v>4</v>
      </c>
      <c r="L201" s="185">
        <v>3</v>
      </c>
      <c r="N201" s="185">
        <v>4</v>
      </c>
    </row>
    <row r="202" spans="1:14">
      <c r="A202" s="186" t="s">
        <v>34</v>
      </c>
      <c r="B202" s="186" t="s">
        <v>3715</v>
      </c>
      <c r="C202" s="186" t="s">
        <v>11093</v>
      </c>
      <c r="D202" s="186" t="s">
        <v>11094</v>
      </c>
      <c r="E202" s="186" t="s">
        <v>3678</v>
      </c>
      <c r="F202" s="186" t="s">
        <v>3673</v>
      </c>
      <c r="G202" s="185">
        <v>4</v>
      </c>
    </row>
    <row r="203" spans="1:14">
      <c r="A203" s="186" t="s">
        <v>34</v>
      </c>
      <c r="B203" s="186" t="s">
        <v>3715</v>
      </c>
      <c r="C203" s="186" t="s">
        <v>8750</v>
      </c>
      <c r="D203" s="186" t="s">
        <v>8751</v>
      </c>
      <c r="E203" s="186" t="s">
        <v>3675</v>
      </c>
      <c r="F203" s="186" t="s">
        <v>3673</v>
      </c>
      <c r="G203" s="185">
        <v>4</v>
      </c>
      <c r="H203" s="185">
        <v>4</v>
      </c>
    </row>
    <row r="204" spans="1:14">
      <c r="A204" s="186" t="s">
        <v>34</v>
      </c>
      <c r="B204" s="186" t="s">
        <v>3715</v>
      </c>
      <c r="C204" s="186" t="s">
        <v>8753</v>
      </c>
      <c r="D204" s="186" t="s">
        <v>3703</v>
      </c>
      <c r="E204" s="186" t="s">
        <v>3675</v>
      </c>
      <c r="F204" s="186" t="s">
        <v>3673</v>
      </c>
      <c r="K204" s="185">
        <v>1</v>
      </c>
    </row>
    <row r="205" spans="1:14">
      <c r="A205" s="186" t="s">
        <v>34</v>
      </c>
      <c r="B205" s="186" t="s">
        <v>3715</v>
      </c>
      <c r="C205" s="186" t="s">
        <v>8521</v>
      </c>
      <c r="D205" s="186" t="s">
        <v>8754</v>
      </c>
      <c r="E205" s="186" t="s">
        <v>3675</v>
      </c>
      <c r="F205" s="186" t="s">
        <v>3673</v>
      </c>
      <c r="L205" s="185">
        <v>1</v>
      </c>
      <c r="M205" s="185">
        <v>1</v>
      </c>
    </row>
    <row r="206" spans="1:14">
      <c r="A206" s="186" t="s">
        <v>34</v>
      </c>
      <c r="B206" s="186" t="s">
        <v>3715</v>
      </c>
      <c r="C206" s="186" t="s">
        <v>9158</v>
      </c>
      <c r="D206" s="186" t="s">
        <v>9159</v>
      </c>
      <c r="E206" s="186" t="s">
        <v>3678</v>
      </c>
      <c r="F206" s="186" t="s">
        <v>3673</v>
      </c>
      <c r="I206" s="185">
        <v>3</v>
      </c>
      <c r="J206" s="185">
        <v>3</v>
      </c>
      <c r="K206" s="185">
        <v>3</v>
      </c>
    </row>
    <row r="207" spans="1:14">
      <c r="A207" s="186" t="s">
        <v>34</v>
      </c>
      <c r="B207" s="186" t="s">
        <v>3715</v>
      </c>
      <c r="C207" s="186" t="s">
        <v>9520</v>
      </c>
      <c r="D207" s="186" t="s">
        <v>11095</v>
      </c>
      <c r="E207" s="186" t="s">
        <v>3678</v>
      </c>
      <c r="F207" s="186" t="s">
        <v>3673</v>
      </c>
      <c r="I207" s="185">
        <v>4</v>
      </c>
    </row>
    <row r="208" spans="1:14">
      <c r="A208" s="186" t="s">
        <v>34</v>
      </c>
      <c r="B208" s="186" t="s">
        <v>3715</v>
      </c>
      <c r="C208" s="186" t="s">
        <v>8524</v>
      </c>
      <c r="D208" s="186" t="s">
        <v>8757</v>
      </c>
      <c r="E208" s="186" t="s">
        <v>3675</v>
      </c>
      <c r="F208" s="186" t="s">
        <v>3673</v>
      </c>
      <c r="I208" s="185">
        <v>4</v>
      </c>
    </row>
    <row r="209" spans="1:14">
      <c r="A209" s="186" t="s">
        <v>34</v>
      </c>
      <c r="B209" s="186" t="s">
        <v>3715</v>
      </c>
      <c r="C209" s="186" t="s">
        <v>8758</v>
      </c>
      <c r="D209" s="186" t="s">
        <v>8759</v>
      </c>
      <c r="E209" s="186" t="s">
        <v>3675</v>
      </c>
      <c r="F209" s="186" t="s">
        <v>3673</v>
      </c>
      <c r="L209" s="185">
        <v>2</v>
      </c>
      <c r="M209" s="185">
        <v>3</v>
      </c>
      <c r="N209" s="185">
        <v>3</v>
      </c>
    </row>
    <row r="210" spans="1:14">
      <c r="A210" s="186" t="s">
        <v>34</v>
      </c>
      <c r="B210" s="186" t="s">
        <v>3715</v>
      </c>
      <c r="C210" s="186" t="s">
        <v>8760</v>
      </c>
      <c r="D210" s="186" t="s">
        <v>8761</v>
      </c>
      <c r="E210" s="186" t="s">
        <v>3675</v>
      </c>
      <c r="F210" s="186" t="s">
        <v>3673</v>
      </c>
      <c r="H210" s="185">
        <v>5</v>
      </c>
    </row>
    <row r="211" spans="1:14">
      <c r="A211" s="186" t="s">
        <v>34</v>
      </c>
      <c r="B211" s="186" t="s">
        <v>3715</v>
      </c>
      <c r="C211" s="186" t="s">
        <v>8762</v>
      </c>
      <c r="D211" s="186" t="s">
        <v>8693</v>
      </c>
      <c r="E211" s="186" t="s">
        <v>3675</v>
      </c>
      <c r="F211" s="186" t="s">
        <v>3673</v>
      </c>
      <c r="G211" s="185">
        <v>2</v>
      </c>
    </row>
    <row r="212" spans="1:14">
      <c r="A212" s="186" t="s">
        <v>34</v>
      </c>
      <c r="B212" s="186" t="s">
        <v>3715</v>
      </c>
      <c r="C212" s="186" t="s">
        <v>3756</v>
      </c>
      <c r="D212" s="186" t="s">
        <v>8761</v>
      </c>
      <c r="E212" s="186" t="s">
        <v>3675</v>
      </c>
      <c r="F212" s="186" t="s">
        <v>3673</v>
      </c>
      <c r="L212" s="185" t="s">
        <v>3680</v>
      </c>
      <c r="M212" s="185">
        <v>3</v>
      </c>
      <c r="N212" s="185" t="s">
        <v>3680</v>
      </c>
    </row>
    <row r="213" spans="1:14">
      <c r="A213" s="186" t="s">
        <v>34</v>
      </c>
      <c r="B213" s="186" t="s">
        <v>3715</v>
      </c>
      <c r="C213" s="186" t="s">
        <v>8632</v>
      </c>
      <c r="D213" s="186" t="s">
        <v>11096</v>
      </c>
      <c r="E213" s="186" t="s">
        <v>3675</v>
      </c>
      <c r="F213" s="186" t="s">
        <v>3673</v>
      </c>
      <c r="H213" s="185">
        <v>4</v>
      </c>
      <c r="I213" s="185">
        <v>4</v>
      </c>
      <c r="J213" s="185">
        <v>4</v>
      </c>
      <c r="K213" s="185">
        <v>3</v>
      </c>
      <c r="N213" s="185">
        <v>5</v>
      </c>
    </row>
    <row r="214" spans="1:14">
      <c r="A214" s="186" t="s">
        <v>34</v>
      </c>
      <c r="B214" s="186" t="s">
        <v>3715</v>
      </c>
      <c r="C214" s="186" t="s">
        <v>9205</v>
      </c>
      <c r="D214" s="186" t="s">
        <v>6735</v>
      </c>
      <c r="E214" s="186" t="s">
        <v>3674</v>
      </c>
      <c r="F214" s="186" t="s">
        <v>3673</v>
      </c>
      <c r="G214" s="185">
        <v>4</v>
      </c>
      <c r="H214" s="185">
        <v>5</v>
      </c>
    </row>
    <row r="215" spans="1:14">
      <c r="A215" s="186" t="s">
        <v>34</v>
      </c>
      <c r="B215" s="186" t="s">
        <v>3715</v>
      </c>
      <c r="C215" s="186" t="s">
        <v>9440</v>
      </c>
      <c r="D215" s="186" t="s">
        <v>11097</v>
      </c>
      <c r="E215" s="186" t="s">
        <v>3678</v>
      </c>
      <c r="F215" s="186" t="s">
        <v>3673</v>
      </c>
      <c r="L215" s="185">
        <v>4</v>
      </c>
    </row>
    <row r="216" spans="1:14">
      <c r="A216" s="186" t="s">
        <v>34</v>
      </c>
      <c r="B216" s="186" t="s">
        <v>3715</v>
      </c>
      <c r="C216" s="186" t="s">
        <v>8766</v>
      </c>
      <c r="D216" s="186" t="s">
        <v>8761</v>
      </c>
      <c r="E216" s="186" t="s">
        <v>3678</v>
      </c>
      <c r="F216" s="186" t="s">
        <v>77</v>
      </c>
    </row>
    <row r="217" spans="1:14">
      <c r="A217" s="186" t="s">
        <v>34</v>
      </c>
      <c r="B217" s="186" t="s">
        <v>3715</v>
      </c>
      <c r="C217" s="186" t="s">
        <v>9304</v>
      </c>
      <c r="D217" s="186" t="s">
        <v>8592</v>
      </c>
      <c r="E217" s="186" t="s">
        <v>3674</v>
      </c>
      <c r="F217" s="186" t="s">
        <v>77</v>
      </c>
    </row>
    <row r="218" spans="1:14">
      <c r="A218" s="186" t="s">
        <v>34</v>
      </c>
      <c r="B218" s="186" t="s">
        <v>3715</v>
      </c>
      <c r="C218" s="186" t="s">
        <v>9576</v>
      </c>
      <c r="D218" s="186" t="s">
        <v>8517</v>
      </c>
      <c r="E218" s="186" t="s">
        <v>3674</v>
      </c>
      <c r="F218" s="186" t="s">
        <v>77</v>
      </c>
    </row>
    <row r="219" spans="1:14">
      <c r="A219" s="186" t="s">
        <v>34</v>
      </c>
      <c r="B219" s="186" t="s">
        <v>3715</v>
      </c>
      <c r="C219" s="186" t="s">
        <v>3762</v>
      </c>
      <c r="D219" s="186" t="s">
        <v>3759</v>
      </c>
      <c r="E219" s="186" t="s">
        <v>3674</v>
      </c>
      <c r="F219" s="186" t="s">
        <v>77</v>
      </c>
    </row>
    <row r="220" spans="1:14">
      <c r="A220" s="186" t="s">
        <v>34</v>
      </c>
      <c r="B220" s="186" t="s">
        <v>3715</v>
      </c>
      <c r="C220" s="186" t="s">
        <v>8767</v>
      </c>
      <c r="D220" s="186" t="s">
        <v>3687</v>
      </c>
      <c r="E220" s="186" t="s">
        <v>3675</v>
      </c>
      <c r="F220" s="186" t="s">
        <v>77</v>
      </c>
    </row>
    <row r="221" spans="1:14">
      <c r="A221" s="186" t="s">
        <v>34</v>
      </c>
      <c r="B221" s="186" t="s">
        <v>3715</v>
      </c>
      <c r="C221" s="186" t="s">
        <v>9593</v>
      </c>
      <c r="D221" s="186" t="s">
        <v>3679</v>
      </c>
      <c r="E221" s="186" t="s">
        <v>3674</v>
      </c>
      <c r="F221" s="186" t="s">
        <v>77</v>
      </c>
    </row>
    <row r="222" spans="1:14">
      <c r="A222" s="186" t="s">
        <v>34</v>
      </c>
      <c r="B222" s="186" t="s">
        <v>3715</v>
      </c>
      <c r="C222" s="186" t="s">
        <v>9634</v>
      </c>
      <c r="D222" s="186" t="s">
        <v>11098</v>
      </c>
      <c r="E222" s="186" t="s">
        <v>3675</v>
      </c>
      <c r="F222" s="186" t="s">
        <v>77</v>
      </c>
    </row>
    <row r="223" spans="1:14">
      <c r="A223" s="186" t="s">
        <v>34</v>
      </c>
      <c r="B223" s="186" t="s">
        <v>3715</v>
      </c>
      <c r="C223" s="186" t="s">
        <v>8770</v>
      </c>
      <c r="D223" s="186" t="s">
        <v>8771</v>
      </c>
      <c r="E223" s="186" t="s">
        <v>3675</v>
      </c>
      <c r="F223" s="186" t="s">
        <v>77</v>
      </c>
    </row>
    <row r="224" spans="1:14">
      <c r="A224" s="186" t="s">
        <v>34</v>
      </c>
      <c r="B224" s="186" t="s">
        <v>3715</v>
      </c>
      <c r="C224" s="186" t="s">
        <v>8676</v>
      </c>
      <c r="D224" s="186" t="s">
        <v>8695</v>
      </c>
      <c r="E224" s="186" t="s">
        <v>3675</v>
      </c>
      <c r="F224" s="186" t="s">
        <v>77</v>
      </c>
    </row>
    <row r="225" spans="1:6">
      <c r="A225" s="186" t="s">
        <v>34</v>
      </c>
      <c r="B225" s="186" t="s">
        <v>3715</v>
      </c>
      <c r="C225" s="186" t="s">
        <v>8773</v>
      </c>
      <c r="D225" s="186" t="s">
        <v>8774</v>
      </c>
      <c r="E225" s="186" t="s">
        <v>3675</v>
      </c>
      <c r="F225" s="186" t="s">
        <v>77</v>
      </c>
    </row>
    <row r="226" spans="1:6">
      <c r="A226" s="186" t="s">
        <v>34</v>
      </c>
      <c r="B226" s="186" t="s">
        <v>3715</v>
      </c>
      <c r="C226" s="186" t="s">
        <v>11099</v>
      </c>
      <c r="D226" s="186" t="s">
        <v>3687</v>
      </c>
      <c r="E226" s="186" t="s">
        <v>3674</v>
      </c>
      <c r="F226" s="186" t="s">
        <v>77</v>
      </c>
    </row>
    <row r="227" spans="1:6">
      <c r="A227" s="186" t="s">
        <v>34</v>
      </c>
      <c r="B227" s="186" t="s">
        <v>3715</v>
      </c>
      <c r="C227" s="186" t="s">
        <v>8518</v>
      </c>
      <c r="D227" s="186" t="s">
        <v>4084</v>
      </c>
      <c r="E227" s="186" t="s">
        <v>3675</v>
      </c>
      <c r="F227" s="186" t="s">
        <v>77</v>
      </c>
    </row>
    <row r="228" spans="1:6">
      <c r="A228" s="186" t="s">
        <v>34</v>
      </c>
      <c r="B228" s="186" t="s">
        <v>3715</v>
      </c>
      <c r="C228" s="186" t="s">
        <v>8560</v>
      </c>
      <c r="D228" s="186" t="s">
        <v>3712</v>
      </c>
      <c r="E228" s="186" t="s">
        <v>3675</v>
      </c>
      <c r="F228" s="186" t="s">
        <v>77</v>
      </c>
    </row>
    <row r="229" spans="1:6">
      <c r="A229" s="186" t="s">
        <v>34</v>
      </c>
      <c r="B229" s="186" t="s">
        <v>3715</v>
      </c>
      <c r="C229" s="186" t="s">
        <v>8776</v>
      </c>
      <c r="D229" s="186" t="s">
        <v>8777</v>
      </c>
      <c r="E229" s="186" t="s">
        <v>3678</v>
      </c>
      <c r="F229" s="186" t="s">
        <v>77</v>
      </c>
    </row>
    <row r="230" spans="1:6">
      <c r="A230" s="186" t="s">
        <v>34</v>
      </c>
      <c r="B230" s="186" t="s">
        <v>3715</v>
      </c>
      <c r="C230" s="186" t="s">
        <v>8655</v>
      </c>
      <c r="D230" s="186" t="s">
        <v>8529</v>
      </c>
      <c r="E230" s="186" t="s">
        <v>3675</v>
      </c>
      <c r="F230" s="186" t="s">
        <v>77</v>
      </c>
    </row>
    <row r="231" spans="1:6">
      <c r="A231" s="186" t="s">
        <v>34</v>
      </c>
      <c r="B231" s="186" t="s">
        <v>3715</v>
      </c>
      <c r="C231" s="186" t="s">
        <v>8734</v>
      </c>
      <c r="D231" s="186" t="s">
        <v>8548</v>
      </c>
      <c r="E231" s="186" t="s">
        <v>3678</v>
      </c>
      <c r="F231" s="186" t="s">
        <v>77</v>
      </c>
    </row>
    <row r="232" spans="1:6">
      <c r="A232" s="186" t="s">
        <v>34</v>
      </c>
      <c r="B232" s="186" t="s">
        <v>3715</v>
      </c>
      <c r="C232" s="186" t="s">
        <v>8779</v>
      </c>
      <c r="D232" s="186" t="s">
        <v>8717</v>
      </c>
      <c r="E232" s="186" t="s">
        <v>3675</v>
      </c>
      <c r="F232" s="186" t="s">
        <v>77</v>
      </c>
    </row>
    <row r="233" spans="1:6">
      <c r="A233" s="186" t="s">
        <v>34</v>
      </c>
      <c r="B233" s="186" t="s">
        <v>3715</v>
      </c>
      <c r="C233" s="186" t="s">
        <v>8780</v>
      </c>
      <c r="D233" s="186" t="s">
        <v>8781</v>
      </c>
      <c r="E233" s="186" t="s">
        <v>3674</v>
      </c>
      <c r="F233" s="186" t="s">
        <v>77</v>
      </c>
    </row>
    <row r="234" spans="1:6">
      <c r="A234" s="186" t="s">
        <v>34</v>
      </c>
      <c r="B234" s="186" t="s">
        <v>3715</v>
      </c>
      <c r="C234" s="186" t="s">
        <v>8784</v>
      </c>
      <c r="D234" s="186" t="s">
        <v>8785</v>
      </c>
      <c r="E234" s="186" t="s">
        <v>3678</v>
      </c>
      <c r="F234" s="186" t="s">
        <v>77</v>
      </c>
    </row>
    <row r="235" spans="1:6">
      <c r="A235" s="186" t="s">
        <v>34</v>
      </c>
      <c r="B235" s="186" t="s">
        <v>3715</v>
      </c>
      <c r="C235" s="186" t="s">
        <v>9527</v>
      </c>
      <c r="D235" s="186" t="s">
        <v>3698</v>
      </c>
      <c r="E235" s="186" t="s">
        <v>3674</v>
      </c>
      <c r="F235" s="186" t="s">
        <v>77</v>
      </c>
    </row>
    <row r="236" spans="1:6">
      <c r="A236" s="186" t="s">
        <v>34</v>
      </c>
      <c r="B236" s="186" t="s">
        <v>3715</v>
      </c>
      <c r="C236" s="186" t="s">
        <v>8786</v>
      </c>
      <c r="D236" s="186" t="s">
        <v>8717</v>
      </c>
      <c r="E236" s="186" t="s">
        <v>3675</v>
      </c>
      <c r="F236" s="186" t="s">
        <v>77</v>
      </c>
    </row>
    <row r="237" spans="1:6">
      <c r="A237" s="186" t="s">
        <v>34</v>
      </c>
      <c r="B237" s="186" t="s">
        <v>3715</v>
      </c>
      <c r="C237" s="186" t="s">
        <v>11100</v>
      </c>
      <c r="D237" s="186" t="s">
        <v>11101</v>
      </c>
      <c r="E237" s="186" t="s">
        <v>3674</v>
      </c>
      <c r="F237" s="186" t="s">
        <v>77</v>
      </c>
    </row>
    <row r="238" spans="1:6">
      <c r="A238" s="186" t="s">
        <v>34</v>
      </c>
      <c r="B238" s="186" t="s">
        <v>3715</v>
      </c>
      <c r="C238" s="186" t="s">
        <v>9348</v>
      </c>
      <c r="D238" s="186" t="s">
        <v>8657</v>
      </c>
      <c r="E238" s="186" t="s">
        <v>3674</v>
      </c>
      <c r="F238" s="186" t="s">
        <v>77</v>
      </c>
    </row>
    <row r="239" spans="1:6">
      <c r="A239" s="186" t="s">
        <v>34</v>
      </c>
      <c r="B239" s="186" t="s">
        <v>3715</v>
      </c>
      <c r="C239" s="186" t="s">
        <v>8787</v>
      </c>
      <c r="D239" s="186" t="s">
        <v>8628</v>
      </c>
      <c r="E239" s="186" t="s">
        <v>3675</v>
      </c>
      <c r="F239" s="186" t="s">
        <v>77</v>
      </c>
    </row>
    <row r="240" spans="1:6">
      <c r="A240" s="186" t="s">
        <v>34</v>
      </c>
      <c r="B240" s="186" t="s">
        <v>3715</v>
      </c>
      <c r="C240" s="186" t="s">
        <v>3671</v>
      </c>
      <c r="D240" s="186" t="s">
        <v>3690</v>
      </c>
      <c r="E240" s="186" t="s">
        <v>3675</v>
      </c>
      <c r="F240" s="186" t="s">
        <v>77</v>
      </c>
    </row>
    <row r="241" spans="1:14">
      <c r="A241" s="186" t="s">
        <v>34</v>
      </c>
      <c r="B241" s="186" t="s">
        <v>3715</v>
      </c>
      <c r="C241" s="186" t="s">
        <v>8789</v>
      </c>
      <c r="D241" s="186" t="s">
        <v>8790</v>
      </c>
      <c r="E241" s="186" t="s">
        <v>3675</v>
      </c>
      <c r="F241" s="186" t="s">
        <v>77</v>
      </c>
    </row>
    <row r="242" spans="1:14">
      <c r="A242" s="186" t="s">
        <v>34</v>
      </c>
      <c r="B242" s="186" t="s">
        <v>3722</v>
      </c>
      <c r="C242" s="186" t="s">
        <v>8791</v>
      </c>
      <c r="D242" s="186" t="s">
        <v>3703</v>
      </c>
      <c r="E242" s="186" t="s">
        <v>3675</v>
      </c>
      <c r="F242" s="186" t="s">
        <v>3673</v>
      </c>
      <c r="I242" s="185">
        <v>2</v>
      </c>
    </row>
    <row r="243" spans="1:14">
      <c r="A243" s="186" t="s">
        <v>34</v>
      </c>
      <c r="B243" s="186" t="s">
        <v>3722</v>
      </c>
      <c r="C243" s="186" t="s">
        <v>8792</v>
      </c>
      <c r="D243" s="186" t="s">
        <v>3690</v>
      </c>
      <c r="E243" s="186" t="s">
        <v>3675</v>
      </c>
      <c r="F243" s="186" t="s">
        <v>3673</v>
      </c>
      <c r="I243" s="185">
        <v>3</v>
      </c>
      <c r="J243" s="185" t="s">
        <v>3736</v>
      </c>
      <c r="K243" s="185">
        <v>3</v>
      </c>
      <c r="L243" s="185">
        <v>4</v>
      </c>
    </row>
    <row r="244" spans="1:14">
      <c r="A244" s="186" t="s">
        <v>34</v>
      </c>
      <c r="B244" s="186" t="s">
        <v>3722</v>
      </c>
      <c r="C244" s="186" t="s">
        <v>8794</v>
      </c>
      <c r="D244" s="186" t="s">
        <v>8691</v>
      </c>
      <c r="E244" s="186" t="s">
        <v>3675</v>
      </c>
      <c r="F244" s="186" t="s">
        <v>3673</v>
      </c>
      <c r="K244" s="185">
        <v>2</v>
      </c>
    </row>
    <row r="245" spans="1:14">
      <c r="A245" s="186" t="s">
        <v>34</v>
      </c>
      <c r="B245" s="186" t="s">
        <v>3722</v>
      </c>
      <c r="C245" s="186" t="s">
        <v>8513</v>
      </c>
      <c r="D245" s="186" t="s">
        <v>3724</v>
      </c>
      <c r="E245" s="186" t="s">
        <v>3678</v>
      </c>
      <c r="F245" s="186" t="s">
        <v>3673</v>
      </c>
      <c r="H245" s="185">
        <v>4</v>
      </c>
      <c r="J245" s="185">
        <v>4</v>
      </c>
      <c r="L245" s="185">
        <v>5</v>
      </c>
    </row>
    <row r="246" spans="1:14">
      <c r="A246" s="186" t="s">
        <v>34</v>
      </c>
      <c r="B246" s="186" t="s">
        <v>3722</v>
      </c>
      <c r="C246" s="186" t="s">
        <v>9666</v>
      </c>
      <c r="D246" s="186" t="s">
        <v>8510</v>
      </c>
      <c r="E246" s="186" t="s">
        <v>3674</v>
      </c>
      <c r="F246" s="186" t="s">
        <v>3673</v>
      </c>
      <c r="G246" s="185">
        <v>4</v>
      </c>
    </row>
    <row r="247" spans="1:14">
      <c r="A247" s="186" t="s">
        <v>34</v>
      </c>
      <c r="B247" s="186" t="s">
        <v>3722</v>
      </c>
      <c r="C247" s="186" t="s">
        <v>8795</v>
      </c>
      <c r="D247" s="186" t="s">
        <v>8680</v>
      </c>
      <c r="E247" s="186" t="s">
        <v>3678</v>
      </c>
      <c r="F247" s="186" t="s">
        <v>3673</v>
      </c>
      <c r="L247" s="185">
        <v>3</v>
      </c>
      <c r="M247" s="185">
        <v>4</v>
      </c>
      <c r="N247" s="185">
        <v>4</v>
      </c>
    </row>
    <row r="248" spans="1:14">
      <c r="A248" s="186" t="s">
        <v>34</v>
      </c>
      <c r="B248" s="186" t="s">
        <v>3722</v>
      </c>
      <c r="C248" s="186" t="s">
        <v>8796</v>
      </c>
      <c r="D248" s="186" t="s">
        <v>8797</v>
      </c>
      <c r="E248" s="186" t="s">
        <v>3675</v>
      </c>
      <c r="F248" s="186" t="s">
        <v>3673</v>
      </c>
      <c r="G248" s="185">
        <v>5</v>
      </c>
    </row>
    <row r="249" spans="1:14">
      <c r="A249" s="186" t="s">
        <v>34</v>
      </c>
      <c r="B249" s="186" t="s">
        <v>3722</v>
      </c>
      <c r="C249" s="186" t="s">
        <v>8707</v>
      </c>
      <c r="D249" s="186" t="s">
        <v>8798</v>
      </c>
      <c r="E249" s="186" t="s">
        <v>3675</v>
      </c>
      <c r="F249" s="186" t="s">
        <v>3673</v>
      </c>
      <c r="H249" s="185">
        <v>2</v>
      </c>
      <c r="I249" s="185">
        <v>3</v>
      </c>
      <c r="J249" s="185">
        <v>3</v>
      </c>
      <c r="K249" s="185">
        <v>3</v>
      </c>
      <c r="L249" s="185">
        <v>3</v>
      </c>
      <c r="N249" s="185" t="s">
        <v>3701</v>
      </c>
    </row>
    <row r="250" spans="1:14">
      <c r="A250" s="186" t="s">
        <v>34</v>
      </c>
      <c r="B250" s="186" t="s">
        <v>3722</v>
      </c>
      <c r="C250" s="186" t="s">
        <v>8799</v>
      </c>
      <c r="D250" s="186" t="s">
        <v>11102</v>
      </c>
      <c r="E250" s="186" t="s">
        <v>3675</v>
      </c>
      <c r="F250" s="186" t="s">
        <v>3673</v>
      </c>
      <c r="H250" s="185">
        <v>3</v>
      </c>
      <c r="I250" s="185">
        <v>4</v>
      </c>
      <c r="J250" s="185">
        <v>4</v>
      </c>
      <c r="K250" s="185">
        <v>4</v>
      </c>
    </row>
    <row r="251" spans="1:14">
      <c r="A251" s="186" t="s">
        <v>34</v>
      </c>
      <c r="B251" s="186" t="s">
        <v>3722</v>
      </c>
      <c r="C251" s="186" t="s">
        <v>8800</v>
      </c>
      <c r="D251" s="186" t="s">
        <v>3761</v>
      </c>
      <c r="E251" s="186" t="s">
        <v>3675</v>
      </c>
      <c r="F251" s="186" t="s">
        <v>3673</v>
      </c>
      <c r="I251" s="185">
        <v>4</v>
      </c>
      <c r="L251" s="185" t="s">
        <v>3701</v>
      </c>
      <c r="M251" s="185">
        <v>4</v>
      </c>
      <c r="N251" s="185">
        <v>4</v>
      </c>
    </row>
    <row r="252" spans="1:14">
      <c r="A252" s="186" t="s">
        <v>34</v>
      </c>
      <c r="B252" s="186" t="s">
        <v>3722</v>
      </c>
      <c r="C252" s="186" t="s">
        <v>8894</v>
      </c>
      <c r="D252" s="186" t="s">
        <v>8626</v>
      </c>
      <c r="E252" s="186" t="s">
        <v>3675</v>
      </c>
      <c r="F252" s="186" t="s">
        <v>3673</v>
      </c>
      <c r="G252" s="185">
        <v>1</v>
      </c>
    </row>
    <row r="253" spans="1:14">
      <c r="A253" s="186" t="s">
        <v>34</v>
      </c>
      <c r="B253" s="186" t="s">
        <v>3722</v>
      </c>
      <c r="C253" s="186" t="s">
        <v>8801</v>
      </c>
      <c r="D253" s="186" t="s">
        <v>8689</v>
      </c>
      <c r="E253" s="186" t="s">
        <v>3675</v>
      </c>
      <c r="F253" s="186" t="s">
        <v>3673</v>
      </c>
      <c r="M253" s="185">
        <v>1</v>
      </c>
      <c r="N253" s="185">
        <v>1</v>
      </c>
    </row>
    <row r="254" spans="1:14">
      <c r="A254" s="186" t="s">
        <v>34</v>
      </c>
      <c r="B254" s="186" t="s">
        <v>3722</v>
      </c>
      <c r="C254" s="186" t="s">
        <v>8762</v>
      </c>
      <c r="D254" s="186" t="s">
        <v>3686</v>
      </c>
      <c r="E254" s="186" t="s">
        <v>3675</v>
      </c>
      <c r="F254" s="186" t="s">
        <v>3673</v>
      </c>
      <c r="G254" s="185">
        <v>3</v>
      </c>
    </row>
    <row r="255" spans="1:14">
      <c r="A255" s="186" t="s">
        <v>34</v>
      </c>
      <c r="B255" s="186" t="s">
        <v>3722</v>
      </c>
      <c r="C255" s="186" t="s">
        <v>8806</v>
      </c>
      <c r="D255" s="186" t="s">
        <v>3698</v>
      </c>
      <c r="E255" s="186" t="s">
        <v>3675</v>
      </c>
      <c r="F255" s="186" t="s">
        <v>3673</v>
      </c>
      <c r="L255" s="185" t="s">
        <v>8723</v>
      </c>
      <c r="N255" s="185" t="s">
        <v>8723</v>
      </c>
    </row>
    <row r="256" spans="1:14">
      <c r="A256" s="186" t="s">
        <v>34</v>
      </c>
      <c r="B256" s="186" t="s">
        <v>3722</v>
      </c>
      <c r="C256" s="186" t="s">
        <v>8807</v>
      </c>
      <c r="D256" s="186" t="s">
        <v>3740</v>
      </c>
      <c r="E256" s="186" t="s">
        <v>3674</v>
      </c>
      <c r="F256" s="186" t="s">
        <v>3673</v>
      </c>
      <c r="H256" s="185">
        <v>4</v>
      </c>
    </row>
    <row r="257" spans="1:14">
      <c r="A257" s="186" t="s">
        <v>34</v>
      </c>
      <c r="B257" s="186" t="s">
        <v>3722</v>
      </c>
      <c r="C257" s="186" t="s">
        <v>8808</v>
      </c>
      <c r="D257" s="186" t="s">
        <v>8809</v>
      </c>
      <c r="E257" s="186" t="s">
        <v>3675</v>
      </c>
      <c r="F257" s="186" t="s">
        <v>3673</v>
      </c>
      <c r="L257" s="185">
        <v>3</v>
      </c>
      <c r="M257" s="185">
        <v>2</v>
      </c>
      <c r="N257" s="185">
        <v>2</v>
      </c>
    </row>
    <row r="258" spans="1:14">
      <c r="A258" s="186" t="s">
        <v>34</v>
      </c>
      <c r="B258" s="186" t="s">
        <v>3722</v>
      </c>
      <c r="C258" s="186" t="s">
        <v>8810</v>
      </c>
      <c r="D258" s="186" t="s">
        <v>8811</v>
      </c>
      <c r="E258" s="186" t="s">
        <v>3675</v>
      </c>
      <c r="F258" s="186" t="s">
        <v>3673</v>
      </c>
      <c r="G258" s="185">
        <v>3</v>
      </c>
    </row>
    <row r="259" spans="1:14">
      <c r="A259" s="186" t="s">
        <v>34</v>
      </c>
      <c r="B259" s="186" t="s">
        <v>3722</v>
      </c>
      <c r="C259" s="186" t="s">
        <v>11103</v>
      </c>
      <c r="D259" s="186" t="s">
        <v>8775</v>
      </c>
      <c r="E259" s="186" t="s">
        <v>3674</v>
      </c>
      <c r="F259" s="186" t="s">
        <v>3673</v>
      </c>
      <c r="L259" s="185">
        <v>3</v>
      </c>
      <c r="M259" s="185">
        <v>3</v>
      </c>
      <c r="N259" s="185">
        <v>3</v>
      </c>
    </row>
    <row r="260" spans="1:14">
      <c r="A260" s="186" t="s">
        <v>34</v>
      </c>
      <c r="B260" s="186" t="s">
        <v>3722</v>
      </c>
      <c r="C260" s="186" t="s">
        <v>9334</v>
      </c>
      <c r="D260" s="186" t="s">
        <v>8624</v>
      </c>
      <c r="E260" s="186" t="s">
        <v>3678</v>
      </c>
      <c r="F260" s="186" t="s">
        <v>3673</v>
      </c>
      <c r="L260" s="185">
        <v>4</v>
      </c>
      <c r="N260" s="185">
        <v>4</v>
      </c>
    </row>
    <row r="261" spans="1:14">
      <c r="A261" s="186" t="s">
        <v>34</v>
      </c>
      <c r="B261" s="186" t="s">
        <v>3722</v>
      </c>
      <c r="C261" s="186" t="s">
        <v>5025</v>
      </c>
      <c r="D261" s="186" t="s">
        <v>8569</v>
      </c>
      <c r="E261" s="186" t="s">
        <v>3675</v>
      </c>
      <c r="F261" s="186" t="s">
        <v>3673</v>
      </c>
      <c r="H261" s="185" t="s">
        <v>3701</v>
      </c>
    </row>
    <row r="262" spans="1:14">
      <c r="A262" s="186" t="s">
        <v>34</v>
      </c>
      <c r="B262" s="186" t="s">
        <v>3722</v>
      </c>
      <c r="C262" s="186" t="s">
        <v>9180</v>
      </c>
      <c r="D262" s="186" t="s">
        <v>9578</v>
      </c>
      <c r="E262" s="186" t="s">
        <v>3675</v>
      </c>
      <c r="F262" s="186" t="s">
        <v>77</v>
      </c>
    </row>
    <row r="263" spans="1:14">
      <c r="A263" s="186" t="s">
        <v>34</v>
      </c>
      <c r="B263" s="186" t="s">
        <v>3722</v>
      </c>
      <c r="C263" s="186" t="s">
        <v>11104</v>
      </c>
      <c r="D263" s="186" t="s">
        <v>4086</v>
      </c>
      <c r="E263" s="186" t="s">
        <v>3674</v>
      </c>
      <c r="F263" s="186" t="s">
        <v>77</v>
      </c>
    </row>
    <row r="264" spans="1:14">
      <c r="A264" s="186" t="s">
        <v>34</v>
      </c>
      <c r="B264" s="186" t="s">
        <v>3722</v>
      </c>
      <c r="C264" s="186" t="s">
        <v>8813</v>
      </c>
      <c r="D264" s="186" t="s">
        <v>3677</v>
      </c>
      <c r="E264" s="186" t="s">
        <v>3675</v>
      </c>
      <c r="F264" s="186" t="s">
        <v>77</v>
      </c>
    </row>
    <row r="265" spans="1:14">
      <c r="A265" s="186" t="s">
        <v>34</v>
      </c>
      <c r="B265" s="186" t="s">
        <v>3722</v>
      </c>
      <c r="C265" s="186" t="s">
        <v>8819</v>
      </c>
      <c r="D265" s="186" t="s">
        <v>8820</v>
      </c>
      <c r="E265" s="186" t="s">
        <v>3674</v>
      </c>
      <c r="F265" s="186" t="s">
        <v>77</v>
      </c>
    </row>
    <row r="266" spans="1:14">
      <c r="A266" s="186" t="s">
        <v>34</v>
      </c>
      <c r="B266" s="186" t="s">
        <v>3722</v>
      </c>
      <c r="C266" s="186" t="s">
        <v>8821</v>
      </c>
      <c r="D266" s="186" t="s">
        <v>8822</v>
      </c>
      <c r="E266" s="186" t="s">
        <v>3675</v>
      </c>
      <c r="F266" s="186" t="s">
        <v>77</v>
      </c>
    </row>
    <row r="267" spans="1:14">
      <c r="A267" s="186" t="s">
        <v>34</v>
      </c>
      <c r="B267" s="186" t="s">
        <v>3722</v>
      </c>
      <c r="C267" s="186" t="s">
        <v>8823</v>
      </c>
      <c r="D267" s="186" t="s">
        <v>8693</v>
      </c>
      <c r="E267" s="186" t="s">
        <v>3674</v>
      </c>
      <c r="F267" s="186" t="s">
        <v>77</v>
      </c>
    </row>
    <row r="268" spans="1:14">
      <c r="A268" s="186" t="s">
        <v>34</v>
      </c>
      <c r="B268" s="186" t="s">
        <v>3722</v>
      </c>
      <c r="C268" s="186" t="s">
        <v>8693</v>
      </c>
      <c r="D268" s="186" t="s">
        <v>3698</v>
      </c>
      <c r="E268" s="186" t="s">
        <v>3678</v>
      </c>
      <c r="F268" s="186" t="s">
        <v>77</v>
      </c>
    </row>
    <row r="269" spans="1:14">
      <c r="A269" s="186" t="s">
        <v>34</v>
      </c>
      <c r="B269" s="186" t="s">
        <v>3722</v>
      </c>
      <c r="C269" s="186" t="s">
        <v>8825</v>
      </c>
      <c r="D269" s="186" t="s">
        <v>8826</v>
      </c>
      <c r="E269" s="186" t="s">
        <v>3675</v>
      </c>
      <c r="F269" s="186" t="s">
        <v>77</v>
      </c>
    </row>
    <row r="270" spans="1:14">
      <c r="A270" s="186" t="s">
        <v>34</v>
      </c>
      <c r="B270" s="186" t="s">
        <v>3722</v>
      </c>
      <c r="C270" s="186" t="s">
        <v>8827</v>
      </c>
      <c r="D270" s="186" t="s">
        <v>8828</v>
      </c>
      <c r="E270" s="186" t="s">
        <v>3675</v>
      </c>
      <c r="F270" s="186" t="s">
        <v>77</v>
      </c>
    </row>
    <row r="271" spans="1:14">
      <c r="A271" s="186" t="s">
        <v>34</v>
      </c>
      <c r="B271" s="186" t="s">
        <v>3722</v>
      </c>
      <c r="C271" s="186" t="s">
        <v>8829</v>
      </c>
      <c r="D271" s="186" t="s">
        <v>8830</v>
      </c>
      <c r="E271" s="186" t="s">
        <v>3675</v>
      </c>
      <c r="F271" s="186" t="s">
        <v>77</v>
      </c>
    </row>
    <row r="272" spans="1:14">
      <c r="A272" s="186" t="s">
        <v>34</v>
      </c>
      <c r="B272" s="186" t="s">
        <v>3722</v>
      </c>
      <c r="C272" s="186" t="s">
        <v>8831</v>
      </c>
      <c r="D272" s="186" t="s">
        <v>8832</v>
      </c>
      <c r="E272" s="186" t="s">
        <v>3675</v>
      </c>
      <c r="F272" s="186" t="s">
        <v>77</v>
      </c>
    </row>
    <row r="273" spans="1:14">
      <c r="A273" s="186" t="s">
        <v>34</v>
      </c>
      <c r="B273" s="186" t="s">
        <v>3722</v>
      </c>
      <c r="C273" s="186" t="s">
        <v>9219</v>
      </c>
      <c r="D273" s="186" t="s">
        <v>8715</v>
      </c>
      <c r="E273" s="186" t="s">
        <v>3723</v>
      </c>
      <c r="F273" s="186" t="s">
        <v>77</v>
      </c>
    </row>
    <row r="274" spans="1:14">
      <c r="A274" s="186" t="s">
        <v>34</v>
      </c>
      <c r="B274" s="186" t="s">
        <v>3722</v>
      </c>
      <c r="C274" s="186" t="s">
        <v>8835</v>
      </c>
      <c r="D274" s="186" t="s">
        <v>8546</v>
      </c>
      <c r="E274" s="186" t="s">
        <v>3675</v>
      </c>
      <c r="F274" s="186" t="s">
        <v>77</v>
      </c>
    </row>
    <row r="275" spans="1:14">
      <c r="A275" s="186" t="s">
        <v>34</v>
      </c>
      <c r="B275" s="186" t="s">
        <v>3722</v>
      </c>
      <c r="C275" s="186" t="s">
        <v>3713</v>
      </c>
      <c r="D275" s="186" t="s">
        <v>11105</v>
      </c>
      <c r="E275" s="186" t="s">
        <v>3674</v>
      </c>
      <c r="F275" s="186" t="s">
        <v>77</v>
      </c>
    </row>
    <row r="276" spans="1:14">
      <c r="A276" s="186" t="s">
        <v>34</v>
      </c>
      <c r="B276" s="186" t="s">
        <v>3722</v>
      </c>
      <c r="C276" s="186" t="s">
        <v>8964</v>
      </c>
      <c r="D276" s="186" t="s">
        <v>3679</v>
      </c>
      <c r="E276" s="186" t="s">
        <v>3675</v>
      </c>
      <c r="F276" s="186" t="s">
        <v>77</v>
      </c>
    </row>
    <row r="277" spans="1:14">
      <c r="A277" s="186" t="s">
        <v>34</v>
      </c>
      <c r="B277" s="186" t="s">
        <v>3722</v>
      </c>
      <c r="C277" s="186" t="s">
        <v>8782</v>
      </c>
      <c r="D277" s="186" t="s">
        <v>8640</v>
      </c>
      <c r="E277" s="186" t="s">
        <v>3675</v>
      </c>
      <c r="F277" s="186" t="s">
        <v>77</v>
      </c>
    </row>
    <row r="278" spans="1:14">
      <c r="A278" s="186" t="s">
        <v>34</v>
      </c>
      <c r="B278" s="186" t="s">
        <v>3722</v>
      </c>
      <c r="C278" s="186" t="s">
        <v>8836</v>
      </c>
      <c r="D278" s="186" t="s">
        <v>3761</v>
      </c>
      <c r="E278" s="186" t="s">
        <v>3675</v>
      </c>
      <c r="F278" s="186" t="s">
        <v>77</v>
      </c>
    </row>
    <row r="279" spans="1:14">
      <c r="A279" s="186" t="s">
        <v>34</v>
      </c>
      <c r="B279" s="186" t="s">
        <v>3722</v>
      </c>
      <c r="C279" s="186" t="s">
        <v>3714</v>
      </c>
      <c r="D279" s="186" t="s">
        <v>3712</v>
      </c>
      <c r="E279" s="186" t="s">
        <v>3675</v>
      </c>
      <c r="F279" s="186" t="s">
        <v>77</v>
      </c>
    </row>
    <row r="280" spans="1:14">
      <c r="A280" s="186" t="s">
        <v>34</v>
      </c>
      <c r="B280" s="186" t="s">
        <v>3722</v>
      </c>
      <c r="C280" s="186" t="s">
        <v>9226</v>
      </c>
      <c r="D280" s="186" t="s">
        <v>11106</v>
      </c>
      <c r="E280" s="186" t="s">
        <v>3678</v>
      </c>
      <c r="F280" s="186" t="s">
        <v>77</v>
      </c>
    </row>
    <row r="281" spans="1:14">
      <c r="A281" s="186" t="s">
        <v>34</v>
      </c>
      <c r="B281" s="186" t="s">
        <v>3722</v>
      </c>
      <c r="C281" s="186" t="s">
        <v>8837</v>
      </c>
      <c r="D281" s="186" t="s">
        <v>8788</v>
      </c>
      <c r="E281" s="186" t="s">
        <v>3675</v>
      </c>
      <c r="F281" s="186" t="s">
        <v>77</v>
      </c>
    </row>
    <row r="282" spans="1:14">
      <c r="A282" s="186" t="s">
        <v>34</v>
      </c>
      <c r="B282" s="186" t="s">
        <v>3725</v>
      </c>
      <c r="C282" s="186" t="s">
        <v>8697</v>
      </c>
      <c r="D282" s="186" t="s">
        <v>8698</v>
      </c>
      <c r="E282" s="186" t="s">
        <v>3675</v>
      </c>
      <c r="F282" s="186" t="s">
        <v>3673</v>
      </c>
      <c r="M282" s="185">
        <v>3</v>
      </c>
      <c r="N282" s="185">
        <v>3</v>
      </c>
    </row>
    <row r="283" spans="1:14">
      <c r="A283" s="186" t="s">
        <v>34</v>
      </c>
      <c r="B283" s="186" t="s">
        <v>3725</v>
      </c>
      <c r="C283" s="186" t="s">
        <v>8838</v>
      </c>
      <c r="D283" s="186" t="s">
        <v>8839</v>
      </c>
      <c r="E283" s="186" t="s">
        <v>3675</v>
      </c>
      <c r="F283" s="186" t="s">
        <v>3673</v>
      </c>
      <c r="L283" s="185">
        <v>4</v>
      </c>
      <c r="N283" s="185">
        <v>4</v>
      </c>
    </row>
    <row r="284" spans="1:14">
      <c r="A284" s="186" t="s">
        <v>34</v>
      </c>
      <c r="B284" s="186" t="s">
        <v>3725</v>
      </c>
      <c r="C284" s="186" t="s">
        <v>8841</v>
      </c>
      <c r="D284" s="186" t="s">
        <v>8628</v>
      </c>
      <c r="E284" s="186" t="s">
        <v>3678</v>
      </c>
      <c r="F284" s="186" t="s">
        <v>3673</v>
      </c>
      <c r="G284" s="185">
        <v>3</v>
      </c>
      <c r="H284" s="185">
        <v>4</v>
      </c>
    </row>
    <row r="285" spans="1:14">
      <c r="A285" s="186" t="s">
        <v>34</v>
      </c>
      <c r="B285" s="186" t="s">
        <v>3725</v>
      </c>
      <c r="C285" s="186" t="s">
        <v>8846</v>
      </c>
      <c r="D285" s="186" t="s">
        <v>8847</v>
      </c>
      <c r="E285" s="186" t="s">
        <v>3678</v>
      </c>
      <c r="F285" s="186" t="s">
        <v>3673</v>
      </c>
      <c r="H285" s="185">
        <v>4</v>
      </c>
      <c r="J285" s="185">
        <v>4</v>
      </c>
    </row>
    <row r="286" spans="1:14">
      <c r="A286" s="186" t="s">
        <v>34</v>
      </c>
      <c r="B286" s="186" t="s">
        <v>3725</v>
      </c>
      <c r="C286" s="186" t="s">
        <v>8934</v>
      </c>
      <c r="D286" s="186" t="s">
        <v>9132</v>
      </c>
      <c r="E286" s="186" t="s">
        <v>3675</v>
      </c>
      <c r="F286" s="186" t="s">
        <v>3673</v>
      </c>
      <c r="H286" s="185">
        <v>4</v>
      </c>
      <c r="J286" s="185">
        <v>3</v>
      </c>
      <c r="N286" s="185">
        <v>4</v>
      </c>
    </row>
    <row r="287" spans="1:14">
      <c r="A287" s="186" t="s">
        <v>34</v>
      </c>
      <c r="B287" s="186" t="s">
        <v>3725</v>
      </c>
      <c r="C287" s="186" t="s">
        <v>9106</v>
      </c>
      <c r="D287" s="186" t="s">
        <v>8678</v>
      </c>
      <c r="E287" s="186" t="s">
        <v>3723</v>
      </c>
      <c r="F287" s="186" t="s">
        <v>3673</v>
      </c>
      <c r="H287" s="185">
        <v>4</v>
      </c>
    </row>
    <row r="288" spans="1:14">
      <c r="A288" s="186" t="s">
        <v>34</v>
      </c>
      <c r="B288" s="186" t="s">
        <v>3725</v>
      </c>
      <c r="C288" s="186" t="s">
        <v>8848</v>
      </c>
      <c r="D288" s="186" t="s">
        <v>8849</v>
      </c>
      <c r="E288" s="186" t="s">
        <v>3675</v>
      </c>
      <c r="F288" s="186" t="s">
        <v>3673</v>
      </c>
      <c r="I288" s="185">
        <v>3</v>
      </c>
      <c r="J288" s="185">
        <v>2</v>
      </c>
      <c r="K288" s="185">
        <v>3</v>
      </c>
      <c r="M288" s="185">
        <v>4</v>
      </c>
    </row>
    <row r="289" spans="1:14">
      <c r="A289" s="186" t="s">
        <v>34</v>
      </c>
      <c r="B289" s="186" t="s">
        <v>3725</v>
      </c>
      <c r="C289" s="186" t="s">
        <v>8850</v>
      </c>
      <c r="D289" s="186" t="s">
        <v>8851</v>
      </c>
      <c r="E289" s="186" t="s">
        <v>3675</v>
      </c>
      <c r="F289" s="186" t="s">
        <v>3673</v>
      </c>
      <c r="G289" s="185">
        <v>3</v>
      </c>
    </row>
    <row r="290" spans="1:14">
      <c r="A290" s="186" t="s">
        <v>34</v>
      </c>
      <c r="B290" s="186" t="s">
        <v>3725</v>
      </c>
      <c r="C290" s="186" t="s">
        <v>9194</v>
      </c>
      <c r="D290" s="186" t="s">
        <v>3679</v>
      </c>
      <c r="E290" s="186" t="s">
        <v>3678</v>
      </c>
      <c r="F290" s="186" t="s">
        <v>3673</v>
      </c>
      <c r="I290" s="185">
        <v>2</v>
      </c>
      <c r="J290" s="185">
        <v>3</v>
      </c>
      <c r="K290" s="185">
        <v>3</v>
      </c>
    </row>
    <row r="291" spans="1:14">
      <c r="A291" s="186" t="s">
        <v>34</v>
      </c>
      <c r="B291" s="186" t="s">
        <v>3725</v>
      </c>
      <c r="C291" s="186" t="s">
        <v>9697</v>
      </c>
      <c r="D291" s="186" t="s">
        <v>3686</v>
      </c>
      <c r="E291" s="186" t="s">
        <v>3678</v>
      </c>
      <c r="F291" s="186" t="s">
        <v>3673</v>
      </c>
      <c r="L291" s="185">
        <v>3</v>
      </c>
      <c r="M291" s="185">
        <v>3</v>
      </c>
    </row>
    <row r="292" spans="1:14">
      <c r="A292" s="186" t="s">
        <v>34</v>
      </c>
      <c r="B292" s="186" t="s">
        <v>3725</v>
      </c>
      <c r="C292" s="186" t="s">
        <v>8852</v>
      </c>
      <c r="D292" s="186" t="s">
        <v>3690</v>
      </c>
      <c r="E292" s="186" t="s">
        <v>3675</v>
      </c>
      <c r="F292" s="186" t="s">
        <v>3673</v>
      </c>
      <c r="L292" s="185">
        <v>1</v>
      </c>
      <c r="M292" s="185" t="s">
        <v>3680</v>
      </c>
      <c r="N292" s="185" t="s">
        <v>3680</v>
      </c>
    </row>
    <row r="293" spans="1:14">
      <c r="A293" s="186" t="s">
        <v>34</v>
      </c>
      <c r="B293" s="186" t="s">
        <v>3725</v>
      </c>
      <c r="C293" s="186" t="s">
        <v>8870</v>
      </c>
      <c r="D293" s="186" t="s">
        <v>11107</v>
      </c>
      <c r="E293" s="186" t="s">
        <v>3675</v>
      </c>
      <c r="F293" s="186" t="s">
        <v>3673</v>
      </c>
      <c r="I293" s="185">
        <v>3</v>
      </c>
      <c r="J293" s="185">
        <v>4</v>
      </c>
      <c r="M293" s="185" t="s">
        <v>3680</v>
      </c>
      <c r="N293" s="185" t="s">
        <v>3680</v>
      </c>
    </row>
    <row r="294" spans="1:14">
      <c r="A294" s="186" t="s">
        <v>34</v>
      </c>
      <c r="B294" s="186" t="s">
        <v>3725</v>
      </c>
      <c r="C294" s="186" t="s">
        <v>3765</v>
      </c>
      <c r="D294" s="186" t="s">
        <v>9311</v>
      </c>
      <c r="E294" s="186" t="s">
        <v>3723</v>
      </c>
      <c r="F294" s="186" t="s">
        <v>3673</v>
      </c>
      <c r="L294" s="185" t="s">
        <v>3680</v>
      </c>
      <c r="M294" s="185">
        <v>3</v>
      </c>
      <c r="N294" s="185" t="s">
        <v>3680</v>
      </c>
    </row>
    <row r="295" spans="1:14">
      <c r="A295" s="186" t="s">
        <v>34</v>
      </c>
      <c r="B295" s="186" t="s">
        <v>3725</v>
      </c>
      <c r="C295" s="186" t="s">
        <v>8857</v>
      </c>
      <c r="D295" s="186" t="s">
        <v>8858</v>
      </c>
      <c r="E295" s="186" t="s">
        <v>3675</v>
      </c>
      <c r="F295" s="186" t="s">
        <v>3673</v>
      </c>
      <c r="H295" s="185">
        <v>3</v>
      </c>
      <c r="I295" s="185">
        <v>2</v>
      </c>
      <c r="L295" s="185">
        <v>3</v>
      </c>
      <c r="M295" s="185">
        <v>3</v>
      </c>
      <c r="N295" s="185">
        <v>3</v>
      </c>
    </row>
    <row r="296" spans="1:14">
      <c r="A296" s="186" t="s">
        <v>34</v>
      </c>
      <c r="B296" s="186" t="s">
        <v>3725</v>
      </c>
      <c r="C296" s="186" t="s">
        <v>11108</v>
      </c>
      <c r="D296" s="186" t="s">
        <v>8962</v>
      </c>
      <c r="E296" s="186" t="s">
        <v>3675</v>
      </c>
      <c r="F296" s="186" t="s">
        <v>3673</v>
      </c>
      <c r="I296" s="185">
        <v>2</v>
      </c>
      <c r="K296" s="185">
        <v>2</v>
      </c>
    </row>
    <row r="297" spans="1:14">
      <c r="A297" s="186" t="s">
        <v>34</v>
      </c>
      <c r="B297" s="186" t="s">
        <v>3725</v>
      </c>
      <c r="C297" s="186" t="s">
        <v>8859</v>
      </c>
      <c r="D297" s="186" t="s">
        <v>3689</v>
      </c>
      <c r="E297" s="186" t="s">
        <v>3723</v>
      </c>
      <c r="F297" s="186" t="s">
        <v>3673</v>
      </c>
      <c r="H297" s="185">
        <v>4</v>
      </c>
      <c r="J297" s="185">
        <v>3</v>
      </c>
    </row>
    <row r="298" spans="1:14">
      <c r="A298" s="186" t="s">
        <v>34</v>
      </c>
      <c r="B298" s="186" t="s">
        <v>3725</v>
      </c>
      <c r="C298" s="186" t="s">
        <v>11109</v>
      </c>
      <c r="D298" s="186" t="s">
        <v>3679</v>
      </c>
      <c r="E298" s="186" t="s">
        <v>3675</v>
      </c>
      <c r="F298" s="186" t="s">
        <v>3673</v>
      </c>
      <c r="H298" s="185">
        <v>4</v>
      </c>
      <c r="L298" s="185">
        <v>5</v>
      </c>
    </row>
    <row r="299" spans="1:14">
      <c r="A299" s="186" t="s">
        <v>34</v>
      </c>
      <c r="B299" s="186" t="s">
        <v>3725</v>
      </c>
      <c r="C299" s="186" t="s">
        <v>8860</v>
      </c>
      <c r="D299" s="186" t="s">
        <v>8861</v>
      </c>
      <c r="E299" s="186" t="s">
        <v>3678</v>
      </c>
      <c r="F299" s="186" t="s">
        <v>3673</v>
      </c>
      <c r="L299" s="185">
        <v>2</v>
      </c>
      <c r="M299" s="185">
        <v>2</v>
      </c>
      <c r="N299" s="185">
        <v>2</v>
      </c>
    </row>
    <row r="300" spans="1:14">
      <c r="A300" s="186" t="s">
        <v>34</v>
      </c>
      <c r="B300" s="186" t="s">
        <v>3725</v>
      </c>
      <c r="C300" s="186" t="s">
        <v>3713</v>
      </c>
      <c r="D300" s="186" t="s">
        <v>8862</v>
      </c>
      <c r="E300" s="186" t="s">
        <v>3675</v>
      </c>
      <c r="F300" s="186" t="s">
        <v>3673</v>
      </c>
      <c r="G300" s="185">
        <v>1</v>
      </c>
      <c r="H300" s="185">
        <v>4</v>
      </c>
    </row>
    <row r="301" spans="1:14">
      <c r="A301" s="186" t="s">
        <v>34</v>
      </c>
      <c r="B301" s="186" t="s">
        <v>3725</v>
      </c>
      <c r="C301" s="186" t="s">
        <v>8899</v>
      </c>
      <c r="D301" s="186" t="s">
        <v>8981</v>
      </c>
      <c r="E301" s="186" t="s">
        <v>3675</v>
      </c>
      <c r="F301" s="186" t="s">
        <v>3673</v>
      </c>
      <c r="L301" s="185">
        <v>2</v>
      </c>
      <c r="M301" s="185">
        <v>2</v>
      </c>
      <c r="N301" s="185">
        <v>2</v>
      </c>
    </row>
    <row r="302" spans="1:14">
      <c r="A302" s="186" t="s">
        <v>34</v>
      </c>
      <c r="B302" s="186" t="s">
        <v>3725</v>
      </c>
      <c r="C302" s="186" t="s">
        <v>8863</v>
      </c>
      <c r="D302" s="186" t="s">
        <v>8839</v>
      </c>
      <c r="E302" s="186" t="s">
        <v>3675</v>
      </c>
      <c r="F302" s="186" t="s">
        <v>3673</v>
      </c>
      <c r="N302" s="185">
        <v>4</v>
      </c>
    </row>
    <row r="303" spans="1:14">
      <c r="A303" s="186" t="s">
        <v>34</v>
      </c>
      <c r="B303" s="186" t="s">
        <v>3725</v>
      </c>
      <c r="C303" s="186" t="s">
        <v>3749</v>
      </c>
      <c r="D303" s="186" t="s">
        <v>8864</v>
      </c>
      <c r="E303" s="186" t="s">
        <v>3674</v>
      </c>
      <c r="F303" s="186" t="s">
        <v>3673</v>
      </c>
      <c r="I303" s="185">
        <v>3</v>
      </c>
      <c r="J303" s="185">
        <v>3</v>
      </c>
    </row>
    <row r="304" spans="1:14">
      <c r="A304" s="186" t="s">
        <v>34</v>
      </c>
      <c r="B304" s="186" t="s">
        <v>3725</v>
      </c>
      <c r="C304" s="186" t="s">
        <v>11110</v>
      </c>
      <c r="D304" s="186" t="s">
        <v>11111</v>
      </c>
      <c r="E304" s="186" t="s">
        <v>3674</v>
      </c>
      <c r="F304" s="186" t="s">
        <v>3673</v>
      </c>
      <c r="G304" s="185">
        <v>4</v>
      </c>
    </row>
    <row r="305" spans="1:6">
      <c r="A305" s="186" t="s">
        <v>34</v>
      </c>
      <c r="B305" s="186" t="s">
        <v>3725</v>
      </c>
      <c r="C305" s="186" t="s">
        <v>3682</v>
      </c>
      <c r="D305" s="186" t="s">
        <v>3685</v>
      </c>
      <c r="E305" s="186" t="s">
        <v>3675</v>
      </c>
      <c r="F305" s="186" t="s">
        <v>77</v>
      </c>
    </row>
    <row r="306" spans="1:6">
      <c r="A306" s="186" t="s">
        <v>34</v>
      </c>
      <c r="B306" s="186" t="s">
        <v>3725</v>
      </c>
      <c r="C306" s="186" t="s">
        <v>11112</v>
      </c>
      <c r="D306" s="186" t="s">
        <v>3693</v>
      </c>
      <c r="E306" s="186" t="s">
        <v>3674</v>
      </c>
      <c r="F306" s="186" t="s">
        <v>77</v>
      </c>
    </row>
    <row r="307" spans="1:6">
      <c r="A307" s="186" t="s">
        <v>34</v>
      </c>
      <c r="B307" s="186" t="s">
        <v>3725</v>
      </c>
      <c r="C307" s="186" t="s">
        <v>8615</v>
      </c>
      <c r="D307" s="186" t="s">
        <v>4084</v>
      </c>
      <c r="E307" s="186" t="s">
        <v>3674</v>
      </c>
      <c r="F307" s="186" t="s">
        <v>77</v>
      </c>
    </row>
    <row r="308" spans="1:6">
      <c r="A308" s="186" t="s">
        <v>34</v>
      </c>
      <c r="B308" s="186" t="s">
        <v>3725</v>
      </c>
      <c r="C308" s="186" t="s">
        <v>8866</v>
      </c>
      <c r="D308" s="186" t="s">
        <v>8673</v>
      </c>
      <c r="E308" s="186" t="s">
        <v>3675</v>
      </c>
      <c r="F308" s="186" t="s">
        <v>77</v>
      </c>
    </row>
    <row r="309" spans="1:6">
      <c r="A309" s="186" t="s">
        <v>34</v>
      </c>
      <c r="B309" s="186" t="s">
        <v>3725</v>
      </c>
      <c r="C309" s="186" t="s">
        <v>11113</v>
      </c>
      <c r="D309" s="186" t="s">
        <v>8620</v>
      </c>
      <c r="E309" s="186" t="s">
        <v>3675</v>
      </c>
      <c r="F309" s="186" t="s">
        <v>77</v>
      </c>
    </row>
    <row r="310" spans="1:6">
      <c r="A310" s="186" t="s">
        <v>34</v>
      </c>
      <c r="B310" s="186" t="s">
        <v>3725</v>
      </c>
      <c r="C310" s="186" t="s">
        <v>8867</v>
      </c>
      <c r="D310" s="186" t="s">
        <v>3686</v>
      </c>
      <c r="E310" s="186" t="s">
        <v>3675</v>
      </c>
      <c r="F310" s="186" t="s">
        <v>77</v>
      </c>
    </row>
    <row r="311" spans="1:6">
      <c r="A311" s="186" t="s">
        <v>34</v>
      </c>
      <c r="B311" s="186" t="s">
        <v>3725</v>
      </c>
      <c r="C311" s="186" t="s">
        <v>8869</v>
      </c>
      <c r="D311" s="186" t="s">
        <v>3685</v>
      </c>
      <c r="E311" s="186" t="s">
        <v>3675</v>
      </c>
      <c r="F311" s="186" t="s">
        <v>77</v>
      </c>
    </row>
    <row r="312" spans="1:6">
      <c r="A312" s="186" t="s">
        <v>34</v>
      </c>
      <c r="B312" s="186" t="s">
        <v>3725</v>
      </c>
      <c r="C312" s="186" t="s">
        <v>8870</v>
      </c>
      <c r="D312" s="186" t="s">
        <v>8871</v>
      </c>
      <c r="E312" s="186" t="s">
        <v>3723</v>
      </c>
      <c r="F312" s="186" t="s">
        <v>77</v>
      </c>
    </row>
    <row r="313" spans="1:6">
      <c r="A313" s="186" t="s">
        <v>34</v>
      </c>
      <c r="B313" s="186" t="s">
        <v>3725</v>
      </c>
      <c r="C313" s="186" t="s">
        <v>9428</v>
      </c>
      <c r="D313" s="186" t="s">
        <v>8510</v>
      </c>
      <c r="E313" s="186" t="s">
        <v>3675</v>
      </c>
      <c r="F313" s="186" t="s">
        <v>77</v>
      </c>
    </row>
    <row r="314" spans="1:6">
      <c r="A314" s="186" t="s">
        <v>34</v>
      </c>
      <c r="B314" s="186" t="s">
        <v>3725</v>
      </c>
      <c r="C314" s="186" t="s">
        <v>8872</v>
      </c>
      <c r="D314" s="186" t="s">
        <v>8689</v>
      </c>
      <c r="E314" s="186" t="s">
        <v>3675</v>
      </c>
      <c r="F314" s="186" t="s">
        <v>77</v>
      </c>
    </row>
    <row r="315" spans="1:6">
      <c r="A315" s="186" t="s">
        <v>34</v>
      </c>
      <c r="B315" s="186" t="s">
        <v>3725</v>
      </c>
      <c r="C315" s="186" t="s">
        <v>11114</v>
      </c>
      <c r="D315" s="186" t="s">
        <v>8546</v>
      </c>
      <c r="E315" s="186" t="s">
        <v>3675</v>
      </c>
      <c r="F315" s="186" t="s">
        <v>77</v>
      </c>
    </row>
    <row r="316" spans="1:6">
      <c r="A316" s="186" t="s">
        <v>34</v>
      </c>
      <c r="B316" s="186" t="s">
        <v>3725</v>
      </c>
      <c r="C316" s="186" t="s">
        <v>8874</v>
      </c>
      <c r="D316" s="186" t="s">
        <v>8756</v>
      </c>
      <c r="E316" s="186" t="s">
        <v>3675</v>
      </c>
      <c r="F316" s="186" t="s">
        <v>77</v>
      </c>
    </row>
    <row r="317" spans="1:6">
      <c r="A317" s="186" t="s">
        <v>34</v>
      </c>
      <c r="B317" s="186" t="s">
        <v>3725</v>
      </c>
      <c r="C317" s="186" t="s">
        <v>9551</v>
      </c>
      <c r="D317" s="186" t="s">
        <v>8638</v>
      </c>
      <c r="E317" s="186" t="s">
        <v>3674</v>
      </c>
      <c r="F317" s="186" t="s">
        <v>77</v>
      </c>
    </row>
    <row r="318" spans="1:6">
      <c r="A318" s="186" t="s">
        <v>34</v>
      </c>
      <c r="B318" s="186" t="s">
        <v>3725</v>
      </c>
      <c r="C318" s="186" t="s">
        <v>8684</v>
      </c>
      <c r="D318" s="186" t="s">
        <v>8839</v>
      </c>
      <c r="E318" s="186" t="s">
        <v>3678</v>
      </c>
      <c r="F318" s="186" t="s">
        <v>77</v>
      </c>
    </row>
    <row r="319" spans="1:6">
      <c r="A319" s="186" t="s">
        <v>34</v>
      </c>
      <c r="B319" s="186" t="s">
        <v>3725</v>
      </c>
      <c r="C319" s="186" t="s">
        <v>11115</v>
      </c>
      <c r="D319" s="186" t="s">
        <v>3702</v>
      </c>
      <c r="E319" s="186" t="s">
        <v>3675</v>
      </c>
      <c r="F319" s="186" t="s">
        <v>77</v>
      </c>
    </row>
    <row r="320" spans="1:6">
      <c r="A320" s="186" t="s">
        <v>34</v>
      </c>
      <c r="B320" s="186" t="s">
        <v>3725</v>
      </c>
      <c r="C320" s="186" t="s">
        <v>8875</v>
      </c>
      <c r="D320" s="186" t="s">
        <v>8554</v>
      </c>
      <c r="E320" s="186" t="s">
        <v>3675</v>
      </c>
      <c r="F320" s="186" t="s">
        <v>77</v>
      </c>
    </row>
    <row r="321" spans="1:14">
      <c r="A321" s="186" t="s">
        <v>34</v>
      </c>
      <c r="B321" s="186" t="s">
        <v>3725</v>
      </c>
      <c r="C321" s="186" t="s">
        <v>11116</v>
      </c>
      <c r="D321" s="186" t="s">
        <v>8689</v>
      </c>
      <c r="E321" s="186" t="s">
        <v>3674</v>
      </c>
      <c r="F321" s="186" t="s">
        <v>77</v>
      </c>
    </row>
    <row r="322" spans="1:14">
      <c r="A322" s="186" t="s">
        <v>34</v>
      </c>
      <c r="B322" s="186" t="s">
        <v>3725</v>
      </c>
      <c r="C322" s="186" t="s">
        <v>11117</v>
      </c>
      <c r="D322" s="186" t="s">
        <v>8727</v>
      </c>
      <c r="E322" s="186" t="s">
        <v>3674</v>
      </c>
      <c r="F322" s="186" t="s">
        <v>77</v>
      </c>
    </row>
    <row r="323" spans="1:14">
      <c r="A323" s="186" t="s">
        <v>34</v>
      </c>
      <c r="B323" s="186" t="s">
        <v>3725</v>
      </c>
      <c r="C323" s="186" t="s">
        <v>9243</v>
      </c>
      <c r="D323" s="186" t="s">
        <v>9493</v>
      </c>
      <c r="E323" s="186" t="s">
        <v>3675</v>
      </c>
      <c r="F323" s="186" t="s">
        <v>77</v>
      </c>
    </row>
    <row r="324" spans="1:14">
      <c r="A324" s="186" t="s">
        <v>34</v>
      </c>
      <c r="B324" s="186" t="s">
        <v>3725</v>
      </c>
      <c r="C324" s="186" t="s">
        <v>9714</v>
      </c>
      <c r="D324" s="186" t="s">
        <v>9715</v>
      </c>
      <c r="E324" s="186" t="s">
        <v>3674</v>
      </c>
      <c r="F324" s="186" t="s">
        <v>77</v>
      </c>
    </row>
    <row r="325" spans="1:14">
      <c r="A325" s="186" t="s">
        <v>34</v>
      </c>
      <c r="B325" s="186" t="s">
        <v>3725</v>
      </c>
      <c r="C325" s="186" t="s">
        <v>8880</v>
      </c>
      <c r="D325" s="186" t="s">
        <v>8856</v>
      </c>
      <c r="E325" s="186" t="s">
        <v>3675</v>
      </c>
      <c r="F325" s="186" t="s">
        <v>77</v>
      </c>
    </row>
    <row r="326" spans="1:14">
      <c r="A326" s="186" t="s">
        <v>34</v>
      </c>
      <c r="B326" s="186" t="s">
        <v>3725</v>
      </c>
      <c r="C326" s="186" t="s">
        <v>3714</v>
      </c>
      <c r="D326" s="186" t="s">
        <v>11118</v>
      </c>
      <c r="E326" s="186" t="s">
        <v>3675</v>
      </c>
      <c r="F326" s="186" t="s">
        <v>77</v>
      </c>
    </row>
    <row r="327" spans="1:14">
      <c r="A327" s="186" t="s">
        <v>34</v>
      </c>
      <c r="B327" s="186" t="s">
        <v>3725</v>
      </c>
      <c r="C327" s="186" t="s">
        <v>9222</v>
      </c>
      <c r="D327" s="186" t="s">
        <v>9223</v>
      </c>
      <c r="E327" s="186" t="s">
        <v>3678</v>
      </c>
      <c r="F327" s="186" t="s">
        <v>77</v>
      </c>
    </row>
    <row r="328" spans="1:14">
      <c r="A328" s="186" t="s">
        <v>34</v>
      </c>
      <c r="B328" s="186" t="s">
        <v>3725</v>
      </c>
      <c r="C328" s="186" t="s">
        <v>11119</v>
      </c>
      <c r="D328" s="186" t="s">
        <v>8856</v>
      </c>
      <c r="E328" s="186" t="s">
        <v>3674</v>
      </c>
      <c r="F328" s="186" t="s">
        <v>77</v>
      </c>
    </row>
    <row r="329" spans="1:14">
      <c r="A329" s="186" t="s">
        <v>34</v>
      </c>
      <c r="B329" s="186" t="s">
        <v>3725</v>
      </c>
      <c r="C329" s="186" t="s">
        <v>11120</v>
      </c>
      <c r="D329" s="186" t="s">
        <v>9510</v>
      </c>
      <c r="E329" s="186" t="s">
        <v>3674</v>
      </c>
      <c r="F329" s="186" t="s">
        <v>77</v>
      </c>
    </row>
    <row r="330" spans="1:14">
      <c r="A330" s="186" t="s">
        <v>34</v>
      </c>
      <c r="B330" s="186" t="s">
        <v>2233</v>
      </c>
      <c r="C330" s="186" t="s">
        <v>9473</v>
      </c>
      <c r="D330" s="186" t="s">
        <v>8529</v>
      </c>
      <c r="E330" s="186" t="s">
        <v>3675</v>
      </c>
      <c r="F330" s="186" t="s">
        <v>3673</v>
      </c>
      <c r="G330" s="185">
        <v>3</v>
      </c>
      <c r="H330" s="185">
        <v>4</v>
      </c>
    </row>
    <row r="331" spans="1:14">
      <c r="A331" s="186" t="s">
        <v>34</v>
      </c>
      <c r="B331" s="186" t="s">
        <v>2233</v>
      </c>
      <c r="C331" s="186" t="s">
        <v>9632</v>
      </c>
      <c r="D331" s="186" t="s">
        <v>9633</v>
      </c>
      <c r="E331" s="186" t="s">
        <v>3674</v>
      </c>
      <c r="F331" s="186" t="s">
        <v>3673</v>
      </c>
      <c r="L331" s="185">
        <v>4</v>
      </c>
      <c r="N331" s="185">
        <v>4</v>
      </c>
    </row>
    <row r="332" spans="1:14">
      <c r="A332" s="186" t="s">
        <v>34</v>
      </c>
      <c r="B332" s="186" t="s">
        <v>2233</v>
      </c>
      <c r="C332" s="186" t="s">
        <v>11121</v>
      </c>
      <c r="D332" s="186" t="s">
        <v>3703</v>
      </c>
      <c r="E332" s="186" t="s">
        <v>3675</v>
      </c>
      <c r="F332" s="186" t="s">
        <v>3673</v>
      </c>
      <c r="G332" s="185">
        <v>3</v>
      </c>
      <c r="H332" s="185">
        <v>4</v>
      </c>
    </row>
    <row r="333" spans="1:14">
      <c r="A333" s="186" t="s">
        <v>34</v>
      </c>
      <c r="B333" s="186" t="s">
        <v>2233</v>
      </c>
      <c r="C333" s="186" t="s">
        <v>8885</v>
      </c>
      <c r="D333" s="186" t="s">
        <v>8886</v>
      </c>
      <c r="E333" s="186" t="s">
        <v>3675</v>
      </c>
      <c r="F333" s="186" t="s">
        <v>3673</v>
      </c>
      <c r="M333" s="185">
        <v>4</v>
      </c>
      <c r="N333" s="185">
        <v>2</v>
      </c>
    </row>
    <row r="334" spans="1:14">
      <c r="A334" s="186" t="s">
        <v>34</v>
      </c>
      <c r="B334" s="186" t="s">
        <v>2233</v>
      </c>
      <c r="C334" s="186" t="s">
        <v>8887</v>
      </c>
      <c r="D334" s="186" t="s">
        <v>8888</v>
      </c>
      <c r="E334" s="186" t="s">
        <v>3678</v>
      </c>
      <c r="F334" s="186" t="s">
        <v>3673</v>
      </c>
      <c r="H334" s="185">
        <v>4</v>
      </c>
      <c r="I334" s="185">
        <v>3</v>
      </c>
      <c r="J334" s="185">
        <v>2</v>
      </c>
      <c r="K334" s="185">
        <v>4</v>
      </c>
      <c r="L334" s="185">
        <v>4</v>
      </c>
    </row>
    <row r="335" spans="1:14">
      <c r="A335" s="186" t="s">
        <v>34</v>
      </c>
      <c r="B335" s="186" t="s">
        <v>2233</v>
      </c>
      <c r="C335" s="186" t="s">
        <v>9335</v>
      </c>
      <c r="D335" s="186" t="s">
        <v>8939</v>
      </c>
      <c r="E335" s="186" t="s">
        <v>3675</v>
      </c>
      <c r="F335" s="186" t="s">
        <v>3673</v>
      </c>
      <c r="I335" s="185">
        <v>3</v>
      </c>
      <c r="J335" s="185">
        <v>3</v>
      </c>
      <c r="K335" s="185">
        <v>3</v>
      </c>
    </row>
    <row r="336" spans="1:14">
      <c r="A336" s="186" t="s">
        <v>34</v>
      </c>
      <c r="B336" s="186" t="s">
        <v>2233</v>
      </c>
      <c r="C336" s="186" t="s">
        <v>3775</v>
      </c>
      <c r="D336" s="186" t="s">
        <v>3703</v>
      </c>
      <c r="E336" s="186" t="s">
        <v>3678</v>
      </c>
      <c r="F336" s="186" t="s">
        <v>3673</v>
      </c>
      <c r="H336" s="185">
        <v>4</v>
      </c>
      <c r="I336" s="185">
        <v>4</v>
      </c>
      <c r="J336" s="185">
        <v>4</v>
      </c>
    </row>
    <row r="337" spans="1:14">
      <c r="A337" s="186" t="s">
        <v>34</v>
      </c>
      <c r="B337" s="186" t="s">
        <v>2233</v>
      </c>
      <c r="C337" s="186" t="s">
        <v>11122</v>
      </c>
      <c r="D337" s="186" t="s">
        <v>8540</v>
      </c>
      <c r="E337" s="186" t="s">
        <v>3675</v>
      </c>
      <c r="F337" s="186" t="s">
        <v>3673</v>
      </c>
      <c r="I337" s="185">
        <v>2</v>
      </c>
      <c r="J337" s="185" t="s">
        <v>3680</v>
      </c>
      <c r="K337" s="185">
        <v>3</v>
      </c>
      <c r="N337" s="185">
        <v>4</v>
      </c>
    </row>
    <row r="338" spans="1:14">
      <c r="A338" s="186" t="s">
        <v>34</v>
      </c>
      <c r="B338" s="186" t="s">
        <v>2233</v>
      </c>
      <c r="C338" s="186" t="s">
        <v>8891</v>
      </c>
      <c r="D338" s="186" t="s">
        <v>8892</v>
      </c>
      <c r="E338" s="186" t="s">
        <v>3674</v>
      </c>
      <c r="F338" s="186" t="s">
        <v>3673</v>
      </c>
      <c r="I338" s="185">
        <v>3</v>
      </c>
      <c r="J338" s="185">
        <v>3</v>
      </c>
      <c r="K338" s="185">
        <v>3</v>
      </c>
    </row>
    <row r="339" spans="1:14">
      <c r="A339" s="186" t="s">
        <v>34</v>
      </c>
      <c r="B339" s="186" t="s">
        <v>2233</v>
      </c>
      <c r="C339" s="186" t="s">
        <v>11123</v>
      </c>
      <c r="D339" s="186" t="s">
        <v>8695</v>
      </c>
      <c r="E339" s="186" t="s">
        <v>3678</v>
      </c>
      <c r="F339" s="186" t="s">
        <v>3673</v>
      </c>
      <c r="L339" s="185">
        <v>3</v>
      </c>
      <c r="M339" s="185">
        <v>4</v>
      </c>
      <c r="N339" s="185">
        <v>3</v>
      </c>
    </row>
    <row r="340" spans="1:14">
      <c r="A340" s="186" t="s">
        <v>34</v>
      </c>
      <c r="B340" s="186" t="s">
        <v>2233</v>
      </c>
      <c r="C340" s="186" t="s">
        <v>9580</v>
      </c>
      <c r="D340" s="186" t="s">
        <v>3712</v>
      </c>
      <c r="E340" s="186" t="s">
        <v>3674</v>
      </c>
      <c r="F340" s="186" t="s">
        <v>3673</v>
      </c>
      <c r="G340" s="185">
        <v>4</v>
      </c>
    </row>
    <row r="341" spans="1:14">
      <c r="A341" s="186" t="s">
        <v>34</v>
      </c>
      <c r="B341" s="186" t="s">
        <v>2233</v>
      </c>
      <c r="C341" s="186" t="s">
        <v>8621</v>
      </c>
      <c r="D341" s="186" t="s">
        <v>11124</v>
      </c>
      <c r="E341" s="186" t="s">
        <v>3674</v>
      </c>
      <c r="F341" s="186" t="s">
        <v>3673</v>
      </c>
      <c r="H341" s="185">
        <v>4</v>
      </c>
      <c r="I341" s="185">
        <v>4</v>
      </c>
    </row>
    <row r="342" spans="1:14">
      <c r="A342" s="186" t="s">
        <v>34</v>
      </c>
      <c r="B342" s="186" t="s">
        <v>2233</v>
      </c>
      <c r="C342" s="186" t="s">
        <v>8895</v>
      </c>
      <c r="D342" s="186" t="s">
        <v>8896</v>
      </c>
      <c r="E342" s="186" t="s">
        <v>3675</v>
      </c>
      <c r="F342" s="186" t="s">
        <v>3673</v>
      </c>
      <c r="H342" s="185">
        <v>4</v>
      </c>
      <c r="J342" s="185">
        <v>4</v>
      </c>
      <c r="L342" s="185">
        <v>4</v>
      </c>
    </row>
    <row r="343" spans="1:14">
      <c r="A343" s="186" t="s">
        <v>34</v>
      </c>
      <c r="B343" s="186" t="s">
        <v>2233</v>
      </c>
      <c r="C343" s="186" t="s">
        <v>11125</v>
      </c>
      <c r="D343" s="186" t="s">
        <v>11126</v>
      </c>
      <c r="E343" s="186" t="s">
        <v>3675</v>
      </c>
      <c r="F343" s="186" t="s">
        <v>3673</v>
      </c>
    </row>
    <row r="344" spans="1:14">
      <c r="A344" s="186" t="s">
        <v>34</v>
      </c>
      <c r="B344" s="186" t="s">
        <v>2233</v>
      </c>
      <c r="C344" s="186" t="s">
        <v>8900</v>
      </c>
      <c r="D344" s="186" t="s">
        <v>8901</v>
      </c>
      <c r="E344" s="186" t="s">
        <v>3675</v>
      </c>
      <c r="F344" s="186" t="s">
        <v>3673</v>
      </c>
      <c r="H344" s="185">
        <v>4</v>
      </c>
    </row>
    <row r="345" spans="1:14">
      <c r="A345" s="186" t="s">
        <v>34</v>
      </c>
      <c r="B345" s="186" t="s">
        <v>2233</v>
      </c>
      <c r="C345" s="186" t="s">
        <v>9313</v>
      </c>
      <c r="D345" s="186" t="s">
        <v>9314</v>
      </c>
      <c r="E345" s="186" t="s">
        <v>3678</v>
      </c>
      <c r="F345" s="186" t="s">
        <v>3673</v>
      </c>
      <c r="G345" s="185">
        <v>3</v>
      </c>
      <c r="H345" s="185">
        <v>5</v>
      </c>
    </row>
    <row r="346" spans="1:14">
      <c r="A346" s="186" t="s">
        <v>34</v>
      </c>
      <c r="B346" s="186" t="s">
        <v>2233</v>
      </c>
      <c r="C346" s="186" t="s">
        <v>9647</v>
      </c>
      <c r="D346" s="186" t="s">
        <v>3679</v>
      </c>
      <c r="E346" s="186" t="s">
        <v>3674</v>
      </c>
      <c r="F346" s="186" t="s">
        <v>3673</v>
      </c>
      <c r="I346" s="185">
        <v>4</v>
      </c>
      <c r="J346" s="185">
        <v>4</v>
      </c>
      <c r="L346" s="185">
        <v>5</v>
      </c>
      <c r="N346" s="185">
        <v>5</v>
      </c>
    </row>
    <row r="347" spans="1:14">
      <c r="A347" s="186" t="s">
        <v>34</v>
      </c>
      <c r="B347" s="186" t="s">
        <v>2233</v>
      </c>
      <c r="C347" s="186" t="s">
        <v>8903</v>
      </c>
      <c r="D347" s="186" t="s">
        <v>8904</v>
      </c>
      <c r="E347" s="186" t="s">
        <v>3675</v>
      </c>
      <c r="F347" s="186" t="s">
        <v>3673</v>
      </c>
      <c r="K347" s="185">
        <v>1</v>
      </c>
    </row>
    <row r="348" spans="1:14">
      <c r="A348" s="186" t="s">
        <v>34</v>
      </c>
      <c r="B348" s="186" t="s">
        <v>2233</v>
      </c>
      <c r="C348" s="186" t="s">
        <v>8905</v>
      </c>
      <c r="D348" s="186" t="s">
        <v>3689</v>
      </c>
      <c r="E348" s="186" t="s">
        <v>3675</v>
      </c>
      <c r="F348" s="186" t="s">
        <v>3673</v>
      </c>
      <c r="M348" s="185">
        <v>1</v>
      </c>
    </row>
    <row r="349" spans="1:14">
      <c r="A349" s="186" t="s">
        <v>34</v>
      </c>
      <c r="B349" s="186" t="s">
        <v>2233</v>
      </c>
      <c r="C349" s="186" t="s">
        <v>8906</v>
      </c>
      <c r="D349" s="186" t="s">
        <v>8788</v>
      </c>
      <c r="E349" s="186" t="s">
        <v>3675</v>
      </c>
      <c r="F349" s="186" t="s">
        <v>3673</v>
      </c>
      <c r="L349" s="185" t="s">
        <v>3701</v>
      </c>
    </row>
    <row r="350" spans="1:14">
      <c r="A350" s="186" t="s">
        <v>34</v>
      </c>
      <c r="B350" s="186" t="s">
        <v>2233</v>
      </c>
      <c r="C350" s="186" t="s">
        <v>8907</v>
      </c>
      <c r="D350" s="186" t="s">
        <v>3688</v>
      </c>
      <c r="E350" s="186" t="s">
        <v>3675</v>
      </c>
      <c r="F350" s="186" t="s">
        <v>3673</v>
      </c>
      <c r="H350" s="185">
        <v>3</v>
      </c>
      <c r="I350" s="185">
        <v>5</v>
      </c>
      <c r="J350" s="185">
        <v>3</v>
      </c>
    </row>
    <row r="351" spans="1:14">
      <c r="A351" s="186" t="s">
        <v>34</v>
      </c>
      <c r="B351" s="186" t="s">
        <v>2233</v>
      </c>
      <c r="C351" s="186" t="s">
        <v>11127</v>
      </c>
      <c r="D351" s="186" t="s">
        <v>8637</v>
      </c>
      <c r="E351" s="186" t="s">
        <v>3675</v>
      </c>
      <c r="F351" s="186" t="s">
        <v>3673</v>
      </c>
      <c r="J351" s="185">
        <v>4</v>
      </c>
    </row>
    <row r="352" spans="1:14">
      <c r="A352" s="186" t="s">
        <v>34</v>
      </c>
      <c r="B352" s="186" t="s">
        <v>2233</v>
      </c>
      <c r="C352" s="186" t="s">
        <v>8612</v>
      </c>
      <c r="D352" s="186" t="s">
        <v>3677</v>
      </c>
      <c r="E352" s="186" t="s">
        <v>3678</v>
      </c>
      <c r="F352" s="186" t="s">
        <v>3673</v>
      </c>
      <c r="L352" s="185">
        <v>3</v>
      </c>
      <c r="M352" s="185">
        <v>4</v>
      </c>
      <c r="N352" s="185">
        <v>3</v>
      </c>
    </row>
    <row r="353" spans="1:13">
      <c r="A353" s="186" t="s">
        <v>34</v>
      </c>
      <c r="B353" s="186" t="s">
        <v>2233</v>
      </c>
      <c r="C353" s="186" t="s">
        <v>8612</v>
      </c>
      <c r="D353" s="186" t="s">
        <v>8856</v>
      </c>
      <c r="E353" s="186" t="s">
        <v>3675</v>
      </c>
      <c r="F353" s="186" t="s">
        <v>3673</v>
      </c>
      <c r="L353" s="185">
        <v>3</v>
      </c>
      <c r="M353" s="185">
        <v>4</v>
      </c>
    </row>
    <row r="354" spans="1:13">
      <c r="A354" s="186" t="s">
        <v>34</v>
      </c>
      <c r="B354" s="186" t="s">
        <v>2233</v>
      </c>
      <c r="C354" s="186" t="s">
        <v>8697</v>
      </c>
      <c r="D354" s="186" t="s">
        <v>8552</v>
      </c>
      <c r="E354" s="186" t="s">
        <v>3674</v>
      </c>
      <c r="F354" s="186" t="s">
        <v>77</v>
      </c>
    </row>
    <row r="355" spans="1:13">
      <c r="A355" s="186" t="s">
        <v>34</v>
      </c>
      <c r="B355" s="186" t="s">
        <v>2233</v>
      </c>
      <c r="C355" s="186" t="s">
        <v>8508</v>
      </c>
      <c r="D355" s="186" t="s">
        <v>3703</v>
      </c>
      <c r="E355" s="186" t="s">
        <v>3675</v>
      </c>
      <c r="F355" s="186" t="s">
        <v>77</v>
      </c>
    </row>
    <row r="356" spans="1:13">
      <c r="A356" s="186" t="s">
        <v>34</v>
      </c>
      <c r="B356" s="186" t="s">
        <v>2233</v>
      </c>
      <c r="C356" s="186" t="s">
        <v>3705</v>
      </c>
      <c r="D356" s="186" t="s">
        <v>8788</v>
      </c>
      <c r="E356" s="186" t="s">
        <v>3675</v>
      </c>
      <c r="F356" s="186" t="s">
        <v>77</v>
      </c>
    </row>
    <row r="357" spans="1:13">
      <c r="A357" s="186" t="s">
        <v>34</v>
      </c>
      <c r="B357" s="186" t="s">
        <v>2233</v>
      </c>
      <c r="C357" s="186" t="s">
        <v>11128</v>
      </c>
      <c r="D357" s="186" t="s">
        <v>8818</v>
      </c>
      <c r="E357" s="186" t="s">
        <v>3674</v>
      </c>
      <c r="F357" s="186" t="s">
        <v>77</v>
      </c>
    </row>
    <row r="358" spans="1:13">
      <c r="A358" s="186" t="s">
        <v>34</v>
      </c>
      <c r="B358" s="186" t="s">
        <v>2233</v>
      </c>
      <c r="C358" s="186" t="s">
        <v>11129</v>
      </c>
      <c r="D358" s="186" t="s">
        <v>9000</v>
      </c>
      <c r="E358" s="186" t="s">
        <v>3675</v>
      </c>
      <c r="F358" s="186" t="s">
        <v>77</v>
      </c>
    </row>
    <row r="359" spans="1:13">
      <c r="A359" s="186" t="s">
        <v>34</v>
      </c>
      <c r="B359" s="186" t="s">
        <v>2233</v>
      </c>
      <c r="C359" s="186" t="s">
        <v>8909</v>
      </c>
      <c r="D359" s="186" t="s">
        <v>8851</v>
      </c>
      <c r="E359" s="186" t="s">
        <v>3675</v>
      </c>
      <c r="F359" s="186" t="s">
        <v>77</v>
      </c>
    </row>
    <row r="360" spans="1:13">
      <c r="A360" s="186" t="s">
        <v>34</v>
      </c>
      <c r="B360" s="186" t="s">
        <v>2233</v>
      </c>
      <c r="C360" s="186" t="s">
        <v>8910</v>
      </c>
      <c r="D360" s="186" t="s">
        <v>8911</v>
      </c>
      <c r="E360" s="186" t="s">
        <v>3674</v>
      </c>
      <c r="F360" s="186" t="s">
        <v>77</v>
      </c>
    </row>
    <row r="361" spans="1:13">
      <c r="A361" s="186" t="s">
        <v>34</v>
      </c>
      <c r="B361" s="186" t="s">
        <v>2233</v>
      </c>
      <c r="C361" s="186" t="s">
        <v>11130</v>
      </c>
      <c r="D361" s="186" t="s">
        <v>9541</v>
      </c>
      <c r="E361" s="186" t="s">
        <v>3674</v>
      </c>
      <c r="F361" s="186" t="s">
        <v>77</v>
      </c>
    </row>
    <row r="362" spans="1:13">
      <c r="A362" s="186" t="s">
        <v>34</v>
      </c>
      <c r="B362" s="186" t="s">
        <v>2233</v>
      </c>
      <c r="C362" s="186" t="s">
        <v>9180</v>
      </c>
      <c r="D362" s="186" t="s">
        <v>8637</v>
      </c>
      <c r="E362" s="186" t="s">
        <v>3678</v>
      </c>
      <c r="F362" s="186" t="s">
        <v>77</v>
      </c>
    </row>
    <row r="363" spans="1:13">
      <c r="A363" s="186" t="s">
        <v>34</v>
      </c>
      <c r="B363" s="186" t="s">
        <v>2233</v>
      </c>
      <c r="C363" s="186" t="s">
        <v>9460</v>
      </c>
      <c r="D363" s="186" t="s">
        <v>9461</v>
      </c>
      <c r="E363" s="186" t="s">
        <v>3674</v>
      </c>
      <c r="F363" s="186" t="s">
        <v>77</v>
      </c>
    </row>
    <row r="364" spans="1:13">
      <c r="A364" s="186" t="s">
        <v>34</v>
      </c>
      <c r="B364" s="186" t="s">
        <v>2233</v>
      </c>
      <c r="C364" s="186" t="s">
        <v>8914</v>
      </c>
      <c r="D364" s="186" t="s">
        <v>8575</v>
      </c>
      <c r="E364" s="186" t="s">
        <v>3675</v>
      </c>
      <c r="F364" s="186" t="s">
        <v>77</v>
      </c>
    </row>
    <row r="365" spans="1:13">
      <c r="A365" s="186" t="s">
        <v>34</v>
      </c>
      <c r="B365" s="186" t="s">
        <v>2233</v>
      </c>
      <c r="C365" s="186" t="s">
        <v>11131</v>
      </c>
      <c r="D365" s="186" t="s">
        <v>8992</v>
      </c>
      <c r="E365" s="186" t="s">
        <v>3674</v>
      </c>
      <c r="F365" s="186" t="s">
        <v>77</v>
      </c>
    </row>
    <row r="366" spans="1:13">
      <c r="A366" s="186" t="s">
        <v>34</v>
      </c>
      <c r="B366" s="186" t="s">
        <v>2233</v>
      </c>
      <c r="C366" s="186" t="s">
        <v>11132</v>
      </c>
      <c r="D366" s="186" t="s">
        <v>8689</v>
      </c>
      <c r="E366" s="186" t="s">
        <v>3674</v>
      </c>
      <c r="F366" s="186" t="s">
        <v>77</v>
      </c>
    </row>
    <row r="367" spans="1:13">
      <c r="A367" s="186" t="s">
        <v>34</v>
      </c>
      <c r="B367" s="186" t="s">
        <v>2233</v>
      </c>
      <c r="C367" s="186" t="s">
        <v>8621</v>
      </c>
      <c r="D367" s="186" t="s">
        <v>3694</v>
      </c>
      <c r="E367" s="186" t="s">
        <v>3675</v>
      </c>
      <c r="F367" s="186" t="s">
        <v>77</v>
      </c>
    </row>
    <row r="368" spans="1:13">
      <c r="A368" s="186" t="s">
        <v>34</v>
      </c>
      <c r="B368" s="186" t="s">
        <v>2233</v>
      </c>
      <c r="C368" s="186" t="s">
        <v>9293</v>
      </c>
      <c r="D368" s="186" t="s">
        <v>8756</v>
      </c>
      <c r="E368" s="186" t="s">
        <v>3674</v>
      </c>
      <c r="F368" s="186" t="s">
        <v>77</v>
      </c>
    </row>
    <row r="369" spans="1:6">
      <c r="A369" s="186" t="s">
        <v>34</v>
      </c>
      <c r="B369" s="186" t="s">
        <v>2233</v>
      </c>
      <c r="C369" s="186" t="s">
        <v>9235</v>
      </c>
      <c r="D369" s="186" t="s">
        <v>8751</v>
      </c>
      <c r="E369" s="186" t="s">
        <v>3674</v>
      </c>
      <c r="F369" s="186" t="s">
        <v>77</v>
      </c>
    </row>
    <row r="370" spans="1:6">
      <c r="A370" s="186" t="s">
        <v>34</v>
      </c>
      <c r="B370" s="186" t="s">
        <v>2233</v>
      </c>
      <c r="C370" s="186" t="s">
        <v>9362</v>
      </c>
      <c r="D370" s="186" t="s">
        <v>9363</v>
      </c>
      <c r="E370" s="186" t="s">
        <v>3678</v>
      </c>
      <c r="F370" s="186" t="s">
        <v>77</v>
      </c>
    </row>
    <row r="371" spans="1:6">
      <c r="A371" s="186" t="s">
        <v>34</v>
      </c>
      <c r="B371" s="186" t="s">
        <v>2233</v>
      </c>
      <c r="C371" s="186" t="s">
        <v>8916</v>
      </c>
      <c r="D371" s="186" t="s">
        <v>8917</v>
      </c>
      <c r="E371" s="186" t="s">
        <v>3674</v>
      </c>
      <c r="F371" s="186" t="s">
        <v>77</v>
      </c>
    </row>
    <row r="372" spans="1:6">
      <c r="A372" s="186" t="s">
        <v>34</v>
      </c>
      <c r="B372" s="186" t="s">
        <v>2233</v>
      </c>
      <c r="C372" s="186" t="s">
        <v>9200</v>
      </c>
      <c r="D372" s="186" t="s">
        <v>11133</v>
      </c>
      <c r="E372" s="186" t="s">
        <v>3674</v>
      </c>
      <c r="F372" s="186" t="s">
        <v>77</v>
      </c>
    </row>
    <row r="373" spans="1:6">
      <c r="A373" s="186" t="s">
        <v>34</v>
      </c>
      <c r="B373" s="186" t="s">
        <v>2233</v>
      </c>
      <c r="C373" s="186" t="s">
        <v>9295</v>
      </c>
      <c r="D373" s="186" t="s">
        <v>9296</v>
      </c>
      <c r="E373" s="186" t="s">
        <v>3674</v>
      </c>
      <c r="F373" s="186" t="s">
        <v>77</v>
      </c>
    </row>
    <row r="374" spans="1:6">
      <c r="A374" s="186" t="s">
        <v>34</v>
      </c>
      <c r="B374" s="186" t="s">
        <v>2233</v>
      </c>
      <c r="C374" s="186" t="s">
        <v>11125</v>
      </c>
      <c r="D374" s="186" t="s">
        <v>11126</v>
      </c>
      <c r="E374" s="186" t="s">
        <v>3678</v>
      </c>
      <c r="F374" s="186" t="s">
        <v>77</v>
      </c>
    </row>
    <row r="375" spans="1:6">
      <c r="A375" s="186" t="s">
        <v>34</v>
      </c>
      <c r="B375" s="186" t="s">
        <v>2233</v>
      </c>
      <c r="C375" s="186" t="s">
        <v>11134</v>
      </c>
      <c r="D375" s="186" t="s">
        <v>3732</v>
      </c>
      <c r="E375" s="186" t="s">
        <v>3674</v>
      </c>
      <c r="F375" s="186" t="s">
        <v>77</v>
      </c>
    </row>
    <row r="376" spans="1:6">
      <c r="A376" s="186" t="s">
        <v>34</v>
      </c>
      <c r="B376" s="186" t="s">
        <v>2233</v>
      </c>
      <c r="C376" s="186" t="s">
        <v>8911</v>
      </c>
      <c r="D376" s="186" t="s">
        <v>8607</v>
      </c>
      <c r="E376" s="186" t="s">
        <v>3675</v>
      </c>
      <c r="F376" s="186" t="s">
        <v>77</v>
      </c>
    </row>
    <row r="377" spans="1:6">
      <c r="A377" s="186" t="s">
        <v>34</v>
      </c>
      <c r="B377" s="186" t="s">
        <v>2233</v>
      </c>
      <c r="C377" s="186" t="s">
        <v>8528</v>
      </c>
      <c r="D377" s="186" t="s">
        <v>8961</v>
      </c>
      <c r="E377" s="186" t="s">
        <v>3675</v>
      </c>
      <c r="F377" s="186" t="s">
        <v>77</v>
      </c>
    </row>
    <row r="378" spans="1:6">
      <c r="A378" s="186" t="s">
        <v>34</v>
      </c>
      <c r="B378" s="186" t="s">
        <v>2233</v>
      </c>
      <c r="C378" s="186" t="s">
        <v>8602</v>
      </c>
      <c r="D378" s="186" t="s">
        <v>6736</v>
      </c>
      <c r="E378" s="186" t="s">
        <v>3674</v>
      </c>
      <c r="F378" s="186" t="s">
        <v>77</v>
      </c>
    </row>
    <row r="379" spans="1:6">
      <c r="A379" s="186" t="s">
        <v>34</v>
      </c>
      <c r="B379" s="186" t="s">
        <v>2233</v>
      </c>
      <c r="C379" s="186" t="s">
        <v>8602</v>
      </c>
      <c r="D379" s="186" t="s">
        <v>8922</v>
      </c>
      <c r="E379" s="186" t="s">
        <v>3675</v>
      </c>
      <c r="F379" s="186" t="s">
        <v>77</v>
      </c>
    </row>
    <row r="380" spans="1:6">
      <c r="A380" s="186" t="s">
        <v>34</v>
      </c>
      <c r="B380" s="186" t="s">
        <v>2233</v>
      </c>
      <c r="C380" s="186" t="s">
        <v>8923</v>
      </c>
      <c r="D380" s="186" t="s">
        <v>8924</v>
      </c>
      <c r="E380" s="186" t="s">
        <v>3675</v>
      </c>
      <c r="F380" s="186" t="s">
        <v>77</v>
      </c>
    </row>
    <row r="381" spans="1:6">
      <c r="A381" s="186" t="s">
        <v>34</v>
      </c>
      <c r="B381" s="186" t="s">
        <v>2233</v>
      </c>
      <c r="C381" s="186" t="s">
        <v>9524</v>
      </c>
      <c r="D381" s="186" t="s">
        <v>9525</v>
      </c>
      <c r="E381" s="186" t="s">
        <v>3675</v>
      </c>
      <c r="F381" s="186" t="s">
        <v>77</v>
      </c>
    </row>
    <row r="382" spans="1:6">
      <c r="A382" s="186" t="s">
        <v>34</v>
      </c>
      <c r="B382" s="186" t="s">
        <v>2233</v>
      </c>
      <c r="C382" s="186" t="s">
        <v>8927</v>
      </c>
      <c r="D382" s="186" t="s">
        <v>3687</v>
      </c>
      <c r="E382" s="186" t="s">
        <v>3678</v>
      </c>
      <c r="F382" s="186" t="s">
        <v>77</v>
      </c>
    </row>
    <row r="383" spans="1:6">
      <c r="A383" s="186" t="s">
        <v>34</v>
      </c>
      <c r="B383" s="186" t="s">
        <v>2233</v>
      </c>
      <c r="C383" s="186" t="s">
        <v>8928</v>
      </c>
      <c r="D383" s="186" t="s">
        <v>8569</v>
      </c>
      <c r="E383" s="186" t="s">
        <v>3675</v>
      </c>
      <c r="F383" s="186" t="s">
        <v>77</v>
      </c>
    </row>
    <row r="384" spans="1:6">
      <c r="A384" s="186" t="s">
        <v>34</v>
      </c>
      <c r="B384" s="186" t="s">
        <v>2233</v>
      </c>
      <c r="C384" s="186" t="s">
        <v>9468</v>
      </c>
      <c r="D384" s="186" t="s">
        <v>9469</v>
      </c>
      <c r="E384" s="186" t="s">
        <v>3674</v>
      </c>
      <c r="F384" s="186" t="s">
        <v>77</v>
      </c>
    </row>
    <row r="385" spans="1:14">
      <c r="A385" s="186" t="s">
        <v>34</v>
      </c>
      <c r="B385" s="186" t="s">
        <v>2233</v>
      </c>
      <c r="C385" s="186" t="s">
        <v>11135</v>
      </c>
      <c r="D385" s="186" t="s">
        <v>3683</v>
      </c>
      <c r="E385" s="186" t="s">
        <v>3675</v>
      </c>
      <c r="F385" s="186" t="s">
        <v>77</v>
      </c>
    </row>
    <row r="386" spans="1:14">
      <c r="A386" s="186" t="s">
        <v>34</v>
      </c>
      <c r="B386" s="186" t="s">
        <v>2233</v>
      </c>
      <c r="C386" s="186" t="s">
        <v>9145</v>
      </c>
      <c r="D386" s="186" t="s">
        <v>8607</v>
      </c>
      <c r="E386" s="186" t="s">
        <v>3674</v>
      </c>
      <c r="F386" s="186" t="s">
        <v>77</v>
      </c>
    </row>
    <row r="387" spans="1:14">
      <c r="A387" s="186" t="s">
        <v>34</v>
      </c>
      <c r="B387" s="186" t="s">
        <v>3731</v>
      </c>
      <c r="C387" s="186" t="s">
        <v>8930</v>
      </c>
      <c r="D387" s="186" t="s">
        <v>8931</v>
      </c>
      <c r="E387" s="186" t="s">
        <v>3675</v>
      </c>
      <c r="F387" s="186" t="s">
        <v>3673</v>
      </c>
      <c r="H387" s="185">
        <v>3</v>
      </c>
      <c r="I387" s="185">
        <v>3</v>
      </c>
      <c r="J387" s="185">
        <v>3</v>
      </c>
      <c r="K387" s="185">
        <v>3</v>
      </c>
      <c r="L387" s="185">
        <v>4</v>
      </c>
    </row>
    <row r="388" spans="1:14">
      <c r="A388" s="186" t="s">
        <v>34</v>
      </c>
      <c r="B388" s="186" t="s">
        <v>3731</v>
      </c>
      <c r="C388" s="186" t="s">
        <v>11136</v>
      </c>
      <c r="D388" s="186" t="s">
        <v>11137</v>
      </c>
      <c r="E388" s="186" t="s">
        <v>3678</v>
      </c>
      <c r="F388" s="186" t="s">
        <v>3673</v>
      </c>
      <c r="G388" s="185">
        <v>3</v>
      </c>
      <c r="I388" s="185">
        <v>5</v>
      </c>
      <c r="J388" s="185">
        <v>4</v>
      </c>
      <c r="L388" s="185">
        <v>5</v>
      </c>
    </row>
    <row r="389" spans="1:14">
      <c r="A389" s="186" t="s">
        <v>34</v>
      </c>
      <c r="B389" s="186" t="s">
        <v>3731</v>
      </c>
      <c r="C389" s="186" t="s">
        <v>8519</v>
      </c>
      <c r="D389" s="186" t="s">
        <v>8569</v>
      </c>
      <c r="E389" s="186" t="s">
        <v>3675</v>
      </c>
      <c r="F389" s="186" t="s">
        <v>3673</v>
      </c>
      <c r="H389" s="185" t="s">
        <v>3701</v>
      </c>
    </row>
    <row r="390" spans="1:14">
      <c r="A390" s="186" t="s">
        <v>34</v>
      </c>
      <c r="B390" s="186" t="s">
        <v>3731</v>
      </c>
      <c r="C390" s="186" t="s">
        <v>8932</v>
      </c>
      <c r="D390" s="186" t="s">
        <v>8933</v>
      </c>
      <c r="E390" s="186" t="s">
        <v>3678</v>
      </c>
      <c r="F390" s="186" t="s">
        <v>3673</v>
      </c>
      <c r="M390" s="185">
        <v>1</v>
      </c>
    </row>
    <row r="391" spans="1:14">
      <c r="A391" s="186" t="s">
        <v>34</v>
      </c>
      <c r="B391" s="186" t="s">
        <v>3731</v>
      </c>
      <c r="C391" s="186" t="s">
        <v>8551</v>
      </c>
      <c r="D391" s="186" t="s">
        <v>3685</v>
      </c>
      <c r="E391" s="186" t="s">
        <v>3678</v>
      </c>
      <c r="F391" s="186" t="s">
        <v>3673</v>
      </c>
      <c r="G391" s="185">
        <v>2</v>
      </c>
    </row>
    <row r="392" spans="1:14">
      <c r="A392" s="186" t="s">
        <v>34</v>
      </c>
      <c r="B392" s="186" t="s">
        <v>3731</v>
      </c>
      <c r="C392" s="186" t="s">
        <v>11138</v>
      </c>
      <c r="D392" s="186" t="s">
        <v>8689</v>
      </c>
      <c r="E392" s="186" t="s">
        <v>3675</v>
      </c>
      <c r="F392" s="186" t="s">
        <v>3673</v>
      </c>
      <c r="L392" s="185">
        <v>3</v>
      </c>
      <c r="M392" s="185">
        <v>3</v>
      </c>
      <c r="N392" s="185">
        <v>3</v>
      </c>
    </row>
    <row r="393" spans="1:14">
      <c r="A393" s="186" t="s">
        <v>34</v>
      </c>
      <c r="B393" s="186" t="s">
        <v>3731</v>
      </c>
      <c r="C393" s="186" t="s">
        <v>8934</v>
      </c>
      <c r="D393" s="186" t="s">
        <v>3686</v>
      </c>
      <c r="E393" s="186" t="s">
        <v>3723</v>
      </c>
      <c r="F393" s="186" t="s">
        <v>3673</v>
      </c>
      <c r="I393" s="185">
        <v>2</v>
      </c>
    </row>
    <row r="394" spans="1:14">
      <c r="A394" s="186" t="s">
        <v>34</v>
      </c>
      <c r="B394" s="186" t="s">
        <v>3731</v>
      </c>
      <c r="C394" s="186" t="s">
        <v>8848</v>
      </c>
      <c r="D394" s="186" t="s">
        <v>3732</v>
      </c>
      <c r="E394" s="186" t="s">
        <v>3723</v>
      </c>
      <c r="F394" s="186" t="s">
        <v>3673</v>
      </c>
      <c r="I394" s="185">
        <v>3</v>
      </c>
      <c r="J394" s="185">
        <v>2</v>
      </c>
      <c r="K394" s="185">
        <v>4</v>
      </c>
    </row>
    <row r="395" spans="1:14">
      <c r="A395" s="186" t="s">
        <v>34</v>
      </c>
      <c r="B395" s="186" t="s">
        <v>3731</v>
      </c>
      <c r="C395" s="186" t="s">
        <v>11139</v>
      </c>
      <c r="D395" s="186" t="s">
        <v>8517</v>
      </c>
      <c r="E395" s="186" t="s">
        <v>3675</v>
      </c>
      <c r="F395" s="186" t="s">
        <v>3673</v>
      </c>
      <c r="L395" s="185" t="s">
        <v>3680</v>
      </c>
      <c r="M395" s="185">
        <v>3</v>
      </c>
      <c r="N395" s="185" t="s">
        <v>3680</v>
      </c>
    </row>
    <row r="396" spans="1:14">
      <c r="A396" s="186" t="s">
        <v>34</v>
      </c>
      <c r="B396" s="186" t="s">
        <v>3731</v>
      </c>
      <c r="C396" s="186" t="s">
        <v>9408</v>
      </c>
      <c r="D396" s="186" t="s">
        <v>8568</v>
      </c>
      <c r="E396" s="186" t="s">
        <v>3675</v>
      </c>
      <c r="F396" s="186" t="s">
        <v>3673</v>
      </c>
      <c r="I396" s="185">
        <v>2</v>
      </c>
    </row>
    <row r="397" spans="1:14">
      <c r="A397" s="186" t="s">
        <v>34</v>
      </c>
      <c r="B397" s="186" t="s">
        <v>3731</v>
      </c>
      <c r="C397" s="186" t="s">
        <v>8935</v>
      </c>
      <c r="D397" s="186" t="s">
        <v>8598</v>
      </c>
      <c r="E397" s="186" t="s">
        <v>3675</v>
      </c>
      <c r="F397" s="186" t="s">
        <v>3673</v>
      </c>
      <c r="G397" s="185">
        <v>4</v>
      </c>
      <c r="H397" s="185">
        <v>4</v>
      </c>
    </row>
    <row r="398" spans="1:14">
      <c r="A398" s="186" t="s">
        <v>34</v>
      </c>
      <c r="B398" s="186" t="s">
        <v>3731</v>
      </c>
      <c r="C398" s="186" t="s">
        <v>8936</v>
      </c>
      <c r="D398" s="186" t="s">
        <v>3677</v>
      </c>
      <c r="E398" s="186" t="s">
        <v>3674</v>
      </c>
      <c r="F398" s="186" t="s">
        <v>3673</v>
      </c>
      <c r="G398" s="185">
        <v>3</v>
      </c>
      <c r="H398" s="185">
        <v>4</v>
      </c>
      <c r="J398" s="185">
        <v>5</v>
      </c>
    </row>
    <row r="399" spans="1:14">
      <c r="A399" s="186" t="s">
        <v>34</v>
      </c>
      <c r="B399" s="186" t="s">
        <v>3731</v>
      </c>
      <c r="C399" s="186" t="s">
        <v>8893</v>
      </c>
      <c r="D399" s="186" t="s">
        <v>8687</v>
      </c>
      <c r="E399" s="186" t="s">
        <v>3674</v>
      </c>
      <c r="F399" s="186" t="s">
        <v>3673</v>
      </c>
      <c r="G399" s="185">
        <v>3</v>
      </c>
    </row>
    <row r="400" spans="1:14">
      <c r="A400" s="186" t="s">
        <v>34</v>
      </c>
      <c r="B400" s="186" t="s">
        <v>3731</v>
      </c>
      <c r="C400" s="186" t="s">
        <v>8940</v>
      </c>
      <c r="D400" s="186" t="s">
        <v>8633</v>
      </c>
      <c r="E400" s="186" t="s">
        <v>3675</v>
      </c>
      <c r="F400" s="186" t="s">
        <v>3673</v>
      </c>
      <c r="L400" s="185">
        <v>4</v>
      </c>
      <c r="N400" s="185">
        <v>4</v>
      </c>
    </row>
    <row r="401" spans="1:14">
      <c r="A401" s="186" t="s">
        <v>34</v>
      </c>
      <c r="B401" s="186" t="s">
        <v>3731</v>
      </c>
      <c r="C401" s="186" t="s">
        <v>8941</v>
      </c>
      <c r="D401" s="186" t="s">
        <v>8811</v>
      </c>
      <c r="E401" s="186" t="s">
        <v>3675</v>
      </c>
      <c r="F401" s="186" t="s">
        <v>3673</v>
      </c>
      <c r="M401" s="185">
        <v>2</v>
      </c>
      <c r="N401" s="185">
        <v>2</v>
      </c>
    </row>
    <row r="402" spans="1:14">
      <c r="A402" s="186" t="s">
        <v>34</v>
      </c>
      <c r="B402" s="186" t="s">
        <v>3731</v>
      </c>
      <c r="C402" s="186" t="s">
        <v>8942</v>
      </c>
      <c r="D402" s="186" t="s">
        <v>3712</v>
      </c>
      <c r="E402" s="186" t="s">
        <v>3675</v>
      </c>
      <c r="F402" s="186" t="s">
        <v>3673</v>
      </c>
      <c r="H402" s="185">
        <v>2</v>
      </c>
    </row>
    <row r="403" spans="1:14">
      <c r="A403" s="186" t="s">
        <v>34</v>
      </c>
      <c r="B403" s="186" t="s">
        <v>3731</v>
      </c>
      <c r="C403" s="186" t="s">
        <v>9111</v>
      </c>
      <c r="D403" s="186" t="s">
        <v>8568</v>
      </c>
      <c r="E403" s="186" t="s">
        <v>3675</v>
      </c>
      <c r="F403" s="186" t="s">
        <v>3673</v>
      </c>
      <c r="H403" s="185">
        <v>4</v>
      </c>
      <c r="L403" s="185">
        <v>5</v>
      </c>
    </row>
    <row r="404" spans="1:14">
      <c r="A404" s="186" t="s">
        <v>34</v>
      </c>
      <c r="B404" s="186" t="s">
        <v>3731</v>
      </c>
      <c r="C404" s="186" t="s">
        <v>9070</v>
      </c>
      <c r="D404" s="186" t="s">
        <v>8637</v>
      </c>
      <c r="E404" s="186" t="s">
        <v>3674</v>
      </c>
      <c r="F404" s="186" t="s">
        <v>3673</v>
      </c>
      <c r="H404" s="185">
        <v>4</v>
      </c>
      <c r="I404" s="185">
        <v>3</v>
      </c>
      <c r="J404" s="185">
        <v>3</v>
      </c>
      <c r="K404" s="185">
        <v>3</v>
      </c>
      <c r="L404" s="185">
        <v>4</v>
      </c>
      <c r="N404" s="185">
        <v>4</v>
      </c>
    </row>
    <row r="405" spans="1:14">
      <c r="A405" s="186" t="s">
        <v>34</v>
      </c>
      <c r="B405" s="186" t="s">
        <v>3731</v>
      </c>
      <c r="C405" s="186" t="s">
        <v>8918</v>
      </c>
      <c r="D405" s="186" t="s">
        <v>11140</v>
      </c>
      <c r="E405" s="186" t="s">
        <v>3678</v>
      </c>
      <c r="F405" s="186" t="s">
        <v>3673</v>
      </c>
      <c r="H405" s="185">
        <v>4</v>
      </c>
      <c r="I405" s="185">
        <v>3</v>
      </c>
      <c r="J405" s="185">
        <v>3</v>
      </c>
      <c r="K405" s="185">
        <v>3</v>
      </c>
    </row>
    <row r="406" spans="1:14">
      <c r="A406" s="186" t="s">
        <v>34</v>
      </c>
      <c r="B406" s="186" t="s">
        <v>3731</v>
      </c>
      <c r="C406" s="186" t="s">
        <v>8943</v>
      </c>
      <c r="D406" s="186" t="s">
        <v>8839</v>
      </c>
      <c r="E406" s="186" t="s">
        <v>3675</v>
      </c>
      <c r="F406" s="186" t="s">
        <v>3673</v>
      </c>
      <c r="K406" s="185">
        <v>3</v>
      </c>
    </row>
    <row r="407" spans="1:14">
      <c r="A407" s="186" t="s">
        <v>34</v>
      </c>
      <c r="B407" s="186" t="s">
        <v>3731</v>
      </c>
      <c r="C407" s="186" t="s">
        <v>8944</v>
      </c>
      <c r="D407" s="186" t="s">
        <v>8945</v>
      </c>
      <c r="E407" s="186" t="s">
        <v>3675</v>
      </c>
      <c r="F407" s="186" t="s">
        <v>3673</v>
      </c>
      <c r="J407" s="185">
        <v>5</v>
      </c>
      <c r="L407" s="185">
        <v>3</v>
      </c>
      <c r="M407" s="185">
        <v>4</v>
      </c>
      <c r="N407" s="185">
        <v>3</v>
      </c>
    </row>
    <row r="408" spans="1:14">
      <c r="A408" s="186" t="s">
        <v>34</v>
      </c>
      <c r="B408" s="186" t="s">
        <v>3731</v>
      </c>
      <c r="C408" s="186" t="s">
        <v>8946</v>
      </c>
      <c r="D408" s="186" t="s">
        <v>8552</v>
      </c>
      <c r="E408" s="186" t="s">
        <v>3675</v>
      </c>
      <c r="F408" s="186" t="s">
        <v>3673</v>
      </c>
      <c r="H408" s="185">
        <v>5</v>
      </c>
      <c r="J408" s="185">
        <v>4</v>
      </c>
    </row>
    <row r="409" spans="1:14">
      <c r="A409" s="186" t="s">
        <v>34</v>
      </c>
      <c r="B409" s="186" t="s">
        <v>3731</v>
      </c>
      <c r="C409" s="186" t="s">
        <v>3671</v>
      </c>
      <c r="D409" s="186" t="s">
        <v>3744</v>
      </c>
      <c r="E409" s="186" t="s">
        <v>3675</v>
      </c>
      <c r="F409" s="186" t="s">
        <v>3673</v>
      </c>
      <c r="G409" s="185">
        <v>3</v>
      </c>
    </row>
    <row r="410" spans="1:14">
      <c r="A410" s="186" t="s">
        <v>34</v>
      </c>
      <c r="B410" s="186" t="s">
        <v>3731</v>
      </c>
      <c r="C410" s="186" t="s">
        <v>8947</v>
      </c>
      <c r="D410" s="186" t="s">
        <v>3687</v>
      </c>
      <c r="E410" s="186" t="s">
        <v>3675</v>
      </c>
      <c r="F410" s="186" t="s">
        <v>77</v>
      </c>
    </row>
    <row r="411" spans="1:14">
      <c r="A411" s="186" t="s">
        <v>34</v>
      </c>
      <c r="B411" s="186" t="s">
        <v>3731</v>
      </c>
      <c r="C411" s="186" t="s">
        <v>8948</v>
      </c>
      <c r="D411" s="186" t="s">
        <v>3703</v>
      </c>
      <c r="E411" s="186" t="s">
        <v>3675</v>
      </c>
      <c r="F411" s="186" t="s">
        <v>77</v>
      </c>
    </row>
    <row r="412" spans="1:14">
      <c r="A412" s="186" t="s">
        <v>34</v>
      </c>
      <c r="B412" s="186" t="s">
        <v>3731</v>
      </c>
      <c r="C412" s="186" t="s">
        <v>8950</v>
      </c>
      <c r="D412" s="186" t="s">
        <v>8951</v>
      </c>
      <c r="E412" s="186" t="s">
        <v>3678</v>
      </c>
      <c r="F412" s="186" t="s">
        <v>77</v>
      </c>
    </row>
    <row r="413" spans="1:14">
      <c r="A413" s="186" t="s">
        <v>34</v>
      </c>
      <c r="B413" s="186" t="s">
        <v>3731</v>
      </c>
      <c r="C413" s="186" t="s">
        <v>8953</v>
      </c>
      <c r="D413" s="186" t="s">
        <v>8751</v>
      </c>
      <c r="E413" s="186" t="s">
        <v>3674</v>
      </c>
      <c r="F413" s="186" t="s">
        <v>77</v>
      </c>
    </row>
    <row r="414" spans="1:14">
      <c r="A414" s="186" t="s">
        <v>34</v>
      </c>
      <c r="B414" s="186" t="s">
        <v>3731</v>
      </c>
      <c r="C414" s="186" t="s">
        <v>9594</v>
      </c>
      <c r="D414" s="186" t="s">
        <v>8583</v>
      </c>
      <c r="E414" s="186" t="s">
        <v>3674</v>
      </c>
      <c r="F414" s="186" t="s">
        <v>77</v>
      </c>
    </row>
    <row r="415" spans="1:14">
      <c r="A415" s="186" t="s">
        <v>34</v>
      </c>
      <c r="B415" s="186" t="s">
        <v>3731</v>
      </c>
      <c r="C415" s="186" t="s">
        <v>11141</v>
      </c>
      <c r="D415" s="186" t="s">
        <v>3745</v>
      </c>
      <c r="E415" s="186" t="s">
        <v>3675</v>
      </c>
      <c r="F415" s="186" t="s">
        <v>77</v>
      </c>
    </row>
    <row r="416" spans="1:14">
      <c r="A416" s="186" t="s">
        <v>34</v>
      </c>
      <c r="B416" s="186" t="s">
        <v>3731</v>
      </c>
      <c r="C416" s="186" t="s">
        <v>8954</v>
      </c>
      <c r="D416" s="186" t="s">
        <v>8569</v>
      </c>
      <c r="E416" s="186" t="s">
        <v>3678</v>
      </c>
      <c r="F416" s="186" t="s">
        <v>77</v>
      </c>
    </row>
    <row r="417" spans="1:6">
      <c r="A417" s="186" t="s">
        <v>34</v>
      </c>
      <c r="B417" s="186" t="s">
        <v>3731</v>
      </c>
      <c r="C417" s="186" t="s">
        <v>8957</v>
      </c>
      <c r="D417" s="186" t="s">
        <v>8624</v>
      </c>
      <c r="E417" s="186" t="s">
        <v>3675</v>
      </c>
      <c r="F417" s="186" t="s">
        <v>77</v>
      </c>
    </row>
    <row r="418" spans="1:6">
      <c r="A418" s="186" t="s">
        <v>34</v>
      </c>
      <c r="B418" s="186" t="s">
        <v>3731</v>
      </c>
      <c r="C418" s="186" t="s">
        <v>11142</v>
      </c>
      <c r="D418" s="186" t="s">
        <v>9038</v>
      </c>
      <c r="E418" s="186" t="s">
        <v>3678</v>
      </c>
      <c r="F418" s="186" t="s">
        <v>77</v>
      </c>
    </row>
    <row r="419" spans="1:6">
      <c r="A419" s="186" t="s">
        <v>34</v>
      </c>
      <c r="B419" s="186" t="s">
        <v>3731</v>
      </c>
      <c r="C419" s="186" t="s">
        <v>8959</v>
      </c>
      <c r="D419" s="186" t="s">
        <v>8727</v>
      </c>
      <c r="E419" s="186" t="s">
        <v>3675</v>
      </c>
      <c r="F419" s="186" t="s">
        <v>77</v>
      </c>
    </row>
    <row r="420" spans="1:6">
      <c r="A420" s="186" t="s">
        <v>34</v>
      </c>
      <c r="B420" s="186" t="s">
        <v>3731</v>
      </c>
      <c r="C420" s="186" t="s">
        <v>8960</v>
      </c>
      <c r="D420" s="186" t="s">
        <v>3718</v>
      </c>
      <c r="E420" s="186" t="s">
        <v>3674</v>
      </c>
      <c r="F420" s="186" t="s">
        <v>77</v>
      </c>
    </row>
    <row r="421" spans="1:6">
      <c r="A421" s="186" t="s">
        <v>34</v>
      </c>
      <c r="B421" s="186" t="s">
        <v>3731</v>
      </c>
      <c r="C421" s="186" t="s">
        <v>11143</v>
      </c>
      <c r="D421" s="186" t="s">
        <v>8569</v>
      </c>
      <c r="E421" s="186" t="s">
        <v>3674</v>
      </c>
      <c r="F421" s="186" t="s">
        <v>77</v>
      </c>
    </row>
    <row r="422" spans="1:6">
      <c r="A422" s="186" t="s">
        <v>34</v>
      </c>
      <c r="B422" s="186" t="s">
        <v>3731</v>
      </c>
      <c r="C422" s="186" t="s">
        <v>11144</v>
      </c>
      <c r="D422" s="186" t="s">
        <v>8939</v>
      </c>
      <c r="E422" s="186" t="s">
        <v>3674</v>
      </c>
      <c r="F422" s="186" t="s">
        <v>77</v>
      </c>
    </row>
    <row r="423" spans="1:6">
      <c r="A423" s="186" t="s">
        <v>34</v>
      </c>
      <c r="B423" s="186" t="s">
        <v>3731</v>
      </c>
      <c r="C423" s="186" t="s">
        <v>11145</v>
      </c>
      <c r="D423" s="186" t="s">
        <v>3687</v>
      </c>
      <c r="E423" s="186" t="s">
        <v>3675</v>
      </c>
      <c r="F423" s="186" t="s">
        <v>77</v>
      </c>
    </row>
    <row r="424" spans="1:6">
      <c r="A424" s="186" t="s">
        <v>34</v>
      </c>
      <c r="B424" s="186" t="s">
        <v>3731</v>
      </c>
      <c r="C424" s="186" t="s">
        <v>8656</v>
      </c>
      <c r="D424" s="186" t="s">
        <v>8727</v>
      </c>
      <c r="E424" s="186" t="s">
        <v>3675</v>
      </c>
      <c r="F424" s="186" t="s">
        <v>77</v>
      </c>
    </row>
    <row r="425" spans="1:6">
      <c r="A425" s="186" t="s">
        <v>34</v>
      </c>
      <c r="B425" s="186" t="s">
        <v>3731</v>
      </c>
      <c r="C425" s="186" t="s">
        <v>8713</v>
      </c>
      <c r="D425" s="186" t="s">
        <v>8962</v>
      </c>
      <c r="E425" s="186" t="s">
        <v>3674</v>
      </c>
      <c r="F425" s="186" t="s">
        <v>77</v>
      </c>
    </row>
    <row r="426" spans="1:6">
      <c r="A426" s="186" t="s">
        <v>34</v>
      </c>
      <c r="B426" s="186" t="s">
        <v>3731</v>
      </c>
      <c r="C426" s="186" t="s">
        <v>8963</v>
      </c>
      <c r="D426" s="186" t="s">
        <v>8573</v>
      </c>
      <c r="E426" s="186" t="s">
        <v>3675</v>
      </c>
      <c r="F426" s="186" t="s">
        <v>77</v>
      </c>
    </row>
    <row r="427" spans="1:6">
      <c r="A427" s="186" t="s">
        <v>34</v>
      </c>
      <c r="B427" s="186" t="s">
        <v>3731</v>
      </c>
      <c r="C427" s="186" t="s">
        <v>9137</v>
      </c>
      <c r="D427" s="186" t="s">
        <v>8689</v>
      </c>
      <c r="E427" s="186" t="s">
        <v>3675</v>
      </c>
      <c r="F427" s="186" t="s">
        <v>77</v>
      </c>
    </row>
    <row r="428" spans="1:6">
      <c r="A428" s="186" t="s">
        <v>34</v>
      </c>
      <c r="B428" s="186" t="s">
        <v>3731</v>
      </c>
      <c r="C428" s="186" t="s">
        <v>8807</v>
      </c>
      <c r="D428" s="186" t="s">
        <v>8631</v>
      </c>
      <c r="E428" s="186" t="s">
        <v>3675</v>
      </c>
      <c r="F428" s="186" t="s">
        <v>77</v>
      </c>
    </row>
    <row r="429" spans="1:6">
      <c r="A429" s="186" t="s">
        <v>34</v>
      </c>
      <c r="B429" s="186" t="s">
        <v>3731</v>
      </c>
      <c r="C429" s="186" t="s">
        <v>8965</v>
      </c>
      <c r="D429" s="186" t="s">
        <v>8637</v>
      </c>
      <c r="E429" s="186" t="s">
        <v>3675</v>
      </c>
      <c r="F429" s="186" t="s">
        <v>77</v>
      </c>
    </row>
    <row r="430" spans="1:6">
      <c r="A430" s="186" t="s">
        <v>34</v>
      </c>
      <c r="B430" s="186" t="s">
        <v>3731</v>
      </c>
      <c r="C430" s="186" t="s">
        <v>9714</v>
      </c>
      <c r="D430" s="186" t="s">
        <v>8613</v>
      </c>
      <c r="E430" s="186" t="s">
        <v>3675</v>
      </c>
      <c r="F430" s="186" t="s">
        <v>77</v>
      </c>
    </row>
    <row r="431" spans="1:6">
      <c r="A431" s="186" t="s">
        <v>34</v>
      </c>
      <c r="B431" s="186" t="s">
        <v>3731</v>
      </c>
      <c r="C431" s="186" t="s">
        <v>8718</v>
      </c>
      <c r="D431" s="186" t="s">
        <v>8967</v>
      </c>
      <c r="E431" s="186" t="s">
        <v>3678</v>
      </c>
      <c r="F431" s="186" t="s">
        <v>77</v>
      </c>
    </row>
    <row r="432" spans="1:6">
      <c r="A432" s="186" t="s">
        <v>34</v>
      </c>
      <c r="B432" s="186" t="s">
        <v>3731</v>
      </c>
      <c r="C432" s="186" t="s">
        <v>8969</v>
      </c>
      <c r="D432" s="186" t="s">
        <v>8669</v>
      </c>
      <c r="E432" s="186" t="s">
        <v>3674</v>
      </c>
      <c r="F432" s="186" t="s">
        <v>77</v>
      </c>
    </row>
    <row r="433" spans="1:14">
      <c r="A433" s="186" t="s">
        <v>34</v>
      </c>
      <c r="B433" s="186" t="s">
        <v>3731</v>
      </c>
      <c r="C433" s="186" t="s">
        <v>9440</v>
      </c>
      <c r="D433" s="186" t="s">
        <v>11146</v>
      </c>
      <c r="E433" s="186" t="s">
        <v>3675</v>
      </c>
      <c r="F433" s="186" t="s">
        <v>77</v>
      </c>
    </row>
    <row r="434" spans="1:14">
      <c r="A434" s="186" t="s">
        <v>34</v>
      </c>
      <c r="B434" s="186" t="s">
        <v>3731</v>
      </c>
      <c r="C434" s="186" t="s">
        <v>11147</v>
      </c>
      <c r="D434" s="186" t="s">
        <v>8575</v>
      </c>
      <c r="E434" s="186" t="s">
        <v>3674</v>
      </c>
      <c r="F434" s="186" t="s">
        <v>77</v>
      </c>
    </row>
    <row r="435" spans="1:14">
      <c r="A435" s="186" t="s">
        <v>34</v>
      </c>
      <c r="B435" s="186" t="s">
        <v>1560</v>
      </c>
      <c r="C435" s="186" t="s">
        <v>8971</v>
      </c>
      <c r="D435" s="186" t="s">
        <v>8552</v>
      </c>
      <c r="E435" s="186" t="s">
        <v>3675</v>
      </c>
      <c r="F435" s="186" t="s">
        <v>3673</v>
      </c>
      <c r="J435" s="185">
        <v>4</v>
      </c>
    </row>
    <row r="436" spans="1:14">
      <c r="A436" s="186" t="s">
        <v>34</v>
      </c>
      <c r="B436" s="186" t="s">
        <v>1560</v>
      </c>
      <c r="C436" s="186" t="s">
        <v>8972</v>
      </c>
      <c r="D436" s="186" t="s">
        <v>3726</v>
      </c>
      <c r="E436" s="186" t="s">
        <v>3675</v>
      </c>
      <c r="F436" s="186" t="s">
        <v>3673</v>
      </c>
      <c r="H436" s="185">
        <v>3</v>
      </c>
    </row>
    <row r="437" spans="1:14">
      <c r="A437" s="186" t="s">
        <v>34</v>
      </c>
      <c r="B437" s="186" t="s">
        <v>1560</v>
      </c>
      <c r="C437" s="186" t="s">
        <v>8977</v>
      </c>
      <c r="D437" s="186" t="s">
        <v>8978</v>
      </c>
      <c r="E437" s="186" t="s">
        <v>3674</v>
      </c>
      <c r="F437" s="186" t="s">
        <v>3673</v>
      </c>
      <c r="L437" s="185">
        <v>3</v>
      </c>
      <c r="M437" s="185">
        <v>4</v>
      </c>
    </row>
    <row r="438" spans="1:14">
      <c r="A438" s="186" t="s">
        <v>34</v>
      </c>
      <c r="B438" s="186" t="s">
        <v>1560</v>
      </c>
      <c r="C438" s="186" t="s">
        <v>8980</v>
      </c>
      <c r="D438" s="186" t="s">
        <v>8981</v>
      </c>
      <c r="E438" s="186" t="s">
        <v>3675</v>
      </c>
      <c r="F438" s="186" t="s">
        <v>3673</v>
      </c>
      <c r="L438" s="185">
        <v>1</v>
      </c>
      <c r="M438" s="185">
        <v>2</v>
      </c>
    </row>
    <row r="439" spans="1:14">
      <c r="A439" s="186" t="s">
        <v>34</v>
      </c>
      <c r="B439" s="186" t="s">
        <v>1560</v>
      </c>
      <c r="C439" s="186" t="s">
        <v>8982</v>
      </c>
      <c r="D439" s="186" t="s">
        <v>8983</v>
      </c>
      <c r="E439" s="186" t="s">
        <v>3675</v>
      </c>
      <c r="F439" s="186" t="s">
        <v>3673</v>
      </c>
      <c r="K439" s="185">
        <v>1</v>
      </c>
    </row>
    <row r="440" spans="1:14">
      <c r="A440" s="186" t="s">
        <v>34</v>
      </c>
      <c r="B440" s="186" t="s">
        <v>1560</v>
      </c>
      <c r="C440" s="186" t="s">
        <v>9107</v>
      </c>
      <c r="D440" s="186" t="s">
        <v>9108</v>
      </c>
      <c r="E440" s="186" t="s">
        <v>3675</v>
      </c>
      <c r="F440" s="186" t="s">
        <v>3673</v>
      </c>
      <c r="J440" s="185">
        <v>2</v>
      </c>
      <c r="K440" s="185">
        <v>2</v>
      </c>
    </row>
    <row r="441" spans="1:14">
      <c r="A441" s="186" t="s">
        <v>34</v>
      </c>
      <c r="B441" s="186" t="s">
        <v>1560</v>
      </c>
      <c r="C441" s="186" t="s">
        <v>8750</v>
      </c>
      <c r="D441" s="186" t="s">
        <v>8669</v>
      </c>
      <c r="E441" s="186" t="s">
        <v>3675</v>
      </c>
      <c r="F441" s="186" t="s">
        <v>3673</v>
      </c>
      <c r="M441" s="185">
        <v>2</v>
      </c>
    </row>
    <row r="442" spans="1:14">
      <c r="A442" s="186" t="s">
        <v>34</v>
      </c>
      <c r="B442" s="186" t="s">
        <v>1560</v>
      </c>
      <c r="C442" s="186" t="s">
        <v>8985</v>
      </c>
      <c r="D442" s="186" t="s">
        <v>8624</v>
      </c>
      <c r="E442" s="186" t="s">
        <v>3678</v>
      </c>
      <c r="F442" s="186" t="s">
        <v>3673</v>
      </c>
      <c r="G442" s="185">
        <v>3</v>
      </c>
    </row>
    <row r="443" spans="1:14">
      <c r="A443" s="186" t="s">
        <v>34</v>
      </c>
      <c r="B443" s="186" t="s">
        <v>1560</v>
      </c>
      <c r="C443" s="186" t="s">
        <v>8987</v>
      </c>
      <c r="D443" s="186" t="s">
        <v>8669</v>
      </c>
      <c r="E443" s="186" t="s">
        <v>3675</v>
      </c>
      <c r="F443" s="186" t="s">
        <v>3673</v>
      </c>
      <c r="M443" s="185">
        <v>3</v>
      </c>
      <c r="N443" s="185">
        <v>2</v>
      </c>
    </row>
    <row r="444" spans="1:14">
      <c r="A444" s="186" t="s">
        <v>34</v>
      </c>
      <c r="B444" s="186" t="s">
        <v>1560</v>
      </c>
      <c r="C444" s="186" t="s">
        <v>9568</v>
      </c>
      <c r="D444" s="186" t="s">
        <v>8575</v>
      </c>
      <c r="E444" s="186" t="s">
        <v>3675</v>
      </c>
      <c r="F444" s="186" t="s">
        <v>3673</v>
      </c>
      <c r="L444" s="185">
        <v>3</v>
      </c>
      <c r="N444" s="185">
        <v>3</v>
      </c>
    </row>
    <row r="445" spans="1:14">
      <c r="A445" s="186" t="s">
        <v>34</v>
      </c>
      <c r="B445" s="186" t="s">
        <v>1560</v>
      </c>
      <c r="C445" s="186" t="s">
        <v>8902</v>
      </c>
      <c r="D445" s="186" t="s">
        <v>8774</v>
      </c>
      <c r="E445" s="186" t="s">
        <v>3674</v>
      </c>
      <c r="F445" s="186" t="s">
        <v>3673</v>
      </c>
      <c r="L445" s="185">
        <v>3</v>
      </c>
      <c r="M445" s="185">
        <v>3</v>
      </c>
      <c r="N445" s="185">
        <v>3</v>
      </c>
    </row>
    <row r="446" spans="1:14">
      <c r="A446" s="186" t="s">
        <v>34</v>
      </c>
      <c r="B446" s="186" t="s">
        <v>1560</v>
      </c>
      <c r="C446" s="186" t="s">
        <v>8765</v>
      </c>
      <c r="D446" s="186" t="s">
        <v>8519</v>
      </c>
      <c r="E446" s="186" t="s">
        <v>3675</v>
      </c>
      <c r="F446" s="186" t="s">
        <v>3673</v>
      </c>
      <c r="G446" s="185">
        <v>2</v>
      </c>
    </row>
    <row r="447" spans="1:14">
      <c r="A447" s="186" t="s">
        <v>34</v>
      </c>
      <c r="B447" s="186" t="s">
        <v>1560</v>
      </c>
      <c r="C447" s="186" t="s">
        <v>8663</v>
      </c>
      <c r="D447" s="186" t="s">
        <v>8989</v>
      </c>
      <c r="E447" s="186" t="s">
        <v>3675</v>
      </c>
      <c r="F447" s="186" t="s">
        <v>3673</v>
      </c>
      <c r="G447" s="185">
        <v>4</v>
      </c>
    </row>
    <row r="448" spans="1:14">
      <c r="A448" s="186" t="s">
        <v>34</v>
      </c>
      <c r="B448" s="186" t="s">
        <v>1560</v>
      </c>
      <c r="C448" s="186" t="s">
        <v>9452</v>
      </c>
      <c r="D448" s="186" t="s">
        <v>9453</v>
      </c>
      <c r="E448" s="186" t="s">
        <v>3675</v>
      </c>
      <c r="F448" s="186" t="s">
        <v>3673</v>
      </c>
      <c r="L448" s="185" t="s">
        <v>3701</v>
      </c>
      <c r="N448" s="185">
        <v>3</v>
      </c>
    </row>
    <row r="449" spans="1:14">
      <c r="A449" s="186" t="s">
        <v>34</v>
      </c>
      <c r="B449" s="186" t="s">
        <v>1560</v>
      </c>
      <c r="C449" s="186" t="s">
        <v>3749</v>
      </c>
      <c r="D449" s="186" t="s">
        <v>11148</v>
      </c>
      <c r="E449" s="186" t="s">
        <v>3675</v>
      </c>
      <c r="F449" s="186" t="s">
        <v>3673</v>
      </c>
      <c r="I449" s="185" t="s">
        <v>3707</v>
      </c>
      <c r="K449" s="185">
        <v>3</v>
      </c>
    </row>
    <row r="450" spans="1:14">
      <c r="A450" s="186" t="s">
        <v>34</v>
      </c>
      <c r="B450" s="186" t="s">
        <v>1560</v>
      </c>
      <c r="C450" s="186" t="s">
        <v>8990</v>
      </c>
      <c r="D450" s="186" t="s">
        <v>8991</v>
      </c>
      <c r="E450" s="186" t="s">
        <v>3678</v>
      </c>
      <c r="F450" s="186" t="s">
        <v>3673</v>
      </c>
      <c r="I450" s="185">
        <v>2</v>
      </c>
      <c r="J450" s="185">
        <v>2</v>
      </c>
      <c r="K450" s="185">
        <v>3</v>
      </c>
    </row>
    <row r="451" spans="1:14">
      <c r="A451" s="186" t="s">
        <v>34</v>
      </c>
      <c r="B451" s="186" t="s">
        <v>1560</v>
      </c>
      <c r="C451" s="186" t="s">
        <v>9609</v>
      </c>
      <c r="D451" s="186" t="s">
        <v>8818</v>
      </c>
      <c r="E451" s="186" t="s">
        <v>3675</v>
      </c>
      <c r="F451" s="186" t="s">
        <v>3673</v>
      </c>
      <c r="H451" s="185">
        <v>4</v>
      </c>
      <c r="N451" s="185">
        <v>5</v>
      </c>
    </row>
    <row r="452" spans="1:14">
      <c r="A452" s="186" t="s">
        <v>34</v>
      </c>
      <c r="B452" s="186" t="s">
        <v>1560</v>
      </c>
      <c r="C452" s="186" t="s">
        <v>8562</v>
      </c>
      <c r="D452" s="186" t="s">
        <v>8569</v>
      </c>
      <c r="E452" s="186" t="s">
        <v>3678</v>
      </c>
      <c r="F452" s="186" t="s">
        <v>3673</v>
      </c>
      <c r="I452" s="185">
        <v>3</v>
      </c>
      <c r="J452" s="185">
        <v>3</v>
      </c>
      <c r="K452" s="185">
        <v>3</v>
      </c>
      <c r="L452" s="185">
        <v>4</v>
      </c>
      <c r="N452" s="185">
        <v>4</v>
      </c>
    </row>
    <row r="453" spans="1:14">
      <c r="A453" s="186" t="s">
        <v>34</v>
      </c>
      <c r="B453" s="186" t="s">
        <v>1560</v>
      </c>
      <c r="C453" s="186" t="s">
        <v>9248</v>
      </c>
      <c r="D453" s="186" t="s">
        <v>9488</v>
      </c>
      <c r="E453" s="186" t="s">
        <v>3675</v>
      </c>
      <c r="F453" s="186" t="s">
        <v>3673</v>
      </c>
      <c r="H453" s="185" t="s">
        <v>3701</v>
      </c>
      <c r="I453" s="185">
        <v>3</v>
      </c>
      <c r="J453" s="185">
        <v>4</v>
      </c>
      <c r="L453" s="185">
        <v>5</v>
      </c>
      <c r="N453" s="185">
        <v>4</v>
      </c>
    </row>
    <row r="454" spans="1:14">
      <c r="A454" s="186" t="s">
        <v>34</v>
      </c>
      <c r="B454" s="186" t="s">
        <v>1560</v>
      </c>
      <c r="C454" s="186" t="s">
        <v>9272</v>
      </c>
      <c r="D454" s="186" t="s">
        <v>8537</v>
      </c>
      <c r="E454" s="186" t="s">
        <v>3674</v>
      </c>
      <c r="F454" s="186" t="s">
        <v>77</v>
      </c>
    </row>
    <row r="455" spans="1:14">
      <c r="A455" s="186" t="s">
        <v>34</v>
      </c>
      <c r="B455" s="186" t="s">
        <v>1560</v>
      </c>
      <c r="C455" s="186" t="s">
        <v>8994</v>
      </c>
      <c r="D455" s="186" t="s">
        <v>8995</v>
      </c>
      <c r="E455" s="186" t="s">
        <v>3675</v>
      </c>
      <c r="F455" s="186" t="s">
        <v>77</v>
      </c>
    </row>
    <row r="456" spans="1:14">
      <c r="A456" s="186" t="s">
        <v>34</v>
      </c>
      <c r="B456" s="186" t="s">
        <v>1560</v>
      </c>
      <c r="C456" s="186" t="s">
        <v>8547</v>
      </c>
      <c r="D456" s="186" t="s">
        <v>8548</v>
      </c>
      <c r="E456" s="186" t="s">
        <v>3675</v>
      </c>
      <c r="F456" s="186" t="s">
        <v>77</v>
      </c>
    </row>
    <row r="457" spans="1:14">
      <c r="A457" s="186" t="s">
        <v>34</v>
      </c>
      <c r="B457" s="186" t="s">
        <v>1560</v>
      </c>
      <c r="C457" s="186" t="s">
        <v>8996</v>
      </c>
      <c r="D457" s="186" t="s">
        <v>3688</v>
      </c>
      <c r="E457" s="186" t="s">
        <v>3678</v>
      </c>
      <c r="F457" s="186" t="s">
        <v>77</v>
      </c>
    </row>
    <row r="458" spans="1:14">
      <c r="A458" s="186" t="s">
        <v>34</v>
      </c>
      <c r="B458" s="186" t="s">
        <v>1560</v>
      </c>
      <c r="C458" s="186" t="s">
        <v>8997</v>
      </c>
      <c r="D458" s="186" t="s">
        <v>8998</v>
      </c>
      <c r="E458" s="186" t="s">
        <v>3675</v>
      </c>
      <c r="F458" s="186" t="s">
        <v>77</v>
      </c>
    </row>
    <row r="459" spans="1:14">
      <c r="A459" s="186" t="s">
        <v>34</v>
      </c>
      <c r="B459" s="186" t="s">
        <v>1560</v>
      </c>
      <c r="C459" s="186" t="s">
        <v>9180</v>
      </c>
      <c r="D459" s="186" t="s">
        <v>3740</v>
      </c>
      <c r="E459" s="186" t="s">
        <v>3678</v>
      </c>
      <c r="F459" s="186" t="s">
        <v>77</v>
      </c>
    </row>
    <row r="460" spans="1:14">
      <c r="A460" s="186" t="s">
        <v>34</v>
      </c>
      <c r="B460" s="186" t="s">
        <v>1560</v>
      </c>
      <c r="C460" s="186" t="s">
        <v>8999</v>
      </c>
      <c r="D460" s="186" t="s">
        <v>8720</v>
      </c>
      <c r="E460" s="186" t="s">
        <v>3674</v>
      </c>
      <c r="F460" s="186" t="s">
        <v>77</v>
      </c>
    </row>
    <row r="461" spans="1:14">
      <c r="A461" s="186" t="s">
        <v>34</v>
      </c>
      <c r="B461" s="186" t="s">
        <v>1560</v>
      </c>
      <c r="C461" s="186" t="s">
        <v>9001</v>
      </c>
      <c r="D461" s="186" t="s">
        <v>9002</v>
      </c>
      <c r="E461" s="186" t="s">
        <v>3675</v>
      </c>
      <c r="F461" s="186" t="s">
        <v>77</v>
      </c>
    </row>
    <row r="462" spans="1:14">
      <c r="A462" s="186" t="s">
        <v>34</v>
      </c>
      <c r="B462" s="186" t="s">
        <v>1560</v>
      </c>
      <c r="C462" s="186" t="s">
        <v>9003</v>
      </c>
      <c r="D462" s="186" t="s">
        <v>9004</v>
      </c>
      <c r="E462" s="186" t="s">
        <v>3675</v>
      </c>
      <c r="F462" s="186" t="s">
        <v>77</v>
      </c>
    </row>
    <row r="463" spans="1:14">
      <c r="A463" s="186" t="s">
        <v>34</v>
      </c>
      <c r="B463" s="186" t="s">
        <v>1560</v>
      </c>
      <c r="C463" s="186" t="s">
        <v>9005</v>
      </c>
      <c r="D463" s="186" t="s">
        <v>3759</v>
      </c>
      <c r="E463" s="186" t="s">
        <v>3675</v>
      </c>
      <c r="F463" s="186" t="s">
        <v>77</v>
      </c>
    </row>
    <row r="464" spans="1:14">
      <c r="A464" s="186" t="s">
        <v>34</v>
      </c>
      <c r="B464" s="186" t="s">
        <v>1560</v>
      </c>
      <c r="C464" s="186" t="s">
        <v>11149</v>
      </c>
      <c r="D464" s="186" t="s">
        <v>8540</v>
      </c>
      <c r="E464" s="186" t="s">
        <v>3674</v>
      </c>
      <c r="F464" s="186" t="s">
        <v>77</v>
      </c>
    </row>
    <row r="465" spans="1:14">
      <c r="A465" s="186" t="s">
        <v>34</v>
      </c>
      <c r="B465" s="186" t="s">
        <v>1560</v>
      </c>
      <c r="C465" s="186" t="s">
        <v>9214</v>
      </c>
      <c r="D465" s="186" t="s">
        <v>3758</v>
      </c>
      <c r="E465" s="186" t="s">
        <v>3675</v>
      </c>
      <c r="F465" s="186" t="s">
        <v>77</v>
      </c>
    </row>
    <row r="466" spans="1:14">
      <c r="A466" s="186" t="s">
        <v>34</v>
      </c>
      <c r="B466" s="186" t="s">
        <v>1560</v>
      </c>
      <c r="C466" s="186" t="s">
        <v>9006</v>
      </c>
      <c r="D466" s="186" t="s">
        <v>8535</v>
      </c>
      <c r="E466" s="186" t="s">
        <v>3675</v>
      </c>
      <c r="F466" s="186" t="s">
        <v>77</v>
      </c>
    </row>
    <row r="467" spans="1:14">
      <c r="A467" s="186" t="s">
        <v>34</v>
      </c>
      <c r="B467" s="186" t="s">
        <v>1560</v>
      </c>
      <c r="C467" s="186" t="s">
        <v>9007</v>
      </c>
      <c r="D467" s="186" t="s">
        <v>9008</v>
      </c>
      <c r="E467" s="186" t="s">
        <v>3674</v>
      </c>
      <c r="F467" s="186" t="s">
        <v>77</v>
      </c>
    </row>
    <row r="468" spans="1:14">
      <c r="A468" s="186" t="s">
        <v>34</v>
      </c>
      <c r="B468" s="186" t="s">
        <v>1560</v>
      </c>
      <c r="C468" s="186" t="s">
        <v>9581</v>
      </c>
      <c r="D468" s="186" t="s">
        <v>8809</v>
      </c>
      <c r="E468" s="186" t="s">
        <v>3674</v>
      </c>
      <c r="F468" s="186" t="s">
        <v>77</v>
      </c>
    </row>
    <row r="469" spans="1:14">
      <c r="A469" s="186" t="s">
        <v>34</v>
      </c>
      <c r="B469" s="186" t="s">
        <v>1560</v>
      </c>
      <c r="C469" s="186" t="s">
        <v>11150</v>
      </c>
      <c r="D469" s="186" t="s">
        <v>8535</v>
      </c>
      <c r="E469" s="186" t="s">
        <v>3678</v>
      </c>
      <c r="F469" s="186" t="s">
        <v>77</v>
      </c>
    </row>
    <row r="470" spans="1:14">
      <c r="A470" s="186" t="s">
        <v>34</v>
      </c>
      <c r="B470" s="186" t="s">
        <v>1560</v>
      </c>
      <c r="C470" s="186" t="s">
        <v>9617</v>
      </c>
      <c r="D470" s="186" t="s">
        <v>8828</v>
      </c>
      <c r="E470" s="186" t="s">
        <v>3675</v>
      </c>
      <c r="F470" s="186" t="s">
        <v>77</v>
      </c>
    </row>
    <row r="471" spans="1:14">
      <c r="A471" s="186" t="s">
        <v>34</v>
      </c>
      <c r="B471" s="186" t="s">
        <v>1560</v>
      </c>
      <c r="C471" s="186" t="s">
        <v>9010</v>
      </c>
      <c r="D471" s="186" t="s">
        <v>8790</v>
      </c>
      <c r="E471" s="186" t="s">
        <v>3678</v>
      </c>
      <c r="F471" s="186" t="s">
        <v>77</v>
      </c>
    </row>
    <row r="472" spans="1:14">
      <c r="A472" s="186" t="s">
        <v>34</v>
      </c>
      <c r="B472" s="186" t="s">
        <v>1560</v>
      </c>
      <c r="C472" s="186" t="s">
        <v>8716</v>
      </c>
      <c r="D472" s="186" t="s">
        <v>8540</v>
      </c>
      <c r="E472" s="186" t="s">
        <v>3675</v>
      </c>
      <c r="F472" s="186" t="s">
        <v>77</v>
      </c>
    </row>
    <row r="473" spans="1:14">
      <c r="A473" s="186" t="s">
        <v>34</v>
      </c>
      <c r="B473" s="186" t="s">
        <v>1560</v>
      </c>
      <c r="C473" s="186" t="s">
        <v>9011</v>
      </c>
      <c r="D473" s="186" t="s">
        <v>3737</v>
      </c>
      <c r="E473" s="186" t="s">
        <v>3675</v>
      </c>
      <c r="F473" s="186" t="s">
        <v>77</v>
      </c>
    </row>
    <row r="474" spans="1:14">
      <c r="A474" s="186" t="s">
        <v>34</v>
      </c>
      <c r="B474" s="186" t="s">
        <v>1560</v>
      </c>
      <c r="C474" s="186" t="s">
        <v>9012</v>
      </c>
      <c r="D474" s="186" t="s">
        <v>3688</v>
      </c>
      <c r="E474" s="186" t="s">
        <v>3675</v>
      </c>
      <c r="F474" s="186" t="s">
        <v>77</v>
      </c>
    </row>
    <row r="475" spans="1:14">
      <c r="A475" s="186" t="s">
        <v>34</v>
      </c>
      <c r="B475" s="186" t="s">
        <v>1560</v>
      </c>
      <c r="C475" s="186" t="s">
        <v>11151</v>
      </c>
      <c r="D475" s="186" t="s">
        <v>11152</v>
      </c>
      <c r="E475" s="186" t="s">
        <v>3674</v>
      </c>
      <c r="F475" s="186" t="s">
        <v>77</v>
      </c>
    </row>
    <row r="476" spans="1:14">
      <c r="A476" s="186" t="s">
        <v>34</v>
      </c>
      <c r="B476" s="186" t="s">
        <v>1560</v>
      </c>
      <c r="C476" s="186" t="s">
        <v>9013</v>
      </c>
      <c r="D476" s="186" t="s">
        <v>9014</v>
      </c>
      <c r="E476" s="186" t="s">
        <v>3678</v>
      </c>
      <c r="F476" s="186" t="s">
        <v>77</v>
      </c>
    </row>
    <row r="477" spans="1:14">
      <c r="A477" s="186" t="s">
        <v>34</v>
      </c>
      <c r="B477" s="186" t="s">
        <v>1560</v>
      </c>
      <c r="C477" s="186" t="s">
        <v>9015</v>
      </c>
      <c r="D477" s="186" t="s">
        <v>9016</v>
      </c>
      <c r="E477" s="186" t="s">
        <v>3675</v>
      </c>
      <c r="F477" s="186" t="s">
        <v>77</v>
      </c>
    </row>
    <row r="478" spans="1:14">
      <c r="A478" s="186" t="s">
        <v>34</v>
      </c>
      <c r="B478" s="186" t="s">
        <v>1560</v>
      </c>
      <c r="C478" s="186" t="s">
        <v>11153</v>
      </c>
      <c r="D478" s="186" t="s">
        <v>9038</v>
      </c>
      <c r="E478" s="186" t="s">
        <v>3674</v>
      </c>
      <c r="F478" s="186" t="s">
        <v>77</v>
      </c>
    </row>
    <row r="479" spans="1:14">
      <c r="A479" s="186" t="s">
        <v>34</v>
      </c>
      <c r="B479" s="186" t="s">
        <v>3738</v>
      </c>
      <c r="C479" s="186" t="s">
        <v>9018</v>
      </c>
      <c r="D479" s="186" t="s">
        <v>3704</v>
      </c>
      <c r="E479" s="186" t="s">
        <v>3678</v>
      </c>
      <c r="F479" s="186" t="s">
        <v>3673</v>
      </c>
      <c r="I479" s="185">
        <v>4</v>
      </c>
      <c r="K479" s="185">
        <v>4</v>
      </c>
    </row>
    <row r="480" spans="1:14">
      <c r="A480" s="186" t="s">
        <v>34</v>
      </c>
      <c r="B480" s="186" t="s">
        <v>3738</v>
      </c>
      <c r="C480" s="186" t="s">
        <v>9019</v>
      </c>
      <c r="D480" s="186" t="s">
        <v>3727</v>
      </c>
      <c r="E480" s="186" t="s">
        <v>3675</v>
      </c>
      <c r="F480" s="186" t="s">
        <v>3673</v>
      </c>
      <c r="H480" s="185">
        <v>4</v>
      </c>
      <c r="L480" s="185">
        <v>3</v>
      </c>
      <c r="M480" s="185" t="s">
        <v>3701</v>
      </c>
      <c r="N480" s="185" t="s">
        <v>3701</v>
      </c>
    </row>
    <row r="481" spans="1:14">
      <c r="A481" s="186" t="s">
        <v>34</v>
      </c>
      <c r="B481" s="186" t="s">
        <v>3738</v>
      </c>
      <c r="C481" s="186" t="s">
        <v>8997</v>
      </c>
      <c r="D481" s="186" t="s">
        <v>3687</v>
      </c>
      <c r="E481" s="186" t="s">
        <v>3675</v>
      </c>
      <c r="F481" s="186" t="s">
        <v>3673</v>
      </c>
      <c r="J481" s="185" t="s">
        <v>3736</v>
      </c>
    </row>
    <row r="482" spans="1:14">
      <c r="A482" s="186" t="s">
        <v>34</v>
      </c>
      <c r="B482" s="186" t="s">
        <v>3738</v>
      </c>
      <c r="C482" s="186" t="s">
        <v>8513</v>
      </c>
      <c r="D482" s="186" t="s">
        <v>9020</v>
      </c>
      <c r="E482" s="186" t="s">
        <v>3675</v>
      </c>
      <c r="F482" s="186" t="s">
        <v>3673</v>
      </c>
      <c r="L482" s="185">
        <v>4</v>
      </c>
    </row>
    <row r="483" spans="1:14">
      <c r="A483" s="186" t="s">
        <v>34</v>
      </c>
      <c r="B483" s="186" t="s">
        <v>3738</v>
      </c>
      <c r="C483" s="186" t="s">
        <v>9596</v>
      </c>
      <c r="D483" s="186" t="s">
        <v>8601</v>
      </c>
      <c r="E483" s="186" t="s">
        <v>3675</v>
      </c>
      <c r="F483" s="186" t="s">
        <v>3673</v>
      </c>
      <c r="L483" s="185">
        <v>3</v>
      </c>
      <c r="M483" s="185">
        <v>3</v>
      </c>
      <c r="N483" s="185">
        <v>4</v>
      </c>
    </row>
    <row r="484" spans="1:14">
      <c r="A484" s="186" t="s">
        <v>34</v>
      </c>
      <c r="B484" s="186" t="s">
        <v>3738</v>
      </c>
      <c r="C484" s="186" t="s">
        <v>9024</v>
      </c>
      <c r="D484" s="186" t="s">
        <v>3687</v>
      </c>
      <c r="E484" s="186" t="s">
        <v>3675</v>
      </c>
      <c r="F484" s="186" t="s">
        <v>3673</v>
      </c>
      <c r="L484" s="185" t="s">
        <v>3701</v>
      </c>
      <c r="M484" s="185">
        <v>4</v>
      </c>
      <c r="N484" s="185" t="s">
        <v>3701</v>
      </c>
    </row>
    <row r="485" spans="1:14">
      <c r="A485" s="186" t="s">
        <v>34</v>
      </c>
      <c r="B485" s="186" t="s">
        <v>3738</v>
      </c>
      <c r="C485" s="186" t="s">
        <v>11154</v>
      </c>
      <c r="D485" s="186" t="s">
        <v>8864</v>
      </c>
      <c r="E485" s="186" t="s">
        <v>3675</v>
      </c>
      <c r="F485" s="186" t="s">
        <v>3673</v>
      </c>
      <c r="M485" s="185">
        <v>2</v>
      </c>
    </row>
    <row r="486" spans="1:14">
      <c r="A486" s="186" t="s">
        <v>34</v>
      </c>
      <c r="B486" s="186" t="s">
        <v>3738</v>
      </c>
      <c r="C486" s="186" t="s">
        <v>9027</v>
      </c>
      <c r="D486" s="186" t="s">
        <v>9028</v>
      </c>
      <c r="E486" s="186" t="s">
        <v>3675</v>
      </c>
      <c r="F486" s="186" t="s">
        <v>3673</v>
      </c>
      <c r="I486" s="185" t="s">
        <v>3701</v>
      </c>
      <c r="J486" s="185">
        <v>4</v>
      </c>
    </row>
    <row r="487" spans="1:14">
      <c r="A487" s="186" t="s">
        <v>34</v>
      </c>
      <c r="B487" s="186" t="s">
        <v>3738</v>
      </c>
      <c r="C487" s="186" t="s">
        <v>9160</v>
      </c>
      <c r="D487" s="186" t="s">
        <v>8535</v>
      </c>
      <c r="E487" s="186" t="s">
        <v>3675</v>
      </c>
      <c r="F487" s="186" t="s">
        <v>3673</v>
      </c>
      <c r="G487" s="185">
        <v>3</v>
      </c>
    </row>
    <row r="488" spans="1:14">
      <c r="A488" s="186" t="s">
        <v>34</v>
      </c>
      <c r="B488" s="186" t="s">
        <v>3738</v>
      </c>
      <c r="C488" s="186" t="s">
        <v>11155</v>
      </c>
      <c r="D488" s="186" t="s">
        <v>3683</v>
      </c>
      <c r="E488" s="186" t="s">
        <v>3675</v>
      </c>
      <c r="F488" s="186" t="s">
        <v>3673</v>
      </c>
      <c r="L488" s="185">
        <v>3</v>
      </c>
      <c r="M488" s="185">
        <v>4</v>
      </c>
      <c r="N488" s="185">
        <v>4</v>
      </c>
    </row>
    <row r="489" spans="1:14">
      <c r="A489" s="186" t="s">
        <v>34</v>
      </c>
      <c r="B489" s="186" t="s">
        <v>3738</v>
      </c>
      <c r="C489" s="186" t="s">
        <v>9029</v>
      </c>
      <c r="D489" s="186" t="s">
        <v>3721</v>
      </c>
      <c r="E489" s="186" t="s">
        <v>3678</v>
      </c>
      <c r="F489" s="186" t="s">
        <v>3673</v>
      </c>
      <c r="G489" s="185">
        <v>3</v>
      </c>
    </row>
    <row r="490" spans="1:14">
      <c r="A490" s="186" t="s">
        <v>34</v>
      </c>
      <c r="B490" s="186" t="s">
        <v>3738</v>
      </c>
      <c r="C490" s="186" t="s">
        <v>8736</v>
      </c>
      <c r="D490" s="186" t="s">
        <v>3687</v>
      </c>
      <c r="E490" s="186" t="s">
        <v>3675</v>
      </c>
      <c r="F490" s="186" t="s">
        <v>3673</v>
      </c>
      <c r="H490" s="185" t="s">
        <v>3736</v>
      </c>
    </row>
    <row r="491" spans="1:14">
      <c r="A491" s="186" t="s">
        <v>34</v>
      </c>
      <c r="B491" s="186" t="s">
        <v>3738</v>
      </c>
      <c r="C491" s="186" t="s">
        <v>9031</v>
      </c>
      <c r="D491" s="186" t="s">
        <v>3698</v>
      </c>
      <c r="E491" s="186" t="s">
        <v>3675</v>
      </c>
      <c r="F491" s="186" t="s">
        <v>3673</v>
      </c>
      <c r="G491" s="185">
        <v>3</v>
      </c>
    </row>
    <row r="492" spans="1:14">
      <c r="A492" s="186" t="s">
        <v>34</v>
      </c>
      <c r="B492" s="186" t="s">
        <v>3738</v>
      </c>
      <c r="C492" s="186" t="s">
        <v>9032</v>
      </c>
      <c r="D492" s="186" t="s">
        <v>3759</v>
      </c>
      <c r="E492" s="186" t="s">
        <v>3675</v>
      </c>
      <c r="F492" s="186" t="s">
        <v>3673</v>
      </c>
      <c r="H492" s="185">
        <v>4</v>
      </c>
      <c r="I492" s="185">
        <v>3</v>
      </c>
      <c r="J492" s="185">
        <v>4</v>
      </c>
      <c r="K492" s="185">
        <v>4</v>
      </c>
      <c r="L492" s="185">
        <v>2</v>
      </c>
      <c r="M492" s="185">
        <v>4</v>
      </c>
      <c r="N492" s="185">
        <v>3</v>
      </c>
    </row>
    <row r="493" spans="1:14">
      <c r="A493" s="186" t="s">
        <v>34</v>
      </c>
      <c r="B493" s="186" t="s">
        <v>3738</v>
      </c>
      <c r="C493" s="186" t="s">
        <v>9604</v>
      </c>
      <c r="D493" s="186" t="s">
        <v>9038</v>
      </c>
      <c r="E493" s="186" t="s">
        <v>3675</v>
      </c>
      <c r="F493" s="186" t="s">
        <v>3673</v>
      </c>
      <c r="N493" s="185">
        <v>3</v>
      </c>
    </row>
    <row r="494" spans="1:14">
      <c r="A494" s="186" t="s">
        <v>34</v>
      </c>
      <c r="B494" s="186" t="s">
        <v>3738</v>
      </c>
      <c r="C494" s="186" t="s">
        <v>5010</v>
      </c>
      <c r="D494" s="186" t="s">
        <v>9033</v>
      </c>
      <c r="E494" s="186" t="s">
        <v>3674</v>
      </c>
      <c r="F494" s="186" t="s">
        <v>3673</v>
      </c>
      <c r="M494" s="185">
        <v>3</v>
      </c>
    </row>
    <row r="495" spans="1:14">
      <c r="A495" s="186" t="s">
        <v>34</v>
      </c>
      <c r="B495" s="186" t="s">
        <v>3738</v>
      </c>
      <c r="C495" s="186" t="s">
        <v>9035</v>
      </c>
      <c r="D495" s="186" t="s">
        <v>9036</v>
      </c>
      <c r="E495" s="186" t="s">
        <v>3675</v>
      </c>
      <c r="F495" s="186" t="s">
        <v>3673</v>
      </c>
      <c r="K495" s="185">
        <v>3</v>
      </c>
    </row>
    <row r="496" spans="1:14">
      <c r="A496" s="186" t="s">
        <v>34</v>
      </c>
      <c r="B496" s="186" t="s">
        <v>3738</v>
      </c>
      <c r="C496" s="186" t="s">
        <v>9037</v>
      </c>
      <c r="D496" s="186" t="s">
        <v>8689</v>
      </c>
      <c r="E496" s="186" t="s">
        <v>3674</v>
      </c>
      <c r="F496" s="186" t="s">
        <v>3673</v>
      </c>
      <c r="M496" s="185">
        <v>3</v>
      </c>
    </row>
    <row r="497" spans="1:7">
      <c r="A497" s="186" t="s">
        <v>34</v>
      </c>
      <c r="B497" s="186" t="s">
        <v>3738</v>
      </c>
      <c r="C497" s="186" t="s">
        <v>8637</v>
      </c>
      <c r="D497" s="186" t="s">
        <v>11156</v>
      </c>
      <c r="E497" s="186" t="s">
        <v>3674</v>
      </c>
      <c r="F497" s="186" t="s">
        <v>3673</v>
      </c>
      <c r="G497" s="185">
        <v>4</v>
      </c>
    </row>
    <row r="498" spans="1:7">
      <c r="A498" s="186" t="s">
        <v>34</v>
      </c>
      <c r="B498" s="186" t="s">
        <v>3738</v>
      </c>
      <c r="C498" s="186" t="s">
        <v>3705</v>
      </c>
      <c r="D498" s="186" t="s">
        <v>8981</v>
      </c>
      <c r="E498" s="186" t="s">
        <v>3675</v>
      </c>
      <c r="F498" s="186" t="s">
        <v>77</v>
      </c>
    </row>
    <row r="499" spans="1:7">
      <c r="A499" s="186" t="s">
        <v>34</v>
      </c>
      <c r="B499" s="186" t="s">
        <v>3738</v>
      </c>
      <c r="C499" s="186" t="s">
        <v>11157</v>
      </c>
      <c r="D499" s="186" t="s">
        <v>3677</v>
      </c>
      <c r="E499" s="186" t="s">
        <v>3678</v>
      </c>
      <c r="F499" s="186" t="s">
        <v>77</v>
      </c>
    </row>
    <row r="500" spans="1:7">
      <c r="A500" s="186" t="s">
        <v>34</v>
      </c>
      <c r="B500" s="186" t="s">
        <v>3738</v>
      </c>
      <c r="C500" s="186" t="s">
        <v>9041</v>
      </c>
      <c r="D500" s="186" t="s">
        <v>8520</v>
      </c>
      <c r="E500" s="186" t="s">
        <v>3678</v>
      </c>
      <c r="F500" s="186" t="s">
        <v>77</v>
      </c>
    </row>
    <row r="501" spans="1:7">
      <c r="A501" s="186" t="s">
        <v>34</v>
      </c>
      <c r="B501" s="186" t="s">
        <v>3738</v>
      </c>
      <c r="C501" s="186" t="s">
        <v>11158</v>
      </c>
      <c r="D501" s="186" t="s">
        <v>3717</v>
      </c>
      <c r="E501" s="186" t="s">
        <v>3674</v>
      </c>
      <c r="F501" s="186" t="s">
        <v>77</v>
      </c>
    </row>
    <row r="502" spans="1:7">
      <c r="A502" s="186" t="s">
        <v>34</v>
      </c>
      <c r="B502" s="186" t="s">
        <v>3738</v>
      </c>
      <c r="C502" s="186" t="s">
        <v>8921</v>
      </c>
      <c r="D502" s="186" t="s">
        <v>8669</v>
      </c>
      <c r="E502" s="186" t="s">
        <v>3674</v>
      </c>
      <c r="F502" s="186" t="s">
        <v>77</v>
      </c>
    </row>
    <row r="503" spans="1:7">
      <c r="A503" s="186" t="s">
        <v>34</v>
      </c>
      <c r="B503" s="186" t="s">
        <v>3738</v>
      </c>
      <c r="C503" s="186" t="s">
        <v>11159</v>
      </c>
      <c r="D503" s="186" t="s">
        <v>3679</v>
      </c>
      <c r="E503" s="186" t="s">
        <v>3675</v>
      </c>
      <c r="F503" s="186" t="s">
        <v>77</v>
      </c>
    </row>
    <row r="504" spans="1:7">
      <c r="A504" s="186" t="s">
        <v>34</v>
      </c>
      <c r="B504" s="186" t="s">
        <v>3738</v>
      </c>
      <c r="C504" s="186" t="s">
        <v>11160</v>
      </c>
      <c r="D504" s="186" t="s">
        <v>8727</v>
      </c>
      <c r="E504" s="186" t="s">
        <v>3675</v>
      </c>
      <c r="F504" s="186" t="s">
        <v>77</v>
      </c>
    </row>
    <row r="505" spans="1:7">
      <c r="A505" s="186" t="s">
        <v>34</v>
      </c>
      <c r="B505" s="186" t="s">
        <v>3738</v>
      </c>
      <c r="C505" s="186" t="s">
        <v>9042</v>
      </c>
      <c r="D505" s="186" t="s">
        <v>8968</v>
      </c>
      <c r="E505" s="186" t="s">
        <v>3678</v>
      </c>
      <c r="F505" s="186" t="s">
        <v>77</v>
      </c>
    </row>
    <row r="506" spans="1:7">
      <c r="A506" s="186" t="s">
        <v>34</v>
      </c>
      <c r="B506" s="186" t="s">
        <v>3738</v>
      </c>
      <c r="C506" s="186" t="s">
        <v>9043</v>
      </c>
      <c r="D506" s="186" t="s">
        <v>8717</v>
      </c>
      <c r="E506" s="186" t="s">
        <v>3674</v>
      </c>
      <c r="F506" s="186" t="s">
        <v>77</v>
      </c>
    </row>
    <row r="507" spans="1:7">
      <c r="A507" s="186" t="s">
        <v>34</v>
      </c>
      <c r="B507" s="186" t="s">
        <v>3738</v>
      </c>
      <c r="C507" s="186" t="s">
        <v>9044</v>
      </c>
      <c r="D507" s="186" t="s">
        <v>3679</v>
      </c>
      <c r="E507" s="186" t="s">
        <v>3678</v>
      </c>
      <c r="F507" s="186" t="s">
        <v>77</v>
      </c>
    </row>
    <row r="508" spans="1:7">
      <c r="A508" s="186" t="s">
        <v>34</v>
      </c>
      <c r="B508" s="186" t="s">
        <v>3738</v>
      </c>
      <c r="C508" s="186" t="s">
        <v>9513</v>
      </c>
      <c r="D508" s="186" t="s">
        <v>9514</v>
      </c>
      <c r="E508" s="186" t="s">
        <v>3675</v>
      </c>
      <c r="F508" s="186" t="s">
        <v>77</v>
      </c>
    </row>
    <row r="509" spans="1:7">
      <c r="A509" s="186" t="s">
        <v>34</v>
      </c>
      <c r="B509" s="186" t="s">
        <v>3738</v>
      </c>
      <c r="C509" s="186" t="s">
        <v>8814</v>
      </c>
      <c r="D509" s="186" t="s">
        <v>3689</v>
      </c>
      <c r="E509" s="186" t="s">
        <v>3675</v>
      </c>
      <c r="F509" s="186" t="s">
        <v>77</v>
      </c>
    </row>
    <row r="510" spans="1:7">
      <c r="A510" s="186" t="s">
        <v>34</v>
      </c>
      <c r="B510" s="186" t="s">
        <v>3738</v>
      </c>
      <c r="C510" s="186" t="s">
        <v>9686</v>
      </c>
      <c r="D510" s="186" t="s">
        <v>9651</v>
      </c>
      <c r="E510" s="186" t="s">
        <v>3678</v>
      </c>
      <c r="F510" s="186" t="s">
        <v>77</v>
      </c>
    </row>
    <row r="511" spans="1:7">
      <c r="A511" s="186" t="s">
        <v>34</v>
      </c>
      <c r="B511" s="186" t="s">
        <v>3738</v>
      </c>
      <c r="C511" s="186" t="s">
        <v>9045</v>
      </c>
      <c r="D511" s="186" t="s">
        <v>8717</v>
      </c>
      <c r="E511" s="186" t="s">
        <v>3674</v>
      </c>
      <c r="F511" s="186" t="s">
        <v>77</v>
      </c>
    </row>
    <row r="512" spans="1:7">
      <c r="A512" s="186" t="s">
        <v>34</v>
      </c>
      <c r="B512" s="186" t="s">
        <v>3738</v>
      </c>
      <c r="C512" s="186" t="s">
        <v>9046</v>
      </c>
      <c r="D512" s="186" t="s">
        <v>9047</v>
      </c>
      <c r="E512" s="186" t="s">
        <v>3678</v>
      </c>
      <c r="F512" s="186" t="s">
        <v>77</v>
      </c>
    </row>
    <row r="513" spans="1:6">
      <c r="A513" s="186" t="s">
        <v>34</v>
      </c>
      <c r="B513" s="186" t="s">
        <v>3738</v>
      </c>
      <c r="C513" s="186" t="s">
        <v>11161</v>
      </c>
      <c r="D513" s="186" t="s">
        <v>3677</v>
      </c>
      <c r="E513" s="186" t="s">
        <v>3678</v>
      </c>
      <c r="F513" s="186" t="s">
        <v>77</v>
      </c>
    </row>
    <row r="514" spans="1:6">
      <c r="A514" s="186" t="s">
        <v>34</v>
      </c>
      <c r="B514" s="186" t="s">
        <v>3738</v>
      </c>
      <c r="C514" s="186" t="s">
        <v>9048</v>
      </c>
      <c r="D514" s="186" t="s">
        <v>9049</v>
      </c>
      <c r="E514" s="186" t="s">
        <v>3678</v>
      </c>
      <c r="F514" s="186" t="s">
        <v>77</v>
      </c>
    </row>
    <row r="515" spans="1:6">
      <c r="A515" s="186" t="s">
        <v>34</v>
      </c>
      <c r="B515" s="186" t="s">
        <v>3738</v>
      </c>
      <c r="C515" s="186" t="s">
        <v>8710</v>
      </c>
      <c r="D515" s="186" t="s">
        <v>8559</v>
      </c>
      <c r="E515" s="186" t="s">
        <v>3675</v>
      </c>
      <c r="F515" s="186" t="s">
        <v>77</v>
      </c>
    </row>
    <row r="516" spans="1:6">
      <c r="A516" s="186" t="s">
        <v>34</v>
      </c>
      <c r="B516" s="186" t="s">
        <v>3738</v>
      </c>
      <c r="C516" s="186" t="s">
        <v>1115</v>
      </c>
      <c r="D516" s="186" t="s">
        <v>8725</v>
      </c>
      <c r="E516" s="186" t="s">
        <v>3674</v>
      </c>
      <c r="F516" s="186" t="s">
        <v>77</v>
      </c>
    </row>
    <row r="517" spans="1:6">
      <c r="A517" s="186" t="s">
        <v>34</v>
      </c>
      <c r="B517" s="186" t="s">
        <v>3738</v>
      </c>
      <c r="C517" s="186" t="s">
        <v>11162</v>
      </c>
      <c r="D517" s="186" t="s">
        <v>4086</v>
      </c>
      <c r="E517" s="186" t="s">
        <v>3674</v>
      </c>
      <c r="F517" s="186" t="s">
        <v>77</v>
      </c>
    </row>
    <row r="518" spans="1:6">
      <c r="A518" s="186" t="s">
        <v>34</v>
      </c>
      <c r="B518" s="186" t="s">
        <v>3738</v>
      </c>
      <c r="C518" s="186" t="s">
        <v>8678</v>
      </c>
      <c r="D518" s="186" t="s">
        <v>3698</v>
      </c>
      <c r="E518" s="186" t="s">
        <v>3674</v>
      </c>
      <c r="F518" s="186" t="s">
        <v>77</v>
      </c>
    </row>
    <row r="519" spans="1:6">
      <c r="A519" s="186" t="s">
        <v>34</v>
      </c>
      <c r="B519" s="186" t="s">
        <v>3738</v>
      </c>
      <c r="C519" s="186" t="s">
        <v>9050</v>
      </c>
      <c r="D519" s="186" t="s">
        <v>3728</v>
      </c>
      <c r="E519" s="186" t="s">
        <v>3675</v>
      </c>
      <c r="F519" s="186" t="s">
        <v>77</v>
      </c>
    </row>
    <row r="520" spans="1:6">
      <c r="A520" s="186" t="s">
        <v>34</v>
      </c>
      <c r="B520" s="186" t="s">
        <v>3738</v>
      </c>
      <c r="C520" s="186" t="s">
        <v>9051</v>
      </c>
      <c r="D520" s="186" t="s">
        <v>8717</v>
      </c>
      <c r="E520" s="186" t="s">
        <v>3675</v>
      </c>
      <c r="F520" s="186" t="s">
        <v>77</v>
      </c>
    </row>
    <row r="521" spans="1:6">
      <c r="A521" s="186" t="s">
        <v>34</v>
      </c>
      <c r="B521" s="186" t="s">
        <v>3738</v>
      </c>
      <c r="C521" s="186" t="s">
        <v>9052</v>
      </c>
      <c r="D521" s="186" t="s">
        <v>9053</v>
      </c>
      <c r="E521" s="186" t="s">
        <v>3678</v>
      </c>
      <c r="F521" s="186" t="s">
        <v>77</v>
      </c>
    </row>
    <row r="522" spans="1:6">
      <c r="A522" s="186" t="s">
        <v>34</v>
      </c>
      <c r="B522" s="186" t="s">
        <v>3738</v>
      </c>
      <c r="C522" s="186" t="s">
        <v>9090</v>
      </c>
      <c r="D522" s="186" t="s">
        <v>9091</v>
      </c>
      <c r="E522" s="186" t="s">
        <v>3675</v>
      </c>
      <c r="F522" s="186" t="s">
        <v>77</v>
      </c>
    </row>
    <row r="523" spans="1:6">
      <c r="A523" s="186" t="s">
        <v>34</v>
      </c>
      <c r="B523" s="186" t="s">
        <v>3738</v>
      </c>
      <c r="C523" s="186" t="s">
        <v>8918</v>
      </c>
      <c r="D523" s="186" t="s">
        <v>8919</v>
      </c>
      <c r="E523" s="186" t="s">
        <v>3675</v>
      </c>
      <c r="F523" s="186" t="s">
        <v>77</v>
      </c>
    </row>
    <row r="524" spans="1:6">
      <c r="A524" s="186" t="s">
        <v>34</v>
      </c>
      <c r="B524" s="186" t="s">
        <v>3738</v>
      </c>
      <c r="C524" s="186" t="s">
        <v>8602</v>
      </c>
      <c r="D524" s="186" t="s">
        <v>8691</v>
      </c>
      <c r="E524" s="186" t="s">
        <v>3674</v>
      </c>
      <c r="F524" s="186" t="s">
        <v>77</v>
      </c>
    </row>
    <row r="525" spans="1:6">
      <c r="A525" s="186" t="s">
        <v>34</v>
      </c>
      <c r="B525" s="186" t="s">
        <v>3738</v>
      </c>
      <c r="C525" s="186" t="s">
        <v>9266</v>
      </c>
      <c r="D525" s="186" t="s">
        <v>8613</v>
      </c>
      <c r="E525" s="186" t="s">
        <v>3675</v>
      </c>
      <c r="F525" s="186" t="s">
        <v>77</v>
      </c>
    </row>
    <row r="526" spans="1:6">
      <c r="A526" s="186" t="s">
        <v>34</v>
      </c>
      <c r="B526" s="186" t="s">
        <v>3738</v>
      </c>
      <c r="C526" s="186" t="s">
        <v>11163</v>
      </c>
      <c r="D526" s="186" t="s">
        <v>8607</v>
      </c>
      <c r="E526" s="186" t="s">
        <v>3675</v>
      </c>
      <c r="F526" s="186" t="s">
        <v>77</v>
      </c>
    </row>
    <row r="527" spans="1:6">
      <c r="A527" s="186" t="s">
        <v>34</v>
      </c>
      <c r="B527" s="186" t="s">
        <v>3738</v>
      </c>
      <c r="C527" s="186" t="s">
        <v>9054</v>
      </c>
      <c r="D527" s="186" t="s">
        <v>8575</v>
      </c>
      <c r="E527" s="186" t="s">
        <v>3678</v>
      </c>
      <c r="F527" s="186" t="s">
        <v>77</v>
      </c>
    </row>
    <row r="528" spans="1:6">
      <c r="A528" s="186" t="s">
        <v>34</v>
      </c>
      <c r="B528" s="186" t="s">
        <v>3738</v>
      </c>
      <c r="C528" s="186" t="s">
        <v>11164</v>
      </c>
      <c r="D528" s="186" t="s">
        <v>11165</v>
      </c>
      <c r="E528" s="186" t="s">
        <v>3675</v>
      </c>
      <c r="F528" s="186" t="s">
        <v>77</v>
      </c>
    </row>
    <row r="529" spans="1:14">
      <c r="A529" s="186" t="s">
        <v>34</v>
      </c>
      <c r="B529" s="186" t="s">
        <v>3738</v>
      </c>
      <c r="C529" s="186" t="s">
        <v>11166</v>
      </c>
      <c r="D529" s="186" t="s">
        <v>11167</v>
      </c>
      <c r="E529" s="186" t="s">
        <v>3674</v>
      </c>
      <c r="F529" s="186" t="s">
        <v>77</v>
      </c>
    </row>
    <row r="530" spans="1:14">
      <c r="A530" s="186" t="s">
        <v>34</v>
      </c>
      <c r="B530" s="186" t="s">
        <v>3741</v>
      </c>
      <c r="C530" s="186" t="s">
        <v>8509</v>
      </c>
      <c r="D530" s="186" t="s">
        <v>8852</v>
      </c>
      <c r="E530" s="186" t="s">
        <v>3674</v>
      </c>
      <c r="F530" s="186" t="s">
        <v>3673</v>
      </c>
      <c r="I530" s="185">
        <v>3</v>
      </c>
      <c r="J530" s="185">
        <v>4</v>
      </c>
      <c r="K530" s="185">
        <v>4</v>
      </c>
    </row>
    <row r="531" spans="1:14">
      <c r="A531" s="186" t="s">
        <v>34</v>
      </c>
      <c r="B531" s="186" t="s">
        <v>3741</v>
      </c>
      <c r="C531" s="186" t="s">
        <v>9058</v>
      </c>
      <c r="D531" s="186" t="s">
        <v>8902</v>
      </c>
      <c r="E531" s="186" t="s">
        <v>3675</v>
      </c>
      <c r="F531" s="186" t="s">
        <v>3673</v>
      </c>
      <c r="H531" s="185">
        <v>5</v>
      </c>
      <c r="I531" s="185" t="s">
        <v>3680</v>
      </c>
      <c r="J531" s="185">
        <v>5</v>
      </c>
    </row>
    <row r="532" spans="1:14">
      <c r="A532" s="186" t="s">
        <v>34</v>
      </c>
      <c r="B532" s="186" t="s">
        <v>3741</v>
      </c>
      <c r="C532" s="186" t="s">
        <v>9059</v>
      </c>
      <c r="D532" s="186" t="s">
        <v>9060</v>
      </c>
      <c r="E532" s="186" t="s">
        <v>3675</v>
      </c>
      <c r="F532" s="186" t="s">
        <v>3673</v>
      </c>
      <c r="N532" s="185">
        <v>5</v>
      </c>
    </row>
    <row r="533" spans="1:14">
      <c r="A533" s="186" t="s">
        <v>34</v>
      </c>
      <c r="B533" s="186" t="s">
        <v>3741</v>
      </c>
      <c r="C533" s="186" t="s">
        <v>9280</v>
      </c>
      <c r="D533" s="186" t="s">
        <v>8540</v>
      </c>
      <c r="E533" s="186" t="s">
        <v>3675</v>
      </c>
      <c r="F533" s="186" t="s">
        <v>3673</v>
      </c>
      <c r="G533" s="185">
        <v>4</v>
      </c>
      <c r="H533" s="185">
        <v>5</v>
      </c>
    </row>
    <row r="534" spans="1:14">
      <c r="A534" s="186" t="s">
        <v>34</v>
      </c>
      <c r="B534" s="186" t="s">
        <v>3741</v>
      </c>
      <c r="C534" s="186" t="s">
        <v>9064</v>
      </c>
      <c r="D534" s="186" t="s">
        <v>8638</v>
      </c>
      <c r="E534" s="186" t="s">
        <v>3675</v>
      </c>
      <c r="F534" s="186" t="s">
        <v>3673</v>
      </c>
      <c r="H534" s="185">
        <v>4</v>
      </c>
      <c r="L534" s="185">
        <v>3</v>
      </c>
      <c r="M534" s="185">
        <v>4</v>
      </c>
      <c r="N534" s="185">
        <v>3</v>
      </c>
    </row>
    <row r="535" spans="1:14">
      <c r="A535" s="186" t="s">
        <v>34</v>
      </c>
      <c r="B535" s="186" t="s">
        <v>3741</v>
      </c>
      <c r="C535" s="186" t="s">
        <v>8852</v>
      </c>
      <c r="D535" s="186" t="s">
        <v>3771</v>
      </c>
      <c r="E535" s="186" t="s">
        <v>3675</v>
      </c>
      <c r="F535" s="186" t="s">
        <v>3673</v>
      </c>
      <c r="I535" s="185" t="s">
        <v>3736</v>
      </c>
      <c r="K535" s="185">
        <v>3</v>
      </c>
      <c r="M535" s="185">
        <v>4</v>
      </c>
    </row>
    <row r="536" spans="1:14">
      <c r="A536" s="186" t="s">
        <v>34</v>
      </c>
      <c r="B536" s="186" t="s">
        <v>3741</v>
      </c>
      <c r="C536" s="186" t="s">
        <v>9065</v>
      </c>
      <c r="D536" s="186" t="s">
        <v>8598</v>
      </c>
      <c r="E536" s="186" t="s">
        <v>3675</v>
      </c>
      <c r="F536" s="186" t="s">
        <v>3673</v>
      </c>
      <c r="L536" s="185">
        <v>3</v>
      </c>
      <c r="M536" s="185">
        <v>4</v>
      </c>
      <c r="N536" s="185">
        <v>3</v>
      </c>
    </row>
    <row r="537" spans="1:14">
      <c r="A537" s="186" t="s">
        <v>34</v>
      </c>
      <c r="B537" s="186" t="s">
        <v>3741</v>
      </c>
      <c r="C537" s="186" t="s">
        <v>9022</v>
      </c>
      <c r="D537" s="186" t="s">
        <v>9023</v>
      </c>
      <c r="E537" s="186" t="s">
        <v>3675</v>
      </c>
      <c r="F537" s="186" t="s">
        <v>3673</v>
      </c>
      <c r="H537" s="185">
        <v>4</v>
      </c>
      <c r="J537" s="185">
        <v>4</v>
      </c>
    </row>
    <row r="538" spans="1:14">
      <c r="A538" s="186" t="s">
        <v>34</v>
      </c>
      <c r="B538" s="186" t="s">
        <v>3741</v>
      </c>
      <c r="C538" s="186" t="s">
        <v>9066</v>
      </c>
      <c r="D538" s="186" t="s">
        <v>9067</v>
      </c>
      <c r="E538" s="186" t="s">
        <v>3675</v>
      </c>
      <c r="F538" s="186" t="s">
        <v>3673</v>
      </c>
      <c r="L538" s="185" t="s">
        <v>8723</v>
      </c>
      <c r="M538" s="185" t="s">
        <v>8723</v>
      </c>
    </row>
    <row r="539" spans="1:14">
      <c r="A539" s="186" t="s">
        <v>34</v>
      </c>
      <c r="B539" s="186" t="s">
        <v>3741</v>
      </c>
      <c r="C539" s="186" t="s">
        <v>9233</v>
      </c>
      <c r="D539" s="186" t="s">
        <v>3677</v>
      </c>
      <c r="E539" s="186" t="s">
        <v>3675</v>
      </c>
      <c r="F539" s="186" t="s">
        <v>3673</v>
      </c>
      <c r="G539" s="185">
        <v>4</v>
      </c>
      <c r="H539" s="185">
        <v>4</v>
      </c>
    </row>
    <row r="540" spans="1:14">
      <c r="A540" s="186" t="s">
        <v>34</v>
      </c>
      <c r="B540" s="186" t="s">
        <v>3741</v>
      </c>
      <c r="C540" s="186" t="s">
        <v>9068</v>
      </c>
      <c r="D540" s="186" t="s">
        <v>3689</v>
      </c>
      <c r="E540" s="186" t="s">
        <v>3674</v>
      </c>
      <c r="F540" s="186" t="s">
        <v>3673</v>
      </c>
      <c r="G540" s="185">
        <v>4</v>
      </c>
    </row>
    <row r="541" spans="1:14">
      <c r="A541" s="186" t="s">
        <v>34</v>
      </c>
      <c r="B541" s="186" t="s">
        <v>3741</v>
      </c>
      <c r="C541" s="186" t="s">
        <v>8802</v>
      </c>
      <c r="D541" s="186" t="s">
        <v>8803</v>
      </c>
      <c r="E541" s="186" t="s">
        <v>3678</v>
      </c>
      <c r="F541" s="186" t="s">
        <v>3673</v>
      </c>
      <c r="L541" s="185">
        <v>2</v>
      </c>
      <c r="M541" s="185">
        <v>2</v>
      </c>
    </row>
    <row r="542" spans="1:14">
      <c r="A542" s="186" t="s">
        <v>34</v>
      </c>
      <c r="B542" s="186" t="s">
        <v>3741</v>
      </c>
      <c r="C542" s="186" t="s">
        <v>9240</v>
      </c>
      <c r="D542" s="186" t="s">
        <v>9241</v>
      </c>
      <c r="E542" s="186" t="s">
        <v>3674</v>
      </c>
      <c r="F542" s="186" t="s">
        <v>3673</v>
      </c>
      <c r="I542" s="185">
        <v>3</v>
      </c>
      <c r="J542" s="185">
        <v>4</v>
      </c>
      <c r="K542" s="185">
        <v>3</v>
      </c>
      <c r="L542" s="185">
        <v>4</v>
      </c>
      <c r="N542" s="185">
        <v>4</v>
      </c>
    </row>
    <row r="543" spans="1:14">
      <c r="A543" s="186" t="s">
        <v>34</v>
      </c>
      <c r="B543" s="186" t="s">
        <v>3741</v>
      </c>
      <c r="C543" s="186" t="s">
        <v>8765</v>
      </c>
      <c r="D543" s="186" t="s">
        <v>8575</v>
      </c>
      <c r="E543" s="186" t="s">
        <v>3675</v>
      </c>
      <c r="F543" s="186" t="s">
        <v>3673</v>
      </c>
      <c r="H543" s="185">
        <v>3</v>
      </c>
      <c r="I543" s="185">
        <v>2</v>
      </c>
      <c r="J543" s="185">
        <v>2</v>
      </c>
      <c r="K543" s="185">
        <v>3</v>
      </c>
      <c r="L543" s="185">
        <v>3</v>
      </c>
      <c r="M543" s="185">
        <v>4</v>
      </c>
      <c r="N543" s="185">
        <v>4</v>
      </c>
    </row>
    <row r="544" spans="1:14">
      <c r="A544" s="186" t="s">
        <v>34</v>
      </c>
      <c r="B544" s="186" t="s">
        <v>3741</v>
      </c>
      <c r="C544" s="186" t="s">
        <v>9072</v>
      </c>
      <c r="D544" s="186" t="s">
        <v>8624</v>
      </c>
      <c r="E544" s="186" t="s">
        <v>3675</v>
      </c>
      <c r="F544" s="186" t="s">
        <v>3673</v>
      </c>
      <c r="I544" s="185">
        <v>4</v>
      </c>
      <c r="J544" s="185">
        <v>2</v>
      </c>
    </row>
    <row r="545" spans="1:14">
      <c r="A545" s="186" t="s">
        <v>34</v>
      </c>
      <c r="B545" s="186" t="s">
        <v>3741</v>
      </c>
      <c r="C545" s="186" t="s">
        <v>9073</v>
      </c>
      <c r="D545" s="186" t="s">
        <v>9074</v>
      </c>
      <c r="E545" s="186" t="s">
        <v>3675</v>
      </c>
      <c r="F545" s="186" t="s">
        <v>3673</v>
      </c>
      <c r="K545" s="185">
        <v>3</v>
      </c>
    </row>
    <row r="546" spans="1:14">
      <c r="A546" s="186" t="s">
        <v>34</v>
      </c>
      <c r="B546" s="186" t="s">
        <v>3741</v>
      </c>
      <c r="C546" s="186" t="s">
        <v>9675</v>
      </c>
      <c r="D546" s="186" t="s">
        <v>9676</v>
      </c>
      <c r="E546" s="186" t="s">
        <v>3675</v>
      </c>
      <c r="F546" s="186" t="s">
        <v>3673</v>
      </c>
      <c r="L546" s="185">
        <v>3</v>
      </c>
    </row>
    <row r="547" spans="1:14">
      <c r="A547" s="186" t="s">
        <v>34</v>
      </c>
      <c r="B547" s="186" t="s">
        <v>3741</v>
      </c>
      <c r="C547" s="186" t="s">
        <v>9285</v>
      </c>
      <c r="D547" s="186" t="s">
        <v>9454</v>
      </c>
      <c r="E547" s="186" t="s">
        <v>3674</v>
      </c>
      <c r="F547" s="186" t="s">
        <v>3673</v>
      </c>
      <c r="L547" s="185">
        <v>4</v>
      </c>
      <c r="N547" s="185">
        <v>4</v>
      </c>
    </row>
    <row r="548" spans="1:14">
      <c r="A548" s="186" t="s">
        <v>34</v>
      </c>
      <c r="B548" s="186" t="s">
        <v>3741</v>
      </c>
      <c r="C548" s="186" t="s">
        <v>9349</v>
      </c>
      <c r="D548" s="186" t="s">
        <v>8548</v>
      </c>
      <c r="E548" s="186" t="s">
        <v>3674</v>
      </c>
      <c r="F548" s="186" t="s">
        <v>3673</v>
      </c>
      <c r="J548" s="185">
        <v>4</v>
      </c>
    </row>
    <row r="549" spans="1:14">
      <c r="A549" s="186" t="s">
        <v>34</v>
      </c>
      <c r="B549" s="186" t="s">
        <v>3741</v>
      </c>
      <c r="C549" s="186" t="s">
        <v>9076</v>
      </c>
      <c r="D549" s="186" t="s">
        <v>8738</v>
      </c>
      <c r="E549" s="186" t="s">
        <v>3678</v>
      </c>
      <c r="F549" s="186" t="s">
        <v>3673</v>
      </c>
      <c r="H549" s="185">
        <v>5</v>
      </c>
    </row>
    <row r="550" spans="1:14">
      <c r="A550" s="186" t="s">
        <v>34</v>
      </c>
      <c r="B550" s="186" t="s">
        <v>3741</v>
      </c>
      <c r="C550" s="186" t="s">
        <v>9077</v>
      </c>
      <c r="D550" s="186" t="s">
        <v>3689</v>
      </c>
      <c r="E550" s="186" t="s">
        <v>3675</v>
      </c>
      <c r="F550" s="186" t="s">
        <v>3673</v>
      </c>
      <c r="G550" s="185">
        <v>1</v>
      </c>
    </row>
    <row r="551" spans="1:14">
      <c r="A551" s="186" t="s">
        <v>34</v>
      </c>
      <c r="B551" s="186" t="s">
        <v>3741</v>
      </c>
      <c r="C551" s="186" t="s">
        <v>9079</v>
      </c>
      <c r="D551" s="186" t="s">
        <v>8738</v>
      </c>
      <c r="E551" s="186" t="s">
        <v>3674</v>
      </c>
      <c r="F551" s="186" t="s">
        <v>77</v>
      </c>
    </row>
    <row r="552" spans="1:14">
      <c r="A552" s="186" t="s">
        <v>34</v>
      </c>
      <c r="B552" s="186" t="s">
        <v>3741</v>
      </c>
      <c r="C552" s="186" t="s">
        <v>8724</v>
      </c>
      <c r="D552" s="186" t="s">
        <v>8725</v>
      </c>
      <c r="E552" s="186" t="s">
        <v>3674</v>
      </c>
      <c r="F552" s="186" t="s">
        <v>77</v>
      </c>
    </row>
    <row r="553" spans="1:14">
      <c r="A553" s="186" t="s">
        <v>34</v>
      </c>
      <c r="B553" s="186" t="s">
        <v>3741</v>
      </c>
      <c r="C553" s="186" t="s">
        <v>9080</v>
      </c>
      <c r="D553" s="186" t="s">
        <v>8611</v>
      </c>
      <c r="E553" s="186" t="s">
        <v>3674</v>
      </c>
      <c r="F553" s="186" t="s">
        <v>77</v>
      </c>
    </row>
    <row r="554" spans="1:14">
      <c r="A554" s="186" t="s">
        <v>34</v>
      </c>
      <c r="B554" s="186" t="s">
        <v>3741</v>
      </c>
      <c r="C554" s="186" t="s">
        <v>9511</v>
      </c>
      <c r="D554" s="186" t="s">
        <v>9014</v>
      </c>
      <c r="E554" s="186" t="s">
        <v>3675</v>
      </c>
      <c r="F554" s="186" t="s">
        <v>77</v>
      </c>
    </row>
    <row r="555" spans="1:14">
      <c r="A555" s="186" t="s">
        <v>34</v>
      </c>
      <c r="B555" s="186" t="s">
        <v>3741</v>
      </c>
      <c r="C555" s="186" t="s">
        <v>3748</v>
      </c>
      <c r="D555" s="186" t="s">
        <v>3690</v>
      </c>
      <c r="E555" s="186" t="s">
        <v>3675</v>
      </c>
      <c r="F555" s="186" t="s">
        <v>77</v>
      </c>
    </row>
    <row r="556" spans="1:14">
      <c r="A556" s="186" t="s">
        <v>34</v>
      </c>
      <c r="B556" s="186" t="s">
        <v>3741</v>
      </c>
      <c r="C556" s="186" t="s">
        <v>11168</v>
      </c>
      <c r="D556" s="186" t="s">
        <v>3679</v>
      </c>
      <c r="E556" s="186" t="s">
        <v>3674</v>
      </c>
      <c r="F556" s="186" t="s">
        <v>77</v>
      </c>
    </row>
    <row r="557" spans="1:14">
      <c r="A557" s="186" t="s">
        <v>34</v>
      </c>
      <c r="B557" s="186" t="s">
        <v>3741</v>
      </c>
      <c r="C557" s="186" t="s">
        <v>11169</v>
      </c>
      <c r="D557" s="186" t="s">
        <v>9189</v>
      </c>
      <c r="E557" s="186" t="s">
        <v>3674</v>
      </c>
      <c r="F557" s="186" t="s">
        <v>77</v>
      </c>
    </row>
    <row r="558" spans="1:14">
      <c r="A558" s="186" t="s">
        <v>34</v>
      </c>
      <c r="B558" s="186" t="s">
        <v>3741</v>
      </c>
      <c r="C558" s="186" t="s">
        <v>8702</v>
      </c>
      <c r="D558" s="186" t="s">
        <v>8559</v>
      </c>
      <c r="E558" s="186" t="s">
        <v>3675</v>
      </c>
      <c r="F558" s="186" t="s">
        <v>77</v>
      </c>
    </row>
    <row r="559" spans="1:14">
      <c r="A559" s="186" t="s">
        <v>34</v>
      </c>
      <c r="B559" s="186" t="s">
        <v>3741</v>
      </c>
      <c r="C559" s="186" t="s">
        <v>9615</v>
      </c>
      <c r="D559" s="186" t="s">
        <v>8548</v>
      </c>
      <c r="E559" s="186" t="s">
        <v>3675</v>
      </c>
      <c r="F559" s="186" t="s">
        <v>77</v>
      </c>
    </row>
    <row r="560" spans="1:14">
      <c r="A560" s="186" t="s">
        <v>34</v>
      </c>
      <c r="B560" s="186" t="s">
        <v>3741</v>
      </c>
      <c r="C560" s="186" t="s">
        <v>8616</v>
      </c>
      <c r="D560" s="186" t="s">
        <v>8617</v>
      </c>
      <c r="E560" s="186" t="s">
        <v>3678</v>
      </c>
      <c r="F560" s="186" t="s">
        <v>77</v>
      </c>
    </row>
    <row r="561" spans="1:6">
      <c r="A561" s="186" t="s">
        <v>34</v>
      </c>
      <c r="B561" s="186" t="s">
        <v>3741</v>
      </c>
      <c r="C561" s="186" t="s">
        <v>11170</v>
      </c>
      <c r="D561" s="186" t="s">
        <v>11171</v>
      </c>
      <c r="E561" s="186" t="s">
        <v>3674</v>
      </c>
      <c r="F561" s="186" t="s">
        <v>77</v>
      </c>
    </row>
    <row r="562" spans="1:6">
      <c r="A562" s="186" t="s">
        <v>34</v>
      </c>
      <c r="B562" s="186" t="s">
        <v>3741</v>
      </c>
      <c r="C562" s="186" t="s">
        <v>9517</v>
      </c>
      <c r="D562" s="186" t="s">
        <v>8708</v>
      </c>
      <c r="E562" s="186" t="s">
        <v>3674</v>
      </c>
      <c r="F562" s="186" t="s">
        <v>77</v>
      </c>
    </row>
    <row r="563" spans="1:6">
      <c r="A563" s="186" t="s">
        <v>34</v>
      </c>
      <c r="B563" s="186" t="s">
        <v>3741</v>
      </c>
      <c r="C563" s="186" t="s">
        <v>11172</v>
      </c>
      <c r="D563" s="186" t="s">
        <v>8588</v>
      </c>
      <c r="E563" s="186" t="s">
        <v>3675</v>
      </c>
      <c r="F563" s="186" t="s">
        <v>77</v>
      </c>
    </row>
    <row r="564" spans="1:6">
      <c r="A564" s="186" t="s">
        <v>34</v>
      </c>
      <c r="B564" s="186" t="s">
        <v>3741</v>
      </c>
      <c r="C564" s="186" t="s">
        <v>9324</v>
      </c>
      <c r="D564" s="186" t="s">
        <v>8788</v>
      </c>
      <c r="E564" s="186" t="s">
        <v>3674</v>
      </c>
      <c r="F564" s="186" t="s">
        <v>77</v>
      </c>
    </row>
    <row r="565" spans="1:6">
      <c r="A565" s="186" t="s">
        <v>34</v>
      </c>
      <c r="B565" s="186" t="s">
        <v>3741</v>
      </c>
      <c r="C565" s="186" t="s">
        <v>8587</v>
      </c>
      <c r="D565" s="186" t="s">
        <v>8961</v>
      </c>
      <c r="E565" s="186" t="s">
        <v>3675</v>
      </c>
      <c r="F565" s="186" t="s">
        <v>77</v>
      </c>
    </row>
    <row r="566" spans="1:6">
      <c r="A566" s="186" t="s">
        <v>34</v>
      </c>
      <c r="B566" s="186" t="s">
        <v>3741</v>
      </c>
      <c r="C566" s="186" t="s">
        <v>9085</v>
      </c>
      <c r="D566" s="186" t="s">
        <v>9082</v>
      </c>
      <c r="E566" s="186" t="s">
        <v>3674</v>
      </c>
      <c r="F566" s="186" t="s">
        <v>77</v>
      </c>
    </row>
    <row r="567" spans="1:6">
      <c r="A567" s="186" t="s">
        <v>34</v>
      </c>
      <c r="B567" s="186" t="s">
        <v>3741</v>
      </c>
      <c r="C567" s="186" t="s">
        <v>11173</v>
      </c>
      <c r="D567" s="186" t="s">
        <v>3689</v>
      </c>
      <c r="E567" s="186" t="s">
        <v>3675</v>
      </c>
      <c r="F567" s="186" t="s">
        <v>77</v>
      </c>
    </row>
    <row r="568" spans="1:6">
      <c r="A568" s="186" t="s">
        <v>34</v>
      </c>
      <c r="B568" s="186" t="s">
        <v>3741</v>
      </c>
      <c r="C568" s="186" t="s">
        <v>9583</v>
      </c>
      <c r="D568" s="186" t="s">
        <v>8562</v>
      </c>
      <c r="E568" s="186" t="s">
        <v>3675</v>
      </c>
      <c r="F568" s="186" t="s">
        <v>77</v>
      </c>
    </row>
    <row r="569" spans="1:6">
      <c r="A569" s="186" t="s">
        <v>34</v>
      </c>
      <c r="B569" s="186" t="s">
        <v>3741</v>
      </c>
      <c r="C569" s="186" t="s">
        <v>9087</v>
      </c>
      <c r="D569" s="186" t="s">
        <v>9088</v>
      </c>
      <c r="E569" s="186" t="s">
        <v>3674</v>
      </c>
      <c r="F569" s="186" t="s">
        <v>77</v>
      </c>
    </row>
    <row r="570" spans="1:6">
      <c r="A570" s="186" t="s">
        <v>34</v>
      </c>
      <c r="B570" s="186" t="s">
        <v>3741</v>
      </c>
      <c r="C570" s="186" t="s">
        <v>8877</v>
      </c>
      <c r="D570" s="186" t="s">
        <v>3689</v>
      </c>
      <c r="E570" s="186" t="s">
        <v>3674</v>
      </c>
      <c r="F570" s="186" t="s">
        <v>77</v>
      </c>
    </row>
    <row r="571" spans="1:6">
      <c r="A571" s="186" t="s">
        <v>34</v>
      </c>
      <c r="B571" s="186" t="s">
        <v>3741</v>
      </c>
      <c r="C571" s="186" t="s">
        <v>9620</v>
      </c>
      <c r="D571" s="186" t="s">
        <v>8687</v>
      </c>
      <c r="E571" s="186" t="s">
        <v>3675</v>
      </c>
      <c r="F571" s="186" t="s">
        <v>77</v>
      </c>
    </row>
    <row r="572" spans="1:6">
      <c r="A572" s="186" t="s">
        <v>34</v>
      </c>
      <c r="B572" s="186" t="s">
        <v>3741</v>
      </c>
      <c r="C572" s="186" t="s">
        <v>9092</v>
      </c>
      <c r="D572" s="186" t="s">
        <v>8693</v>
      </c>
      <c r="E572" s="186" t="s">
        <v>3675</v>
      </c>
      <c r="F572" s="186" t="s">
        <v>77</v>
      </c>
    </row>
    <row r="573" spans="1:6">
      <c r="A573" s="186" t="s">
        <v>34</v>
      </c>
      <c r="B573" s="186" t="s">
        <v>3741</v>
      </c>
      <c r="C573" s="186" t="s">
        <v>9093</v>
      </c>
      <c r="D573" s="186" t="s">
        <v>8693</v>
      </c>
      <c r="E573" s="186" t="s">
        <v>3675</v>
      </c>
      <c r="F573" s="186" t="s">
        <v>77</v>
      </c>
    </row>
    <row r="574" spans="1:6">
      <c r="A574" s="186" t="s">
        <v>34</v>
      </c>
      <c r="B574" s="186" t="s">
        <v>3741</v>
      </c>
      <c r="C574" s="186" t="s">
        <v>8602</v>
      </c>
      <c r="D574" s="186" t="s">
        <v>9094</v>
      </c>
      <c r="E574" s="186" t="s">
        <v>3678</v>
      </c>
      <c r="F574" s="186" t="s">
        <v>77</v>
      </c>
    </row>
    <row r="575" spans="1:6">
      <c r="A575" s="186" t="s">
        <v>34</v>
      </c>
      <c r="B575" s="186" t="s">
        <v>3741</v>
      </c>
      <c r="C575" s="186" t="s">
        <v>11174</v>
      </c>
      <c r="D575" s="186" t="s">
        <v>3683</v>
      </c>
      <c r="E575" s="186" t="s">
        <v>3674</v>
      </c>
      <c r="F575" s="186" t="s">
        <v>77</v>
      </c>
    </row>
    <row r="576" spans="1:6">
      <c r="A576" s="186" t="s">
        <v>34</v>
      </c>
      <c r="B576" s="186" t="s">
        <v>3741</v>
      </c>
      <c r="C576" s="186" t="s">
        <v>9625</v>
      </c>
      <c r="D576" s="186" t="s">
        <v>9626</v>
      </c>
      <c r="E576" s="186" t="s">
        <v>3674</v>
      </c>
      <c r="F576" s="186" t="s">
        <v>77</v>
      </c>
    </row>
    <row r="577" spans="1:14">
      <c r="A577" s="186" t="s">
        <v>34</v>
      </c>
      <c r="B577" s="186" t="s">
        <v>3741</v>
      </c>
      <c r="C577" s="186" t="s">
        <v>9099</v>
      </c>
      <c r="D577" s="186" t="s">
        <v>3683</v>
      </c>
      <c r="E577" s="186" t="s">
        <v>3675</v>
      </c>
      <c r="F577" s="186" t="s">
        <v>77</v>
      </c>
    </row>
    <row r="578" spans="1:14">
      <c r="A578" s="186" t="s">
        <v>34</v>
      </c>
      <c r="B578" s="186" t="s">
        <v>3741</v>
      </c>
      <c r="C578" s="186" t="s">
        <v>9017</v>
      </c>
      <c r="D578" s="186" t="s">
        <v>3682</v>
      </c>
      <c r="E578" s="186" t="s">
        <v>3675</v>
      </c>
      <c r="F578" s="186" t="s">
        <v>77</v>
      </c>
    </row>
    <row r="579" spans="1:14">
      <c r="A579" s="186" t="s">
        <v>34</v>
      </c>
      <c r="B579" s="186" t="s">
        <v>3741</v>
      </c>
      <c r="C579" s="186" t="s">
        <v>9101</v>
      </c>
      <c r="D579" s="186" t="s">
        <v>3769</v>
      </c>
      <c r="E579" s="186" t="s">
        <v>3674</v>
      </c>
      <c r="F579" s="186" t="s">
        <v>77</v>
      </c>
    </row>
    <row r="580" spans="1:14">
      <c r="A580" s="186" t="s">
        <v>34</v>
      </c>
      <c r="B580" s="186" t="s">
        <v>20</v>
      </c>
      <c r="C580" s="186" t="s">
        <v>9373</v>
      </c>
      <c r="D580" s="186" t="s">
        <v>8652</v>
      </c>
      <c r="E580" s="186" t="s">
        <v>3675</v>
      </c>
      <c r="F580" s="186" t="s">
        <v>3673</v>
      </c>
      <c r="I580" s="185">
        <v>3</v>
      </c>
      <c r="K580" s="185">
        <v>3</v>
      </c>
    </row>
    <row r="581" spans="1:14">
      <c r="A581" s="186" t="s">
        <v>34</v>
      </c>
      <c r="B581" s="186" t="s">
        <v>20</v>
      </c>
      <c r="C581" s="186" t="s">
        <v>9353</v>
      </c>
      <c r="D581" s="186" t="s">
        <v>8611</v>
      </c>
      <c r="E581" s="186" t="s">
        <v>3678</v>
      </c>
      <c r="F581" s="186" t="s">
        <v>3673</v>
      </c>
      <c r="I581" s="185">
        <v>4</v>
      </c>
      <c r="J581" s="185">
        <v>3</v>
      </c>
    </row>
    <row r="582" spans="1:14">
      <c r="A582" s="186" t="s">
        <v>34</v>
      </c>
      <c r="B582" s="186" t="s">
        <v>20</v>
      </c>
      <c r="C582" s="186" t="s">
        <v>11175</v>
      </c>
      <c r="D582" s="186" t="s">
        <v>8689</v>
      </c>
      <c r="E582" s="186" t="s">
        <v>3675</v>
      </c>
      <c r="F582" s="186" t="s">
        <v>3673</v>
      </c>
      <c r="H582" s="185">
        <v>2</v>
      </c>
      <c r="L582" s="185">
        <v>4</v>
      </c>
      <c r="N582" s="185">
        <v>4</v>
      </c>
    </row>
    <row r="583" spans="1:14">
      <c r="A583" s="186" t="s">
        <v>34</v>
      </c>
      <c r="B583" s="186" t="s">
        <v>20</v>
      </c>
      <c r="C583" s="186" t="s">
        <v>8974</v>
      </c>
      <c r="D583" s="186" t="s">
        <v>8975</v>
      </c>
      <c r="E583" s="186" t="s">
        <v>3675</v>
      </c>
      <c r="F583" s="186" t="s">
        <v>3673</v>
      </c>
      <c r="H583" s="185">
        <v>4</v>
      </c>
    </row>
    <row r="584" spans="1:14">
      <c r="A584" s="186" t="s">
        <v>34</v>
      </c>
      <c r="B584" s="186" t="s">
        <v>20</v>
      </c>
      <c r="C584" s="186" t="s">
        <v>11176</v>
      </c>
      <c r="D584" s="186" t="s">
        <v>3683</v>
      </c>
      <c r="E584" s="186" t="s">
        <v>3674</v>
      </c>
      <c r="F584" s="186" t="s">
        <v>3673</v>
      </c>
      <c r="G584" s="185">
        <v>3</v>
      </c>
    </row>
    <row r="585" spans="1:14">
      <c r="A585" s="186" t="s">
        <v>34</v>
      </c>
      <c r="B585" s="186" t="s">
        <v>20</v>
      </c>
      <c r="C585" s="186" t="s">
        <v>8889</v>
      </c>
      <c r="D585" s="186" t="s">
        <v>3730</v>
      </c>
      <c r="E585" s="186" t="s">
        <v>3675</v>
      </c>
      <c r="F585" s="186" t="s">
        <v>3673</v>
      </c>
      <c r="H585" s="185" t="s">
        <v>3701</v>
      </c>
    </row>
    <row r="586" spans="1:14">
      <c r="A586" s="186" t="s">
        <v>34</v>
      </c>
      <c r="B586" s="186" t="s">
        <v>20</v>
      </c>
      <c r="C586" s="186" t="s">
        <v>8866</v>
      </c>
      <c r="D586" s="186" t="s">
        <v>3687</v>
      </c>
      <c r="E586" s="186" t="s">
        <v>3675</v>
      </c>
      <c r="F586" s="186" t="s">
        <v>3673</v>
      </c>
      <c r="J586" s="185">
        <v>3</v>
      </c>
      <c r="K586" s="185">
        <v>4</v>
      </c>
    </row>
    <row r="587" spans="1:14">
      <c r="A587" s="186" t="s">
        <v>34</v>
      </c>
      <c r="B587" s="186" t="s">
        <v>20</v>
      </c>
      <c r="C587" s="186" t="s">
        <v>9156</v>
      </c>
      <c r="D587" s="186" t="s">
        <v>8691</v>
      </c>
      <c r="E587" s="186" t="s">
        <v>3675</v>
      </c>
      <c r="F587" s="186" t="s">
        <v>3673</v>
      </c>
      <c r="I587" s="185">
        <v>5</v>
      </c>
      <c r="M587" s="185">
        <v>3</v>
      </c>
      <c r="N587" s="185" t="s">
        <v>3707</v>
      </c>
    </row>
    <row r="588" spans="1:14">
      <c r="A588" s="186" t="s">
        <v>34</v>
      </c>
      <c r="B588" s="186" t="s">
        <v>20</v>
      </c>
      <c r="C588" s="186" t="s">
        <v>9109</v>
      </c>
      <c r="D588" s="186" t="s">
        <v>8554</v>
      </c>
      <c r="E588" s="186" t="s">
        <v>3675</v>
      </c>
      <c r="F588" s="186" t="s">
        <v>3673</v>
      </c>
      <c r="M588" s="185">
        <v>1</v>
      </c>
    </row>
    <row r="589" spans="1:14">
      <c r="A589" s="186" t="s">
        <v>34</v>
      </c>
      <c r="B589" s="186" t="s">
        <v>20</v>
      </c>
      <c r="C589" s="186" t="s">
        <v>3729</v>
      </c>
      <c r="D589" s="186" t="s">
        <v>3702</v>
      </c>
      <c r="E589" s="186" t="s">
        <v>3678</v>
      </c>
      <c r="F589" s="186" t="s">
        <v>3673</v>
      </c>
      <c r="I589" s="185">
        <v>4</v>
      </c>
      <c r="L589" s="185">
        <v>4</v>
      </c>
      <c r="N589" s="185">
        <v>4</v>
      </c>
    </row>
    <row r="590" spans="1:14">
      <c r="A590" s="186" t="s">
        <v>34</v>
      </c>
      <c r="B590" s="186" t="s">
        <v>20</v>
      </c>
      <c r="C590" s="186" t="s">
        <v>11177</v>
      </c>
      <c r="D590" s="186" t="s">
        <v>8519</v>
      </c>
      <c r="E590" s="186" t="s">
        <v>3674</v>
      </c>
      <c r="F590" s="186" t="s">
        <v>3673</v>
      </c>
      <c r="N590" s="185">
        <v>2</v>
      </c>
    </row>
    <row r="591" spans="1:14">
      <c r="A591" s="186" t="s">
        <v>34</v>
      </c>
      <c r="B591" s="186" t="s">
        <v>20</v>
      </c>
      <c r="C591" s="186" t="s">
        <v>8735</v>
      </c>
      <c r="D591" s="186" t="s">
        <v>8546</v>
      </c>
      <c r="E591" s="186" t="s">
        <v>3678</v>
      </c>
      <c r="F591" s="186" t="s">
        <v>3673</v>
      </c>
      <c r="H591" s="185">
        <v>4</v>
      </c>
      <c r="I591" s="185">
        <v>4</v>
      </c>
    </row>
    <row r="592" spans="1:14">
      <c r="A592" s="186" t="s">
        <v>34</v>
      </c>
      <c r="B592" s="186" t="s">
        <v>20</v>
      </c>
      <c r="C592" s="186" t="s">
        <v>9089</v>
      </c>
      <c r="D592" s="186" t="s">
        <v>3682</v>
      </c>
      <c r="E592" s="186" t="s">
        <v>3674</v>
      </c>
      <c r="F592" s="186" t="s">
        <v>3673</v>
      </c>
      <c r="G592" s="185">
        <v>3</v>
      </c>
    </row>
    <row r="593" spans="1:14">
      <c r="A593" s="186" t="s">
        <v>34</v>
      </c>
      <c r="B593" s="186" t="s">
        <v>20</v>
      </c>
      <c r="C593" s="186" t="s">
        <v>3713</v>
      </c>
      <c r="D593" s="186" t="s">
        <v>8695</v>
      </c>
      <c r="E593" s="186" t="s">
        <v>3675</v>
      </c>
      <c r="F593" s="186" t="s">
        <v>3673</v>
      </c>
      <c r="G593" s="185">
        <v>3</v>
      </c>
    </row>
    <row r="594" spans="1:14">
      <c r="A594" s="186" t="s">
        <v>34</v>
      </c>
      <c r="B594" s="186" t="s">
        <v>20</v>
      </c>
      <c r="C594" s="186" t="s">
        <v>9603</v>
      </c>
      <c r="D594" s="186" t="s">
        <v>9008</v>
      </c>
      <c r="E594" s="186" t="s">
        <v>3675</v>
      </c>
      <c r="F594" s="186" t="s">
        <v>3673</v>
      </c>
      <c r="L594" s="185">
        <v>3</v>
      </c>
      <c r="M594" s="185">
        <v>4</v>
      </c>
    </row>
    <row r="595" spans="1:14">
      <c r="A595" s="186" t="s">
        <v>34</v>
      </c>
      <c r="B595" s="186" t="s">
        <v>20</v>
      </c>
      <c r="C595" s="186" t="s">
        <v>9115</v>
      </c>
      <c r="D595" s="186" t="s">
        <v>3671</v>
      </c>
      <c r="E595" s="186" t="s">
        <v>3723</v>
      </c>
      <c r="F595" s="186" t="s">
        <v>3673</v>
      </c>
      <c r="G595" s="185">
        <v>3</v>
      </c>
    </row>
    <row r="596" spans="1:14">
      <c r="A596" s="186" t="s">
        <v>34</v>
      </c>
      <c r="B596" s="186" t="s">
        <v>20</v>
      </c>
      <c r="C596" s="186" t="s">
        <v>9204</v>
      </c>
      <c r="D596" s="186" t="s">
        <v>3769</v>
      </c>
      <c r="E596" s="186" t="s">
        <v>3678</v>
      </c>
      <c r="F596" s="186" t="s">
        <v>3673</v>
      </c>
      <c r="H596" s="185">
        <v>5</v>
      </c>
      <c r="L596" s="185">
        <v>4</v>
      </c>
      <c r="N596" s="185">
        <v>4</v>
      </c>
    </row>
    <row r="597" spans="1:14">
      <c r="A597" s="186" t="s">
        <v>34</v>
      </c>
      <c r="B597" s="186" t="s">
        <v>20</v>
      </c>
      <c r="C597" s="186" t="s">
        <v>8716</v>
      </c>
      <c r="D597" s="186" t="s">
        <v>8717</v>
      </c>
      <c r="E597" s="186" t="s">
        <v>3675</v>
      </c>
      <c r="F597" s="186" t="s">
        <v>3673</v>
      </c>
      <c r="H597" s="185">
        <v>4</v>
      </c>
      <c r="I597" s="185">
        <v>2</v>
      </c>
      <c r="J597" s="185">
        <v>3</v>
      </c>
      <c r="K597" s="185">
        <v>3</v>
      </c>
      <c r="L597" s="185">
        <v>4</v>
      </c>
    </row>
    <row r="598" spans="1:14">
      <c r="A598" s="186" t="s">
        <v>34</v>
      </c>
      <c r="B598" s="186" t="s">
        <v>20</v>
      </c>
      <c r="C598" s="186" t="s">
        <v>3714</v>
      </c>
      <c r="D598" s="186" t="s">
        <v>9118</v>
      </c>
      <c r="E598" s="186" t="s">
        <v>3675</v>
      </c>
      <c r="F598" s="186" t="s">
        <v>3673</v>
      </c>
      <c r="L598" s="185">
        <v>4</v>
      </c>
      <c r="M598" s="185">
        <v>3</v>
      </c>
      <c r="N598" s="185">
        <v>4</v>
      </c>
    </row>
    <row r="599" spans="1:14">
      <c r="A599" s="186" t="s">
        <v>34</v>
      </c>
      <c r="B599" s="186" t="s">
        <v>20</v>
      </c>
      <c r="C599" s="186" t="s">
        <v>11178</v>
      </c>
      <c r="D599" s="186" t="s">
        <v>3702</v>
      </c>
      <c r="E599" s="186" t="s">
        <v>3674</v>
      </c>
      <c r="F599" s="186" t="s">
        <v>3673</v>
      </c>
      <c r="J599" s="185">
        <v>4</v>
      </c>
    </row>
    <row r="600" spans="1:14">
      <c r="A600" s="186" t="s">
        <v>34</v>
      </c>
      <c r="B600" s="186" t="s">
        <v>20</v>
      </c>
      <c r="C600" s="186" t="s">
        <v>9120</v>
      </c>
      <c r="D600" s="186" t="s">
        <v>3743</v>
      </c>
      <c r="E600" s="186" t="s">
        <v>3675</v>
      </c>
      <c r="F600" s="186" t="s">
        <v>3673</v>
      </c>
      <c r="G600" s="185">
        <v>3</v>
      </c>
    </row>
    <row r="601" spans="1:14">
      <c r="A601" s="186" t="s">
        <v>34</v>
      </c>
      <c r="B601" s="186" t="s">
        <v>20</v>
      </c>
      <c r="C601" s="186" t="s">
        <v>8639</v>
      </c>
      <c r="D601" s="186" t="s">
        <v>8575</v>
      </c>
      <c r="E601" s="186" t="s">
        <v>3674</v>
      </c>
      <c r="F601" s="186" t="s">
        <v>3673</v>
      </c>
      <c r="I601" s="185">
        <v>3</v>
      </c>
      <c r="J601" s="185">
        <v>3</v>
      </c>
      <c r="K601" s="185">
        <v>3</v>
      </c>
      <c r="M601" s="185">
        <v>3</v>
      </c>
      <c r="N601" s="185">
        <v>3</v>
      </c>
    </row>
    <row r="602" spans="1:14">
      <c r="A602" s="186" t="s">
        <v>34</v>
      </c>
      <c r="B602" s="186" t="s">
        <v>20</v>
      </c>
      <c r="C602" s="186" t="s">
        <v>9039</v>
      </c>
      <c r="D602" s="186" t="s">
        <v>8531</v>
      </c>
      <c r="E602" s="186" t="s">
        <v>3675</v>
      </c>
      <c r="F602" s="186" t="s">
        <v>3673</v>
      </c>
      <c r="I602" s="185">
        <v>2</v>
      </c>
      <c r="J602" s="185">
        <v>3</v>
      </c>
      <c r="K602" s="185">
        <v>4</v>
      </c>
      <c r="L602" s="185">
        <v>4</v>
      </c>
    </row>
    <row r="603" spans="1:14">
      <c r="A603" s="186" t="s">
        <v>34</v>
      </c>
      <c r="B603" s="186" t="s">
        <v>20</v>
      </c>
      <c r="C603" s="186" t="s">
        <v>8992</v>
      </c>
      <c r="D603" s="186" t="s">
        <v>8788</v>
      </c>
      <c r="E603" s="186" t="s">
        <v>3674</v>
      </c>
      <c r="F603" s="186" t="s">
        <v>3673</v>
      </c>
      <c r="N603" s="185">
        <v>4</v>
      </c>
    </row>
    <row r="604" spans="1:14">
      <c r="A604" s="186" t="s">
        <v>34</v>
      </c>
      <c r="B604" s="186" t="s">
        <v>20</v>
      </c>
      <c r="C604" s="186" t="s">
        <v>9121</v>
      </c>
      <c r="D604" s="186" t="s">
        <v>3703</v>
      </c>
      <c r="E604" s="186" t="s">
        <v>3675</v>
      </c>
      <c r="F604" s="186" t="s">
        <v>77</v>
      </c>
    </row>
    <row r="605" spans="1:14">
      <c r="A605" s="186" t="s">
        <v>34</v>
      </c>
      <c r="B605" s="186" t="s">
        <v>20</v>
      </c>
      <c r="C605" s="186" t="s">
        <v>9122</v>
      </c>
      <c r="D605" s="186" t="s">
        <v>3687</v>
      </c>
      <c r="E605" s="186" t="s">
        <v>3678</v>
      </c>
      <c r="F605" s="186" t="s">
        <v>77</v>
      </c>
    </row>
    <row r="606" spans="1:14">
      <c r="A606" s="186" t="s">
        <v>34</v>
      </c>
      <c r="B606" s="186" t="s">
        <v>20</v>
      </c>
      <c r="C606" s="186" t="s">
        <v>9123</v>
      </c>
      <c r="D606" s="186" t="s">
        <v>3677</v>
      </c>
      <c r="E606" s="186" t="s">
        <v>3723</v>
      </c>
      <c r="F606" s="186" t="s">
        <v>77</v>
      </c>
    </row>
    <row r="607" spans="1:14">
      <c r="A607" s="186" t="s">
        <v>34</v>
      </c>
      <c r="B607" s="186" t="s">
        <v>20</v>
      </c>
      <c r="C607" s="186" t="s">
        <v>9249</v>
      </c>
      <c r="D607" s="186" t="s">
        <v>8533</v>
      </c>
      <c r="E607" s="186" t="s">
        <v>3674</v>
      </c>
      <c r="F607" s="186" t="s">
        <v>77</v>
      </c>
    </row>
    <row r="608" spans="1:14">
      <c r="A608" s="186" t="s">
        <v>34</v>
      </c>
      <c r="B608" s="186" t="s">
        <v>20</v>
      </c>
      <c r="C608" s="186" t="s">
        <v>11179</v>
      </c>
      <c r="D608" s="186" t="s">
        <v>11180</v>
      </c>
      <c r="E608" s="186" t="s">
        <v>3675</v>
      </c>
      <c r="F608" s="186" t="s">
        <v>77</v>
      </c>
    </row>
    <row r="609" spans="1:6">
      <c r="A609" s="186" t="s">
        <v>34</v>
      </c>
      <c r="B609" s="186" t="s">
        <v>20</v>
      </c>
      <c r="C609" s="186" t="s">
        <v>8511</v>
      </c>
      <c r="D609" s="186" t="s">
        <v>9136</v>
      </c>
      <c r="E609" s="186" t="s">
        <v>3675</v>
      </c>
      <c r="F609" s="186" t="s">
        <v>77</v>
      </c>
    </row>
    <row r="610" spans="1:6">
      <c r="A610" s="186" t="s">
        <v>34</v>
      </c>
      <c r="B610" s="186" t="s">
        <v>20</v>
      </c>
      <c r="C610" s="186" t="s">
        <v>9151</v>
      </c>
      <c r="D610" s="186" t="s">
        <v>11181</v>
      </c>
      <c r="E610" s="186" t="s">
        <v>3675</v>
      </c>
      <c r="F610" s="186" t="s">
        <v>77</v>
      </c>
    </row>
    <row r="611" spans="1:6">
      <c r="A611" s="186" t="s">
        <v>34</v>
      </c>
      <c r="B611" s="186" t="s">
        <v>20</v>
      </c>
      <c r="C611" s="186" t="s">
        <v>9129</v>
      </c>
      <c r="D611" s="186" t="s">
        <v>8689</v>
      </c>
      <c r="E611" s="186" t="s">
        <v>3675</v>
      </c>
      <c r="F611" s="186" t="s">
        <v>77</v>
      </c>
    </row>
    <row r="612" spans="1:6">
      <c r="A612" s="186" t="s">
        <v>34</v>
      </c>
      <c r="B612" s="186" t="s">
        <v>20</v>
      </c>
      <c r="C612" s="186" t="s">
        <v>9426</v>
      </c>
      <c r="D612" s="186" t="s">
        <v>9427</v>
      </c>
      <c r="E612" s="186" t="s">
        <v>3678</v>
      </c>
      <c r="F612" s="186" t="s">
        <v>77</v>
      </c>
    </row>
    <row r="613" spans="1:6">
      <c r="A613" s="186" t="s">
        <v>34</v>
      </c>
      <c r="B613" s="186" t="s">
        <v>20</v>
      </c>
      <c r="C613" s="186" t="s">
        <v>9579</v>
      </c>
      <c r="D613" s="186" t="s">
        <v>8569</v>
      </c>
      <c r="E613" s="186" t="s">
        <v>3675</v>
      </c>
      <c r="F613" s="186" t="s">
        <v>77</v>
      </c>
    </row>
    <row r="614" spans="1:6">
      <c r="A614" s="186" t="s">
        <v>34</v>
      </c>
      <c r="B614" s="186" t="s">
        <v>20</v>
      </c>
      <c r="C614" s="186" t="s">
        <v>9130</v>
      </c>
      <c r="D614" s="186" t="s">
        <v>9131</v>
      </c>
      <c r="E614" s="186" t="s">
        <v>3674</v>
      </c>
      <c r="F614" s="186" t="s">
        <v>77</v>
      </c>
    </row>
    <row r="615" spans="1:6">
      <c r="A615" s="186" t="s">
        <v>34</v>
      </c>
      <c r="B615" s="186" t="s">
        <v>20</v>
      </c>
      <c r="C615" s="186" t="s">
        <v>9134</v>
      </c>
      <c r="D615" s="186" t="s">
        <v>8575</v>
      </c>
      <c r="E615" s="186" t="s">
        <v>3678</v>
      </c>
      <c r="F615" s="186" t="s">
        <v>77</v>
      </c>
    </row>
    <row r="616" spans="1:6">
      <c r="A616" s="186" t="s">
        <v>34</v>
      </c>
      <c r="B616" s="186" t="s">
        <v>20</v>
      </c>
      <c r="C616" s="186" t="s">
        <v>9135</v>
      </c>
      <c r="D616" s="186" t="s">
        <v>3682</v>
      </c>
      <c r="E616" s="186" t="s">
        <v>3675</v>
      </c>
      <c r="F616" s="186" t="s">
        <v>77</v>
      </c>
    </row>
    <row r="617" spans="1:6">
      <c r="A617" s="186" t="s">
        <v>34</v>
      </c>
      <c r="B617" s="186" t="s">
        <v>20</v>
      </c>
      <c r="C617" s="186" t="s">
        <v>9552</v>
      </c>
      <c r="D617" s="186" t="s">
        <v>9553</v>
      </c>
      <c r="E617" s="186" t="s">
        <v>3674</v>
      </c>
      <c r="F617" s="186" t="s">
        <v>77</v>
      </c>
    </row>
    <row r="618" spans="1:6">
      <c r="A618" s="186" t="s">
        <v>34</v>
      </c>
      <c r="B618" s="186" t="s">
        <v>20</v>
      </c>
      <c r="C618" s="186" t="s">
        <v>8563</v>
      </c>
      <c r="D618" s="186" t="s">
        <v>8564</v>
      </c>
      <c r="E618" s="186" t="s">
        <v>3678</v>
      </c>
      <c r="F618" s="186" t="s">
        <v>77</v>
      </c>
    </row>
    <row r="619" spans="1:6">
      <c r="A619" s="186" t="s">
        <v>34</v>
      </c>
      <c r="B619" s="186" t="s">
        <v>20</v>
      </c>
      <c r="C619" s="186" t="s">
        <v>9138</v>
      </c>
      <c r="D619" s="186" t="s">
        <v>8519</v>
      </c>
      <c r="E619" s="186" t="s">
        <v>3675</v>
      </c>
      <c r="F619" s="186" t="s">
        <v>77</v>
      </c>
    </row>
    <row r="620" spans="1:6">
      <c r="A620" s="186" t="s">
        <v>34</v>
      </c>
      <c r="B620" s="186" t="s">
        <v>20</v>
      </c>
      <c r="C620" s="186" t="s">
        <v>11182</v>
      </c>
      <c r="D620" s="186" t="s">
        <v>9139</v>
      </c>
      <c r="E620" s="186" t="s">
        <v>3675</v>
      </c>
      <c r="F620" s="186" t="s">
        <v>77</v>
      </c>
    </row>
    <row r="621" spans="1:6">
      <c r="A621" s="186" t="s">
        <v>34</v>
      </c>
      <c r="B621" s="186" t="s">
        <v>20</v>
      </c>
      <c r="C621" s="186" t="s">
        <v>11183</v>
      </c>
      <c r="D621" s="186" t="s">
        <v>9140</v>
      </c>
      <c r="E621" s="186" t="s">
        <v>3675</v>
      </c>
      <c r="F621" s="186" t="s">
        <v>77</v>
      </c>
    </row>
    <row r="622" spans="1:6">
      <c r="A622" s="186" t="s">
        <v>34</v>
      </c>
      <c r="B622" s="186" t="s">
        <v>20</v>
      </c>
      <c r="C622" s="186" t="s">
        <v>11184</v>
      </c>
      <c r="D622" s="186" t="s">
        <v>9000</v>
      </c>
      <c r="E622" s="186" t="s">
        <v>3678</v>
      </c>
      <c r="F622" s="186" t="s">
        <v>77</v>
      </c>
    </row>
    <row r="623" spans="1:6">
      <c r="A623" s="186" t="s">
        <v>34</v>
      </c>
      <c r="B623" s="186" t="s">
        <v>20</v>
      </c>
      <c r="C623" s="186" t="s">
        <v>9141</v>
      </c>
      <c r="D623" s="186" t="s">
        <v>8607</v>
      </c>
      <c r="E623" s="186" t="s">
        <v>3675</v>
      </c>
      <c r="F623" s="186" t="s">
        <v>77</v>
      </c>
    </row>
    <row r="624" spans="1:6">
      <c r="A624" s="186" t="s">
        <v>34</v>
      </c>
      <c r="B624" s="186" t="s">
        <v>20</v>
      </c>
      <c r="C624" s="186" t="s">
        <v>9142</v>
      </c>
      <c r="D624" s="186" t="s">
        <v>9143</v>
      </c>
      <c r="E624" s="186" t="s">
        <v>3675</v>
      </c>
      <c r="F624" s="186" t="s">
        <v>77</v>
      </c>
    </row>
    <row r="625" spans="1:14">
      <c r="A625" s="186" t="s">
        <v>34</v>
      </c>
      <c r="B625" s="186" t="s">
        <v>20</v>
      </c>
      <c r="C625" s="186" t="s">
        <v>11185</v>
      </c>
      <c r="D625" s="186" t="s">
        <v>11186</v>
      </c>
      <c r="E625" s="186" t="s">
        <v>3674</v>
      </c>
      <c r="F625" s="186" t="s">
        <v>77</v>
      </c>
    </row>
    <row r="626" spans="1:14">
      <c r="A626" s="186" t="s">
        <v>34</v>
      </c>
      <c r="B626" s="186" t="s">
        <v>20</v>
      </c>
      <c r="C626" s="186" t="s">
        <v>9100</v>
      </c>
      <c r="D626" s="186" t="s">
        <v>3679</v>
      </c>
      <c r="E626" s="186" t="s">
        <v>3674</v>
      </c>
      <c r="F626" s="186" t="s">
        <v>77</v>
      </c>
    </row>
    <row r="627" spans="1:14">
      <c r="A627" s="186" t="s">
        <v>34</v>
      </c>
      <c r="B627" s="186" t="s">
        <v>20</v>
      </c>
      <c r="C627" s="186" t="s">
        <v>9145</v>
      </c>
      <c r="D627" s="186" t="s">
        <v>9132</v>
      </c>
      <c r="E627" s="186" t="s">
        <v>3675</v>
      </c>
      <c r="F627" s="186" t="s">
        <v>77</v>
      </c>
    </row>
    <row r="628" spans="1:14">
      <c r="A628" s="186" t="s">
        <v>34</v>
      </c>
      <c r="B628" s="186" t="s">
        <v>20</v>
      </c>
      <c r="C628" s="186" t="s">
        <v>11187</v>
      </c>
      <c r="D628" s="186" t="s">
        <v>3679</v>
      </c>
      <c r="E628" s="186" t="s">
        <v>3675</v>
      </c>
      <c r="F628" s="186" t="s">
        <v>77</v>
      </c>
    </row>
    <row r="629" spans="1:14">
      <c r="A629" s="186" t="s">
        <v>34</v>
      </c>
      <c r="B629" s="186" t="s">
        <v>3750</v>
      </c>
      <c r="C629" s="186" t="s">
        <v>9605</v>
      </c>
      <c r="D629" s="186" t="s">
        <v>11188</v>
      </c>
      <c r="E629" s="186" t="s">
        <v>3674</v>
      </c>
      <c r="F629" s="186" t="s">
        <v>3673</v>
      </c>
      <c r="I629" s="185">
        <v>3</v>
      </c>
      <c r="J629" s="185">
        <v>3</v>
      </c>
      <c r="K629" s="185">
        <v>2</v>
      </c>
    </row>
    <row r="630" spans="1:14">
      <c r="A630" s="186" t="s">
        <v>34</v>
      </c>
      <c r="B630" s="186" t="s">
        <v>3750</v>
      </c>
      <c r="C630" s="186" t="s">
        <v>9146</v>
      </c>
      <c r="D630" s="186" t="s">
        <v>9147</v>
      </c>
      <c r="E630" s="186" t="s">
        <v>3675</v>
      </c>
      <c r="F630" s="186" t="s">
        <v>3673</v>
      </c>
      <c r="K630" s="185">
        <v>2</v>
      </c>
    </row>
    <row r="631" spans="1:14">
      <c r="A631" s="186" t="s">
        <v>34</v>
      </c>
      <c r="B631" s="186" t="s">
        <v>3750</v>
      </c>
      <c r="C631" s="186" t="s">
        <v>9148</v>
      </c>
      <c r="D631" s="186" t="s">
        <v>9149</v>
      </c>
      <c r="E631" s="186" t="s">
        <v>3675</v>
      </c>
      <c r="F631" s="186" t="s">
        <v>3673</v>
      </c>
      <c r="J631" s="185">
        <v>2</v>
      </c>
    </row>
    <row r="632" spans="1:14">
      <c r="A632" s="186" t="s">
        <v>34</v>
      </c>
      <c r="B632" s="186" t="s">
        <v>3750</v>
      </c>
      <c r="C632" s="186" t="s">
        <v>8885</v>
      </c>
      <c r="D632" s="186" t="s">
        <v>9150</v>
      </c>
      <c r="E632" s="186" t="s">
        <v>3675</v>
      </c>
      <c r="F632" s="186" t="s">
        <v>3673</v>
      </c>
      <c r="L632" s="185">
        <v>5</v>
      </c>
    </row>
    <row r="633" spans="1:14">
      <c r="A633" s="186" t="s">
        <v>34</v>
      </c>
      <c r="B633" s="186" t="s">
        <v>3750</v>
      </c>
      <c r="C633" s="186" t="s">
        <v>8793</v>
      </c>
      <c r="D633" s="186" t="s">
        <v>8687</v>
      </c>
      <c r="E633" s="186" t="s">
        <v>3674</v>
      </c>
      <c r="F633" s="186" t="s">
        <v>3673</v>
      </c>
      <c r="G633" s="185">
        <v>3</v>
      </c>
    </row>
    <row r="634" spans="1:14">
      <c r="A634" s="186" t="s">
        <v>34</v>
      </c>
      <c r="B634" s="186" t="s">
        <v>3750</v>
      </c>
      <c r="C634" s="186" t="s">
        <v>9151</v>
      </c>
      <c r="D634" s="186" t="s">
        <v>8902</v>
      </c>
      <c r="E634" s="186" t="s">
        <v>3675</v>
      </c>
      <c r="F634" s="186" t="s">
        <v>3673</v>
      </c>
      <c r="G634" s="185">
        <v>3</v>
      </c>
    </row>
    <row r="635" spans="1:14">
      <c r="A635" s="186" t="s">
        <v>34</v>
      </c>
      <c r="B635" s="186" t="s">
        <v>3750</v>
      </c>
      <c r="C635" s="186" t="s">
        <v>9152</v>
      </c>
      <c r="D635" s="186" t="s">
        <v>9153</v>
      </c>
      <c r="E635" s="186" t="s">
        <v>3675</v>
      </c>
      <c r="F635" s="186" t="s">
        <v>3673</v>
      </c>
      <c r="L635" s="185">
        <v>4</v>
      </c>
      <c r="N635" s="185">
        <v>4</v>
      </c>
    </row>
    <row r="636" spans="1:14">
      <c r="A636" s="186" t="s">
        <v>34</v>
      </c>
      <c r="B636" s="186" t="s">
        <v>3750</v>
      </c>
      <c r="C636" s="186" t="s">
        <v>11189</v>
      </c>
      <c r="D636" s="186" t="s">
        <v>9154</v>
      </c>
      <c r="E636" s="186" t="s">
        <v>3675</v>
      </c>
      <c r="F636" s="186" t="s">
        <v>3673</v>
      </c>
      <c r="M636" s="185">
        <v>2</v>
      </c>
    </row>
    <row r="637" spans="1:14">
      <c r="A637" s="186" t="s">
        <v>34</v>
      </c>
      <c r="B637" s="186" t="s">
        <v>3750</v>
      </c>
      <c r="C637" s="186" t="s">
        <v>9155</v>
      </c>
      <c r="D637" s="186" t="s">
        <v>8531</v>
      </c>
      <c r="E637" s="186" t="s">
        <v>3675</v>
      </c>
      <c r="F637" s="186" t="s">
        <v>3673</v>
      </c>
      <c r="H637" s="185">
        <v>3</v>
      </c>
      <c r="L637" s="185">
        <v>3</v>
      </c>
      <c r="M637" s="185" t="s">
        <v>3701</v>
      </c>
      <c r="N637" s="185">
        <v>3</v>
      </c>
    </row>
    <row r="638" spans="1:14">
      <c r="A638" s="186" t="s">
        <v>34</v>
      </c>
      <c r="B638" s="186" t="s">
        <v>3750</v>
      </c>
      <c r="C638" s="186" t="s">
        <v>11190</v>
      </c>
      <c r="D638" s="186" t="s">
        <v>8991</v>
      </c>
      <c r="E638" s="186" t="s">
        <v>3675</v>
      </c>
      <c r="F638" s="186" t="s">
        <v>3673</v>
      </c>
      <c r="H638" s="185">
        <v>2</v>
      </c>
    </row>
    <row r="639" spans="1:14">
      <c r="A639" s="186" t="s">
        <v>34</v>
      </c>
      <c r="B639" s="186" t="s">
        <v>3750</v>
      </c>
      <c r="C639" s="186" t="s">
        <v>11191</v>
      </c>
      <c r="D639" s="186" t="s">
        <v>11192</v>
      </c>
      <c r="E639" s="186" t="s">
        <v>3675</v>
      </c>
      <c r="F639" s="186" t="s">
        <v>3673</v>
      </c>
      <c r="G639" s="185">
        <v>4</v>
      </c>
      <c r="I639" s="185">
        <v>3</v>
      </c>
      <c r="J639" s="185">
        <v>3</v>
      </c>
      <c r="K639" s="185">
        <v>4</v>
      </c>
    </row>
    <row r="640" spans="1:14">
      <c r="A640" s="186" t="s">
        <v>34</v>
      </c>
      <c r="B640" s="186" t="s">
        <v>3750</v>
      </c>
      <c r="C640" s="186" t="s">
        <v>9161</v>
      </c>
      <c r="D640" s="186" t="s">
        <v>9162</v>
      </c>
      <c r="E640" s="186" t="s">
        <v>3675</v>
      </c>
      <c r="F640" s="186" t="s">
        <v>3673</v>
      </c>
      <c r="L640" s="185" t="s">
        <v>3701</v>
      </c>
      <c r="N640" s="185" t="s">
        <v>3701</v>
      </c>
    </row>
    <row r="641" spans="1:14">
      <c r="A641" s="186" t="s">
        <v>34</v>
      </c>
      <c r="B641" s="186" t="s">
        <v>3750</v>
      </c>
      <c r="C641" s="186" t="s">
        <v>9164</v>
      </c>
      <c r="D641" s="186" t="s">
        <v>9165</v>
      </c>
      <c r="E641" s="186" t="s">
        <v>3675</v>
      </c>
      <c r="F641" s="186" t="s">
        <v>3673</v>
      </c>
      <c r="I641" s="185">
        <v>3</v>
      </c>
    </row>
    <row r="642" spans="1:14">
      <c r="A642" s="186" t="s">
        <v>34</v>
      </c>
      <c r="B642" s="186" t="s">
        <v>3750</v>
      </c>
      <c r="C642" s="186" t="s">
        <v>3713</v>
      </c>
      <c r="D642" s="186" t="s">
        <v>8691</v>
      </c>
      <c r="E642" s="186" t="s">
        <v>3674</v>
      </c>
      <c r="F642" s="186" t="s">
        <v>3673</v>
      </c>
      <c r="G642" s="185">
        <v>2</v>
      </c>
    </row>
    <row r="643" spans="1:14">
      <c r="A643" s="186" t="s">
        <v>34</v>
      </c>
      <c r="B643" s="186" t="s">
        <v>3750</v>
      </c>
      <c r="C643" s="186" t="s">
        <v>9166</v>
      </c>
      <c r="D643" s="186" t="s">
        <v>9167</v>
      </c>
      <c r="E643" s="186" t="s">
        <v>3675</v>
      </c>
      <c r="F643" s="186" t="s">
        <v>3673</v>
      </c>
      <c r="H643" s="185">
        <v>4</v>
      </c>
      <c r="I643" s="185">
        <v>4</v>
      </c>
      <c r="J643" s="185" t="s">
        <v>3708</v>
      </c>
      <c r="K643" s="185">
        <v>4</v>
      </c>
      <c r="L643" s="185">
        <v>4</v>
      </c>
    </row>
    <row r="644" spans="1:14">
      <c r="A644" s="186" t="s">
        <v>34</v>
      </c>
      <c r="B644" s="186" t="s">
        <v>3750</v>
      </c>
      <c r="C644" s="186" t="s">
        <v>8902</v>
      </c>
      <c r="D644" s="186" t="s">
        <v>8628</v>
      </c>
      <c r="E644" s="186" t="s">
        <v>3678</v>
      </c>
      <c r="F644" s="186" t="s">
        <v>3673</v>
      </c>
      <c r="I644" s="185">
        <v>4</v>
      </c>
      <c r="J644" s="185">
        <v>4</v>
      </c>
      <c r="K644" s="185">
        <v>4</v>
      </c>
      <c r="L644" s="185">
        <v>3</v>
      </c>
      <c r="M644" s="185">
        <v>4</v>
      </c>
    </row>
    <row r="645" spans="1:14">
      <c r="A645" s="186" t="s">
        <v>34</v>
      </c>
      <c r="B645" s="186" t="s">
        <v>3750</v>
      </c>
      <c r="C645" s="186" t="s">
        <v>9168</v>
      </c>
      <c r="D645" s="186" t="s">
        <v>3679</v>
      </c>
      <c r="E645" s="186" t="s">
        <v>3675</v>
      </c>
      <c r="F645" s="186" t="s">
        <v>3673</v>
      </c>
      <c r="H645" s="185">
        <v>3</v>
      </c>
      <c r="L645" s="185">
        <v>3</v>
      </c>
      <c r="M645" s="185">
        <v>4</v>
      </c>
      <c r="N645" s="185">
        <v>3</v>
      </c>
    </row>
    <row r="646" spans="1:14">
      <c r="A646" s="186" t="s">
        <v>34</v>
      </c>
      <c r="B646" s="186" t="s">
        <v>3750</v>
      </c>
      <c r="C646" s="186" t="s">
        <v>11193</v>
      </c>
      <c r="D646" s="186" t="s">
        <v>8691</v>
      </c>
      <c r="E646" s="186" t="s">
        <v>3675</v>
      </c>
      <c r="F646" s="186" t="s">
        <v>3673</v>
      </c>
      <c r="L646" s="185">
        <v>2</v>
      </c>
      <c r="M646" s="185">
        <v>2</v>
      </c>
      <c r="N646" s="185">
        <v>2</v>
      </c>
    </row>
    <row r="647" spans="1:14">
      <c r="A647" s="186" t="s">
        <v>34</v>
      </c>
      <c r="B647" s="186" t="s">
        <v>3750</v>
      </c>
      <c r="C647" s="186" t="s">
        <v>11194</v>
      </c>
      <c r="D647" s="186" t="s">
        <v>3703</v>
      </c>
      <c r="E647" s="186" t="s">
        <v>3674</v>
      </c>
      <c r="F647" s="186" t="s">
        <v>3673</v>
      </c>
      <c r="G647" s="185">
        <v>3</v>
      </c>
    </row>
    <row r="648" spans="1:14">
      <c r="A648" s="186" t="s">
        <v>34</v>
      </c>
      <c r="B648" s="186" t="s">
        <v>3750</v>
      </c>
      <c r="C648" s="186" t="s">
        <v>9169</v>
      </c>
      <c r="D648" s="186" t="s">
        <v>3761</v>
      </c>
      <c r="E648" s="186" t="s">
        <v>3678</v>
      </c>
      <c r="F648" s="186" t="s">
        <v>77</v>
      </c>
    </row>
    <row r="649" spans="1:14">
      <c r="A649" s="186" t="s">
        <v>34</v>
      </c>
      <c r="B649" s="186" t="s">
        <v>3750</v>
      </c>
      <c r="C649" s="186" t="s">
        <v>9171</v>
      </c>
      <c r="D649" s="186" t="s">
        <v>8519</v>
      </c>
      <c r="E649" s="186" t="s">
        <v>3675</v>
      </c>
      <c r="F649" s="186" t="s">
        <v>77</v>
      </c>
    </row>
    <row r="650" spans="1:14">
      <c r="A650" s="186" t="s">
        <v>34</v>
      </c>
      <c r="B650" s="186" t="s">
        <v>3750</v>
      </c>
      <c r="C650" s="186" t="s">
        <v>9172</v>
      </c>
      <c r="D650" s="186" t="s">
        <v>3687</v>
      </c>
      <c r="E650" s="186" t="s">
        <v>3674</v>
      </c>
      <c r="F650" s="186" t="s">
        <v>77</v>
      </c>
    </row>
    <row r="651" spans="1:14">
      <c r="A651" s="186" t="s">
        <v>34</v>
      </c>
      <c r="B651" s="186" t="s">
        <v>3750</v>
      </c>
      <c r="C651" s="186" t="s">
        <v>9320</v>
      </c>
      <c r="D651" s="186" t="s">
        <v>8945</v>
      </c>
      <c r="E651" s="186" t="s">
        <v>3675</v>
      </c>
      <c r="F651" s="186" t="s">
        <v>77</v>
      </c>
    </row>
    <row r="652" spans="1:14">
      <c r="A652" s="186" t="s">
        <v>34</v>
      </c>
      <c r="B652" s="186" t="s">
        <v>3750</v>
      </c>
      <c r="C652" s="186" t="s">
        <v>3739</v>
      </c>
      <c r="D652" s="186" t="s">
        <v>8912</v>
      </c>
      <c r="E652" s="186" t="s">
        <v>3678</v>
      </c>
      <c r="F652" s="186" t="s">
        <v>77</v>
      </c>
    </row>
    <row r="653" spans="1:14">
      <c r="A653" s="186" t="s">
        <v>34</v>
      </c>
      <c r="B653" s="186" t="s">
        <v>3750</v>
      </c>
      <c r="C653" s="186" t="s">
        <v>9175</v>
      </c>
      <c r="D653" s="186" t="s">
        <v>3690</v>
      </c>
      <c r="E653" s="186" t="s">
        <v>3675</v>
      </c>
      <c r="F653" s="186" t="s">
        <v>77</v>
      </c>
    </row>
    <row r="654" spans="1:14">
      <c r="A654" s="186" t="s">
        <v>34</v>
      </c>
      <c r="B654" s="186" t="s">
        <v>3750</v>
      </c>
      <c r="C654" s="186" t="s">
        <v>8845</v>
      </c>
      <c r="D654" s="186" t="s">
        <v>8952</v>
      </c>
      <c r="E654" s="186" t="s">
        <v>3675</v>
      </c>
      <c r="F654" s="186" t="s">
        <v>77</v>
      </c>
    </row>
    <row r="655" spans="1:14">
      <c r="A655" s="186" t="s">
        <v>34</v>
      </c>
      <c r="B655" s="186" t="s">
        <v>3750</v>
      </c>
      <c r="C655" s="186" t="s">
        <v>9412</v>
      </c>
      <c r="D655" s="186" t="s">
        <v>8781</v>
      </c>
      <c r="E655" s="186" t="s">
        <v>3674</v>
      </c>
      <c r="F655" s="186" t="s">
        <v>77</v>
      </c>
    </row>
    <row r="656" spans="1:14">
      <c r="A656" s="186" t="s">
        <v>34</v>
      </c>
      <c r="B656" s="186" t="s">
        <v>3750</v>
      </c>
      <c r="C656" s="186" t="s">
        <v>9177</v>
      </c>
      <c r="D656" s="186" t="s">
        <v>8689</v>
      </c>
      <c r="E656" s="186" t="s">
        <v>3678</v>
      </c>
      <c r="F656" s="186" t="s">
        <v>77</v>
      </c>
    </row>
    <row r="657" spans="1:6">
      <c r="A657" s="186" t="s">
        <v>34</v>
      </c>
      <c r="B657" s="186" t="s">
        <v>3750</v>
      </c>
      <c r="C657" s="186" t="s">
        <v>8618</v>
      </c>
      <c r="D657" s="186" t="s">
        <v>3719</v>
      </c>
      <c r="E657" s="186" t="s">
        <v>3675</v>
      </c>
      <c r="F657" s="186" t="s">
        <v>77</v>
      </c>
    </row>
    <row r="658" spans="1:6">
      <c r="A658" s="186" t="s">
        <v>34</v>
      </c>
      <c r="B658" s="186" t="s">
        <v>3750</v>
      </c>
      <c r="C658" s="186" t="s">
        <v>9083</v>
      </c>
      <c r="D658" s="186" t="s">
        <v>9084</v>
      </c>
      <c r="E658" s="186" t="s">
        <v>3675</v>
      </c>
      <c r="F658" s="186" t="s">
        <v>77</v>
      </c>
    </row>
    <row r="659" spans="1:6">
      <c r="A659" s="186" t="s">
        <v>34</v>
      </c>
      <c r="B659" s="186" t="s">
        <v>3750</v>
      </c>
      <c r="C659" s="186" t="s">
        <v>9178</v>
      </c>
      <c r="D659" s="186" t="s">
        <v>3683</v>
      </c>
      <c r="E659" s="186" t="s">
        <v>3674</v>
      </c>
      <c r="F659" s="186" t="s">
        <v>77</v>
      </c>
    </row>
    <row r="660" spans="1:6">
      <c r="A660" s="186" t="s">
        <v>34</v>
      </c>
      <c r="B660" s="186" t="s">
        <v>3750</v>
      </c>
      <c r="C660" s="186" t="s">
        <v>9179</v>
      </c>
      <c r="D660" s="186" t="s">
        <v>9180</v>
      </c>
      <c r="E660" s="186" t="s">
        <v>3723</v>
      </c>
      <c r="F660" s="186" t="s">
        <v>77</v>
      </c>
    </row>
    <row r="661" spans="1:6">
      <c r="A661" s="186" t="s">
        <v>34</v>
      </c>
      <c r="B661" s="186" t="s">
        <v>3750</v>
      </c>
      <c r="C661" s="186" t="s">
        <v>11195</v>
      </c>
      <c r="D661" s="186" t="s">
        <v>8628</v>
      </c>
      <c r="E661" s="186" t="s">
        <v>3674</v>
      </c>
      <c r="F661" s="186" t="s">
        <v>77</v>
      </c>
    </row>
    <row r="662" spans="1:6">
      <c r="A662" s="186" t="s">
        <v>34</v>
      </c>
      <c r="B662" s="186" t="s">
        <v>3750</v>
      </c>
      <c r="C662" s="186" t="s">
        <v>11196</v>
      </c>
      <c r="D662" s="186" t="s">
        <v>8554</v>
      </c>
      <c r="E662" s="186" t="s">
        <v>3674</v>
      </c>
      <c r="F662" s="186" t="s">
        <v>77</v>
      </c>
    </row>
    <row r="663" spans="1:6">
      <c r="A663" s="186" t="s">
        <v>34</v>
      </c>
      <c r="B663" s="186" t="s">
        <v>3750</v>
      </c>
      <c r="C663" s="186" t="s">
        <v>11197</v>
      </c>
      <c r="D663" s="186" t="s">
        <v>9088</v>
      </c>
      <c r="E663" s="186" t="s">
        <v>3675</v>
      </c>
      <c r="F663" s="186" t="s">
        <v>77</v>
      </c>
    </row>
    <row r="664" spans="1:6">
      <c r="A664" s="186" t="s">
        <v>34</v>
      </c>
      <c r="B664" s="186" t="s">
        <v>3750</v>
      </c>
      <c r="C664" s="186" t="s">
        <v>9182</v>
      </c>
      <c r="D664" s="186" t="s">
        <v>9183</v>
      </c>
      <c r="E664" s="186" t="s">
        <v>3723</v>
      </c>
      <c r="F664" s="186" t="s">
        <v>77</v>
      </c>
    </row>
    <row r="665" spans="1:6">
      <c r="A665" s="186" t="s">
        <v>34</v>
      </c>
      <c r="B665" s="186" t="s">
        <v>3750</v>
      </c>
      <c r="C665" s="186" t="s">
        <v>9184</v>
      </c>
      <c r="D665" s="186" t="s">
        <v>3703</v>
      </c>
      <c r="E665" s="186" t="s">
        <v>3675</v>
      </c>
      <c r="F665" s="186" t="s">
        <v>77</v>
      </c>
    </row>
    <row r="666" spans="1:6">
      <c r="A666" s="186" t="s">
        <v>34</v>
      </c>
      <c r="B666" s="186" t="s">
        <v>3750</v>
      </c>
      <c r="C666" s="186" t="s">
        <v>11198</v>
      </c>
      <c r="D666" s="186" t="s">
        <v>3702</v>
      </c>
      <c r="E666" s="186" t="s">
        <v>3674</v>
      </c>
      <c r="F666" s="186" t="s">
        <v>77</v>
      </c>
    </row>
    <row r="667" spans="1:6">
      <c r="A667" s="186" t="s">
        <v>34</v>
      </c>
      <c r="B667" s="186" t="s">
        <v>3750</v>
      </c>
      <c r="C667" s="186" t="s">
        <v>8626</v>
      </c>
      <c r="D667" s="186" t="s">
        <v>3677</v>
      </c>
      <c r="E667" s="186" t="s">
        <v>3675</v>
      </c>
      <c r="F667" s="186" t="s">
        <v>77</v>
      </c>
    </row>
    <row r="668" spans="1:6">
      <c r="A668" s="186" t="s">
        <v>34</v>
      </c>
      <c r="B668" s="186" t="s">
        <v>3750</v>
      </c>
      <c r="C668" s="186" t="s">
        <v>9186</v>
      </c>
      <c r="D668" s="186" t="s">
        <v>9187</v>
      </c>
      <c r="E668" s="186" t="s">
        <v>3678</v>
      </c>
      <c r="F668" s="186" t="s">
        <v>77</v>
      </c>
    </row>
    <row r="669" spans="1:6">
      <c r="A669" s="186" t="s">
        <v>34</v>
      </c>
      <c r="B669" s="186" t="s">
        <v>3750</v>
      </c>
      <c r="C669" s="186" t="s">
        <v>8876</v>
      </c>
      <c r="D669" s="186" t="s">
        <v>3689</v>
      </c>
      <c r="E669" s="186" t="s">
        <v>3675</v>
      </c>
      <c r="F669" s="186" t="s">
        <v>77</v>
      </c>
    </row>
    <row r="670" spans="1:6">
      <c r="A670" s="186" t="s">
        <v>34</v>
      </c>
      <c r="B670" s="186" t="s">
        <v>3750</v>
      </c>
      <c r="C670" s="186" t="s">
        <v>9089</v>
      </c>
      <c r="D670" s="186" t="s">
        <v>3687</v>
      </c>
      <c r="E670" s="186" t="s">
        <v>3675</v>
      </c>
      <c r="F670" s="186" t="s">
        <v>77</v>
      </c>
    </row>
    <row r="671" spans="1:6">
      <c r="A671" s="186" t="s">
        <v>34</v>
      </c>
      <c r="B671" s="186" t="s">
        <v>3750</v>
      </c>
      <c r="C671" s="186" t="s">
        <v>11199</v>
      </c>
      <c r="D671" s="186" t="s">
        <v>11200</v>
      </c>
      <c r="E671" s="186" t="s">
        <v>3674</v>
      </c>
      <c r="F671" s="186" t="s">
        <v>77</v>
      </c>
    </row>
    <row r="672" spans="1:6">
      <c r="A672" s="186" t="s">
        <v>34</v>
      </c>
      <c r="B672" s="186" t="s">
        <v>3750</v>
      </c>
      <c r="C672" s="186" t="s">
        <v>3713</v>
      </c>
      <c r="D672" s="186" t="s">
        <v>8626</v>
      </c>
      <c r="E672" s="186" t="s">
        <v>3675</v>
      </c>
      <c r="F672" s="186" t="s">
        <v>77</v>
      </c>
    </row>
    <row r="673" spans="1:14">
      <c r="A673" s="186" t="s">
        <v>34</v>
      </c>
      <c r="B673" s="186" t="s">
        <v>3750</v>
      </c>
      <c r="C673" s="186" t="s">
        <v>8632</v>
      </c>
      <c r="D673" s="186" t="s">
        <v>9188</v>
      </c>
      <c r="E673" s="186" t="s">
        <v>3674</v>
      </c>
      <c r="F673" s="186" t="s">
        <v>77</v>
      </c>
    </row>
    <row r="674" spans="1:14">
      <c r="A674" s="186" t="s">
        <v>34</v>
      </c>
      <c r="B674" s="186" t="s">
        <v>3750</v>
      </c>
      <c r="C674" s="186" t="s">
        <v>11201</v>
      </c>
      <c r="D674" s="186" t="s">
        <v>11202</v>
      </c>
      <c r="E674" s="186" t="s">
        <v>3674</v>
      </c>
      <c r="F674" s="186" t="s">
        <v>77</v>
      </c>
    </row>
    <row r="675" spans="1:14">
      <c r="A675" s="186" t="s">
        <v>34</v>
      </c>
      <c r="B675" s="186" t="s">
        <v>3750</v>
      </c>
      <c r="C675" s="186" t="s">
        <v>11203</v>
      </c>
      <c r="D675" s="186" t="s">
        <v>9149</v>
      </c>
      <c r="E675" s="186" t="s">
        <v>3674</v>
      </c>
      <c r="F675" s="186" t="s">
        <v>77</v>
      </c>
    </row>
    <row r="676" spans="1:14">
      <c r="A676" s="186" t="s">
        <v>34</v>
      </c>
      <c r="B676" s="186" t="s">
        <v>3750</v>
      </c>
      <c r="C676" s="186" t="s">
        <v>11204</v>
      </c>
      <c r="D676" s="186" t="s">
        <v>11205</v>
      </c>
      <c r="E676" s="186" t="s">
        <v>3675</v>
      </c>
      <c r="F676" s="186" t="s">
        <v>77</v>
      </c>
    </row>
    <row r="677" spans="1:14">
      <c r="A677" s="186" t="s">
        <v>34</v>
      </c>
      <c r="B677" s="186" t="s">
        <v>3755</v>
      </c>
      <c r="C677" s="186" t="s">
        <v>9191</v>
      </c>
      <c r="D677" s="186" t="s">
        <v>8533</v>
      </c>
      <c r="E677" s="186" t="s">
        <v>3674</v>
      </c>
      <c r="F677" s="186" t="s">
        <v>3673</v>
      </c>
      <c r="L677" s="185">
        <v>3</v>
      </c>
      <c r="N677" s="185">
        <v>3</v>
      </c>
    </row>
    <row r="678" spans="1:14">
      <c r="A678" s="186" t="s">
        <v>34</v>
      </c>
      <c r="B678" s="186" t="s">
        <v>3755</v>
      </c>
      <c r="C678" s="186" t="s">
        <v>11206</v>
      </c>
      <c r="D678" s="186" t="s">
        <v>9311</v>
      </c>
      <c r="E678" s="186" t="s">
        <v>3674</v>
      </c>
      <c r="F678" s="186" t="s">
        <v>3673</v>
      </c>
      <c r="I678" s="185">
        <v>4</v>
      </c>
    </row>
    <row r="679" spans="1:14">
      <c r="A679" s="186" t="s">
        <v>34</v>
      </c>
      <c r="B679" s="186" t="s">
        <v>3755</v>
      </c>
      <c r="C679" s="186" t="s">
        <v>8513</v>
      </c>
      <c r="D679" s="186" t="s">
        <v>8535</v>
      </c>
      <c r="E679" s="186" t="s">
        <v>3674</v>
      </c>
      <c r="F679" s="186" t="s">
        <v>3673</v>
      </c>
      <c r="L679" s="185">
        <v>3</v>
      </c>
      <c r="M679" s="185">
        <v>3</v>
      </c>
    </row>
    <row r="680" spans="1:14">
      <c r="A680" s="186" t="s">
        <v>34</v>
      </c>
      <c r="B680" s="186" t="s">
        <v>3755</v>
      </c>
      <c r="C680" s="186" t="s">
        <v>8702</v>
      </c>
      <c r="D680" s="186" t="s">
        <v>9595</v>
      </c>
      <c r="E680" s="186" t="s">
        <v>3675</v>
      </c>
      <c r="F680" s="186" t="s">
        <v>3673</v>
      </c>
      <c r="J680" s="185">
        <v>3</v>
      </c>
      <c r="K680" s="185" t="s">
        <v>3701</v>
      </c>
    </row>
    <row r="681" spans="1:14">
      <c r="A681" s="186" t="s">
        <v>34</v>
      </c>
      <c r="B681" s="186" t="s">
        <v>3755</v>
      </c>
      <c r="C681" s="186" t="s">
        <v>9231</v>
      </c>
      <c r="D681" s="186" t="s">
        <v>3702</v>
      </c>
      <c r="E681" s="186" t="s">
        <v>3678</v>
      </c>
      <c r="F681" s="186" t="s">
        <v>3673</v>
      </c>
      <c r="H681" s="185">
        <v>5</v>
      </c>
      <c r="I681" s="185">
        <v>4</v>
      </c>
      <c r="J681" s="185" t="s">
        <v>3708</v>
      </c>
      <c r="K681" s="185">
        <v>4</v>
      </c>
    </row>
    <row r="682" spans="1:14">
      <c r="A682" s="186" t="s">
        <v>34</v>
      </c>
      <c r="B682" s="186" t="s">
        <v>3755</v>
      </c>
      <c r="C682" s="186" t="s">
        <v>9411</v>
      </c>
      <c r="D682" s="186" t="s">
        <v>9412</v>
      </c>
      <c r="E682" s="186" t="s">
        <v>3723</v>
      </c>
      <c r="F682" s="186" t="s">
        <v>3673</v>
      </c>
      <c r="L682" s="185">
        <v>4</v>
      </c>
      <c r="M682" s="185">
        <v>4</v>
      </c>
      <c r="N682" s="185">
        <v>4</v>
      </c>
    </row>
    <row r="683" spans="1:14">
      <c r="A683" s="186" t="s">
        <v>34</v>
      </c>
      <c r="B683" s="186" t="s">
        <v>3755</v>
      </c>
      <c r="C683" s="186" t="s">
        <v>9598</v>
      </c>
      <c r="D683" s="186" t="s">
        <v>9599</v>
      </c>
      <c r="E683" s="186" t="s">
        <v>3675</v>
      </c>
      <c r="F683" s="186" t="s">
        <v>3673</v>
      </c>
      <c r="L683" s="185" t="s">
        <v>3680</v>
      </c>
      <c r="M683" s="185" t="s">
        <v>3680</v>
      </c>
      <c r="N683" s="185">
        <v>2</v>
      </c>
    </row>
    <row r="684" spans="1:14">
      <c r="A684" s="186" t="s">
        <v>34</v>
      </c>
      <c r="B684" s="186" t="s">
        <v>3755</v>
      </c>
      <c r="C684" s="186" t="s">
        <v>8799</v>
      </c>
      <c r="D684" s="186" t="s">
        <v>11207</v>
      </c>
      <c r="E684" s="186" t="s">
        <v>3675</v>
      </c>
      <c r="F684" s="186" t="s">
        <v>3673</v>
      </c>
      <c r="I684" s="185">
        <v>4</v>
      </c>
      <c r="K684" s="185">
        <v>4</v>
      </c>
    </row>
    <row r="685" spans="1:14">
      <c r="A685" s="186" t="s">
        <v>34</v>
      </c>
      <c r="B685" s="186" t="s">
        <v>3755</v>
      </c>
      <c r="C685" s="186" t="s">
        <v>8587</v>
      </c>
      <c r="D685" s="186" t="s">
        <v>9195</v>
      </c>
      <c r="E685" s="186" t="s">
        <v>3675</v>
      </c>
      <c r="F685" s="186" t="s">
        <v>3673</v>
      </c>
      <c r="L685" s="185">
        <v>5</v>
      </c>
      <c r="N685" s="185">
        <v>5</v>
      </c>
    </row>
    <row r="686" spans="1:14">
      <c r="A686" s="186" t="s">
        <v>34</v>
      </c>
      <c r="B686" s="186" t="s">
        <v>3755</v>
      </c>
      <c r="C686" s="186" t="s">
        <v>9429</v>
      </c>
      <c r="D686" s="186" t="s">
        <v>8673</v>
      </c>
      <c r="E686" s="186" t="s">
        <v>3675</v>
      </c>
      <c r="F686" s="186" t="s">
        <v>3673</v>
      </c>
      <c r="G686" s="185">
        <v>4</v>
      </c>
    </row>
    <row r="687" spans="1:14">
      <c r="A687" s="186" t="s">
        <v>34</v>
      </c>
      <c r="B687" s="186" t="s">
        <v>3755</v>
      </c>
      <c r="C687" s="186" t="s">
        <v>9197</v>
      </c>
      <c r="D687" s="186" t="s">
        <v>8818</v>
      </c>
      <c r="E687" s="186" t="s">
        <v>3675</v>
      </c>
      <c r="F687" s="186" t="s">
        <v>3673</v>
      </c>
      <c r="G687" s="185">
        <v>2</v>
      </c>
    </row>
    <row r="688" spans="1:14">
      <c r="A688" s="186" t="s">
        <v>34</v>
      </c>
      <c r="B688" s="186" t="s">
        <v>3755</v>
      </c>
      <c r="C688" s="186" t="s">
        <v>8626</v>
      </c>
      <c r="D688" s="186" t="s">
        <v>9198</v>
      </c>
      <c r="E688" s="186" t="s">
        <v>3675</v>
      </c>
      <c r="F688" s="186" t="s">
        <v>3673</v>
      </c>
      <c r="G688" s="185">
        <v>2</v>
      </c>
      <c r="J688" s="185">
        <v>4</v>
      </c>
      <c r="K688" s="185">
        <v>5</v>
      </c>
      <c r="L688" s="185">
        <v>4</v>
      </c>
    </row>
    <row r="689" spans="1:14">
      <c r="A689" s="186" t="s">
        <v>34</v>
      </c>
      <c r="B689" s="186" t="s">
        <v>3755</v>
      </c>
      <c r="C689" s="186" t="s">
        <v>9362</v>
      </c>
      <c r="D689" s="186" t="s">
        <v>11208</v>
      </c>
      <c r="E689" s="186" t="s">
        <v>3674</v>
      </c>
      <c r="F689" s="186" t="s">
        <v>3673</v>
      </c>
      <c r="G689" s="185">
        <v>3</v>
      </c>
    </row>
    <row r="690" spans="1:14">
      <c r="A690" s="186" t="s">
        <v>34</v>
      </c>
      <c r="B690" s="186" t="s">
        <v>3755</v>
      </c>
      <c r="C690" s="186" t="s">
        <v>11209</v>
      </c>
      <c r="D690" s="186" t="s">
        <v>8840</v>
      </c>
      <c r="E690" s="186" t="s">
        <v>3675</v>
      </c>
      <c r="F690" s="186" t="s">
        <v>3673</v>
      </c>
      <c r="H690" s="185">
        <v>5</v>
      </c>
      <c r="L690" s="185">
        <v>3</v>
      </c>
      <c r="N690" s="185">
        <v>3</v>
      </c>
    </row>
    <row r="691" spans="1:14">
      <c r="A691" s="186" t="s">
        <v>34</v>
      </c>
      <c r="B691" s="186" t="s">
        <v>3755</v>
      </c>
      <c r="C691" s="186" t="s">
        <v>9200</v>
      </c>
      <c r="D691" s="186" t="s">
        <v>9201</v>
      </c>
      <c r="E691" s="186" t="s">
        <v>3675</v>
      </c>
      <c r="F691" s="186" t="s">
        <v>3673</v>
      </c>
      <c r="H691" s="185">
        <v>4</v>
      </c>
      <c r="J691" s="185">
        <v>5</v>
      </c>
    </row>
    <row r="692" spans="1:14">
      <c r="A692" s="186" t="s">
        <v>34</v>
      </c>
      <c r="B692" s="186" t="s">
        <v>3755</v>
      </c>
      <c r="C692" s="186" t="s">
        <v>9572</v>
      </c>
      <c r="D692" s="186" t="s">
        <v>9573</v>
      </c>
      <c r="E692" s="186" t="s">
        <v>3674</v>
      </c>
      <c r="F692" s="186" t="s">
        <v>3673</v>
      </c>
      <c r="I692" s="185">
        <v>2</v>
      </c>
      <c r="J692" s="185">
        <v>3</v>
      </c>
      <c r="K692" s="185">
        <v>3</v>
      </c>
    </row>
    <row r="693" spans="1:14">
      <c r="A693" s="186" t="s">
        <v>34</v>
      </c>
      <c r="B693" s="186" t="s">
        <v>3755</v>
      </c>
      <c r="C693" s="186" t="s">
        <v>9203</v>
      </c>
      <c r="D693" s="186" t="s">
        <v>8554</v>
      </c>
      <c r="E693" s="186" t="s">
        <v>3675</v>
      </c>
      <c r="F693" s="186" t="s">
        <v>3673</v>
      </c>
      <c r="M693" s="185" t="s">
        <v>3736</v>
      </c>
    </row>
    <row r="694" spans="1:14">
      <c r="A694" s="186" t="s">
        <v>34</v>
      </c>
      <c r="B694" s="186" t="s">
        <v>3755</v>
      </c>
      <c r="C694" s="186" t="s">
        <v>11210</v>
      </c>
      <c r="D694" s="186" t="s">
        <v>11211</v>
      </c>
      <c r="E694" s="186" t="s">
        <v>3674</v>
      </c>
      <c r="F694" s="186" t="s">
        <v>3673</v>
      </c>
      <c r="L694" s="185">
        <v>2</v>
      </c>
    </row>
    <row r="695" spans="1:14">
      <c r="A695" s="186" t="s">
        <v>34</v>
      </c>
      <c r="B695" s="186" t="s">
        <v>3755</v>
      </c>
      <c r="C695" s="186" t="s">
        <v>9206</v>
      </c>
      <c r="D695" s="186" t="s">
        <v>9207</v>
      </c>
      <c r="E695" s="186" t="s">
        <v>3678</v>
      </c>
      <c r="F695" s="186" t="s">
        <v>3673</v>
      </c>
      <c r="L695" s="185">
        <v>4</v>
      </c>
      <c r="N695" s="185">
        <v>4</v>
      </c>
    </row>
    <row r="696" spans="1:14">
      <c r="A696" s="186" t="s">
        <v>34</v>
      </c>
      <c r="B696" s="186" t="s">
        <v>3755</v>
      </c>
      <c r="C696" s="186" t="s">
        <v>9208</v>
      </c>
      <c r="D696" s="186" t="s">
        <v>8788</v>
      </c>
      <c r="E696" s="186" t="s">
        <v>3675</v>
      </c>
      <c r="F696" s="186" t="s">
        <v>3673</v>
      </c>
      <c r="H696" s="185">
        <v>2</v>
      </c>
    </row>
    <row r="697" spans="1:14">
      <c r="A697" s="186" t="s">
        <v>34</v>
      </c>
      <c r="B697" s="186" t="s">
        <v>3755</v>
      </c>
      <c r="C697" s="186" t="s">
        <v>9648</v>
      </c>
      <c r="D697" s="186" t="s">
        <v>9649</v>
      </c>
      <c r="E697" s="186" t="s">
        <v>3675</v>
      </c>
      <c r="F697" s="186" t="s">
        <v>3673</v>
      </c>
      <c r="H697" s="185">
        <v>4</v>
      </c>
      <c r="I697" s="185">
        <v>4</v>
      </c>
      <c r="J697" s="185" t="s">
        <v>3701</v>
      </c>
      <c r="K697" s="185">
        <v>4</v>
      </c>
    </row>
    <row r="698" spans="1:14">
      <c r="A698" s="186" t="s">
        <v>34</v>
      </c>
      <c r="B698" s="186" t="s">
        <v>3755</v>
      </c>
      <c r="C698" s="186" t="s">
        <v>11212</v>
      </c>
      <c r="D698" s="186" t="s">
        <v>11213</v>
      </c>
      <c r="E698" s="186" t="s">
        <v>3674</v>
      </c>
      <c r="F698" s="186" t="s">
        <v>3673</v>
      </c>
      <c r="J698" s="185">
        <v>4</v>
      </c>
      <c r="L698" s="185">
        <v>4</v>
      </c>
    </row>
    <row r="699" spans="1:14">
      <c r="A699" s="186" t="s">
        <v>34</v>
      </c>
      <c r="B699" s="186" t="s">
        <v>3755</v>
      </c>
      <c r="C699" s="186" t="s">
        <v>11214</v>
      </c>
      <c r="D699" s="186" t="s">
        <v>11215</v>
      </c>
      <c r="E699" s="186" t="s">
        <v>3678</v>
      </c>
      <c r="F699" s="186" t="s">
        <v>3673</v>
      </c>
      <c r="H699" s="185">
        <v>4</v>
      </c>
    </row>
    <row r="700" spans="1:14">
      <c r="A700" s="186" t="s">
        <v>34</v>
      </c>
      <c r="B700" s="186" t="s">
        <v>3755</v>
      </c>
      <c r="C700" s="186" t="s">
        <v>8608</v>
      </c>
      <c r="D700" s="186" t="s">
        <v>9209</v>
      </c>
      <c r="E700" s="186" t="s">
        <v>3675</v>
      </c>
      <c r="F700" s="186" t="s">
        <v>3673</v>
      </c>
      <c r="I700" s="185">
        <v>4</v>
      </c>
    </row>
    <row r="701" spans="1:14">
      <c r="A701" s="186" t="s">
        <v>34</v>
      </c>
      <c r="B701" s="186" t="s">
        <v>3755</v>
      </c>
      <c r="C701" s="186" t="s">
        <v>9210</v>
      </c>
      <c r="D701" s="186" t="s">
        <v>5089</v>
      </c>
      <c r="E701" s="186" t="s">
        <v>3675</v>
      </c>
      <c r="F701" s="186" t="s">
        <v>3673</v>
      </c>
      <c r="I701" s="185">
        <v>3</v>
      </c>
      <c r="J701" s="185">
        <v>4</v>
      </c>
      <c r="K701" s="185">
        <v>4</v>
      </c>
    </row>
    <row r="702" spans="1:14">
      <c r="A702" s="186" t="s">
        <v>34</v>
      </c>
      <c r="B702" s="186" t="s">
        <v>3755</v>
      </c>
      <c r="C702" s="186" t="s">
        <v>8719</v>
      </c>
      <c r="D702" s="186" t="s">
        <v>8720</v>
      </c>
      <c r="E702" s="186" t="s">
        <v>3674</v>
      </c>
      <c r="F702" s="186" t="s">
        <v>3673</v>
      </c>
      <c r="J702" s="185">
        <v>3</v>
      </c>
      <c r="K702" s="185">
        <v>4</v>
      </c>
    </row>
    <row r="703" spans="1:14">
      <c r="A703" s="186" t="s">
        <v>34</v>
      </c>
      <c r="B703" s="186" t="s">
        <v>3755</v>
      </c>
      <c r="C703" s="186" t="s">
        <v>9040</v>
      </c>
      <c r="D703" s="186" t="s">
        <v>8751</v>
      </c>
      <c r="E703" s="186" t="s">
        <v>3678</v>
      </c>
      <c r="F703" s="186" t="s">
        <v>77</v>
      </c>
    </row>
    <row r="704" spans="1:14">
      <c r="A704" s="186" t="s">
        <v>34</v>
      </c>
      <c r="B704" s="186" t="s">
        <v>3755</v>
      </c>
      <c r="C704" s="186" t="s">
        <v>8614</v>
      </c>
      <c r="D704" s="186" t="s">
        <v>8673</v>
      </c>
      <c r="E704" s="186" t="s">
        <v>3675</v>
      </c>
      <c r="F704" s="186" t="s">
        <v>77</v>
      </c>
    </row>
    <row r="705" spans="1:6">
      <c r="A705" s="186" t="s">
        <v>34</v>
      </c>
      <c r="B705" s="186" t="s">
        <v>3755</v>
      </c>
      <c r="C705" s="186" t="s">
        <v>9212</v>
      </c>
      <c r="D705" s="186" t="s">
        <v>3712</v>
      </c>
      <c r="E705" s="186" t="s">
        <v>3675</v>
      </c>
      <c r="F705" s="186" t="s">
        <v>77</v>
      </c>
    </row>
    <row r="706" spans="1:6">
      <c r="A706" s="186" t="s">
        <v>34</v>
      </c>
      <c r="B706" s="186" t="s">
        <v>3755</v>
      </c>
      <c r="C706" s="186" t="s">
        <v>11216</v>
      </c>
      <c r="D706" s="186" t="s">
        <v>3679</v>
      </c>
      <c r="E706" s="186" t="s">
        <v>3675</v>
      </c>
      <c r="F706" s="186" t="s">
        <v>77</v>
      </c>
    </row>
    <row r="707" spans="1:6">
      <c r="A707" s="186" t="s">
        <v>34</v>
      </c>
      <c r="B707" s="186" t="s">
        <v>3755</v>
      </c>
      <c r="C707" s="186" t="s">
        <v>8812</v>
      </c>
      <c r="D707" s="186" t="s">
        <v>8569</v>
      </c>
      <c r="E707" s="186" t="s">
        <v>3675</v>
      </c>
      <c r="F707" s="186" t="s">
        <v>77</v>
      </c>
    </row>
    <row r="708" spans="1:6">
      <c r="A708" s="186" t="s">
        <v>34</v>
      </c>
      <c r="B708" s="186" t="s">
        <v>3755</v>
      </c>
      <c r="C708" s="186" t="s">
        <v>9059</v>
      </c>
      <c r="D708" s="186" t="s">
        <v>11217</v>
      </c>
      <c r="E708" s="186" t="s">
        <v>3674</v>
      </c>
      <c r="F708" s="186" t="s">
        <v>77</v>
      </c>
    </row>
    <row r="709" spans="1:6">
      <c r="A709" s="186" t="s">
        <v>34</v>
      </c>
      <c r="B709" s="186" t="s">
        <v>3755</v>
      </c>
      <c r="C709" s="186" t="s">
        <v>11218</v>
      </c>
      <c r="D709" s="186" t="s">
        <v>3702</v>
      </c>
      <c r="E709" s="186" t="s">
        <v>3674</v>
      </c>
      <c r="F709" s="186" t="s">
        <v>77</v>
      </c>
    </row>
    <row r="710" spans="1:6">
      <c r="A710" s="186" t="s">
        <v>34</v>
      </c>
      <c r="B710" s="186" t="s">
        <v>3755</v>
      </c>
      <c r="C710" s="186" t="s">
        <v>9213</v>
      </c>
      <c r="D710" s="186" t="s">
        <v>8588</v>
      </c>
      <c r="E710" s="186" t="s">
        <v>3675</v>
      </c>
      <c r="F710" s="186" t="s">
        <v>77</v>
      </c>
    </row>
    <row r="711" spans="1:6">
      <c r="A711" s="186" t="s">
        <v>34</v>
      </c>
      <c r="B711" s="186" t="s">
        <v>3755</v>
      </c>
      <c r="C711" s="186" t="s">
        <v>3775</v>
      </c>
      <c r="D711" s="186" t="s">
        <v>3703</v>
      </c>
      <c r="E711" s="186" t="s">
        <v>3674</v>
      </c>
      <c r="F711" s="186" t="s">
        <v>77</v>
      </c>
    </row>
    <row r="712" spans="1:6">
      <c r="A712" s="186" t="s">
        <v>34</v>
      </c>
      <c r="B712" s="186" t="s">
        <v>3755</v>
      </c>
      <c r="C712" s="186" t="s">
        <v>8649</v>
      </c>
      <c r="D712" s="186" t="s">
        <v>9000</v>
      </c>
      <c r="E712" s="186" t="s">
        <v>3723</v>
      </c>
      <c r="F712" s="186" t="s">
        <v>77</v>
      </c>
    </row>
    <row r="713" spans="1:6">
      <c r="A713" s="186" t="s">
        <v>34</v>
      </c>
      <c r="B713" s="186" t="s">
        <v>3755</v>
      </c>
      <c r="C713" s="186" t="s">
        <v>8868</v>
      </c>
      <c r="D713" s="186" t="s">
        <v>8609</v>
      </c>
      <c r="E713" s="186" t="s">
        <v>3675</v>
      </c>
      <c r="F713" s="186" t="s">
        <v>77</v>
      </c>
    </row>
    <row r="714" spans="1:6">
      <c r="A714" s="186" t="s">
        <v>34</v>
      </c>
      <c r="B714" s="186" t="s">
        <v>3755</v>
      </c>
      <c r="C714" s="186" t="s">
        <v>8815</v>
      </c>
      <c r="D714" s="186" t="s">
        <v>8816</v>
      </c>
      <c r="E714" s="186" t="s">
        <v>3675</v>
      </c>
      <c r="F714" s="186" t="s">
        <v>77</v>
      </c>
    </row>
    <row r="715" spans="1:6">
      <c r="A715" s="186" t="s">
        <v>34</v>
      </c>
      <c r="B715" s="186" t="s">
        <v>3755</v>
      </c>
      <c r="C715" s="186" t="s">
        <v>11219</v>
      </c>
      <c r="D715" s="186" t="s">
        <v>8637</v>
      </c>
      <c r="E715" s="186" t="s">
        <v>3674</v>
      </c>
      <c r="F715" s="186" t="s">
        <v>77</v>
      </c>
    </row>
    <row r="716" spans="1:6">
      <c r="A716" s="186" t="s">
        <v>34</v>
      </c>
      <c r="B716" s="186" t="s">
        <v>3755</v>
      </c>
      <c r="C716" s="186" t="s">
        <v>11220</v>
      </c>
      <c r="D716" s="186" t="s">
        <v>9174</v>
      </c>
      <c r="E716" s="186" t="s">
        <v>3674</v>
      </c>
      <c r="F716" s="186" t="s">
        <v>77</v>
      </c>
    </row>
    <row r="717" spans="1:6">
      <c r="A717" s="186" t="s">
        <v>34</v>
      </c>
      <c r="B717" s="186" t="s">
        <v>3755</v>
      </c>
      <c r="C717" s="186" t="s">
        <v>9181</v>
      </c>
      <c r="D717" s="186" t="s">
        <v>3689</v>
      </c>
      <c r="E717" s="186" t="s">
        <v>3674</v>
      </c>
      <c r="F717" s="186" t="s">
        <v>77</v>
      </c>
    </row>
    <row r="718" spans="1:6">
      <c r="A718" s="186" t="s">
        <v>34</v>
      </c>
      <c r="B718" s="186" t="s">
        <v>3755</v>
      </c>
      <c r="C718" s="186" t="s">
        <v>9550</v>
      </c>
      <c r="D718" s="186" t="s">
        <v>3727</v>
      </c>
      <c r="E718" s="186" t="s">
        <v>3674</v>
      </c>
      <c r="F718" s="186" t="s">
        <v>77</v>
      </c>
    </row>
    <row r="719" spans="1:6">
      <c r="A719" s="186" t="s">
        <v>34</v>
      </c>
      <c r="B719" s="186" t="s">
        <v>3755</v>
      </c>
      <c r="C719" s="186" t="s">
        <v>9217</v>
      </c>
      <c r="D719" s="186" t="s">
        <v>8669</v>
      </c>
      <c r="E719" s="186" t="s">
        <v>3678</v>
      </c>
      <c r="F719" s="186" t="s">
        <v>77</v>
      </c>
    </row>
    <row r="720" spans="1:6">
      <c r="A720" s="186" t="s">
        <v>34</v>
      </c>
      <c r="B720" s="186" t="s">
        <v>3755</v>
      </c>
      <c r="C720" s="186" t="s">
        <v>9218</v>
      </c>
      <c r="D720" s="186" t="s">
        <v>8510</v>
      </c>
      <c r="E720" s="186" t="s">
        <v>3675</v>
      </c>
      <c r="F720" s="186" t="s">
        <v>77</v>
      </c>
    </row>
    <row r="721" spans="1:14">
      <c r="A721" s="186" t="s">
        <v>34</v>
      </c>
      <c r="B721" s="186" t="s">
        <v>3755</v>
      </c>
      <c r="C721" s="186" t="s">
        <v>9621</v>
      </c>
      <c r="D721" s="186" t="s">
        <v>9622</v>
      </c>
      <c r="E721" s="186" t="s">
        <v>3723</v>
      </c>
      <c r="F721" s="186" t="s">
        <v>77</v>
      </c>
    </row>
    <row r="722" spans="1:14">
      <c r="A722" s="186" t="s">
        <v>34</v>
      </c>
      <c r="B722" s="186" t="s">
        <v>3755</v>
      </c>
      <c r="C722" s="186" t="s">
        <v>11221</v>
      </c>
      <c r="D722" s="186" t="s">
        <v>11222</v>
      </c>
      <c r="E722" s="186" t="s">
        <v>3675</v>
      </c>
      <c r="F722" s="186" t="s">
        <v>77</v>
      </c>
    </row>
    <row r="723" spans="1:14">
      <c r="A723" s="186" t="s">
        <v>34</v>
      </c>
      <c r="B723" s="186" t="s">
        <v>3755</v>
      </c>
      <c r="C723" s="186" t="s">
        <v>8834</v>
      </c>
      <c r="D723" s="186" t="s">
        <v>8540</v>
      </c>
      <c r="E723" s="186" t="s">
        <v>3674</v>
      </c>
      <c r="F723" s="186" t="s">
        <v>77</v>
      </c>
    </row>
    <row r="724" spans="1:14">
      <c r="A724" s="186" t="s">
        <v>34</v>
      </c>
      <c r="B724" s="186" t="s">
        <v>3755</v>
      </c>
      <c r="C724" s="186" t="s">
        <v>8688</v>
      </c>
      <c r="D724" s="186" t="s">
        <v>8689</v>
      </c>
      <c r="E724" s="186" t="s">
        <v>3675</v>
      </c>
      <c r="F724" s="186" t="s">
        <v>77</v>
      </c>
    </row>
    <row r="725" spans="1:14">
      <c r="A725" s="186" t="s">
        <v>34</v>
      </c>
      <c r="B725" s="186" t="s">
        <v>3755</v>
      </c>
      <c r="C725" s="186" t="s">
        <v>11223</v>
      </c>
      <c r="D725" s="186" t="s">
        <v>3728</v>
      </c>
      <c r="E725" s="186" t="s">
        <v>3678</v>
      </c>
      <c r="F725" s="186" t="s">
        <v>77</v>
      </c>
    </row>
    <row r="726" spans="1:14">
      <c r="A726" s="186" t="s">
        <v>34</v>
      </c>
      <c r="B726" s="186" t="s">
        <v>3755</v>
      </c>
      <c r="C726" s="186" t="s">
        <v>9220</v>
      </c>
      <c r="D726" s="186" t="s">
        <v>3677</v>
      </c>
      <c r="E726" s="186" t="s">
        <v>3674</v>
      </c>
      <c r="F726" s="186" t="s">
        <v>77</v>
      </c>
    </row>
    <row r="727" spans="1:14">
      <c r="A727" s="186" t="s">
        <v>34</v>
      </c>
      <c r="B727" s="186" t="s">
        <v>3755</v>
      </c>
      <c r="C727" s="186" t="s">
        <v>8663</v>
      </c>
      <c r="D727" s="186" t="s">
        <v>8669</v>
      </c>
      <c r="E727" s="186" t="s">
        <v>3675</v>
      </c>
      <c r="F727" s="186" t="s">
        <v>77</v>
      </c>
    </row>
    <row r="728" spans="1:14">
      <c r="A728" s="186" t="s">
        <v>34</v>
      </c>
      <c r="B728" s="186" t="s">
        <v>3755</v>
      </c>
      <c r="C728" s="186" t="s">
        <v>9221</v>
      </c>
      <c r="D728" s="186" t="s">
        <v>3688</v>
      </c>
      <c r="E728" s="186" t="s">
        <v>3674</v>
      </c>
      <c r="F728" s="186" t="s">
        <v>77</v>
      </c>
    </row>
    <row r="729" spans="1:14">
      <c r="A729" s="186" t="s">
        <v>34</v>
      </c>
      <c r="B729" s="186" t="s">
        <v>3755</v>
      </c>
      <c r="C729" s="186" t="s">
        <v>11224</v>
      </c>
      <c r="D729" s="186" t="s">
        <v>8788</v>
      </c>
      <c r="E729" s="186" t="s">
        <v>3674</v>
      </c>
      <c r="F729" s="186" t="s">
        <v>77</v>
      </c>
    </row>
    <row r="730" spans="1:14">
      <c r="A730" s="186" t="s">
        <v>34</v>
      </c>
      <c r="B730" s="186" t="s">
        <v>3755</v>
      </c>
      <c r="C730" s="186" t="s">
        <v>3714</v>
      </c>
      <c r="D730" s="186" t="s">
        <v>9238</v>
      </c>
      <c r="E730" s="186" t="s">
        <v>3674</v>
      </c>
      <c r="F730" s="186" t="s">
        <v>77</v>
      </c>
    </row>
    <row r="731" spans="1:14">
      <c r="A731" s="186" t="s">
        <v>34</v>
      </c>
      <c r="B731" s="186" t="s">
        <v>3755</v>
      </c>
      <c r="C731" s="186" t="s">
        <v>9224</v>
      </c>
      <c r="D731" s="186" t="s">
        <v>9036</v>
      </c>
      <c r="E731" s="186" t="s">
        <v>3675</v>
      </c>
      <c r="F731" s="186" t="s">
        <v>77</v>
      </c>
    </row>
    <row r="732" spans="1:14">
      <c r="A732" s="186" t="s">
        <v>34</v>
      </c>
      <c r="B732" s="186" t="s">
        <v>3755</v>
      </c>
      <c r="C732" s="186" t="s">
        <v>9225</v>
      </c>
      <c r="D732" s="186" t="s">
        <v>3679</v>
      </c>
      <c r="E732" s="186" t="s">
        <v>3675</v>
      </c>
      <c r="F732" s="186" t="s">
        <v>77</v>
      </c>
    </row>
    <row r="733" spans="1:14">
      <c r="A733" s="186" t="s">
        <v>43</v>
      </c>
      <c r="B733" s="186" t="s">
        <v>3760</v>
      </c>
      <c r="C733" s="186" t="s">
        <v>9227</v>
      </c>
      <c r="D733" s="186" t="s">
        <v>3683</v>
      </c>
      <c r="E733" s="186" t="s">
        <v>3675</v>
      </c>
      <c r="F733" s="186" t="s">
        <v>3673</v>
      </c>
      <c r="K733" s="185">
        <v>1</v>
      </c>
    </row>
    <row r="734" spans="1:14">
      <c r="A734" s="186" t="s">
        <v>43</v>
      </c>
      <c r="B734" s="186" t="s">
        <v>3760</v>
      </c>
      <c r="C734" s="186" t="s">
        <v>8743</v>
      </c>
      <c r="D734" s="186" t="s">
        <v>3690</v>
      </c>
      <c r="E734" s="186" t="s">
        <v>3675</v>
      </c>
      <c r="F734" s="186" t="s">
        <v>3673</v>
      </c>
      <c r="G734" s="185">
        <v>4</v>
      </c>
      <c r="H734" s="185">
        <v>5</v>
      </c>
    </row>
    <row r="735" spans="1:14">
      <c r="A735" s="186" t="s">
        <v>43</v>
      </c>
      <c r="B735" s="186" t="s">
        <v>3760</v>
      </c>
      <c r="C735" s="186" t="s">
        <v>11225</v>
      </c>
      <c r="D735" s="186" t="s">
        <v>11226</v>
      </c>
      <c r="E735" s="186" t="s">
        <v>3674</v>
      </c>
      <c r="F735" s="186" t="s">
        <v>3673</v>
      </c>
      <c r="L735" s="185">
        <v>2</v>
      </c>
      <c r="N735" s="185">
        <v>3</v>
      </c>
    </row>
    <row r="736" spans="1:14">
      <c r="A736" s="186" t="s">
        <v>43</v>
      </c>
      <c r="B736" s="186" t="s">
        <v>3760</v>
      </c>
      <c r="C736" s="186" t="s">
        <v>9230</v>
      </c>
      <c r="D736" s="186" t="s">
        <v>8717</v>
      </c>
      <c r="E736" s="186" t="s">
        <v>3675</v>
      </c>
      <c r="F736" s="186" t="s">
        <v>3673</v>
      </c>
      <c r="H736" s="185">
        <v>4</v>
      </c>
      <c r="I736" s="185">
        <v>4</v>
      </c>
      <c r="J736" s="185" t="s">
        <v>3701</v>
      </c>
      <c r="L736" s="185">
        <v>4</v>
      </c>
    </row>
    <row r="737" spans="1:14">
      <c r="A737" s="186" t="s">
        <v>43</v>
      </c>
      <c r="B737" s="186" t="s">
        <v>3760</v>
      </c>
      <c r="C737" s="186" t="s">
        <v>9061</v>
      </c>
      <c r="D737" s="186" t="s">
        <v>9062</v>
      </c>
      <c r="E737" s="186" t="s">
        <v>3675</v>
      </c>
      <c r="F737" s="186" t="s">
        <v>3673</v>
      </c>
      <c r="L737" s="185">
        <v>1</v>
      </c>
      <c r="M737" s="185">
        <v>1</v>
      </c>
      <c r="N737" s="185">
        <v>1</v>
      </c>
    </row>
    <row r="738" spans="1:14">
      <c r="A738" s="186" t="s">
        <v>43</v>
      </c>
      <c r="B738" s="186" t="s">
        <v>3760</v>
      </c>
      <c r="C738" s="186" t="s">
        <v>8848</v>
      </c>
      <c r="D738" s="186" t="s">
        <v>3732</v>
      </c>
      <c r="E738" s="186" t="s">
        <v>3675</v>
      </c>
      <c r="F738" s="186" t="s">
        <v>3673</v>
      </c>
      <c r="J738" s="185">
        <v>2</v>
      </c>
    </row>
    <row r="739" spans="1:14">
      <c r="A739" s="186" t="s">
        <v>43</v>
      </c>
      <c r="B739" s="186" t="s">
        <v>3760</v>
      </c>
      <c r="C739" s="186" t="s">
        <v>9232</v>
      </c>
      <c r="D739" s="186" t="s">
        <v>8520</v>
      </c>
      <c r="E739" s="186" t="s">
        <v>3675</v>
      </c>
      <c r="F739" s="186" t="s">
        <v>3673</v>
      </c>
      <c r="H739" s="185">
        <v>1</v>
      </c>
    </row>
    <row r="740" spans="1:14">
      <c r="A740" s="186" t="s">
        <v>43</v>
      </c>
      <c r="B740" s="186" t="s">
        <v>3760</v>
      </c>
      <c r="C740" s="186" t="s">
        <v>3765</v>
      </c>
      <c r="D740" s="186" t="s">
        <v>9311</v>
      </c>
      <c r="E740" s="186" t="s">
        <v>3675</v>
      </c>
      <c r="F740" s="186" t="s">
        <v>3673</v>
      </c>
      <c r="L740" s="185" t="s">
        <v>3680</v>
      </c>
      <c r="M740" s="185">
        <v>3</v>
      </c>
      <c r="N740" s="185" t="s">
        <v>3680</v>
      </c>
    </row>
    <row r="741" spans="1:14">
      <c r="A741" s="186" t="s">
        <v>43</v>
      </c>
      <c r="B741" s="186" t="s">
        <v>3760</v>
      </c>
      <c r="C741" s="186" t="s">
        <v>9341</v>
      </c>
      <c r="D741" s="186" t="s">
        <v>9256</v>
      </c>
      <c r="E741" s="186" t="s">
        <v>3674</v>
      </c>
      <c r="F741" s="186" t="s">
        <v>3673</v>
      </c>
      <c r="L741" s="185">
        <v>4</v>
      </c>
    </row>
    <row r="742" spans="1:14">
      <c r="A742" s="186" t="s">
        <v>43</v>
      </c>
      <c r="B742" s="186" t="s">
        <v>3760</v>
      </c>
      <c r="C742" s="186" t="s">
        <v>9235</v>
      </c>
      <c r="D742" s="186" t="s">
        <v>8689</v>
      </c>
      <c r="E742" s="186" t="s">
        <v>3675</v>
      </c>
      <c r="F742" s="186" t="s">
        <v>3673</v>
      </c>
      <c r="J742" s="185" t="s">
        <v>3701</v>
      </c>
    </row>
    <row r="743" spans="1:14">
      <c r="A743" s="186" t="s">
        <v>43</v>
      </c>
      <c r="B743" s="186" t="s">
        <v>3760</v>
      </c>
      <c r="C743" s="186" t="s">
        <v>8595</v>
      </c>
      <c r="D743" s="186" t="s">
        <v>8596</v>
      </c>
      <c r="E743" s="186" t="s">
        <v>3678</v>
      </c>
      <c r="F743" s="186" t="s">
        <v>3673</v>
      </c>
      <c r="I743" s="185">
        <v>3</v>
      </c>
      <c r="J743" s="185">
        <v>2</v>
      </c>
    </row>
    <row r="744" spans="1:14">
      <c r="A744" s="186" t="s">
        <v>43</v>
      </c>
      <c r="B744" s="186" t="s">
        <v>3760</v>
      </c>
      <c r="C744" s="186" t="s">
        <v>8895</v>
      </c>
      <c r="D744" s="186" t="s">
        <v>9236</v>
      </c>
      <c r="E744" s="186" t="s">
        <v>3675</v>
      </c>
      <c r="F744" s="186" t="s">
        <v>3673</v>
      </c>
      <c r="I744" s="185">
        <v>3</v>
      </c>
      <c r="K744" s="185">
        <v>4</v>
      </c>
    </row>
    <row r="745" spans="1:14">
      <c r="A745" s="186" t="s">
        <v>43</v>
      </c>
      <c r="B745" s="186" t="s">
        <v>3760</v>
      </c>
      <c r="C745" s="186" t="s">
        <v>9237</v>
      </c>
      <c r="D745" s="186" t="s">
        <v>8772</v>
      </c>
      <c r="E745" s="186" t="s">
        <v>3675</v>
      </c>
      <c r="F745" s="186" t="s">
        <v>3673</v>
      </c>
      <c r="G745" s="185">
        <v>2</v>
      </c>
      <c r="I745" s="185">
        <v>5</v>
      </c>
    </row>
    <row r="746" spans="1:14">
      <c r="A746" s="186" t="s">
        <v>43</v>
      </c>
      <c r="B746" s="186" t="s">
        <v>3760</v>
      </c>
      <c r="C746" s="186" t="s">
        <v>9238</v>
      </c>
      <c r="D746" s="186" t="s">
        <v>9239</v>
      </c>
      <c r="E746" s="186" t="s">
        <v>3675</v>
      </c>
      <c r="F746" s="186" t="s">
        <v>3673</v>
      </c>
      <c r="G746" s="185">
        <v>2</v>
      </c>
    </row>
    <row r="747" spans="1:14">
      <c r="A747" s="186" t="s">
        <v>43</v>
      </c>
      <c r="B747" s="186" t="s">
        <v>3760</v>
      </c>
      <c r="C747" s="186" t="s">
        <v>9240</v>
      </c>
      <c r="D747" s="186" t="s">
        <v>9241</v>
      </c>
      <c r="E747" s="186" t="s">
        <v>3674</v>
      </c>
      <c r="F747" s="186" t="s">
        <v>3673</v>
      </c>
      <c r="N747" s="185">
        <v>4</v>
      </c>
    </row>
    <row r="748" spans="1:14">
      <c r="A748" s="186" t="s">
        <v>43</v>
      </c>
      <c r="B748" s="186" t="s">
        <v>3760</v>
      </c>
      <c r="C748" s="186" t="s">
        <v>9242</v>
      </c>
      <c r="D748" s="186" t="s">
        <v>3677</v>
      </c>
      <c r="E748" s="186" t="s">
        <v>3675</v>
      </c>
      <c r="F748" s="186" t="s">
        <v>3673</v>
      </c>
      <c r="I748" s="185">
        <v>3</v>
      </c>
      <c r="J748" s="185">
        <v>4</v>
      </c>
      <c r="L748" s="185">
        <v>4</v>
      </c>
      <c r="M748" s="185">
        <v>4</v>
      </c>
      <c r="N748" s="185">
        <v>4</v>
      </c>
    </row>
    <row r="749" spans="1:14">
      <c r="A749" s="186" t="s">
        <v>43</v>
      </c>
      <c r="B749" s="186" t="s">
        <v>3760</v>
      </c>
      <c r="C749" s="186" t="s">
        <v>9243</v>
      </c>
      <c r="D749" s="186" t="s">
        <v>8540</v>
      </c>
      <c r="E749" s="186" t="s">
        <v>3675</v>
      </c>
      <c r="F749" s="186" t="s">
        <v>3673</v>
      </c>
      <c r="L749" s="185">
        <v>3</v>
      </c>
      <c r="N749" s="185">
        <v>4</v>
      </c>
    </row>
    <row r="750" spans="1:14">
      <c r="A750" s="186" t="s">
        <v>43</v>
      </c>
      <c r="B750" s="186" t="s">
        <v>3760</v>
      </c>
      <c r="C750" s="186" t="s">
        <v>9244</v>
      </c>
      <c r="D750" s="186" t="s">
        <v>3740</v>
      </c>
      <c r="E750" s="186" t="s">
        <v>3675</v>
      </c>
      <c r="F750" s="186" t="s">
        <v>3673</v>
      </c>
      <c r="M750" s="185">
        <v>1</v>
      </c>
    </row>
    <row r="751" spans="1:14">
      <c r="A751" s="186" t="s">
        <v>43</v>
      </c>
      <c r="B751" s="186" t="s">
        <v>3760</v>
      </c>
      <c r="C751" s="186" t="s">
        <v>9119</v>
      </c>
      <c r="D751" s="186" t="s">
        <v>8642</v>
      </c>
      <c r="E751" s="186" t="s">
        <v>3675</v>
      </c>
      <c r="F751" s="186" t="s">
        <v>3673</v>
      </c>
      <c r="N751" s="185" t="s">
        <v>3707</v>
      </c>
    </row>
    <row r="752" spans="1:14">
      <c r="A752" s="186" t="s">
        <v>43</v>
      </c>
      <c r="B752" s="186" t="s">
        <v>3760</v>
      </c>
      <c r="C752" s="186" t="s">
        <v>9440</v>
      </c>
      <c r="D752" s="186" t="s">
        <v>3677</v>
      </c>
      <c r="E752" s="186" t="s">
        <v>3674</v>
      </c>
      <c r="F752" s="186" t="s">
        <v>3673</v>
      </c>
      <c r="G752" s="185">
        <v>4</v>
      </c>
    </row>
    <row r="753" spans="1:12">
      <c r="A753" s="186" t="s">
        <v>43</v>
      </c>
      <c r="B753" s="186" t="s">
        <v>3760</v>
      </c>
      <c r="C753" s="186" t="s">
        <v>8884</v>
      </c>
      <c r="D753" s="186" t="s">
        <v>9247</v>
      </c>
      <c r="E753" s="186" t="s">
        <v>3674</v>
      </c>
      <c r="F753" s="186" t="s">
        <v>3673</v>
      </c>
      <c r="I753" s="185">
        <v>4</v>
      </c>
      <c r="J753" s="185">
        <v>4</v>
      </c>
      <c r="K753" s="185">
        <v>4</v>
      </c>
    </row>
    <row r="754" spans="1:12">
      <c r="A754" s="186" t="s">
        <v>43</v>
      </c>
      <c r="B754" s="186" t="s">
        <v>3760</v>
      </c>
      <c r="C754" s="186" t="s">
        <v>9248</v>
      </c>
      <c r="D754" s="186" t="s">
        <v>8611</v>
      </c>
      <c r="E754" s="186" t="s">
        <v>3674</v>
      </c>
      <c r="F754" s="186" t="s">
        <v>3673</v>
      </c>
      <c r="H754" s="185">
        <v>4</v>
      </c>
      <c r="L754" s="185">
        <v>5</v>
      </c>
    </row>
    <row r="755" spans="1:12">
      <c r="A755" s="186" t="s">
        <v>43</v>
      </c>
      <c r="B755" s="186" t="s">
        <v>3760</v>
      </c>
      <c r="C755" s="186" t="s">
        <v>9122</v>
      </c>
      <c r="D755" s="186" t="s">
        <v>3687</v>
      </c>
      <c r="E755" s="186" t="s">
        <v>3674</v>
      </c>
      <c r="F755" s="186" t="s">
        <v>77</v>
      </c>
    </row>
    <row r="756" spans="1:12">
      <c r="A756" s="186" t="s">
        <v>43</v>
      </c>
      <c r="B756" s="186" t="s">
        <v>3760</v>
      </c>
      <c r="C756" s="186" t="s">
        <v>9250</v>
      </c>
      <c r="D756" s="186" t="s">
        <v>8689</v>
      </c>
      <c r="E756" s="186" t="s">
        <v>3674</v>
      </c>
      <c r="F756" s="186" t="s">
        <v>77</v>
      </c>
    </row>
    <row r="757" spans="1:12">
      <c r="A757" s="186" t="s">
        <v>43</v>
      </c>
      <c r="B757" s="186" t="s">
        <v>3760</v>
      </c>
      <c r="C757" s="186" t="s">
        <v>9124</v>
      </c>
      <c r="D757" s="186" t="s">
        <v>8546</v>
      </c>
      <c r="E757" s="186" t="s">
        <v>3675</v>
      </c>
      <c r="F757" s="186" t="s">
        <v>77</v>
      </c>
    </row>
    <row r="758" spans="1:12">
      <c r="A758" s="186" t="s">
        <v>43</v>
      </c>
      <c r="B758" s="186" t="s">
        <v>3760</v>
      </c>
      <c r="C758" s="186" t="s">
        <v>9251</v>
      </c>
      <c r="D758" s="186" t="s">
        <v>9252</v>
      </c>
      <c r="E758" s="186" t="s">
        <v>3678</v>
      </c>
      <c r="F758" s="186" t="s">
        <v>77</v>
      </c>
    </row>
    <row r="759" spans="1:12">
      <c r="A759" s="186" t="s">
        <v>43</v>
      </c>
      <c r="B759" s="186" t="s">
        <v>3760</v>
      </c>
      <c r="C759" s="186" t="s">
        <v>8722</v>
      </c>
      <c r="D759" s="186" t="s">
        <v>9253</v>
      </c>
      <c r="E759" s="186" t="s">
        <v>3675</v>
      </c>
      <c r="F759" s="186" t="s">
        <v>77</v>
      </c>
    </row>
    <row r="760" spans="1:12">
      <c r="A760" s="186" t="s">
        <v>43</v>
      </c>
      <c r="B760" s="186" t="s">
        <v>3760</v>
      </c>
      <c r="C760" s="186" t="s">
        <v>9544</v>
      </c>
      <c r="D760" s="186" t="s">
        <v>9545</v>
      </c>
      <c r="E760" s="186" t="s">
        <v>3675</v>
      </c>
      <c r="F760" s="186" t="s">
        <v>77</v>
      </c>
    </row>
    <row r="761" spans="1:12">
      <c r="A761" s="186" t="s">
        <v>43</v>
      </c>
      <c r="B761" s="186" t="s">
        <v>3760</v>
      </c>
      <c r="C761" s="186" t="s">
        <v>9254</v>
      </c>
      <c r="D761" s="186" t="s">
        <v>8575</v>
      </c>
      <c r="E761" s="186" t="s">
        <v>3675</v>
      </c>
      <c r="F761" s="186" t="s">
        <v>77</v>
      </c>
    </row>
    <row r="762" spans="1:12">
      <c r="A762" s="186" t="s">
        <v>43</v>
      </c>
      <c r="B762" s="186" t="s">
        <v>3760</v>
      </c>
      <c r="C762" s="186" t="s">
        <v>9255</v>
      </c>
      <c r="D762" s="186" t="s">
        <v>9256</v>
      </c>
      <c r="E762" s="186" t="s">
        <v>3675</v>
      </c>
      <c r="F762" s="186" t="s">
        <v>77</v>
      </c>
    </row>
    <row r="763" spans="1:12">
      <c r="A763" s="186" t="s">
        <v>43</v>
      </c>
      <c r="B763" s="186" t="s">
        <v>3760</v>
      </c>
      <c r="C763" s="186" t="s">
        <v>9257</v>
      </c>
      <c r="D763" s="186" t="s">
        <v>9258</v>
      </c>
      <c r="E763" s="186" t="s">
        <v>3674</v>
      </c>
      <c r="F763" s="186" t="s">
        <v>77</v>
      </c>
    </row>
    <row r="764" spans="1:12">
      <c r="A764" s="186" t="s">
        <v>43</v>
      </c>
      <c r="B764" s="186" t="s">
        <v>3760</v>
      </c>
      <c r="C764" s="186" t="s">
        <v>9177</v>
      </c>
      <c r="D764" s="186" t="s">
        <v>8689</v>
      </c>
      <c r="E764" s="186" t="s">
        <v>3674</v>
      </c>
      <c r="F764" s="186" t="s">
        <v>77</v>
      </c>
    </row>
    <row r="765" spans="1:12">
      <c r="A765" s="186" t="s">
        <v>43</v>
      </c>
      <c r="B765" s="186" t="s">
        <v>3760</v>
      </c>
      <c r="C765" s="186" t="s">
        <v>9259</v>
      </c>
      <c r="D765" s="186" t="s">
        <v>8939</v>
      </c>
      <c r="E765" s="186" t="s">
        <v>3675</v>
      </c>
      <c r="F765" s="186" t="s">
        <v>77</v>
      </c>
    </row>
    <row r="766" spans="1:12">
      <c r="A766" s="186" t="s">
        <v>43</v>
      </c>
      <c r="B766" s="186" t="s">
        <v>3760</v>
      </c>
      <c r="C766" s="186" t="s">
        <v>9260</v>
      </c>
      <c r="D766" s="186" t="s">
        <v>8939</v>
      </c>
      <c r="E766" s="186" t="s">
        <v>3675</v>
      </c>
      <c r="F766" s="186" t="s">
        <v>77</v>
      </c>
    </row>
    <row r="767" spans="1:12">
      <c r="A767" s="186" t="s">
        <v>43</v>
      </c>
      <c r="B767" s="186" t="s">
        <v>3760</v>
      </c>
      <c r="C767" s="186" t="s">
        <v>11227</v>
      </c>
      <c r="D767" s="186" t="s">
        <v>11228</v>
      </c>
      <c r="E767" s="186" t="s">
        <v>3675</v>
      </c>
      <c r="F767" s="186" t="s">
        <v>77</v>
      </c>
    </row>
    <row r="768" spans="1:12">
      <c r="A768" s="186" t="s">
        <v>43</v>
      </c>
      <c r="B768" s="186" t="s">
        <v>3760</v>
      </c>
      <c r="C768" s="186" t="s">
        <v>9262</v>
      </c>
      <c r="D768" s="186" t="s">
        <v>3687</v>
      </c>
      <c r="E768" s="186" t="s">
        <v>3675</v>
      </c>
      <c r="F768" s="186" t="s">
        <v>77</v>
      </c>
    </row>
    <row r="769" spans="1:14">
      <c r="A769" s="186" t="s">
        <v>43</v>
      </c>
      <c r="B769" s="186" t="s">
        <v>3760</v>
      </c>
      <c r="C769" s="186" t="s">
        <v>11229</v>
      </c>
      <c r="D769" s="186" t="s">
        <v>8531</v>
      </c>
      <c r="E769" s="186" t="s">
        <v>3674</v>
      </c>
      <c r="F769" s="186" t="s">
        <v>77</v>
      </c>
    </row>
    <row r="770" spans="1:14">
      <c r="A770" s="186" t="s">
        <v>43</v>
      </c>
      <c r="B770" s="186" t="s">
        <v>3760</v>
      </c>
      <c r="C770" s="186" t="s">
        <v>8684</v>
      </c>
      <c r="D770" s="186" t="s">
        <v>8659</v>
      </c>
      <c r="E770" s="186" t="s">
        <v>3674</v>
      </c>
      <c r="F770" s="186" t="s">
        <v>77</v>
      </c>
    </row>
    <row r="771" spans="1:14">
      <c r="A771" s="186" t="s">
        <v>43</v>
      </c>
      <c r="B771" s="186" t="s">
        <v>3760</v>
      </c>
      <c r="C771" s="186" t="s">
        <v>9263</v>
      </c>
      <c r="D771" s="186" t="s">
        <v>3695</v>
      </c>
      <c r="E771" s="186" t="s">
        <v>3675</v>
      </c>
      <c r="F771" s="186" t="s">
        <v>77</v>
      </c>
    </row>
    <row r="772" spans="1:14">
      <c r="A772" s="186" t="s">
        <v>43</v>
      </c>
      <c r="B772" s="186" t="s">
        <v>3760</v>
      </c>
      <c r="C772" s="186" t="s">
        <v>11230</v>
      </c>
      <c r="D772" s="186" t="s">
        <v>3764</v>
      </c>
      <c r="E772" s="186" t="s">
        <v>3674</v>
      </c>
      <c r="F772" s="186" t="s">
        <v>77</v>
      </c>
    </row>
    <row r="773" spans="1:14">
      <c r="A773" s="186" t="s">
        <v>43</v>
      </c>
      <c r="B773" s="186" t="s">
        <v>3760</v>
      </c>
      <c r="C773" s="186" t="s">
        <v>8735</v>
      </c>
      <c r="D773" s="186" t="s">
        <v>9264</v>
      </c>
      <c r="E773" s="186" t="s">
        <v>3674</v>
      </c>
      <c r="F773" s="186" t="s">
        <v>77</v>
      </c>
    </row>
    <row r="774" spans="1:14">
      <c r="A774" s="186" t="s">
        <v>43</v>
      </c>
      <c r="B774" s="186" t="s">
        <v>3760</v>
      </c>
      <c r="C774" s="186" t="s">
        <v>9265</v>
      </c>
      <c r="D774" s="186" t="s">
        <v>8633</v>
      </c>
      <c r="E774" s="186" t="s">
        <v>3675</v>
      </c>
      <c r="F774" s="186" t="s">
        <v>77</v>
      </c>
    </row>
    <row r="775" spans="1:14">
      <c r="A775" s="186" t="s">
        <v>43</v>
      </c>
      <c r="B775" s="186" t="s">
        <v>3760</v>
      </c>
      <c r="C775" s="186" t="s">
        <v>11231</v>
      </c>
      <c r="D775" s="186" t="s">
        <v>8613</v>
      </c>
      <c r="E775" s="186" t="s">
        <v>3678</v>
      </c>
      <c r="F775" s="186" t="s">
        <v>77</v>
      </c>
    </row>
    <row r="776" spans="1:14">
      <c r="A776" s="186" t="s">
        <v>43</v>
      </c>
      <c r="B776" s="186" t="s">
        <v>3760</v>
      </c>
      <c r="C776" s="186" t="s">
        <v>8925</v>
      </c>
      <c r="D776" s="186" t="s">
        <v>8926</v>
      </c>
      <c r="E776" s="186" t="s">
        <v>3674</v>
      </c>
      <c r="F776" s="186" t="s">
        <v>77</v>
      </c>
    </row>
    <row r="777" spans="1:14">
      <c r="A777" s="186" t="s">
        <v>43</v>
      </c>
      <c r="B777" s="186" t="s">
        <v>3760</v>
      </c>
      <c r="C777" s="186" t="s">
        <v>9267</v>
      </c>
      <c r="D777" s="186" t="s">
        <v>9268</v>
      </c>
      <c r="E777" s="186" t="s">
        <v>3674</v>
      </c>
      <c r="F777" s="186" t="s">
        <v>77</v>
      </c>
    </row>
    <row r="778" spans="1:14">
      <c r="A778" s="186" t="s">
        <v>43</v>
      </c>
      <c r="B778" s="186" t="s">
        <v>3760</v>
      </c>
      <c r="C778" s="186" t="s">
        <v>9269</v>
      </c>
      <c r="D778" s="186" t="s">
        <v>9270</v>
      </c>
      <c r="E778" s="186" t="s">
        <v>3674</v>
      </c>
      <c r="F778" s="186" t="s">
        <v>77</v>
      </c>
    </row>
    <row r="779" spans="1:14">
      <c r="A779" s="186" t="s">
        <v>43</v>
      </c>
      <c r="B779" s="186" t="s">
        <v>3760</v>
      </c>
      <c r="C779" s="186" t="s">
        <v>9248</v>
      </c>
      <c r="D779" s="186" t="s">
        <v>9271</v>
      </c>
      <c r="E779" s="186" t="s">
        <v>3674</v>
      </c>
      <c r="F779" s="186" t="s">
        <v>77</v>
      </c>
    </row>
    <row r="780" spans="1:14">
      <c r="A780" s="186" t="s">
        <v>43</v>
      </c>
      <c r="B780" s="186" t="s">
        <v>3760</v>
      </c>
      <c r="C780" s="186" t="s">
        <v>9471</v>
      </c>
      <c r="D780" s="186" t="s">
        <v>8546</v>
      </c>
      <c r="E780" s="186" t="s">
        <v>3675</v>
      </c>
      <c r="F780" s="186" t="s">
        <v>77</v>
      </c>
    </row>
    <row r="781" spans="1:14">
      <c r="A781" s="186" t="s">
        <v>43</v>
      </c>
      <c r="B781" s="186" t="s">
        <v>3763</v>
      </c>
      <c r="C781" s="186" t="s">
        <v>11232</v>
      </c>
      <c r="D781" s="186" t="s">
        <v>8991</v>
      </c>
      <c r="E781" s="186" t="s">
        <v>3675</v>
      </c>
      <c r="F781" s="186" t="s">
        <v>3673</v>
      </c>
      <c r="L781" s="185">
        <v>2</v>
      </c>
      <c r="M781" s="185">
        <v>3</v>
      </c>
      <c r="N781" s="185">
        <v>3</v>
      </c>
    </row>
    <row r="782" spans="1:14">
      <c r="A782" s="186" t="s">
        <v>43</v>
      </c>
      <c r="B782" s="186" t="s">
        <v>3763</v>
      </c>
      <c r="C782" s="186" t="s">
        <v>9272</v>
      </c>
      <c r="D782" s="186" t="s">
        <v>9273</v>
      </c>
      <c r="E782" s="186" t="s">
        <v>3674</v>
      </c>
      <c r="F782" s="186" t="s">
        <v>3673</v>
      </c>
      <c r="L782" s="185">
        <v>3</v>
      </c>
      <c r="M782" s="185">
        <v>3</v>
      </c>
      <c r="N782" s="185">
        <v>3</v>
      </c>
    </row>
    <row r="783" spans="1:14">
      <c r="A783" s="186" t="s">
        <v>43</v>
      </c>
      <c r="B783" s="186" t="s">
        <v>3763</v>
      </c>
      <c r="C783" s="186" t="s">
        <v>9274</v>
      </c>
      <c r="D783" s="186" t="s">
        <v>9275</v>
      </c>
      <c r="E783" s="186" t="s">
        <v>3675</v>
      </c>
      <c r="F783" s="186" t="s">
        <v>3673</v>
      </c>
      <c r="I783" s="185">
        <v>2</v>
      </c>
    </row>
    <row r="784" spans="1:14">
      <c r="A784" s="186" t="s">
        <v>43</v>
      </c>
      <c r="B784" s="186" t="s">
        <v>3763</v>
      </c>
      <c r="C784" s="186" t="s">
        <v>9102</v>
      </c>
      <c r="D784" s="186" t="s">
        <v>8879</v>
      </c>
      <c r="E784" s="186" t="s">
        <v>3674</v>
      </c>
      <c r="F784" s="186" t="s">
        <v>3673</v>
      </c>
      <c r="L784" s="185">
        <v>1</v>
      </c>
      <c r="M784" s="185">
        <v>2</v>
      </c>
      <c r="N784" s="185">
        <v>2</v>
      </c>
    </row>
    <row r="785" spans="1:14">
      <c r="A785" s="186" t="s">
        <v>43</v>
      </c>
      <c r="B785" s="186" t="s">
        <v>3763</v>
      </c>
      <c r="C785" s="186" t="s">
        <v>9276</v>
      </c>
      <c r="D785" s="186" t="s">
        <v>9277</v>
      </c>
      <c r="E785" s="186" t="s">
        <v>3675</v>
      </c>
      <c r="F785" s="186" t="s">
        <v>3673</v>
      </c>
      <c r="I785" s="185">
        <v>3</v>
      </c>
      <c r="J785" s="185">
        <v>2</v>
      </c>
      <c r="K785" s="185">
        <v>3</v>
      </c>
    </row>
    <row r="786" spans="1:14">
      <c r="A786" s="186" t="s">
        <v>43</v>
      </c>
      <c r="B786" s="186" t="s">
        <v>3763</v>
      </c>
      <c r="C786" s="186" t="s">
        <v>9407</v>
      </c>
      <c r="D786" s="186" t="s">
        <v>8832</v>
      </c>
      <c r="E786" s="186" t="s">
        <v>3675</v>
      </c>
      <c r="F786" s="186" t="s">
        <v>3673</v>
      </c>
      <c r="H786" s="185">
        <v>4</v>
      </c>
      <c r="I786" s="185">
        <v>3</v>
      </c>
      <c r="J786" s="185">
        <v>3</v>
      </c>
      <c r="K786" s="185">
        <v>4</v>
      </c>
      <c r="L786" s="185">
        <v>4</v>
      </c>
      <c r="N786" s="185">
        <v>4</v>
      </c>
    </row>
    <row r="787" spans="1:14">
      <c r="A787" s="186" t="s">
        <v>43</v>
      </c>
      <c r="B787" s="186" t="s">
        <v>3763</v>
      </c>
      <c r="C787" s="186" t="s">
        <v>9106</v>
      </c>
      <c r="D787" s="186" t="s">
        <v>8678</v>
      </c>
      <c r="E787" s="186" t="s">
        <v>3674</v>
      </c>
      <c r="F787" s="186" t="s">
        <v>3673</v>
      </c>
      <c r="H787" s="185">
        <v>4</v>
      </c>
    </row>
    <row r="788" spans="1:14">
      <c r="A788" s="186" t="s">
        <v>43</v>
      </c>
      <c r="B788" s="186" t="s">
        <v>3763</v>
      </c>
      <c r="C788" s="186" t="s">
        <v>9336</v>
      </c>
      <c r="D788" s="186" t="s">
        <v>3682</v>
      </c>
      <c r="E788" s="186" t="s">
        <v>3675</v>
      </c>
      <c r="F788" s="186" t="s">
        <v>3673</v>
      </c>
      <c r="H788" s="185">
        <v>4</v>
      </c>
      <c r="J788" s="185">
        <v>5</v>
      </c>
      <c r="L788" s="185">
        <v>2</v>
      </c>
    </row>
    <row r="789" spans="1:14">
      <c r="A789" s="186" t="s">
        <v>43</v>
      </c>
      <c r="B789" s="186" t="s">
        <v>3763</v>
      </c>
      <c r="C789" s="186" t="s">
        <v>8514</v>
      </c>
      <c r="D789" s="186" t="s">
        <v>3679</v>
      </c>
      <c r="E789" s="186" t="s">
        <v>3675</v>
      </c>
      <c r="F789" s="186" t="s">
        <v>3673</v>
      </c>
      <c r="H789" s="185">
        <v>4</v>
      </c>
      <c r="I789" s="185">
        <v>4</v>
      </c>
      <c r="J789" s="185">
        <v>3</v>
      </c>
    </row>
    <row r="790" spans="1:14">
      <c r="A790" s="186" t="s">
        <v>43</v>
      </c>
      <c r="B790" s="186" t="s">
        <v>3763</v>
      </c>
      <c r="C790" s="186" t="s">
        <v>9278</v>
      </c>
      <c r="D790" s="186" t="s">
        <v>8569</v>
      </c>
      <c r="E790" s="186" t="s">
        <v>3675</v>
      </c>
      <c r="F790" s="186" t="s">
        <v>3673</v>
      </c>
      <c r="G790" s="185">
        <v>3</v>
      </c>
    </row>
    <row r="791" spans="1:14">
      <c r="A791" s="186" t="s">
        <v>43</v>
      </c>
      <c r="B791" s="186" t="s">
        <v>3763</v>
      </c>
      <c r="C791" s="186" t="s">
        <v>9063</v>
      </c>
      <c r="D791" s="186" t="s">
        <v>9279</v>
      </c>
      <c r="E791" s="186" t="s">
        <v>3675</v>
      </c>
      <c r="F791" s="186" t="s">
        <v>3673</v>
      </c>
      <c r="H791" s="185">
        <v>1</v>
      </c>
    </row>
    <row r="792" spans="1:14">
      <c r="A792" s="186" t="s">
        <v>43</v>
      </c>
      <c r="B792" s="186" t="s">
        <v>3763</v>
      </c>
      <c r="C792" s="186" t="s">
        <v>9281</v>
      </c>
      <c r="D792" s="186" t="s">
        <v>9282</v>
      </c>
      <c r="E792" s="186" t="s">
        <v>3675</v>
      </c>
      <c r="F792" s="186" t="s">
        <v>3673</v>
      </c>
      <c r="M792" s="185">
        <v>1</v>
      </c>
    </row>
    <row r="793" spans="1:14">
      <c r="A793" s="186" t="s">
        <v>43</v>
      </c>
      <c r="B793" s="186" t="s">
        <v>3763</v>
      </c>
      <c r="C793" s="186" t="s">
        <v>9283</v>
      </c>
      <c r="D793" s="186" t="s">
        <v>3683</v>
      </c>
      <c r="E793" s="186" t="s">
        <v>3675</v>
      </c>
      <c r="F793" s="186" t="s">
        <v>3673</v>
      </c>
      <c r="L793" s="185" t="s">
        <v>3680</v>
      </c>
      <c r="N793" s="185">
        <v>2</v>
      </c>
    </row>
    <row r="794" spans="1:14">
      <c r="A794" s="186" t="s">
        <v>43</v>
      </c>
      <c r="B794" s="186" t="s">
        <v>3763</v>
      </c>
      <c r="C794" s="186" t="s">
        <v>3713</v>
      </c>
      <c r="D794" s="186" t="s">
        <v>8691</v>
      </c>
      <c r="E794" s="186" t="s">
        <v>3674</v>
      </c>
      <c r="F794" s="186" t="s">
        <v>3673</v>
      </c>
      <c r="G794" s="185">
        <v>2</v>
      </c>
    </row>
    <row r="795" spans="1:14">
      <c r="A795" s="186" t="s">
        <v>43</v>
      </c>
      <c r="B795" s="186" t="s">
        <v>3763</v>
      </c>
      <c r="C795" s="186" t="s">
        <v>9112</v>
      </c>
      <c r="D795" s="186" t="s">
        <v>8601</v>
      </c>
      <c r="E795" s="186" t="s">
        <v>3674</v>
      </c>
      <c r="F795" s="186" t="s">
        <v>3673</v>
      </c>
    </row>
    <row r="796" spans="1:14">
      <c r="A796" s="186" t="s">
        <v>43</v>
      </c>
      <c r="B796" s="186" t="s">
        <v>3763</v>
      </c>
      <c r="C796" s="186" t="s">
        <v>8807</v>
      </c>
      <c r="D796" s="186" t="s">
        <v>8695</v>
      </c>
      <c r="E796" s="186" t="s">
        <v>3674</v>
      </c>
      <c r="F796" s="186" t="s">
        <v>3673</v>
      </c>
      <c r="L796" s="185">
        <v>4</v>
      </c>
    </row>
    <row r="797" spans="1:14">
      <c r="A797" s="186" t="s">
        <v>43</v>
      </c>
      <c r="B797" s="186" t="s">
        <v>3763</v>
      </c>
      <c r="C797" s="186" t="s">
        <v>9313</v>
      </c>
      <c r="D797" s="186" t="s">
        <v>9314</v>
      </c>
      <c r="E797" s="186" t="s">
        <v>3674</v>
      </c>
      <c r="F797" s="186" t="s">
        <v>3673</v>
      </c>
      <c r="G797" s="185">
        <v>3</v>
      </c>
    </row>
    <row r="798" spans="1:14">
      <c r="A798" s="186" t="s">
        <v>43</v>
      </c>
      <c r="B798" s="186" t="s">
        <v>3763</v>
      </c>
      <c r="C798" s="186" t="s">
        <v>9071</v>
      </c>
      <c r="D798" s="186" t="s">
        <v>9284</v>
      </c>
      <c r="E798" s="186" t="s">
        <v>3674</v>
      </c>
      <c r="F798" s="186" t="s">
        <v>3673</v>
      </c>
      <c r="J798" s="185">
        <v>4</v>
      </c>
    </row>
    <row r="799" spans="1:14">
      <c r="A799" s="186" t="s">
        <v>43</v>
      </c>
      <c r="B799" s="186" t="s">
        <v>3763</v>
      </c>
      <c r="C799" s="186" t="s">
        <v>8718</v>
      </c>
      <c r="D799" s="186" t="s">
        <v>8673</v>
      </c>
      <c r="E799" s="186" t="s">
        <v>3674</v>
      </c>
      <c r="F799" s="186" t="s">
        <v>3673</v>
      </c>
      <c r="L799" s="185">
        <v>4</v>
      </c>
      <c r="M799" s="185">
        <v>4</v>
      </c>
      <c r="N799" s="185">
        <v>4</v>
      </c>
    </row>
    <row r="800" spans="1:14">
      <c r="A800" s="186" t="s">
        <v>43</v>
      </c>
      <c r="B800" s="186" t="s">
        <v>3763</v>
      </c>
      <c r="C800" s="186" t="s">
        <v>9285</v>
      </c>
      <c r="D800" s="186" t="s">
        <v>9286</v>
      </c>
      <c r="E800" s="186" t="s">
        <v>3675</v>
      </c>
      <c r="F800" s="186" t="s">
        <v>3673</v>
      </c>
      <c r="G800" s="185">
        <v>3</v>
      </c>
    </row>
    <row r="801" spans="1:14">
      <c r="A801" s="186" t="s">
        <v>43</v>
      </c>
      <c r="B801" s="186" t="s">
        <v>3763</v>
      </c>
      <c r="C801" s="186" t="s">
        <v>9287</v>
      </c>
      <c r="D801" s="186" t="s">
        <v>9288</v>
      </c>
      <c r="E801" s="186" t="s">
        <v>3675</v>
      </c>
      <c r="F801" s="186" t="s">
        <v>3673</v>
      </c>
      <c r="K801" s="185">
        <v>2</v>
      </c>
    </row>
    <row r="802" spans="1:14">
      <c r="A802" s="186" t="s">
        <v>43</v>
      </c>
      <c r="B802" s="186" t="s">
        <v>3763</v>
      </c>
      <c r="C802" s="186" t="s">
        <v>9334</v>
      </c>
      <c r="D802" s="186" t="s">
        <v>9174</v>
      </c>
      <c r="E802" s="186" t="s">
        <v>3675</v>
      </c>
      <c r="F802" s="186" t="s">
        <v>3673</v>
      </c>
      <c r="L802" s="185">
        <v>4</v>
      </c>
      <c r="N802" s="185">
        <v>4</v>
      </c>
    </row>
    <row r="803" spans="1:14">
      <c r="A803" s="186" t="s">
        <v>43</v>
      </c>
      <c r="B803" s="186" t="s">
        <v>3763</v>
      </c>
      <c r="C803" s="186" t="s">
        <v>11233</v>
      </c>
      <c r="D803" s="186" t="s">
        <v>11234</v>
      </c>
      <c r="E803" s="186" t="s">
        <v>3674</v>
      </c>
      <c r="F803" s="186" t="s">
        <v>77</v>
      </c>
    </row>
    <row r="804" spans="1:14">
      <c r="A804" s="186" t="s">
        <v>43</v>
      </c>
      <c r="B804" s="186" t="s">
        <v>3763</v>
      </c>
      <c r="C804" s="186" t="s">
        <v>11235</v>
      </c>
      <c r="D804" s="186" t="s">
        <v>8912</v>
      </c>
      <c r="E804" s="186" t="s">
        <v>3675</v>
      </c>
      <c r="F804" s="186" t="s">
        <v>77</v>
      </c>
    </row>
    <row r="805" spans="1:14">
      <c r="A805" s="186" t="s">
        <v>43</v>
      </c>
      <c r="B805" s="186" t="s">
        <v>3763</v>
      </c>
      <c r="C805" s="186" t="s">
        <v>8545</v>
      </c>
      <c r="D805" s="186" t="s">
        <v>8546</v>
      </c>
      <c r="E805" s="186" t="s">
        <v>3675</v>
      </c>
      <c r="F805" s="186" t="s">
        <v>77</v>
      </c>
    </row>
    <row r="806" spans="1:14">
      <c r="A806" s="186" t="s">
        <v>43</v>
      </c>
      <c r="B806" s="186" t="s">
        <v>3763</v>
      </c>
      <c r="C806" s="186" t="s">
        <v>9392</v>
      </c>
      <c r="D806" s="186" t="s">
        <v>8774</v>
      </c>
      <c r="E806" s="186" t="s">
        <v>3675</v>
      </c>
      <c r="F806" s="186" t="s">
        <v>77</v>
      </c>
    </row>
    <row r="807" spans="1:14">
      <c r="A807" s="186" t="s">
        <v>43</v>
      </c>
      <c r="B807" s="186" t="s">
        <v>3763</v>
      </c>
      <c r="C807" s="186" t="s">
        <v>9289</v>
      </c>
      <c r="D807" s="186" t="s">
        <v>3689</v>
      </c>
      <c r="E807" s="186" t="s">
        <v>3675</v>
      </c>
      <c r="F807" s="186" t="s">
        <v>77</v>
      </c>
    </row>
    <row r="808" spans="1:14">
      <c r="A808" s="186" t="s">
        <v>43</v>
      </c>
      <c r="B808" s="186" t="s">
        <v>3763</v>
      </c>
      <c r="C808" s="186" t="s">
        <v>9063</v>
      </c>
      <c r="D808" s="186" t="s">
        <v>8609</v>
      </c>
      <c r="E808" s="186" t="s">
        <v>3675</v>
      </c>
      <c r="F808" s="186" t="s">
        <v>77</v>
      </c>
    </row>
    <row r="809" spans="1:14">
      <c r="A809" s="186" t="s">
        <v>43</v>
      </c>
      <c r="B809" s="186" t="s">
        <v>3763</v>
      </c>
      <c r="C809" s="186" t="s">
        <v>9290</v>
      </c>
      <c r="D809" s="186" t="s">
        <v>8811</v>
      </c>
      <c r="E809" s="186" t="s">
        <v>3678</v>
      </c>
      <c r="F809" s="186" t="s">
        <v>77</v>
      </c>
    </row>
    <row r="810" spans="1:14">
      <c r="A810" s="186" t="s">
        <v>43</v>
      </c>
      <c r="B810" s="186" t="s">
        <v>3763</v>
      </c>
      <c r="C810" s="186" t="s">
        <v>8553</v>
      </c>
      <c r="D810" s="186" t="s">
        <v>8554</v>
      </c>
      <c r="E810" s="186" t="s">
        <v>3675</v>
      </c>
      <c r="F810" s="186" t="s">
        <v>77</v>
      </c>
    </row>
    <row r="811" spans="1:14">
      <c r="A811" s="186" t="s">
        <v>43</v>
      </c>
      <c r="B811" s="186" t="s">
        <v>3763</v>
      </c>
      <c r="C811" s="186" t="s">
        <v>9291</v>
      </c>
      <c r="D811" s="186" t="s">
        <v>9292</v>
      </c>
      <c r="E811" s="186" t="s">
        <v>3674</v>
      </c>
      <c r="F811" s="186" t="s">
        <v>77</v>
      </c>
    </row>
    <row r="812" spans="1:14">
      <c r="A812" s="186" t="s">
        <v>43</v>
      </c>
      <c r="B812" s="186" t="s">
        <v>3763</v>
      </c>
      <c r="C812" s="186" t="s">
        <v>8710</v>
      </c>
      <c r="D812" s="186" t="s">
        <v>8818</v>
      </c>
      <c r="E812" s="186" t="s">
        <v>3675</v>
      </c>
      <c r="F812" s="186" t="s">
        <v>77</v>
      </c>
    </row>
    <row r="813" spans="1:14">
      <c r="A813" s="186" t="s">
        <v>43</v>
      </c>
      <c r="B813" s="186" t="s">
        <v>3763</v>
      </c>
      <c r="C813" s="186" t="s">
        <v>8875</v>
      </c>
      <c r="D813" s="186" t="s">
        <v>3702</v>
      </c>
      <c r="E813" s="186" t="s">
        <v>3675</v>
      </c>
      <c r="F813" s="186" t="s">
        <v>77</v>
      </c>
    </row>
    <row r="814" spans="1:14">
      <c r="A814" s="186" t="s">
        <v>43</v>
      </c>
      <c r="B814" s="186" t="s">
        <v>3763</v>
      </c>
      <c r="C814" s="186" t="s">
        <v>11236</v>
      </c>
      <c r="D814" s="186" t="s">
        <v>3682</v>
      </c>
      <c r="E814" s="186" t="s">
        <v>3674</v>
      </c>
      <c r="F814" s="186" t="s">
        <v>77</v>
      </c>
    </row>
    <row r="815" spans="1:14">
      <c r="A815" s="186" t="s">
        <v>43</v>
      </c>
      <c r="B815" s="186" t="s">
        <v>3763</v>
      </c>
      <c r="C815" s="186" t="s">
        <v>9294</v>
      </c>
      <c r="D815" s="186" t="s">
        <v>3740</v>
      </c>
      <c r="E815" s="186" t="s">
        <v>3675</v>
      </c>
      <c r="F815" s="186" t="s">
        <v>77</v>
      </c>
    </row>
    <row r="816" spans="1:14">
      <c r="A816" s="186" t="s">
        <v>43</v>
      </c>
      <c r="B816" s="186" t="s">
        <v>3763</v>
      </c>
      <c r="C816" s="186" t="s">
        <v>8878</v>
      </c>
      <c r="D816" s="186" t="s">
        <v>8879</v>
      </c>
      <c r="E816" s="186" t="s">
        <v>3678</v>
      </c>
      <c r="F816" s="186" t="s">
        <v>77</v>
      </c>
    </row>
    <row r="817" spans="1:6">
      <c r="A817" s="186" t="s">
        <v>43</v>
      </c>
      <c r="B817" s="186" t="s">
        <v>3763</v>
      </c>
      <c r="C817" s="186" t="s">
        <v>9297</v>
      </c>
      <c r="D817" s="186" t="s">
        <v>3728</v>
      </c>
      <c r="E817" s="186" t="s">
        <v>3675</v>
      </c>
      <c r="F817" s="186" t="s">
        <v>77</v>
      </c>
    </row>
    <row r="818" spans="1:6">
      <c r="A818" s="186" t="s">
        <v>43</v>
      </c>
      <c r="B818" s="186" t="s">
        <v>3763</v>
      </c>
      <c r="C818" s="186" t="s">
        <v>11237</v>
      </c>
      <c r="D818" s="186" t="s">
        <v>11238</v>
      </c>
      <c r="E818" s="186" t="s">
        <v>3674</v>
      </c>
      <c r="F818" s="186" t="s">
        <v>77</v>
      </c>
    </row>
    <row r="819" spans="1:6">
      <c r="A819" s="186" t="s">
        <v>43</v>
      </c>
      <c r="B819" s="186" t="s">
        <v>3763</v>
      </c>
      <c r="C819" s="186" t="s">
        <v>8899</v>
      </c>
      <c r="D819" s="186" t="s">
        <v>8797</v>
      </c>
      <c r="E819" s="186" t="s">
        <v>3674</v>
      </c>
      <c r="F819" s="186" t="s">
        <v>77</v>
      </c>
    </row>
    <row r="820" spans="1:6">
      <c r="A820" s="186" t="s">
        <v>43</v>
      </c>
      <c r="B820" s="186" t="s">
        <v>3763</v>
      </c>
      <c r="C820" s="186" t="s">
        <v>8602</v>
      </c>
      <c r="D820" s="186" t="s">
        <v>3703</v>
      </c>
      <c r="E820" s="186" t="s">
        <v>3674</v>
      </c>
      <c r="F820" s="186" t="s">
        <v>77</v>
      </c>
    </row>
    <row r="821" spans="1:6">
      <c r="A821" s="186" t="s">
        <v>43</v>
      </c>
      <c r="B821" s="186" t="s">
        <v>3763</v>
      </c>
      <c r="C821" s="186" t="s">
        <v>9437</v>
      </c>
      <c r="D821" s="186" t="s">
        <v>3698</v>
      </c>
      <c r="E821" s="186" t="s">
        <v>3674</v>
      </c>
      <c r="F821" s="186" t="s">
        <v>77</v>
      </c>
    </row>
    <row r="822" spans="1:6">
      <c r="A822" s="186" t="s">
        <v>43</v>
      </c>
      <c r="B822" s="186" t="s">
        <v>3763</v>
      </c>
      <c r="C822" s="186" t="s">
        <v>8663</v>
      </c>
      <c r="D822" s="186" t="s">
        <v>8783</v>
      </c>
      <c r="E822" s="186" t="s">
        <v>3675</v>
      </c>
      <c r="F822" s="186" t="s">
        <v>77</v>
      </c>
    </row>
    <row r="823" spans="1:6">
      <c r="A823" s="186" t="s">
        <v>43</v>
      </c>
      <c r="B823" s="186" t="s">
        <v>3763</v>
      </c>
      <c r="C823" s="186" t="s">
        <v>11239</v>
      </c>
      <c r="D823" s="186" t="s">
        <v>3759</v>
      </c>
      <c r="E823" s="186" t="s">
        <v>3678</v>
      </c>
      <c r="F823" s="186" t="s">
        <v>77</v>
      </c>
    </row>
    <row r="824" spans="1:6">
      <c r="A824" s="186" t="s">
        <v>43</v>
      </c>
      <c r="B824" s="186" t="s">
        <v>3763</v>
      </c>
      <c r="C824" s="186" t="s">
        <v>9624</v>
      </c>
      <c r="D824" s="186" t="s">
        <v>8552</v>
      </c>
      <c r="E824" s="186" t="s">
        <v>3674</v>
      </c>
      <c r="F824" s="186" t="s">
        <v>77</v>
      </c>
    </row>
    <row r="825" spans="1:6">
      <c r="A825" s="186" t="s">
        <v>43</v>
      </c>
      <c r="B825" s="186" t="s">
        <v>3763</v>
      </c>
      <c r="C825" s="186" t="s">
        <v>11240</v>
      </c>
      <c r="D825" s="186" t="s">
        <v>3689</v>
      </c>
      <c r="E825" s="186" t="s">
        <v>3678</v>
      </c>
      <c r="F825" s="186" t="s">
        <v>77</v>
      </c>
    </row>
    <row r="826" spans="1:6">
      <c r="A826" s="186" t="s">
        <v>43</v>
      </c>
      <c r="B826" s="186" t="s">
        <v>3763</v>
      </c>
      <c r="C826" s="186" t="s">
        <v>9299</v>
      </c>
      <c r="D826" s="186" t="s">
        <v>3751</v>
      </c>
      <c r="E826" s="186" t="s">
        <v>3675</v>
      </c>
      <c r="F826" s="186" t="s">
        <v>77</v>
      </c>
    </row>
    <row r="827" spans="1:6">
      <c r="A827" s="186" t="s">
        <v>43</v>
      </c>
      <c r="B827" s="186" t="s">
        <v>3763</v>
      </c>
      <c r="C827" s="186" t="s">
        <v>11241</v>
      </c>
      <c r="D827" s="186" t="s">
        <v>11242</v>
      </c>
      <c r="E827" s="186" t="s">
        <v>3678</v>
      </c>
      <c r="F827" s="186" t="s">
        <v>77</v>
      </c>
    </row>
    <row r="828" spans="1:6">
      <c r="A828" s="186" t="s">
        <v>43</v>
      </c>
      <c r="B828" s="186" t="s">
        <v>3763</v>
      </c>
      <c r="C828" s="186" t="s">
        <v>11185</v>
      </c>
      <c r="D828" s="186" t="s">
        <v>11186</v>
      </c>
      <c r="E828" s="186" t="s">
        <v>3678</v>
      </c>
      <c r="F828" s="186" t="s">
        <v>77</v>
      </c>
    </row>
    <row r="829" spans="1:6">
      <c r="A829" s="186" t="s">
        <v>43</v>
      </c>
      <c r="B829" s="186" t="s">
        <v>3763</v>
      </c>
      <c r="C829" s="186" t="s">
        <v>9300</v>
      </c>
      <c r="D829" s="186" t="s">
        <v>9301</v>
      </c>
      <c r="E829" s="186" t="s">
        <v>3675</v>
      </c>
      <c r="F829" s="186" t="s">
        <v>77</v>
      </c>
    </row>
    <row r="830" spans="1:6">
      <c r="A830" s="186" t="s">
        <v>43</v>
      </c>
      <c r="B830" s="186" t="s">
        <v>3763</v>
      </c>
      <c r="C830" s="186" t="s">
        <v>9144</v>
      </c>
      <c r="D830" s="186" t="s">
        <v>8583</v>
      </c>
      <c r="E830" s="186" t="s">
        <v>3674</v>
      </c>
      <c r="F830" s="186" t="s">
        <v>77</v>
      </c>
    </row>
    <row r="831" spans="1:6">
      <c r="A831" s="186" t="s">
        <v>43</v>
      </c>
      <c r="B831" s="186" t="s">
        <v>3763</v>
      </c>
      <c r="C831" s="186" t="s">
        <v>3671</v>
      </c>
      <c r="D831" s="186" t="s">
        <v>11243</v>
      </c>
      <c r="E831" s="186" t="s">
        <v>3674</v>
      </c>
      <c r="F831" s="186" t="s">
        <v>77</v>
      </c>
    </row>
    <row r="832" spans="1:6">
      <c r="A832" s="186" t="s">
        <v>43</v>
      </c>
      <c r="B832" s="186" t="s">
        <v>3763</v>
      </c>
      <c r="C832" s="186" t="s">
        <v>9302</v>
      </c>
      <c r="D832" s="186" t="s">
        <v>8717</v>
      </c>
      <c r="E832" s="186" t="s">
        <v>3675</v>
      </c>
      <c r="F832" s="186" t="s">
        <v>77</v>
      </c>
    </row>
    <row r="833" spans="1:14">
      <c r="A833" s="186" t="s">
        <v>43</v>
      </c>
      <c r="B833" s="186" t="s">
        <v>3763</v>
      </c>
      <c r="C833" s="186" t="s">
        <v>8570</v>
      </c>
      <c r="D833" s="186" t="s">
        <v>8624</v>
      </c>
      <c r="E833" s="186" t="s">
        <v>3674</v>
      </c>
      <c r="F833" s="186" t="s">
        <v>77</v>
      </c>
    </row>
    <row r="834" spans="1:14">
      <c r="A834" s="186" t="s">
        <v>43</v>
      </c>
      <c r="B834" s="186" t="s">
        <v>3737</v>
      </c>
      <c r="C834" s="186" t="s">
        <v>11244</v>
      </c>
      <c r="D834" s="186" t="s">
        <v>8901</v>
      </c>
      <c r="E834" s="186" t="s">
        <v>3675</v>
      </c>
      <c r="F834" s="186" t="s">
        <v>3673</v>
      </c>
      <c r="L834" s="185">
        <v>1</v>
      </c>
      <c r="M834" s="185">
        <v>1</v>
      </c>
    </row>
    <row r="835" spans="1:14">
      <c r="A835" s="186" t="s">
        <v>43</v>
      </c>
      <c r="B835" s="186" t="s">
        <v>3737</v>
      </c>
      <c r="C835" s="186" t="s">
        <v>9304</v>
      </c>
      <c r="D835" s="186" t="s">
        <v>9305</v>
      </c>
      <c r="E835" s="186" t="s">
        <v>3675</v>
      </c>
      <c r="F835" s="186" t="s">
        <v>3673</v>
      </c>
      <c r="I835" s="185">
        <v>1</v>
      </c>
      <c r="J835" s="185">
        <v>3</v>
      </c>
      <c r="K835" s="185">
        <v>2</v>
      </c>
    </row>
    <row r="836" spans="1:14">
      <c r="A836" s="186" t="s">
        <v>43</v>
      </c>
      <c r="B836" s="186" t="s">
        <v>3737</v>
      </c>
      <c r="C836" s="186" t="s">
        <v>11245</v>
      </c>
      <c r="D836" s="186" t="s">
        <v>8540</v>
      </c>
      <c r="E836" s="186" t="s">
        <v>3675</v>
      </c>
      <c r="F836" s="186" t="s">
        <v>3673</v>
      </c>
      <c r="H836" s="185">
        <v>4</v>
      </c>
      <c r="I836" s="185">
        <v>3</v>
      </c>
      <c r="J836" s="185">
        <v>2</v>
      </c>
      <c r="K836" s="185">
        <v>4</v>
      </c>
      <c r="L836" s="185">
        <v>4</v>
      </c>
    </row>
    <row r="837" spans="1:14">
      <c r="A837" s="186" t="s">
        <v>43</v>
      </c>
      <c r="B837" s="186" t="s">
        <v>3737</v>
      </c>
      <c r="C837" s="186" t="s">
        <v>9306</v>
      </c>
      <c r="D837" s="186" t="s">
        <v>3764</v>
      </c>
      <c r="E837" s="186" t="s">
        <v>3675</v>
      </c>
      <c r="F837" s="186" t="s">
        <v>3673</v>
      </c>
      <c r="H837" s="185">
        <v>4</v>
      </c>
      <c r="J837" s="185">
        <v>3</v>
      </c>
      <c r="L837" s="185" t="s">
        <v>3774</v>
      </c>
      <c r="N837" s="185" t="s">
        <v>3774</v>
      </c>
    </row>
    <row r="838" spans="1:14">
      <c r="A838" s="186" t="s">
        <v>43</v>
      </c>
      <c r="B838" s="186" t="s">
        <v>3737</v>
      </c>
      <c r="C838" s="186" t="s">
        <v>9307</v>
      </c>
      <c r="D838" s="186" t="s">
        <v>8761</v>
      </c>
      <c r="E838" s="186" t="s">
        <v>3675</v>
      </c>
      <c r="F838" s="186" t="s">
        <v>3673</v>
      </c>
      <c r="G838" s="185">
        <v>4</v>
      </c>
      <c r="H838" s="185">
        <v>4</v>
      </c>
      <c r="J838" s="185">
        <v>5</v>
      </c>
    </row>
    <row r="839" spans="1:14">
      <c r="A839" s="186" t="s">
        <v>43</v>
      </c>
      <c r="B839" s="186" t="s">
        <v>3737</v>
      </c>
      <c r="C839" s="186" t="s">
        <v>9308</v>
      </c>
      <c r="D839" s="186" t="s">
        <v>9309</v>
      </c>
      <c r="E839" s="186" t="s">
        <v>3675</v>
      </c>
      <c r="F839" s="186" t="s">
        <v>3673</v>
      </c>
      <c r="G839" s="185" t="s">
        <v>3680</v>
      </c>
      <c r="H839" s="185">
        <v>4</v>
      </c>
      <c r="L839" s="185">
        <v>4</v>
      </c>
    </row>
    <row r="840" spans="1:14">
      <c r="A840" s="186" t="s">
        <v>43</v>
      </c>
      <c r="B840" s="186" t="s">
        <v>3737</v>
      </c>
      <c r="C840" s="186" t="s">
        <v>8513</v>
      </c>
      <c r="D840" s="186" t="s">
        <v>8637</v>
      </c>
      <c r="E840" s="186" t="s">
        <v>3674</v>
      </c>
      <c r="F840" s="186" t="s">
        <v>3673</v>
      </c>
      <c r="G840" s="185">
        <v>4</v>
      </c>
      <c r="H840" s="185">
        <v>4</v>
      </c>
    </row>
    <row r="841" spans="1:14">
      <c r="A841" s="186" t="s">
        <v>43</v>
      </c>
      <c r="B841" s="186" t="s">
        <v>3737</v>
      </c>
      <c r="C841" s="186" t="s">
        <v>8936</v>
      </c>
      <c r="D841" s="186" t="s">
        <v>3677</v>
      </c>
      <c r="E841" s="186" t="s">
        <v>3674</v>
      </c>
      <c r="F841" s="186" t="s">
        <v>3673</v>
      </c>
      <c r="G841" s="185">
        <v>3</v>
      </c>
    </row>
    <row r="842" spans="1:14">
      <c r="A842" s="186" t="s">
        <v>43</v>
      </c>
      <c r="B842" s="186" t="s">
        <v>3737</v>
      </c>
      <c r="C842" s="186" t="s">
        <v>8853</v>
      </c>
      <c r="D842" s="186" t="s">
        <v>8854</v>
      </c>
      <c r="E842" s="186" t="s">
        <v>3674</v>
      </c>
      <c r="F842" s="186" t="s">
        <v>3673</v>
      </c>
      <c r="L842" s="185">
        <v>4</v>
      </c>
    </row>
    <row r="843" spans="1:14">
      <c r="A843" s="186" t="s">
        <v>43</v>
      </c>
      <c r="B843" s="186" t="s">
        <v>3737</v>
      </c>
      <c r="C843" s="186" t="s">
        <v>9214</v>
      </c>
      <c r="D843" s="186" t="s">
        <v>8756</v>
      </c>
      <c r="E843" s="186" t="s">
        <v>3675</v>
      </c>
      <c r="F843" s="186" t="s">
        <v>3673</v>
      </c>
      <c r="H843" s="185">
        <v>4</v>
      </c>
      <c r="I843" s="185">
        <v>4</v>
      </c>
      <c r="J843" s="185">
        <v>4</v>
      </c>
      <c r="L843" s="185" t="s">
        <v>3701</v>
      </c>
      <c r="M843" s="185" t="s">
        <v>3701</v>
      </c>
      <c r="N843" s="185">
        <v>4</v>
      </c>
    </row>
    <row r="844" spans="1:14">
      <c r="A844" s="186" t="s">
        <v>43</v>
      </c>
      <c r="B844" s="186" t="s">
        <v>3737</v>
      </c>
      <c r="C844" s="186" t="s">
        <v>9310</v>
      </c>
      <c r="D844" s="186" t="s">
        <v>3685</v>
      </c>
      <c r="E844" s="186" t="s">
        <v>3675</v>
      </c>
      <c r="F844" s="186" t="s">
        <v>3673</v>
      </c>
      <c r="M844" s="185">
        <v>3</v>
      </c>
      <c r="N844" s="185">
        <v>1</v>
      </c>
    </row>
    <row r="845" spans="1:14">
      <c r="A845" s="186" t="s">
        <v>43</v>
      </c>
      <c r="B845" s="186" t="s">
        <v>3737</v>
      </c>
      <c r="C845" s="186" t="s">
        <v>9312</v>
      </c>
      <c r="D845" s="186" t="s">
        <v>9008</v>
      </c>
      <c r="E845" s="186" t="s">
        <v>3675</v>
      </c>
      <c r="F845" s="186" t="s">
        <v>3673</v>
      </c>
      <c r="I845" s="185">
        <v>4</v>
      </c>
      <c r="J845" s="185" t="s">
        <v>3774</v>
      </c>
    </row>
    <row r="846" spans="1:14">
      <c r="A846" s="186" t="s">
        <v>43</v>
      </c>
      <c r="B846" s="186" t="s">
        <v>3737</v>
      </c>
      <c r="C846" s="186" t="s">
        <v>9238</v>
      </c>
      <c r="D846" s="186" t="s">
        <v>8717</v>
      </c>
      <c r="E846" s="186" t="s">
        <v>3675</v>
      </c>
      <c r="F846" s="186" t="s">
        <v>3673</v>
      </c>
      <c r="H846" s="185">
        <v>5</v>
      </c>
      <c r="I846" s="185">
        <v>5</v>
      </c>
    </row>
    <row r="847" spans="1:14">
      <c r="A847" s="186" t="s">
        <v>43</v>
      </c>
      <c r="B847" s="186" t="s">
        <v>3737</v>
      </c>
      <c r="C847" s="186" t="s">
        <v>8763</v>
      </c>
      <c r="D847" s="186" t="s">
        <v>8764</v>
      </c>
      <c r="E847" s="186" t="s">
        <v>3674</v>
      </c>
      <c r="F847" s="186" t="s">
        <v>3673</v>
      </c>
      <c r="H847" s="185">
        <v>2</v>
      </c>
    </row>
    <row r="848" spans="1:14">
      <c r="A848" s="186" t="s">
        <v>43</v>
      </c>
      <c r="B848" s="186" t="s">
        <v>3737</v>
      </c>
      <c r="C848" s="186" t="s">
        <v>9315</v>
      </c>
      <c r="D848" s="186" t="s">
        <v>8533</v>
      </c>
      <c r="E848" s="186" t="s">
        <v>3675</v>
      </c>
      <c r="F848" s="186" t="s">
        <v>3673</v>
      </c>
      <c r="H848" s="185" t="s">
        <v>3736</v>
      </c>
    </row>
    <row r="849" spans="1:14">
      <c r="A849" s="186" t="s">
        <v>43</v>
      </c>
      <c r="B849" s="186" t="s">
        <v>3737</v>
      </c>
      <c r="C849" s="186" t="s">
        <v>9198</v>
      </c>
      <c r="D849" s="186" t="s">
        <v>8631</v>
      </c>
      <c r="E849" s="186" t="s">
        <v>3675</v>
      </c>
      <c r="F849" s="186" t="s">
        <v>3673</v>
      </c>
      <c r="K849" s="185" t="s">
        <v>3736</v>
      </c>
    </row>
    <row r="850" spans="1:14">
      <c r="A850" s="186" t="s">
        <v>43</v>
      </c>
      <c r="B850" s="186" t="s">
        <v>3737</v>
      </c>
      <c r="C850" s="186" t="s">
        <v>9316</v>
      </c>
      <c r="D850" s="186" t="s">
        <v>8624</v>
      </c>
      <c r="E850" s="186" t="s">
        <v>3675</v>
      </c>
      <c r="F850" s="186" t="s">
        <v>3673</v>
      </c>
      <c r="L850" s="185" t="s">
        <v>3701</v>
      </c>
    </row>
    <row r="851" spans="1:14">
      <c r="A851" s="186" t="s">
        <v>43</v>
      </c>
      <c r="B851" s="186" t="s">
        <v>3737</v>
      </c>
      <c r="C851" s="186" t="s">
        <v>9317</v>
      </c>
      <c r="D851" s="186" t="s">
        <v>3727</v>
      </c>
      <c r="E851" s="186" t="s">
        <v>3674</v>
      </c>
      <c r="F851" s="186" t="s">
        <v>3673</v>
      </c>
      <c r="N851" s="185">
        <v>4</v>
      </c>
    </row>
    <row r="852" spans="1:14">
      <c r="A852" s="186" t="s">
        <v>43</v>
      </c>
      <c r="B852" s="186" t="s">
        <v>3737</v>
      </c>
      <c r="C852" s="186" t="s">
        <v>9318</v>
      </c>
      <c r="D852" s="186" t="s">
        <v>8638</v>
      </c>
      <c r="E852" s="186" t="s">
        <v>3675</v>
      </c>
      <c r="F852" s="186" t="s">
        <v>3673</v>
      </c>
      <c r="H852" s="185">
        <v>4</v>
      </c>
      <c r="I852" s="185" t="s">
        <v>3680</v>
      </c>
      <c r="L852" s="185">
        <v>3</v>
      </c>
      <c r="N852" s="185">
        <v>3</v>
      </c>
    </row>
    <row r="853" spans="1:14">
      <c r="A853" s="186" t="s">
        <v>43</v>
      </c>
      <c r="B853" s="186" t="s">
        <v>3737</v>
      </c>
      <c r="C853" s="186" t="s">
        <v>9170</v>
      </c>
      <c r="D853" s="186" t="s">
        <v>8533</v>
      </c>
      <c r="E853" s="186" t="s">
        <v>3674</v>
      </c>
      <c r="F853" s="186" t="s">
        <v>77</v>
      </c>
    </row>
    <row r="854" spans="1:14">
      <c r="A854" s="186" t="s">
        <v>43</v>
      </c>
      <c r="B854" s="186" t="s">
        <v>3737</v>
      </c>
      <c r="C854" s="186" t="s">
        <v>9320</v>
      </c>
      <c r="D854" s="186" t="s">
        <v>8945</v>
      </c>
      <c r="E854" s="186" t="s">
        <v>3674</v>
      </c>
      <c r="F854" s="186" t="s">
        <v>77</v>
      </c>
    </row>
    <row r="855" spans="1:14">
      <c r="A855" s="186" t="s">
        <v>43</v>
      </c>
      <c r="B855" s="186" t="s">
        <v>3737</v>
      </c>
      <c r="C855" s="186" t="s">
        <v>9393</v>
      </c>
      <c r="D855" s="186" t="s">
        <v>8569</v>
      </c>
      <c r="E855" s="186" t="s">
        <v>3675</v>
      </c>
      <c r="F855" s="186" t="s">
        <v>77</v>
      </c>
    </row>
    <row r="856" spans="1:14">
      <c r="A856" s="186" t="s">
        <v>43</v>
      </c>
      <c r="B856" s="186" t="s">
        <v>3737</v>
      </c>
      <c r="C856" s="186" t="s">
        <v>3739</v>
      </c>
      <c r="D856" s="186" t="s">
        <v>8912</v>
      </c>
      <c r="E856" s="186" t="s">
        <v>3675</v>
      </c>
      <c r="F856" s="186" t="s">
        <v>77</v>
      </c>
    </row>
    <row r="857" spans="1:14">
      <c r="A857" s="186" t="s">
        <v>43</v>
      </c>
      <c r="B857" s="186" t="s">
        <v>3737</v>
      </c>
      <c r="C857" s="186" t="s">
        <v>9127</v>
      </c>
      <c r="D857" s="186" t="s">
        <v>3676</v>
      </c>
      <c r="E857" s="186" t="s">
        <v>3675</v>
      </c>
      <c r="F857" s="186" t="s">
        <v>77</v>
      </c>
    </row>
    <row r="858" spans="1:14">
      <c r="A858" s="186" t="s">
        <v>43</v>
      </c>
      <c r="B858" s="186" t="s">
        <v>3737</v>
      </c>
      <c r="C858" s="186" t="s">
        <v>11246</v>
      </c>
      <c r="D858" s="186" t="s">
        <v>9176</v>
      </c>
      <c r="E858" s="186" t="s">
        <v>3678</v>
      </c>
      <c r="F858" s="186" t="s">
        <v>77</v>
      </c>
    </row>
    <row r="859" spans="1:14">
      <c r="A859" s="186" t="s">
        <v>43</v>
      </c>
      <c r="B859" s="186" t="s">
        <v>3737</v>
      </c>
      <c r="C859" s="186" t="s">
        <v>11247</v>
      </c>
      <c r="D859" s="186" t="s">
        <v>8839</v>
      </c>
      <c r="E859" s="186" t="s">
        <v>3678</v>
      </c>
      <c r="F859" s="186" t="s">
        <v>77</v>
      </c>
    </row>
    <row r="860" spans="1:14">
      <c r="A860" s="186" t="s">
        <v>43</v>
      </c>
      <c r="B860" s="186" t="s">
        <v>3737</v>
      </c>
      <c r="C860" s="186" t="s">
        <v>9321</v>
      </c>
      <c r="D860" s="186" t="s">
        <v>3686</v>
      </c>
      <c r="E860" s="186" t="s">
        <v>3678</v>
      </c>
      <c r="F860" s="186" t="s">
        <v>77</v>
      </c>
    </row>
    <row r="861" spans="1:14">
      <c r="A861" s="186" t="s">
        <v>43</v>
      </c>
      <c r="B861" s="186" t="s">
        <v>3737</v>
      </c>
      <c r="C861" s="186" t="s">
        <v>11248</v>
      </c>
      <c r="D861" s="186" t="s">
        <v>9322</v>
      </c>
      <c r="E861" s="186" t="s">
        <v>3675</v>
      </c>
      <c r="F861" s="186" t="s">
        <v>77</v>
      </c>
    </row>
    <row r="862" spans="1:14">
      <c r="A862" s="186" t="s">
        <v>43</v>
      </c>
      <c r="B862" s="186" t="s">
        <v>3737</v>
      </c>
      <c r="C862" s="186" t="s">
        <v>11249</v>
      </c>
      <c r="D862" s="186" t="s">
        <v>8818</v>
      </c>
      <c r="E862" s="186" t="s">
        <v>3678</v>
      </c>
      <c r="F862" s="186" t="s">
        <v>77</v>
      </c>
    </row>
    <row r="863" spans="1:14">
      <c r="A863" s="186" t="s">
        <v>43</v>
      </c>
      <c r="B863" s="186" t="s">
        <v>3737</v>
      </c>
      <c r="C863" s="186" t="s">
        <v>8649</v>
      </c>
      <c r="D863" s="186" t="s">
        <v>9000</v>
      </c>
      <c r="E863" s="186" t="s">
        <v>3674</v>
      </c>
      <c r="F863" s="186" t="s">
        <v>77</v>
      </c>
    </row>
    <row r="864" spans="1:14">
      <c r="A864" s="186" t="s">
        <v>43</v>
      </c>
      <c r="B864" s="186" t="s">
        <v>3737</v>
      </c>
      <c r="C864" s="186" t="s">
        <v>9179</v>
      </c>
      <c r="D864" s="186" t="s">
        <v>9180</v>
      </c>
      <c r="E864" s="186" t="s">
        <v>3675</v>
      </c>
      <c r="F864" s="186" t="s">
        <v>77</v>
      </c>
    </row>
    <row r="865" spans="1:6">
      <c r="A865" s="186" t="s">
        <v>43</v>
      </c>
      <c r="B865" s="186" t="s">
        <v>3737</v>
      </c>
      <c r="C865" s="186" t="s">
        <v>11250</v>
      </c>
      <c r="D865" s="186" t="s">
        <v>8788</v>
      </c>
      <c r="E865" s="186" t="s">
        <v>3674</v>
      </c>
      <c r="F865" s="186" t="s">
        <v>77</v>
      </c>
    </row>
    <row r="866" spans="1:6">
      <c r="A866" s="186" t="s">
        <v>43</v>
      </c>
      <c r="B866" s="186" t="s">
        <v>3737</v>
      </c>
      <c r="C866" s="186" t="s">
        <v>9325</v>
      </c>
      <c r="D866" s="186" t="s">
        <v>8624</v>
      </c>
      <c r="E866" s="186" t="s">
        <v>3675</v>
      </c>
      <c r="F866" s="186" t="s">
        <v>77</v>
      </c>
    </row>
    <row r="867" spans="1:6">
      <c r="A867" s="186" t="s">
        <v>43</v>
      </c>
      <c r="B867" s="186" t="s">
        <v>3737</v>
      </c>
      <c r="C867" s="186" t="s">
        <v>11251</v>
      </c>
      <c r="D867" s="186" t="s">
        <v>3702</v>
      </c>
      <c r="E867" s="186" t="s">
        <v>3675</v>
      </c>
      <c r="F867" s="186" t="s">
        <v>77</v>
      </c>
    </row>
    <row r="868" spans="1:6">
      <c r="A868" s="186" t="s">
        <v>43</v>
      </c>
      <c r="B868" s="186" t="s">
        <v>3737</v>
      </c>
      <c r="C868" s="186" t="s">
        <v>9327</v>
      </c>
      <c r="D868" s="186" t="s">
        <v>9311</v>
      </c>
      <c r="E868" s="186" t="s">
        <v>3675</v>
      </c>
      <c r="F868" s="186" t="s">
        <v>77</v>
      </c>
    </row>
    <row r="869" spans="1:6">
      <c r="A869" s="186" t="s">
        <v>43</v>
      </c>
      <c r="B869" s="186" t="s">
        <v>3737</v>
      </c>
      <c r="C869" s="186" t="s">
        <v>9328</v>
      </c>
      <c r="D869" s="186" t="s">
        <v>8956</v>
      </c>
      <c r="E869" s="186" t="s">
        <v>3674</v>
      </c>
      <c r="F869" s="186" t="s">
        <v>77</v>
      </c>
    </row>
    <row r="870" spans="1:6">
      <c r="A870" s="186" t="s">
        <v>43</v>
      </c>
      <c r="B870" s="186" t="s">
        <v>3737</v>
      </c>
      <c r="C870" s="186" t="s">
        <v>9660</v>
      </c>
      <c r="D870" s="186" t="s">
        <v>9651</v>
      </c>
      <c r="E870" s="186" t="s">
        <v>3674</v>
      </c>
      <c r="F870" s="186" t="s">
        <v>77</v>
      </c>
    </row>
    <row r="871" spans="1:6">
      <c r="A871" s="186" t="s">
        <v>43</v>
      </c>
      <c r="B871" s="186" t="s">
        <v>3737</v>
      </c>
      <c r="C871" s="186" t="s">
        <v>11252</v>
      </c>
      <c r="D871" s="186" t="s">
        <v>8543</v>
      </c>
      <c r="E871" s="186" t="s">
        <v>3674</v>
      </c>
      <c r="F871" s="186" t="s">
        <v>77</v>
      </c>
    </row>
    <row r="872" spans="1:6">
      <c r="A872" s="186" t="s">
        <v>43</v>
      </c>
      <c r="B872" s="186" t="s">
        <v>3737</v>
      </c>
      <c r="C872" s="186" t="s">
        <v>9010</v>
      </c>
      <c r="D872" s="186" t="s">
        <v>3689</v>
      </c>
      <c r="E872" s="186" t="s">
        <v>3675</v>
      </c>
      <c r="F872" s="186" t="s">
        <v>77</v>
      </c>
    </row>
    <row r="873" spans="1:6">
      <c r="A873" s="186" t="s">
        <v>43</v>
      </c>
      <c r="B873" s="186" t="s">
        <v>3737</v>
      </c>
      <c r="C873" s="186" t="s">
        <v>9436</v>
      </c>
      <c r="D873" s="186" t="s">
        <v>3702</v>
      </c>
      <c r="E873" s="186" t="s">
        <v>3675</v>
      </c>
      <c r="F873" s="186" t="s">
        <v>77</v>
      </c>
    </row>
    <row r="874" spans="1:6">
      <c r="A874" s="186" t="s">
        <v>43</v>
      </c>
      <c r="B874" s="186" t="s">
        <v>3737</v>
      </c>
      <c r="C874" s="186" t="s">
        <v>11253</v>
      </c>
      <c r="D874" s="186" t="s">
        <v>8693</v>
      </c>
      <c r="E874" s="186" t="s">
        <v>3674</v>
      </c>
      <c r="F874" s="186" t="s">
        <v>77</v>
      </c>
    </row>
    <row r="875" spans="1:6">
      <c r="A875" s="186" t="s">
        <v>43</v>
      </c>
      <c r="B875" s="186" t="s">
        <v>3737</v>
      </c>
      <c r="C875" s="186" t="s">
        <v>11254</v>
      </c>
      <c r="D875" s="186" t="s">
        <v>3703</v>
      </c>
      <c r="E875" s="186" t="s">
        <v>3675</v>
      </c>
      <c r="F875" s="186" t="s">
        <v>77</v>
      </c>
    </row>
    <row r="876" spans="1:6">
      <c r="A876" s="186" t="s">
        <v>43</v>
      </c>
      <c r="B876" s="186" t="s">
        <v>3737</v>
      </c>
      <c r="C876" s="186" t="s">
        <v>8944</v>
      </c>
      <c r="D876" s="186" t="s">
        <v>3779</v>
      </c>
      <c r="E876" s="186" t="s">
        <v>3678</v>
      </c>
      <c r="F876" s="186" t="s">
        <v>77</v>
      </c>
    </row>
    <row r="877" spans="1:6">
      <c r="A877" s="186" t="s">
        <v>43</v>
      </c>
      <c r="B877" s="186" t="s">
        <v>3737</v>
      </c>
      <c r="C877" s="186" t="s">
        <v>9329</v>
      </c>
      <c r="D877" s="186" t="s">
        <v>3699</v>
      </c>
      <c r="E877" s="186" t="s">
        <v>3675</v>
      </c>
      <c r="F877" s="186" t="s">
        <v>77</v>
      </c>
    </row>
    <row r="878" spans="1:6">
      <c r="A878" s="186" t="s">
        <v>43</v>
      </c>
      <c r="B878" s="186" t="s">
        <v>3737</v>
      </c>
      <c r="C878" s="186" t="s">
        <v>9330</v>
      </c>
      <c r="D878" s="186" t="s">
        <v>9331</v>
      </c>
      <c r="E878" s="186" t="s">
        <v>3674</v>
      </c>
      <c r="F878" s="186" t="s">
        <v>77</v>
      </c>
    </row>
    <row r="879" spans="1:6">
      <c r="A879" s="186" t="s">
        <v>43</v>
      </c>
      <c r="B879" s="186" t="s">
        <v>3737</v>
      </c>
      <c r="C879" s="186" t="s">
        <v>11255</v>
      </c>
      <c r="D879" s="186" t="s">
        <v>11256</v>
      </c>
      <c r="E879" s="186" t="s">
        <v>3674</v>
      </c>
      <c r="F879" s="186" t="s">
        <v>77</v>
      </c>
    </row>
    <row r="880" spans="1:6">
      <c r="A880" s="186" t="s">
        <v>43</v>
      </c>
      <c r="B880" s="186" t="s">
        <v>3737</v>
      </c>
      <c r="C880" s="186" t="s">
        <v>11257</v>
      </c>
      <c r="D880" s="186" t="s">
        <v>8696</v>
      </c>
      <c r="E880" s="186" t="s">
        <v>3674</v>
      </c>
      <c r="F880" s="186" t="s">
        <v>77</v>
      </c>
    </row>
    <row r="881" spans="1:14">
      <c r="A881" s="186" t="s">
        <v>43</v>
      </c>
      <c r="B881" s="186" t="s">
        <v>3737</v>
      </c>
      <c r="C881" s="186" t="s">
        <v>3671</v>
      </c>
      <c r="D881" s="186" t="s">
        <v>8788</v>
      </c>
      <c r="E881" s="186" t="s">
        <v>3675</v>
      </c>
      <c r="F881" s="186" t="s">
        <v>77</v>
      </c>
    </row>
    <row r="882" spans="1:14">
      <c r="A882" s="186" t="s">
        <v>43</v>
      </c>
      <c r="B882" s="186" t="s">
        <v>3737</v>
      </c>
      <c r="C882" s="186" t="s">
        <v>9332</v>
      </c>
      <c r="D882" s="186" t="s">
        <v>3769</v>
      </c>
      <c r="E882" s="186" t="s">
        <v>3674</v>
      </c>
      <c r="F882" s="186" t="s">
        <v>77</v>
      </c>
    </row>
    <row r="883" spans="1:14">
      <c r="A883" s="186" t="s">
        <v>43</v>
      </c>
      <c r="B883" s="186" t="s">
        <v>3766</v>
      </c>
      <c r="C883" s="186" t="s">
        <v>8541</v>
      </c>
      <c r="D883" s="186" t="s">
        <v>11258</v>
      </c>
      <c r="E883" s="186" t="s">
        <v>3674</v>
      </c>
      <c r="F883" s="186" t="s">
        <v>3673</v>
      </c>
      <c r="N883" s="185">
        <v>3</v>
      </c>
    </row>
    <row r="884" spans="1:14">
      <c r="A884" s="186" t="s">
        <v>43</v>
      </c>
      <c r="B884" s="186" t="s">
        <v>3766</v>
      </c>
      <c r="C884" s="186" t="s">
        <v>9333</v>
      </c>
      <c r="D884" s="186" t="s">
        <v>9334</v>
      </c>
      <c r="E884" s="186" t="s">
        <v>3675</v>
      </c>
      <c r="F884" s="186" t="s">
        <v>3673</v>
      </c>
      <c r="G884" s="185">
        <v>1</v>
      </c>
      <c r="H884" s="185">
        <v>4</v>
      </c>
    </row>
    <row r="885" spans="1:14">
      <c r="A885" s="186" t="s">
        <v>43</v>
      </c>
      <c r="B885" s="186" t="s">
        <v>3766</v>
      </c>
      <c r="C885" s="186" t="s">
        <v>11259</v>
      </c>
      <c r="D885" s="186" t="s">
        <v>3690</v>
      </c>
      <c r="E885" s="186" t="s">
        <v>3675</v>
      </c>
      <c r="F885" s="186" t="s">
        <v>3673</v>
      </c>
      <c r="H885" s="185">
        <v>4</v>
      </c>
      <c r="I885" s="185">
        <v>3</v>
      </c>
      <c r="J885" s="185">
        <v>3</v>
      </c>
      <c r="K885" s="185">
        <v>4</v>
      </c>
      <c r="L885" s="185">
        <v>4</v>
      </c>
    </row>
    <row r="886" spans="1:14">
      <c r="A886" s="186" t="s">
        <v>43</v>
      </c>
      <c r="B886" s="186" t="s">
        <v>3766</v>
      </c>
      <c r="C886" s="186" t="s">
        <v>9103</v>
      </c>
      <c r="D886" s="186" t="s">
        <v>9104</v>
      </c>
      <c r="E886" s="186" t="s">
        <v>3675</v>
      </c>
      <c r="F886" s="186" t="s">
        <v>3673</v>
      </c>
      <c r="G886" s="185">
        <v>3</v>
      </c>
      <c r="H886" s="185">
        <v>4</v>
      </c>
      <c r="I886" s="185">
        <v>5</v>
      </c>
    </row>
    <row r="887" spans="1:14">
      <c r="A887" s="186" t="s">
        <v>43</v>
      </c>
      <c r="B887" s="186" t="s">
        <v>3766</v>
      </c>
      <c r="C887" s="186" t="s">
        <v>9059</v>
      </c>
      <c r="D887" s="186" t="s">
        <v>3761</v>
      </c>
      <c r="E887" s="186" t="s">
        <v>3674</v>
      </c>
      <c r="F887" s="186" t="s">
        <v>3673</v>
      </c>
      <c r="G887" s="185">
        <v>4</v>
      </c>
    </row>
    <row r="888" spans="1:14">
      <c r="A888" s="186" t="s">
        <v>43</v>
      </c>
      <c r="B888" s="186" t="s">
        <v>3766</v>
      </c>
      <c r="C888" s="186" t="s">
        <v>8757</v>
      </c>
      <c r="D888" s="186" t="s">
        <v>3702</v>
      </c>
      <c r="E888" s="186" t="s">
        <v>3675</v>
      </c>
      <c r="F888" s="186" t="s">
        <v>3673</v>
      </c>
      <c r="H888" s="185">
        <v>3</v>
      </c>
      <c r="I888" s="185">
        <v>4</v>
      </c>
      <c r="J888" s="185">
        <v>4</v>
      </c>
      <c r="L888" s="185">
        <v>4</v>
      </c>
      <c r="N888" s="185">
        <v>4</v>
      </c>
    </row>
    <row r="889" spans="1:14">
      <c r="A889" s="186" t="s">
        <v>43</v>
      </c>
      <c r="B889" s="186" t="s">
        <v>3766</v>
      </c>
      <c r="C889" s="186" t="s">
        <v>8967</v>
      </c>
      <c r="D889" s="186" t="s">
        <v>9337</v>
      </c>
      <c r="E889" s="186" t="s">
        <v>3675</v>
      </c>
      <c r="F889" s="186" t="s">
        <v>3673</v>
      </c>
      <c r="L889" s="185">
        <v>3</v>
      </c>
      <c r="M889" s="185">
        <v>4</v>
      </c>
      <c r="N889" s="185">
        <v>3</v>
      </c>
    </row>
    <row r="890" spans="1:14">
      <c r="A890" s="186" t="s">
        <v>43</v>
      </c>
      <c r="B890" s="186" t="s">
        <v>3766</v>
      </c>
      <c r="C890" s="186" t="s">
        <v>9666</v>
      </c>
      <c r="D890" s="186" t="s">
        <v>8510</v>
      </c>
      <c r="E890" s="186" t="s">
        <v>3674</v>
      </c>
      <c r="F890" s="186" t="s">
        <v>3673</v>
      </c>
      <c r="G890" s="185">
        <v>4</v>
      </c>
    </row>
    <row r="891" spans="1:14">
      <c r="A891" s="186" t="s">
        <v>43</v>
      </c>
      <c r="B891" s="186" t="s">
        <v>3766</v>
      </c>
      <c r="C891" s="186" t="s">
        <v>9338</v>
      </c>
      <c r="D891" s="186" t="s">
        <v>9339</v>
      </c>
      <c r="E891" s="186" t="s">
        <v>3675</v>
      </c>
      <c r="F891" s="186" t="s">
        <v>3673</v>
      </c>
      <c r="I891" s="185">
        <v>4</v>
      </c>
    </row>
    <row r="892" spans="1:14">
      <c r="A892" s="186" t="s">
        <v>43</v>
      </c>
      <c r="B892" s="186" t="s">
        <v>3766</v>
      </c>
      <c r="C892" s="186" t="s">
        <v>9157</v>
      </c>
      <c r="D892" s="186" t="s">
        <v>3718</v>
      </c>
      <c r="E892" s="186" t="s">
        <v>3674</v>
      </c>
      <c r="F892" s="186" t="s">
        <v>3673</v>
      </c>
      <c r="H892" s="185">
        <v>4</v>
      </c>
      <c r="I892" s="185">
        <v>3</v>
      </c>
      <c r="J892" s="185">
        <v>4</v>
      </c>
      <c r="L892" s="185">
        <v>4</v>
      </c>
    </row>
    <row r="893" spans="1:14">
      <c r="A893" s="186" t="s">
        <v>43</v>
      </c>
      <c r="B893" s="186" t="s">
        <v>3766</v>
      </c>
      <c r="C893" s="186" t="s">
        <v>11260</v>
      </c>
      <c r="D893" s="186" t="s">
        <v>8573</v>
      </c>
      <c r="E893" s="186" t="s">
        <v>3674</v>
      </c>
      <c r="F893" s="186" t="s">
        <v>3673</v>
      </c>
      <c r="M893" s="185">
        <v>3</v>
      </c>
    </row>
    <row r="894" spans="1:14">
      <c r="A894" s="186" t="s">
        <v>43</v>
      </c>
      <c r="B894" s="186" t="s">
        <v>3766</v>
      </c>
      <c r="C894" s="186" t="s">
        <v>9340</v>
      </c>
      <c r="D894" s="186" t="s">
        <v>8840</v>
      </c>
      <c r="E894" s="186" t="s">
        <v>3675</v>
      </c>
      <c r="F894" s="186" t="s">
        <v>3673</v>
      </c>
      <c r="M894" s="185">
        <v>1</v>
      </c>
    </row>
    <row r="895" spans="1:14">
      <c r="A895" s="186" t="s">
        <v>43</v>
      </c>
      <c r="B895" s="186" t="s">
        <v>3766</v>
      </c>
      <c r="C895" s="186" t="s">
        <v>8870</v>
      </c>
      <c r="D895" s="186" t="s">
        <v>11261</v>
      </c>
      <c r="E895" s="186" t="s">
        <v>3678</v>
      </c>
      <c r="F895" s="186" t="s">
        <v>3673</v>
      </c>
      <c r="H895" s="185">
        <v>4</v>
      </c>
      <c r="I895" s="185">
        <v>3</v>
      </c>
      <c r="J895" s="185">
        <v>4</v>
      </c>
      <c r="L895" s="185">
        <v>4</v>
      </c>
    </row>
    <row r="896" spans="1:14">
      <c r="A896" s="186" t="s">
        <v>43</v>
      </c>
      <c r="B896" s="186" t="s">
        <v>3766</v>
      </c>
      <c r="C896" s="186" t="s">
        <v>8870</v>
      </c>
      <c r="D896" s="186" t="s">
        <v>11107</v>
      </c>
      <c r="E896" s="186" t="s">
        <v>3674</v>
      </c>
      <c r="F896" s="186" t="s">
        <v>3673</v>
      </c>
      <c r="I896" s="185">
        <v>3</v>
      </c>
      <c r="L896" s="185">
        <v>4</v>
      </c>
    </row>
    <row r="897" spans="1:14">
      <c r="A897" s="186" t="s">
        <v>43</v>
      </c>
      <c r="B897" s="186" t="s">
        <v>3766</v>
      </c>
      <c r="C897" s="186" t="s">
        <v>8897</v>
      </c>
      <c r="D897" s="186" t="s">
        <v>8898</v>
      </c>
      <c r="E897" s="186" t="s">
        <v>3674</v>
      </c>
      <c r="F897" s="186" t="s">
        <v>3673</v>
      </c>
      <c r="J897" s="185">
        <v>4</v>
      </c>
      <c r="K897" s="185">
        <v>4</v>
      </c>
    </row>
    <row r="898" spans="1:14">
      <c r="A898" s="186" t="s">
        <v>43</v>
      </c>
      <c r="B898" s="186" t="s">
        <v>3766</v>
      </c>
      <c r="C898" s="186" t="s">
        <v>9344</v>
      </c>
      <c r="D898" s="186" t="s">
        <v>3703</v>
      </c>
      <c r="E898" s="186" t="s">
        <v>3675</v>
      </c>
      <c r="F898" s="186" t="s">
        <v>3673</v>
      </c>
      <c r="K898" s="185">
        <v>3</v>
      </c>
      <c r="N898" s="185">
        <v>4</v>
      </c>
    </row>
    <row r="899" spans="1:14">
      <c r="A899" s="186" t="s">
        <v>43</v>
      </c>
      <c r="B899" s="186" t="s">
        <v>3766</v>
      </c>
      <c r="C899" s="186" t="s">
        <v>9345</v>
      </c>
      <c r="D899" s="186" t="s">
        <v>3693</v>
      </c>
      <c r="E899" s="186" t="s">
        <v>3675</v>
      </c>
      <c r="F899" s="186" t="s">
        <v>3673</v>
      </c>
      <c r="L899" s="185">
        <v>3</v>
      </c>
      <c r="M899" s="185">
        <v>4</v>
      </c>
      <c r="N899" s="185">
        <v>3</v>
      </c>
    </row>
    <row r="900" spans="1:14">
      <c r="A900" s="186" t="s">
        <v>43</v>
      </c>
      <c r="B900" s="186" t="s">
        <v>3766</v>
      </c>
      <c r="C900" s="186" t="s">
        <v>9346</v>
      </c>
      <c r="D900" s="186" t="s">
        <v>9347</v>
      </c>
      <c r="E900" s="186" t="s">
        <v>3675</v>
      </c>
      <c r="F900" s="186" t="s">
        <v>3673</v>
      </c>
      <c r="J900" s="185">
        <v>3</v>
      </c>
      <c r="K900" s="185">
        <v>4</v>
      </c>
    </row>
    <row r="901" spans="1:14">
      <c r="A901" s="186" t="s">
        <v>43</v>
      </c>
      <c r="B901" s="186" t="s">
        <v>3766</v>
      </c>
      <c r="C901" s="186" t="s">
        <v>11262</v>
      </c>
      <c r="D901" s="186" t="s">
        <v>8607</v>
      </c>
      <c r="E901" s="186" t="s">
        <v>3674</v>
      </c>
      <c r="F901" s="186" t="s">
        <v>3673</v>
      </c>
      <c r="I901" s="185">
        <v>3</v>
      </c>
      <c r="J901" s="185">
        <v>4</v>
      </c>
      <c r="K901" s="185">
        <v>4</v>
      </c>
    </row>
    <row r="902" spans="1:14">
      <c r="A902" s="186" t="s">
        <v>43</v>
      </c>
      <c r="B902" s="186" t="s">
        <v>3766</v>
      </c>
      <c r="C902" s="186" t="s">
        <v>9350</v>
      </c>
      <c r="D902" s="186" t="s">
        <v>8531</v>
      </c>
      <c r="E902" s="186" t="s">
        <v>3675</v>
      </c>
      <c r="F902" s="186" t="s">
        <v>3673</v>
      </c>
      <c r="H902" s="185">
        <v>2</v>
      </c>
    </row>
    <row r="903" spans="1:14">
      <c r="A903" s="186" t="s">
        <v>43</v>
      </c>
      <c r="B903" s="186" t="s">
        <v>3766</v>
      </c>
      <c r="C903" s="186" t="s">
        <v>8992</v>
      </c>
      <c r="D903" s="186" t="s">
        <v>8993</v>
      </c>
      <c r="E903" s="186" t="s">
        <v>3675</v>
      </c>
      <c r="F903" s="186" t="s">
        <v>3673</v>
      </c>
      <c r="L903" s="185">
        <v>2</v>
      </c>
      <c r="M903" s="185">
        <v>3</v>
      </c>
      <c r="N903" s="185">
        <v>2</v>
      </c>
    </row>
    <row r="904" spans="1:14">
      <c r="A904" s="186" t="s">
        <v>43</v>
      </c>
      <c r="B904" s="186" t="s">
        <v>3766</v>
      </c>
      <c r="C904" s="186" t="s">
        <v>9352</v>
      </c>
      <c r="D904" s="186" t="s">
        <v>8912</v>
      </c>
      <c r="E904" s="186" t="s">
        <v>3675</v>
      </c>
      <c r="F904" s="186" t="s">
        <v>3673</v>
      </c>
      <c r="L904" s="185">
        <v>4</v>
      </c>
      <c r="N904" s="185">
        <v>4</v>
      </c>
    </row>
    <row r="905" spans="1:14">
      <c r="A905" s="186" t="s">
        <v>43</v>
      </c>
      <c r="B905" s="186" t="s">
        <v>3766</v>
      </c>
      <c r="C905" s="186" t="s">
        <v>8908</v>
      </c>
      <c r="D905" s="186" t="s">
        <v>9354</v>
      </c>
      <c r="E905" s="186" t="s">
        <v>3675</v>
      </c>
      <c r="F905" s="186" t="s">
        <v>77</v>
      </c>
    </row>
    <row r="906" spans="1:14">
      <c r="A906" s="186" t="s">
        <v>43</v>
      </c>
      <c r="B906" s="186" t="s">
        <v>3766</v>
      </c>
      <c r="C906" s="186" t="s">
        <v>9355</v>
      </c>
      <c r="D906" s="186" t="s">
        <v>8519</v>
      </c>
      <c r="E906" s="186" t="s">
        <v>3678</v>
      </c>
      <c r="F906" s="186" t="s">
        <v>77</v>
      </c>
    </row>
    <row r="907" spans="1:14">
      <c r="A907" s="186" t="s">
        <v>43</v>
      </c>
      <c r="B907" s="186" t="s">
        <v>3766</v>
      </c>
      <c r="C907" s="186" t="s">
        <v>8511</v>
      </c>
      <c r="D907" s="186" t="s">
        <v>3688</v>
      </c>
      <c r="E907" s="186" t="s">
        <v>3675</v>
      </c>
      <c r="F907" s="186" t="s">
        <v>77</v>
      </c>
    </row>
    <row r="908" spans="1:14">
      <c r="A908" s="186" t="s">
        <v>43</v>
      </c>
      <c r="B908" s="186" t="s">
        <v>3766</v>
      </c>
      <c r="C908" s="186" t="s">
        <v>8730</v>
      </c>
      <c r="D908" s="186" t="s">
        <v>8624</v>
      </c>
      <c r="E908" s="186" t="s">
        <v>3674</v>
      </c>
      <c r="F908" s="186" t="s">
        <v>77</v>
      </c>
    </row>
    <row r="909" spans="1:14">
      <c r="A909" s="186" t="s">
        <v>43</v>
      </c>
      <c r="B909" s="186" t="s">
        <v>3766</v>
      </c>
      <c r="C909" s="186" t="s">
        <v>11263</v>
      </c>
      <c r="D909" s="186" t="s">
        <v>8533</v>
      </c>
      <c r="E909" s="186" t="s">
        <v>3675</v>
      </c>
      <c r="F909" s="186" t="s">
        <v>77</v>
      </c>
    </row>
    <row r="910" spans="1:14">
      <c r="A910" s="186" t="s">
        <v>43</v>
      </c>
      <c r="B910" s="186" t="s">
        <v>3766</v>
      </c>
      <c r="C910" s="186" t="s">
        <v>9357</v>
      </c>
      <c r="D910" s="186" t="s">
        <v>3702</v>
      </c>
      <c r="E910" s="186" t="s">
        <v>3674</v>
      </c>
      <c r="F910" s="186" t="s">
        <v>77</v>
      </c>
    </row>
    <row r="911" spans="1:14">
      <c r="A911" s="186" t="s">
        <v>43</v>
      </c>
      <c r="B911" s="186" t="s">
        <v>3766</v>
      </c>
      <c r="C911" s="186" t="s">
        <v>9083</v>
      </c>
      <c r="D911" s="186" t="s">
        <v>9084</v>
      </c>
      <c r="E911" s="186" t="s">
        <v>3674</v>
      </c>
      <c r="F911" s="186" t="s">
        <v>77</v>
      </c>
    </row>
    <row r="912" spans="1:14">
      <c r="A912" s="186" t="s">
        <v>43</v>
      </c>
      <c r="B912" s="186" t="s">
        <v>3766</v>
      </c>
      <c r="C912" s="186" t="s">
        <v>8924</v>
      </c>
      <c r="D912" s="186" t="s">
        <v>9358</v>
      </c>
      <c r="E912" s="186" t="s">
        <v>3675</v>
      </c>
      <c r="F912" s="186" t="s">
        <v>77</v>
      </c>
    </row>
    <row r="913" spans="1:6">
      <c r="A913" s="186" t="s">
        <v>43</v>
      </c>
      <c r="B913" s="186" t="s">
        <v>3766</v>
      </c>
      <c r="C913" s="186" t="s">
        <v>9519</v>
      </c>
      <c r="D913" s="186" t="s">
        <v>3687</v>
      </c>
      <c r="E913" s="186" t="s">
        <v>3675</v>
      </c>
      <c r="F913" s="186" t="s">
        <v>77</v>
      </c>
    </row>
    <row r="914" spans="1:6">
      <c r="A914" s="186" t="s">
        <v>43</v>
      </c>
      <c r="B914" s="186" t="s">
        <v>3766</v>
      </c>
      <c r="C914" s="186" t="s">
        <v>8587</v>
      </c>
      <c r="D914" s="186" t="s">
        <v>8540</v>
      </c>
      <c r="E914" s="186" t="s">
        <v>3675</v>
      </c>
      <c r="F914" s="186" t="s">
        <v>77</v>
      </c>
    </row>
    <row r="915" spans="1:6">
      <c r="A915" s="186" t="s">
        <v>43</v>
      </c>
      <c r="B915" s="186" t="s">
        <v>3766</v>
      </c>
      <c r="C915" s="186" t="s">
        <v>8960</v>
      </c>
      <c r="D915" s="186" t="s">
        <v>3733</v>
      </c>
      <c r="E915" s="186" t="s">
        <v>3675</v>
      </c>
      <c r="F915" s="186" t="s">
        <v>77</v>
      </c>
    </row>
    <row r="916" spans="1:6">
      <c r="A916" s="186" t="s">
        <v>43</v>
      </c>
      <c r="B916" s="186" t="s">
        <v>3766</v>
      </c>
      <c r="C916" s="186" t="s">
        <v>8753</v>
      </c>
      <c r="D916" s="186" t="s">
        <v>9359</v>
      </c>
      <c r="E916" s="186" t="s">
        <v>3675</v>
      </c>
      <c r="F916" s="186" t="s">
        <v>77</v>
      </c>
    </row>
    <row r="917" spans="1:6">
      <c r="A917" s="186" t="s">
        <v>43</v>
      </c>
      <c r="B917" s="186" t="s">
        <v>3766</v>
      </c>
      <c r="C917" s="186" t="s">
        <v>9360</v>
      </c>
      <c r="D917" s="186" t="s">
        <v>8695</v>
      </c>
      <c r="E917" s="186" t="s">
        <v>3675</v>
      </c>
      <c r="F917" s="186" t="s">
        <v>77</v>
      </c>
    </row>
    <row r="918" spans="1:6">
      <c r="A918" s="186" t="s">
        <v>43</v>
      </c>
      <c r="B918" s="186" t="s">
        <v>3766</v>
      </c>
      <c r="C918" s="186" t="s">
        <v>9361</v>
      </c>
      <c r="D918" s="186" t="s">
        <v>8569</v>
      </c>
      <c r="E918" s="186" t="s">
        <v>3675</v>
      </c>
      <c r="F918" s="186" t="s">
        <v>77</v>
      </c>
    </row>
    <row r="919" spans="1:6">
      <c r="A919" s="186" t="s">
        <v>43</v>
      </c>
      <c r="B919" s="186" t="s">
        <v>3766</v>
      </c>
      <c r="C919" s="186" t="s">
        <v>9364</v>
      </c>
      <c r="D919" s="186" t="s">
        <v>9365</v>
      </c>
      <c r="E919" s="186" t="s">
        <v>3674</v>
      </c>
      <c r="F919" s="186" t="s">
        <v>77</v>
      </c>
    </row>
    <row r="920" spans="1:6">
      <c r="A920" s="186" t="s">
        <v>43</v>
      </c>
      <c r="B920" s="186" t="s">
        <v>3766</v>
      </c>
      <c r="C920" s="186" t="s">
        <v>9243</v>
      </c>
      <c r="D920" s="186" t="s">
        <v>9366</v>
      </c>
      <c r="E920" s="186" t="s">
        <v>3675</v>
      </c>
      <c r="F920" s="186" t="s">
        <v>77</v>
      </c>
    </row>
    <row r="921" spans="1:6">
      <c r="A921" s="186" t="s">
        <v>43</v>
      </c>
      <c r="B921" s="186" t="s">
        <v>3766</v>
      </c>
      <c r="C921" s="186" t="s">
        <v>9663</v>
      </c>
      <c r="D921" s="186" t="s">
        <v>8554</v>
      </c>
      <c r="E921" s="186" t="s">
        <v>3674</v>
      </c>
      <c r="F921" s="186" t="s">
        <v>77</v>
      </c>
    </row>
    <row r="922" spans="1:6">
      <c r="A922" s="186" t="s">
        <v>43</v>
      </c>
      <c r="B922" s="186" t="s">
        <v>3766</v>
      </c>
      <c r="C922" s="186" t="s">
        <v>11264</v>
      </c>
      <c r="D922" s="186" t="s">
        <v>8566</v>
      </c>
      <c r="E922" s="186" t="s">
        <v>3674</v>
      </c>
      <c r="F922" s="186" t="s">
        <v>77</v>
      </c>
    </row>
    <row r="923" spans="1:6">
      <c r="A923" s="186" t="s">
        <v>43</v>
      </c>
      <c r="B923" s="186" t="s">
        <v>3766</v>
      </c>
      <c r="C923" s="186" t="s">
        <v>8807</v>
      </c>
      <c r="D923" s="186" t="s">
        <v>8644</v>
      </c>
      <c r="E923" s="186" t="s">
        <v>3675</v>
      </c>
      <c r="F923" s="186" t="s">
        <v>77</v>
      </c>
    </row>
    <row r="924" spans="1:6">
      <c r="A924" s="186" t="s">
        <v>43</v>
      </c>
      <c r="B924" s="186" t="s">
        <v>3766</v>
      </c>
      <c r="C924" s="186" t="s">
        <v>3756</v>
      </c>
      <c r="D924" s="186" t="s">
        <v>3743</v>
      </c>
      <c r="E924" s="186" t="s">
        <v>3674</v>
      </c>
      <c r="F924" s="186" t="s">
        <v>77</v>
      </c>
    </row>
    <row r="925" spans="1:6">
      <c r="A925" s="186" t="s">
        <v>43</v>
      </c>
      <c r="B925" s="186" t="s">
        <v>3766</v>
      </c>
      <c r="C925" s="186" t="s">
        <v>9367</v>
      </c>
      <c r="D925" s="186" t="s">
        <v>9368</v>
      </c>
      <c r="E925" s="186" t="s">
        <v>3675</v>
      </c>
      <c r="F925" s="186" t="s">
        <v>77</v>
      </c>
    </row>
    <row r="926" spans="1:6">
      <c r="A926" s="186" t="s">
        <v>43</v>
      </c>
      <c r="B926" s="186" t="s">
        <v>3766</v>
      </c>
      <c r="C926" s="186" t="s">
        <v>9369</v>
      </c>
      <c r="D926" s="186" t="s">
        <v>8554</v>
      </c>
      <c r="E926" s="186" t="s">
        <v>3674</v>
      </c>
      <c r="F926" s="186" t="s">
        <v>77</v>
      </c>
    </row>
    <row r="927" spans="1:6">
      <c r="A927" s="186" t="s">
        <v>43</v>
      </c>
      <c r="B927" s="186" t="s">
        <v>3766</v>
      </c>
      <c r="C927" s="186" t="s">
        <v>9298</v>
      </c>
      <c r="D927" s="186" t="s">
        <v>8678</v>
      </c>
      <c r="E927" s="186" t="s">
        <v>3674</v>
      </c>
      <c r="F927" s="186" t="s">
        <v>77</v>
      </c>
    </row>
    <row r="928" spans="1:6">
      <c r="A928" s="186" t="s">
        <v>43</v>
      </c>
      <c r="B928" s="186" t="s">
        <v>3766</v>
      </c>
      <c r="C928" s="186" t="s">
        <v>9370</v>
      </c>
      <c r="D928" s="186" t="s">
        <v>8710</v>
      </c>
      <c r="E928" s="186" t="s">
        <v>3675</v>
      </c>
      <c r="F928" s="186" t="s">
        <v>77</v>
      </c>
    </row>
    <row r="929" spans="1:14">
      <c r="A929" s="186" t="s">
        <v>43</v>
      </c>
      <c r="B929" s="186" t="s">
        <v>3766</v>
      </c>
      <c r="C929" s="186" t="s">
        <v>9371</v>
      </c>
      <c r="D929" s="186" t="s">
        <v>9372</v>
      </c>
      <c r="E929" s="186" t="s">
        <v>3674</v>
      </c>
      <c r="F929" s="186" t="s">
        <v>77</v>
      </c>
    </row>
    <row r="930" spans="1:14">
      <c r="A930" s="186" t="s">
        <v>43</v>
      </c>
      <c r="B930" s="186" t="s">
        <v>3766</v>
      </c>
      <c r="C930" s="186" t="s">
        <v>11265</v>
      </c>
      <c r="D930" s="186" t="s">
        <v>8939</v>
      </c>
      <c r="E930" s="186" t="s">
        <v>3674</v>
      </c>
      <c r="F930" s="186" t="s">
        <v>77</v>
      </c>
    </row>
    <row r="931" spans="1:14">
      <c r="A931" s="186" t="s">
        <v>43</v>
      </c>
      <c r="B931" s="186" t="s">
        <v>3766</v>
      </c>
      <c r="C931" s="186" t="s">
        <v>9303</v>
      </c>
      <c r="D931" s="186" t="s">
        <v>3687</v>
      </c>
      <c r="E931" s="186" t="s">
        <v>3678</v>
      </c>
      <c r="F931" s="186" t="s">
        <v>77</v>
      </c>
    </row>
    <row r="932" spans="1:14">
      <c r="A932" s="186" t="s">
        <v>43</v>
      </c>
      <c r="B932" s="186" t="s">
        <v>3768</v>
      </c>
      <c r="C932" s="186" t="s">
        <v>9375</v>
      </c>
      <c r="D932" s="186" t="s">
        <v>8892</v>
      </c>
      <c r="E932" s="186" t="s">
        <v>3675</v>
      </c>
      <c r="F932" s="186" t="s">
        <v>3673</v>
      </c>
      <c r="J932" s="185">
        <v>1</v>
      </c>
    </row>
    <row r="933" spans="1:14">
      <c r="A933" s="186" t="s">
        <v>43</v>
      </c>
      <c r="B933" s="186" t="s">
        <v>3768</v>
      </c>
      <c r="C933" s="186" t="s">
        <v>9376</v>
      </c>
      <c r="D933" s="186" t="s">
        <v>8832</v>
      </c>
      <c r="E933" s="186" t="s">
        <v>3675</v>
      </c>
      <c r="F933" s="186" t="s">
        <v>3673</v>
      </c>
      <c r="M933" s="185" t="s">
        <v>3701</v>
      </c>
    </row>
    <row r="934" spans="1:14">
      <c r="A934" s="186" t="s">
        <v>43</v>
      </c>
      <c r="B934" s="186" t="s">
        <v>3768</v>
      </c>
      <c r="C934" s="186" t="s">
        <v>8841</v>
      </c>
      <c r="D934" s="186" t="s">
        <v>8628</v>
      </c>
      <c r="E934" s="186" t="s">
        <v>3674</v>
      </c>
      <c r="F934" s="186" t="s">
        <v>3673</v>
      </c>
      <c r="G934" s="185">
        <v>3</v>
      </c>
      <c r="H934" s="185">
        <v>4</v>
      </c>
    </row>
    <row r="935" spans="1:14">
      <c r="A935" s="186" t="s">
        <v>43</v>
      </c>
      <c r="B935" s="186" t="s">
        <v>3768</v>
      </c>
      <c r="C935" s="186" t="s">
        <v>8551</v>
      </c>
      <c r="D935" s="186" t="s">
        <v>8717</v>
      </c>
      <c r="E935" s="186" t="s">
        <v>3674</v>
      </c>
      <c r="F935" s="186" t="s">
        <v>3673</v>
      </c>
      <c r="I935" s="185">
        <v>2</v>
      </c>
      <c r="K935" s="185">
        <v>4</v>
      </c>
    </row>
    <row r="936" spans="1:14">
      <c r="A936" s="186" t="s">
        <v>43</v>
      </c>
      <c r="B936" s="186" t="s">
        <v>3768</v>
      </c>
      <c r="C936" s="186" t="s">
        <v>8768</v>
      </c>
      <c r="D936" s="186" t="s">
        <v>11266</v>
      </c>
      <c r="E936" s="186" t="s">
        <v>3675</v>
      </c>
      <c r="F936" s="186" t="s">
        <v>3673</v>
      </c>
      <c r="L936" s="185">
        <v>4</v>
      </c>
      <c r="M936" s="185">
        <v>4</v>
      </c>
      <c r="N936" s="185">
        <v>4</v>
      </c>
    </row>
    <row r="937" spans="1:14">
      <c r="A937" s="186" t="s">
        <v>43</v>
      </c>
      <c r="B937" s="186" t="s">
        <v>3768</v>
      </c>
      <c r="C937" s="186" t="s">
        <v>11267</v>
      </c>
      <c r="D937" s="186" t="s">
        <v>8540</v>
      </c>
      <c r="E937" s="186" t="s">
        <v>3675</v>
      </c>
      <c r="F937" s="186" t="s">
        <v>3673</v>
      </c>
      <c r="L937" s="185">
        <v>2</v>
      </c>
      <c r="M937" s="185">
        <v>3</v>
      </c>
      <c r="N937" s="185">
        <v>2</v>
      </c>
    </row>
    <row r="938" spans="1:14">
      <c r="A938" s="186" t="s">
        <v>43</v>
      </c>
      <c r="B938" s="186" t="s">
        <v>3768</v>
      </c>
      <c r="C938" s="186" t="s">
        <v>9377</v>
      </c>
      <c r="D938" s="186" t="s">
        <v>8756</v>
      </c>
      <c r="E938" s="186" t="s">
        <v>3675</v>
      </c>
      <c r="F938" s="186" t="s">
        <v>3673</v>
      </c>
      <c r="H938" s="185">
        <v>3</v>
      </c>
      <c r="K938" s="185">
        <v>4</v>
      </c>
      <c r="L938" s="185">
        <v>4</v>
      </c>
      <c r="M938" s="185">
        <v>4</v>
      </c>
    </row>
    <row r="939" spans="1:14">
      <c r="A939" s="186" t="s">
        <v>43</v>
      </c>
      <c r="B939" s="186" t="s">
        <v>3768</v>
      </c>
      <c r="C939" s="186" t="s">
        <v>8707</v>
      </c>
      <c r="D939" s="186" t="s">
        <v>8691</v>
      </c>
      <c r="E939" s="186" t="s">
        <v>3675</v>
      </c>
      <c r="F939" s="186" t="s">
        <v>3673</v>
      </c>
      <c r="N939" s="185">
        <v>2</v>
      </c>
    </row>
    <row r="940" spans="1:14">
      <c r="A940" s="186" t="s">
        <v>43</v>
      </c>
      <c r="B940" s="186" t="s">
        <v>3768</v>
      </c>
      <c r="C940" s="186" t="s">
        <v>11268</v>
      </c>
      <c r="D940" s="186" t="s">
        <v>8924</v>
      </c>
      <c r="E940" s="186" t="s">
        <v>3674</v>
      </c>
      <c r="F940" s="186" t="s">
        <v>3673</v>
      </c>
      <c r="I940" s="185">
        <v>3</v>
      </c>
      <c r="K940" s="185">
        <v>4</v>
      </c>
      <c r="M940" s="185">
        <v>4</v>
      </c>
    </row>
    <row r="941" spans="1:14">
      <c r="A941" s="186" t="s">
        <v>43</v>
      </c>
      <c r="B941" s="186" t="s">
        <v>3768</v>
      </c>
      <c r="C941" s="186" t="s">
        <v>8986</v>
      </c>
      <c r="D941" s="186" t="s">
        <v>3687</v>
      </c>
      <c r="E941" s="186" t="s">
        <v>3678</v>
      </c>
      <c r="F941" s="186" t="s">
        <v>3673</v>
      </c>
      <c r="H941" s="185">
        <v>5</v>
      </c>
      <c r="L941" s="185">
        <v>5</v>
      </c>
    </row>
    <row r="942" spans="1:14">
      <c r="A942" s="186" t="s">
        <v>43</v>
      </c>
      <c r="B942" s="186" t="s">
        <v>3768</v>
      </c>
      <c r="C942" s="186" t="s">
        <v>9234</v>
      </c>
      <c r="D942" s="186" t="s">
        <v>3677</v>
      </c>
      <c r="E942" s="186" t="s">
        <v>3675</v>
      </c>
      <c r="F942" s="186" t="s">
        <v>3673</v>
      </c>
      <c r="G942" s="185">
        <v>4</v>
      </c>
    </row>
    <row r="943" spans="1:14">
      <c r="A943" s="186" t="s">
        <v>43</v>
      </c>
      <c r="B943" s="186" t="s">
        <v>3768</v>
      </c>
      <c r="C943" s="186" t="s">
        <v>9378</v>
      </c>
      <c r="D943" s="186" t="s">
        <v>11269</v>
      </c>
      <c r="E943" s="186" t="s">
        <v>3675</v>
      </c>
      <c r="F943" s="186" t="s">
        <v>3673</v>
      </c>
      <c r="I943" s="185">
        <v>1</v>
      </c>
    </row>
    <row r="944" spans="1:14">
      <c r="A944" s="186" t="s">
        <v>43</v>
      </c>
      <c r="B944" s="186" t="s">
        <v>3768</v>
      </c>
      <c r="C944" s="186" t="s">
        <v>9380</v>
      </c>
      <c r="D944" s="186" t="s">
        <v>3679</v>
      </c>
      <c r="E944" s="186" t="s">
        <v>3675</v>
      </c>
      <c r="F944" s="186" t="s">
        <v>3673</v>
      </c>
      <c r="H944" s="185">
        <v>4</v>
      </c>
      <c r="I944" s="185">
        <v>4</v>
      </c>
      <c r="J944" s="185">
        <v>4</v>
      </c>
    </row>
    <row r="945" spans="1:14">
      <c r="A945" s="186" t="s">
        <v>43</v>
      </c>
      <c r="B945" s="186" t="s">
        <v>3768</v>
      </c>
      <c r="C945" s="186" t="s">
        <v>9238</v>
      </c>
      <c r="D945" s="186" t="s">
        <v>3746</v>
      </c>
      <c r="E945" s="186" t="s">
        <v>3675</v>
      </c>
      <c r="F945" s="186" t="s">
        <v>3673</v>
      </c>
      <c r="G945" s="185">
        <v>4</v>
      </c>
    </row>
    <row r="946" spans="1:14">
      <c r="A946" s="186" t="s">
        <v>43</v>
      </c>
      <c r="B946" s="186" t="s">
        <v>3768</v>
      </c>
      <c r="C946" s="186" t="s">
        <v>9381</v>
      </c>
      <c r="D946" s="186" t="s">
        <v>9382</v>
      </c>
      <c r="E946" s="186" t="s">
        <v>3675</v>
      </c>
      <c r="F946" s="186" t="s">
        <v>3673</v>
      </c>
      <c r="L946" s="185">
        <v>3</v>
      </c>
      <c r="N946" s="185">
        <v>3</v>
      </c>
    </row>
    <row r="947" spans="1:14">
      <c r="A947" s="186" t="s">
        <v>43</v>
      </c>
      <c r="B947" s="186" t="s">
        <v>3768</v>
      </c>
      <c r="C947" s="186" t="s">
        <v>9384</v>
      </c>
      <c r="D947" s="186" t="s">
        <v>8727</v>
      </c>
      <c r="E947" s="186" t="s">
        <v>3675</v>
      </c>
      <c r="F947" s="186" t="s">
        <v>3673</v>
      </c>
      <c r="K947" s="185">
        <v>1</v>
      </c>
    </row>
    <row r="948" spans="1:14">
      <c r="A948" s="186" t="s">
        <v>43</v>
      </c>
      <c r="B948" s="186" t="s">
        <v>3768</v>
      </c>
      <c r="C948" s="186" t="s">
        <v>9385</v>
      </c>
      <c r="D948" s="186" t="s">
        <v>9386</v>
      </c>
      <c r="E948" s="186" t="s">
        <v>3674</v>
      </c>
      <c r="F948" s="186" t="s">
        <v>3673</v>
      </c>
      <c r="M948" s="185">
        <v>4</v>
      </c>
    </row>
    <row r="949" spans="1:14">
      <c r="A949" s="186" t="s">
        <v>43</v>
      </c>
      <c r="B949" s="186" t="s">
        <v>3768</v>
      </c>
      <c r="C949" s="186" t="s">
        <v>9387</v>
      </c>
      <c r="D949" s="186" t="s">
        <v>3689</v>
      </c>
      <c r="E949" s="186" t="s">
        <v>3674</v>
      </c>
      <c r="F949" s="186" t="s">
        <v>3673</v>
      </c>
      <c r="L949" s="185">
        <v>3</v>
      </c>
      <c r="M949" s="185">
        <v>4</v>
      </c>
    </row>
    <row r="950" spans="1:14">
      <c r="A950" s="186" t="s">
        <v>43</v>
      </c>
      <c r="B950" s="186" t="s">
        <v>3768</v>
      </c>
      <c r="C950" s="186" t="s">
        <v>9388</v>
      </c>
      <c r="D950" s="186" t="s">
        <v>9389</v>
      </c>
      <c r="E950" s="186" t="s">
        <v>3675</v>
      </c>
      <c r="F950" s="186" t="s">
        <v>3673</v>
      </c>
      <c r="H950" s="185">
        <v>4</v>
      </c>
      <c r="I950" s="185">
        <v>4</v>
      </c>
      <c r="J950" s="185">
        <v>4</v>
      </c>
      <c r="K950" s="185">
        <v>4</v>
      </c>
    </row>
    <row r="951" spans="1:14">
      <c r="A951" s="186" t="s">
        <v>43</v>
      </c>
      <c r="B951" s="186" t="s">
        <v>3768</v>
      </c>
      <c r="C951" s="186" t="s">
        <v>9390</v>
      </c>
      <c r="D951" s="186" t="s">
        <v>3761</v>
      </c>
      <c r="E951" s="186" t="s">
        <v>3675</v>
      </c>
      <c r="F951" s="186" t="s">
        <v>3673</v>
      </c>
      <c r="G951" s="185">
        <v>2</v>
      </c>
      <c r="I951" s="185">
        <v>4</v>
      </c>
      <c r="J951" s="185">
        <v>4</v>
      </c>
      <c r="L951" s="185">
        <v>4</v>
      </c>
    </row>
    <row r="952" spans="1:14">
      <c r="A952" s="186" t="s">
        <v>43</v>
      </c>
      <c r="B952" s="186" t="s">
        <v>3768</v>
      </c>
      <c r="C952" s="186" t="s">
        <v>8697</v>
      </c>
      <c r="D952" s="186" t="s">
        <v>11270</v>
      </c>
      <c r="E952" s="186" t="s">
        <v>3674</v>
      </c>
      <c r="F952" s="186" t="s">
        <v>77</v>
      </c>
    </row>
    <row r="953" spans="1:14">
      <c r="A953" s="186" t="s">
        <v>43</v>
      </c>
      <c r="B953" s="186" t="s">
        <v>3768</v>
      </c>
      <c r="C953" s="186" t="s">
        <v>3705</v>
      </c>
      <c r="D953" s="186" t="s">
        <v>8569</v>
      </c>
      <c r="E953" s="186" t="s">
        <v>3675</v>
      </c>
      <c r="F953" s="186" t="s">
        <v>77</v>
      </c>
    </row>
    <row r="954" spans="1:14">
      <c r="A954" s="186" t="s">
        <v>43</v>
      </c>
      <c r="B954" s="186" t="s">
        <v>3768</v>
      </c>
      <c r="C954" s="186" t="s">
        <v>9391</v>
      </c>
      <c r="D954" s="186" t="s">
        <v>3759</v>
      </c>
      <c r="E954" s="186" t="s">
        <v>3675</v>
      </c>
      <c r="F954" s="186" t="s">
        <v>77</v>
      </c>
    </row>
    <row r="955" spans="1:14">
      <c r="A955" s="186" t="s">
        <v>43</v>
      </c>
      <c r="B955" s="186" t="s">
        <v>3768</v>
      </c>
      <c r="C955" s="186" t="s">
        <v>8513</v>
      </c>
      <c r="D955" s="186" t="s">
        <v>8562</v>
      </c>
      <c r="E955" s="186" t="s">
        <v>3675</v>
      </c>
      <c r="F955" s="186" t="s">
        <v>77</v>
      </c>
    </row>
    <row r="956" spans="1:14">
      <c r="A956" s="186" t="s">
        <v>43</v>
      </c>
      <c r="B956" s="186" t="s">
        <v>3768</v>
      </c>
      <c r="C956" s="186" t="s">
        <v>9394</v>
      </c>
      <c r="D956" s="186" t="s">
        <v>3689</v>
      </c>
      <c r="E956" s="186" t="s">
        <v>3674</v>
      </c>
      <c r="F956" s="186" t="s">
        <v>77</v>
      </c>
    </row>
    <row r="957" spans="1:14">
      <c r="A957" s="186" t="s">
        <v>43</v>
      </c>
      <c r="B957" s="186" t="s">
        <v>3768</v>
      </c>
      <c r="C957" s="186" t="s">
        <v>9395</v>
      </c>
      <c r="D957" s="186" t="s">
        <v>8624</v>
      </c>
      <c r="E957" s="186" t="s">
        <v>3675</v>
      </c>
      <c r="F957" s="186" t="s">
        <v>77</v>
      </c>
    </row>
    <row r="958" spans="1:14">
      <c r="A958" s="186" t="s">
        <v>43</v>
      </c>
      <c r="B958" s="186" t="s">
        <v>3768</v>
      </c>
      <c r="C958" s="186" t="s">
        <v>9003</v>
      </c>
      <c r="D958" s="186" t="s">
        <v>9311</v>
      </c>
      <c r="E958" s="186" t="s">
        <v>3675</v>
      </c>
      <c r="F958" s="186" t="s">
        <v>77</v>
      </c>
    </row>
    <row r="959" spans="1:14">
      <c r="A959" s="186" t="s">
        <v>43</v>
      </c>
      <c r="B959" s="186" t="s">
        <v>3768</v>
      </c>
      <c r="C959" s="186" t="s">
        <v>9396</v>
      </c>
      <c r="D959" s="186" t="s">
        <v>8772</v>
      </c>
      <c r="E959" s="186" t="s">
        <v>3674</v>
      </c>
      <c r="F959" s="186" t="s">
        <v>77</v>
      </c>
    </row>
    <row r="960" spans="1:14">
      <c r="A960" s="186" t="s">
        <v>43</v>
      </c>
      <c r="B960" s="186" t="s">
        <v>3768</v>
      </c>
      <c r="C960" s="186" t="s">
        <v>11271</v>
      </c>
      <c r="D960" s="186" t="s">
        <v>8609</v>
      </c>
      <c r="E960" s="186" t="s">
        <v>3674</v>
      </c>
      <c r="F960" s="186" t="s">
        <v>77</v>
      </c>
    </row>
    <row r="961" spans="1:14">
      <c r="A961" s="186" t="s">
        <v>43</v>
      </c>
      <c r="B961" s="186" t="s">
        <v>3768</v>
      </c>
      <c r="C961" s="186" t="s">
        <v>8621</v>
      </c>
      <c r="D961" s="186" t="s">
        <v>11269</v>
      </c>
      <c r="E961" s="186" t="s">
        <v>3674</v>
      </c>
      <c r="F961" s="186" t="s">
        <v>77</v>
      </c>
    </row>
    <row r="962" spans="1:14">
      <c r="A962" s="186" t="s">
        <v>43</v>
      </c>
      <c r="B962" s="186" t="s">
        <v>3768</v>
      </c>
      <c r="C962" s="186" t="s">
        <v>9397</v>
      </c>
      <c r="D962" s="186" t="s">
        <v>9001</v>
      </c>
      <c r="E962" s="186" t="s">
        <v>3675</v>
      </c>
      <c r="F962" s="186" t="s">
        <v>77</v>
      </c>
    </row>
    <row r="963" spans="1:14">
      <c r="A963" s="186" t="s">
        <v>43</v>
      </c>
      <c r="B963" s="186" t="s">
        <v>3768</v>
      </c>
      <c r="C963" s="186" t="s">
        <v>9398</v>
      </c>
      <c r="D963" s="186" t="s">
        <v>8689</v>
      </c>
      <c r="E963" s="186" t="s">
        <v>3675</v>
      </c>
      <c r="F963" s="186" t="s">
        <v>77</v>
      </c>
    </row>
    <row r="964" spans="1:14">
      <c r="A964" s="186" t="s">
        <v>43</v>
      </c>
      <c r="B964" s="186" t="s">
        <v>3768</v>
      </c>
      <c r="C964" s="186" t="s">
        <v>11272</v>
      </c>
      <c r="D964" s="186" t="s">
        <v>9565</v>
      </c>
      <c r="E964" s="186" t="s">
        <v>3675</v>
      </c>
      <c r="F964" s="186" t="s">
        <v>77</v>
      </c>
    </row>
    <row r="965" spans="1:14">
      <c r="A965" s="186" t="s">
        <v>43</v>
      </c>
      <c r="B965" s="186" t="s">
        <v>3768</v>
      </c>
      <c r="C965" s="186" t="s">
        <v>9400</v>
      </c>
      <c r="D965" s="186" t="s">
        <v>3693</v>
      </c>
      <c r="E965" s="186" t="s">
        <v>3675</v>
      </c>
      <c r="F965" s="186" t="s">
        <v>77</v>
      </c>
    </row>
    <row r="966" spans="1:14">
      <c r="A966" s="186" t="s">
        <v>43</v>
      </c>
      <c r="B966" s="186" t="s">
        <v>3768</v>
      </c>
      <c r="C966" s="186" t="s">
        <v>9621</v>
      </c>
      <c r="D966" s="186" t="s">
        <v>9622</v>
      </c>
      <c r="E966" s="186" t="s">
        <v>3674</v>
      </c>
      <c r="F966" s="186" t="s">
        <v>77</v>
      </c>
    </row>
    <row r="967" spans="1:14">
      <c r="A967" s="186" t="s">
        <v>43</v>
      </c>
      <c r="B967" s="186" t="s">
        <v>3768</v>
      </c>
      <c r="C967" s="186" t="s">
        <v>9401</v>
      </c>
      <c r="D967" s="186" t="s">
        <v>3682</v>
      </c>
      <c r="E967" s="186" t="s">
        <v>3675</v>
      </c>
      <c r="F967" s="186" t="s">
        <v>77</v>
      </c>
    </row>
    <row r="968" spans="1:14">
      <c r="A968" s="186" t="s">
        <v>43</v>
      </c>
      <c r="B968" s="186" t="s">
        <v>3768</v>
      </c>
      <c r="C968" s="186" t="s">
        <v>8920</v>
      </c>
      <c r="D968" s="186" t="s">
        <v>8921</v>
      </c>
      <c r="E968" s="186" t="s">
        <v>3674</v>
      </c>
      <c r="F968" s="186" t="s">
        <v>77</v>
      </c>
    </row>
    <row r="969" spans="1:14">
      <c r="A969" s="186" t="s">
        <v>43</v>
      </c>
      <c r="B969" s="186" t="s">
        <v>3768</v>
      </c>
      <c r="C969" s="186" t="s">
        <v>9403</v>
      </c>
      <c r="D969" s="186" t="s">
        <v>3677</v>
      </c>
      <c r="E969" s="186" t="s">
        <v>3675</v>
      </c>
      <c r="F969" s="186" t="s">
        <v>77</v>
      </c>
    </row>
    <row r="970" spans="1:14">
      <c r="A970" s="186" t="s">
        <v>43</v>
      </c>
      <c r="B970" s="186" t="s">
        <v>3768</v>
      </c>
      <c r="C970" s="186" t="s">
        <v>9404</v>
      </c>
      <c r="D970" s="186" t="s">
        <v>9405</v>
      </c>
      <c r="E970" s="186" t="s">
        <v>3675</v>
      </c>
      <c r="F970" s="186" t="s">
        <v>77</v>
      </c>
    </row>
    <row r="971" spans="1:14">
      <c r="A971" s="186" t="s">
        <v>43</v>
      </c>
      <c r="B971" s="186" t="s">
        <v>3768</v>
      </c>
      <c r="C971" s="186" t="s">
        <v>8739</v>
      </c>
      <c r="D971" s="186" t="s">
        <v>8740</v>
      </c>
      <c r="E971" s="186" t="s">
        <v>3675</v>
      </c>
      <c r="F971" s="186" t="s">
        <v>77</v>
      </c>
    </row>
    <row r="972" spans="1:14">
      <c r="A972" s="186" t="s">
        <v>43</v>
      </c>
      <c r="B972" s="186" t="s">
        <v>3768</v>
      </c>
      <c r="C972" s="186" t="s">
        <v>11120</v>
      </c>
      <c r="D972" s="186" t="s">
        <v>9510</v>
      </c>
      <c r="E972" s="186" t="s">
        <v>3674</v>
      </c>
      <c r="F972" s="186" t="s">
        <v>77</v>
      </c>
    </row>
    <row r="973" spans="1:14">
      <c r="A973" s="186" t="s">
        <v>43</v>
      </c>
      <c r="B973" s="186" t="s">
        <v>3770</v>
      </c>
      <c r="C973" s="186" t="s">
        <v>8614</v>
      </c>
      <c r="D973" s="186" t="s">
        <v>8519</v>
      </c>
      <c r="E973" s="186" t="s">
        <v>3675</v>
      </c>
      <c r="F973" s="186" t="s">
        <v>3673</v>
      </c>
      <c r="G973" s="185">
        <v>2</v>
      </c>
      <c r="I973" s="185">
        <v>4</v>
      </c>
    </row>
    <row r="974" spans="1:14">
      <c r="A974" s="186" t="s">
        <v>43</v>
      </c>
      <c r="B974" s="186" t="s">
        <v>3770</v>
      </c>
      <c r="C974" s="186" t="s">
        <v>9406</v>
      </c>
      <c r="D974" s="186" t="s">
        <v>8644</v>
      </c>
      <c r="E974" s="186" t="s">
        <v>3675</v>
      </c>
      <c r="F974" s="186" t="s">
        <v>3673</v>
      </c>
      <c r="H974" s="185">
        <v>2</v>
      </c>
      <c r="M974" s="185">
        <v>3</v>
      </c>
      <c r="N974" s="185">
        <v>4</v>
      </c>
    </row>
    <row r="975" spans="1:14">
      <c r="A975" s="186" t="s">
        <v>43</v>
      </c>
      <c r="B975" s="186" t="s">
        <v>3770</v>
      </c>
      <c r="C975" s="186" t="s">
        <v>8934</v>
      </c>
      <c r="D975" s="186" t="s">
        <v>3686</v>
      </c>
      <c r="E975" s="186" t="s">
        <v>3675</v>
      </c>
      <c r="F975" s="186" t="s">
        <v>3673</v>
      </c>
      <c r="I975" s="185" t="s">
        <v>3707</v>
      </c>
    </row>
    <row r="976" spans="1:14">
      <c r="A976" s="186" t="s">
        <v>43</v>
      </c>
      <c r="B976" s="186" t="s">
        <v>3770</v>
      </c>
      <c r="C976" s="186" t="s">
        <v>8770</v>
      </c>
      <c r="D976" s="186" t="s">
        <v>8624</v>
      </c>
      <c r="E976" s="186" t="s">
        <v>3678</v>
      </c>
      <c r="F976" s="186" t="s">
        <v>3673</v>
      </c>
      <c r="G976" s="185">
        <v>4</v>
      </c>
      <c r="H976" s="185">
        <v>4</v>
      </c>
      <c r="J976" s="185">
        <v>4</v>
      </c>
    </row>
    <row r="977" spans="1:14">
      <c r="A977" s="186" t="s">
        <v>43</v>
      </c>
      <c r="B977" s="186" t="s">
        <v>3770</v>
      </c>
      <c r="C977" s="186" t="s">
        <v>9408</v>
      </c>
      <c r="D977" s="186" t="s">
        <v>8568</v>
      </c>
      <c r="E977" s="186" t="s">
        <v>3678</v>
      </c>
      <c r="F977" s="186" t="s">
        <v>3673</v>
      </c>
      <c r="H977" s="185">
        <v>4</v>
      </c>
      <c r="I977" s="185">
        <v>2</v>
      </c>
      <c r="J977" s="185" t="s">
        <v>3708</v>
      </c>
    </row>
    <row r="978" spans="1:14">
      <c r="A978" s="186" t="s">
        <v>43</v>
      </c>
      <c r="B978" s="186" t="s">
        <v>3770</v>
      </c>
      <c r="C978" s="186" t="s">
        <v>9564</v>
      </c>
      <c r="D978" s="186" t="s">
        <v>8540</v>
      </c>
      <c r="E978" s="186" t="s">
        <v>3675</v>
      </c>
      <c r="F978" s="186" t="s">
        <v>3673</v>
      </c>
      <c r="H978" s="185">
        <v>4</v>
      </c>
      <c r="J978" s="185">
        <v>3</v>
      </c>
    </row>
    <row r="979" spans="1:14">
      <c r="A979" s="186" t="s">
        <v>43</v>
      </c>
      <c r="B979" s="186" t="s">
        <v>3770</v>
      </c>
      <c r="C979" s="186" t="s">
        <v>9637</v>
      </c>
      <c r="D979" s="186" t="s">
        <v>9638</v>
      </c>
      <c r="E979" s="186" t="s">
        <v>3674</v>
      </c>
      <c r="F979" s="186" t="s">
        <v>3673</v>
      </c>
      <c r="G979" s="185">
        <v>3</v>
      </c>
    </row>
    <row r="980" spans="1:14">
      <c r="A980" s="186" t="s">
        <v>43</v>
      </c>
      <c r="B980" s="186" t="s">
        <v>3770</v>
      </c>
      <c r="C980" s="186" t="s">
        <v>9409</v>
      </c>
      <c r="D980" s="186" t="s">
        <v>9410</v>
      </c>
      <c r="E980" s="186" t="s">
        <v>3675</v>
      </c>
      <c r="F980" s="186" t="s">
        <v>3673</v>
      </c>
      <c r="G980" s="185">
        <v>3</v>
      </c>
      <c r="H980" s="185">
        <v>4</v>
      </c>
    </row>
    <row r="981" spans="1:14">
      <c r="A981" s="186" t="s">
        <v>43</v>
      </c>
      <c r="B981" s="186" t="s">
        <v>3770</v>
      </c>
      <c r="C981" s="186" t="s">
        <v>8587</v>
      </c>
      <c r="D981" s="186" t="s">
        <v>4085</v>
      </c>
      <c r="E981" s="186" t="s">
        <v>3675</v>
      </c>
      <c r="F981" s="186" t="s">
        <v>3673</v>
      </c>
      <c r="H981" s="185">
        <v>4</v>
      </c>
      <c r="I981" s="185">
        <v>3</v>
      </c>
      <c r="J981" s="185">
        <v>4</v>
      </c>
      <c r="K981" s="185">
        <v>4</v>
      </c>
      <c r="L981" s="185">
        <v>3</v>
      </c>
      <c r="M981" s="185">
        <v>3</v>
      </c>
      <c r="N981" s="185">
        <v>3</v>
      </c>
    </row>
    <row r="982" spans="1:14">
      <c r="A982" s="186" t="s">
        <v>43</v>
      </c>
      <c r="B982" s="186" t="s">
        <v>3770</v>
      </c>
      <c r="C982" s="186" t="s">
        <v>8800</v>
      </c>
      <c r="D982" s="186" t="s">
        <v>3687</v>
      </c>
      <c r="E982" s="186" t="s">
        <v>3675</v>
      </c>
      <c r="F982" s="186" t="s">
        <v>3673</v>
      </c>
      <c r="L982" s="185" t="s">
        <v>3701</v>
      </c>
      <c r="N982" s="185" t="s">
        <v>3701</v>
      </c>
    </row>
    <row r="983" spans="1:14">
      <c r="A983" s="186" t="s">
        <v>43</v>
      </c>
      <c r="B983" s="186" t="s">
        <v>3770</v>
      </c>
      <c r="C983" s="186" t="s">
        <v>9413</v>
      </c>
      <c r="D983" s="186" t="s">
        <v>8510</v>
      </c>
      <c r="E983" s="186" t="s">
        <v>3674</v>
      </c>
      <c r="F983" s="186" t="s">
        <v>3673</v>
      </c>
      <c r="M983" s="185">
        <v>4</v>
      </c>
    </row>
    <row r="984" spans="1:14">
      <c r="A984" s="186" t="s">
        <v>43</v>
      </c>
      <c r="B984" s="186" t="s">
        <v>3770</v>
      </c>
      <c r="C984" s="186" t="s">
        <v>8524</v>
      </c>
      <c r="D984" s="186" t="s">
        <v>8525</v>
      </c>
      <c r="E984" s="186" t="s">
        <v>3675</v>
      </c>
      <c r="F984" s="186" t="s">
        <v>3673</v>
      </c>
      <c r="J984" s="185">
        <v>2</v>
      </c>
      <c r="K984" s="185">
        <v>3</v>
      </c>
    </row>
    <row r="985" spans="1:14">
      <c r="A985" s="186" t="s">
        <v>43</v>
      </c>
      <c r="B985" s="186" t="s">
        <v>3770</v>
      </c>
      <c r="C985" s="186" t="s">
        <v>11273</v>
      </c>
      <c r="D985" s="186" t="s">
        <v>8811</v>
      </c>
      <c r="E985" s="186" t="s">
        <v>3675</v>
      </c>
      <c r="F985" s="186" t="s">
        <v>3673</v>
      </c>
      <c r="H985" s="185">
        <v>4</v>
      </c>
      <c r="I985" s="185">
        <v>4</v>
      </c>
      <c r="J985" s="185" t="s">
        <v>3774</v>
      </c>
      <c r="L985" s="185">
        <v>5</v>
      </c>
    </row>
    <row r="986" spans="1:14">
      <c r="A986" s="186" t="s">
        <v>43</v>
      </c>
      <c r="B986" s="186" t="s">
        <v>3770</v>
      </c>
      <c r="C986" s="186" t="s">
        <v>9414</v>
      </c>
      <c r="D986" s="186" t="s">
        <v>9415</v>
      </c>
      <c r="E986" s="186" t="s">
        <v>3675</v>
      </c>
      <c r="F986" s="186" t="s">
        <v>3673</v>
      </c>
      <c r="L986" s="185" t="s">
        <v>3680</v>
      </c>
      <c r="M986" s="185" t="s">
        <v>3701</v>
      </c>
      <c r="N986" s="185">
        <v>4</v>
      </c>
    </row>
    <row r="987" spans="1:14">
      <c r="A987" s="186" t="s">
        <v>43</v>
      </c>
      <c r="B987" s="186" t="s">
        <v>3770</v>
      </c>
      <c r="C987" s="186" t="s">
        <v>9416</v>
      </c>
      <c r="D987" s="186" t="s">
        <v>9417</v>
      </c>
      <c r="E987" s="186" t="s">
        <v>3675</v>
      </c>
      <c r="F987" s="186" t="s">
        <v>3673</v>
      </c>
      <c r="N987" s="185">
        <v>2</v>
      </c>
    </row>
    <row r="988" spans="1:14">
      <c r="A988" s="186" t="s">
        <v>43</v>
      </c>
      <c r="B988" s="186" t="s">
        <v>3770</v>
      </c>
      <c r="C988" s="186" t="s">
        <v>9072</v>
      </c>
      <c r="D988" s="186" t="s">
        <v>3711</v>
      </c>
      <c r="E988" s="186" t="s">
        <v>3678</v>
      </c>
      <c r="F988" s="186" t="s">
        <v>3673</v>
      </c>
      <c r="K988" s="185">
        <v>3</v>
      </c>
    </row>
    <row r="989" spans="1:14">
      <c r="A989" s="186" t="s">
        <v>43</v>
      </c>
      <c r="B989" s="186" t="s">
        <v>3770</v>
      </c>
      <c r="C989" s="186" t="s">
        <v>8637</v>
      </c>
      <c r="D989" s="186" t="s">
        <v>3677</v>
      </c>
      <c r="E989" s="186" t="s">
        <v>3675</v>
      </c>
      <c r="F989" s="186" t="s">
        <v>3673</v>
      </c>
      <c r="I989" s="185">
        <v>3</v>
      </c>
      <c r="K989" s="185">
        <v>3</v>
      </c>
      <c r="L989" s="185">
        <v>2</v>
      </c>
      <c r="M989" s="185">
        <v>3</v>
      </c>
    </row>
    <row r="990" spans="1:14">
      <c r="A990" s="186" t="s">
        <v>43</v>
      </c>
      <c r="B990" s="186" t="s">
        <v>3770</v>
      </c>
      <c r="C990" s="186" t="s">
        <v>9419</v>
      </c>
      <c r="D990" s="186" t="s">
        <v>8575</v>
      </c>
      <c r="E990" s="186" t="s">
        <v>3674</v>
      </c>
      <c r="F990" s="186" t="s">
        <v>3673</v>
      </c>
      <c r="L990" s="185">
        <v>2</v>
      </c>
      <c r="M990" s="185">
        <v>3</v>
      </c>
    </row>
    <row r="991" spans="1:14">
      <c r="A991" s="186" t="s">
        <v>43</v>
      </c>
      <c r="B991" s="186" t="s">
        <v>3770</v>
      </c>
      <c r="C991" s="186" t="s">
        <v>9348</v>
      </c>
      <c r="D991" s="186" t="s">
        <v>8788</v>
      </c>
      <c r="E991" s="186" t="s">
        <v>3675</v>
      </c>
      <c r="F991" s="186" t="s">
        <v>3673</v>
      </c>
      <c r="J991" s="185">
        <v>2</v>
      </c>
    </row>
    <row r="992" spans="1:14">
      <c r="A992" s="186" t="s">
        <v>43</v>
      </c>
      <c r="B992" s="186" t="s">
        <v>3770</v>
      </c>
      <c r="C992" s="186" t="s">
        <v>9420</v>
      </c>
      <c r="D992" s="186" t="s">
        <v>8583</v>
      </c>
      <c r="E992" s="186" t="s">
        <v>3675</v>
      </c>
      <c r="F992" s="186" t="s">
        <v>3673</v>
      </c>
      <c r="H992" s="185">
        <v>4</v>
      </c>
      <c r="I992" s="185">
        <v>3</v>
      </c>
    </row>
    <row r="993" spans="1:14">
      <c r="A993" s="186" t="s">
        <v>43</v>
      </c>
      <c r="B993" s="186" t="s">
        <v>3770</v>
      </c>
      <c r="C993" s="186" t="s">
        <v>9607</v>
      </c>
      <c r="D993" s="186" t="s">
        <v>9608</v>
      </c>
      <c r="E993" s="186" t="s">
        <v>3674</v>
      </c>
      <c r="F993" s="186" t="s">
        <v>3673</v>
      </c>
      <c r="I993" s="185">
        <v>4</v>
      </c>
      <c r="J993" s="185">
        <v>4</v>
      </c>
      <c r="N993" s="185">
        <v>4</v>
      </c>
    </row>
    <row r="994" spans="1:14">
      <c r="A994" s="186" t="s">
        <v>43</v>
      </c>
      <c r="B994" s="186" t="s">
        <v>3770</v>
      </c>
      <c r="C994" s="186" t="s">
        <v>9421</v>
      </c>
      <c r="D994" s="186" t="s">
        <v>3690</v>
      </c>
      <c r="E994" s="186" t="s">
        <v>3678</v>
      </c>
      <c r="F994" s="186" t="s">
        <v>3673</v>
      </c>
      <c r="L994" s="185">
        <v>3</v>
      </c>
      <c r="M994" s="185">
        <v>3</v>
      </c>
      <c r="N994" s="185">
        <v>3</v>
      </c>
    </row>
    <row r="995" spans="1:14">
      <c r="A995" s="186" t="s">
        <v>43</v>
      </c>
      <c r="B995" s="186" t="s">
        <v>3770</v>
      </c>
      <c r="C995" s="186" t="s">
        <v>8865</v>
      </c>
      <c r="D995" s="186" t="s">
        <v>3693</v>
      </c>
      <c r="E995" s="186" t="s">
        <v>3675</v>
      </c>
      <c r="F995" s="186" t="s">
        <v>77</v>
      </c>
    </row>
    <row r="996" spans="1:14">
      <c r="A996" s="186" t="s">
        <v>43</v>
      </c>
      <c r="B996" s="186" t="s">
        <v>3770</v>
      </c>
      <c r="C996" s="186" t="s">
        <v>9040</v>
      </c>
      <c r="D996" s="186" t="s">
        <v>8751</v>
      </c>
      <c r="E996" s="186" t="s">
        <v>3674</v>
      </c>
      <c r="F996" s="186" t="s">
        <v>77</v>
      </c>
    </row>
    <row r="997" spans="1:14">
      <c r="A997" s="186" t="s">
        <v>43</v>
      </c>
      <c r="B997" s="186" t="s">
        <v>3770</v>
      </c>
      <c r="C997" s="186" t="s">
        <v>9304</v>
      </c>
      <c r="D997" s="186" t="s">
        <v>3699</v>
      </c>
      <c r="E997" s="186" t="s">
        <v>3675</v>
      </c>
      <c r="F997" s="186" t="s">
        <v>77</v>
      </c>
    </row>
    <row r="998" spans="1:14">
      <c r="A998" s="186" t="s">
        <v>43</v>
      </c>
      <c r="B998" s="186" t="s">
        <v>3770</v>
      </c>
      <c r="C998" s="186" t="s">
        <v>9423</v>
      </c>
      <c r="D998" s="186" t="s">
        <v>9248</v>
      </c>
      <c r="E998" s="186" t="s">
        <v>3675</v>
      </c>
      <c r="F998" s="186" t="s">
        <v>77</v>
      </c>
    </row>
    <row r="999" spans="1:14">
      <c r="A999" s="186" t="s">
        <v>43</v>
      </c>
      <c r="B999" s="186" t="s">
        <v>3770</v>
      </c>
      <c r="C999" s="186" t="s">
        <v>11274</v>
      </c>
      <c r="D999" s="186" t="s">
        <v>4087</v>
      </c>
      <c r="E999" s="186" t="s">
        <v>3678</v>
      </c>
      <c r="F999" s="186" t="s">
        <v>77</v>
      </c>
    </row>
    <row r="1000" spans="1:14">
      <c r="A1000" s="186" t="s">
        <v>43</v>
      </c>
      <c r="B1000" s="186" t="s">
        <v>3770</v>
      </c>
      <c r="C1000" s="186" t="s">
        <v>9424</v>
      </c>
      <c r="D1000" s="186" t="s">
        <v>3761</v>
      </c>
      <c r="E1000" s="186" t="s">
        <v>3674</v>
      </c>
      <c r="F1000" s="186" t="s">
        <v>77</v>
      </c>
    </row>
    <row r="1001" spans="1:14">
      <c r="A1001" s="186" t="s">
        <v>43</v>
      </c>
      <c r="B1001" s="186" t="s">
        <v>3770</v>
      </c>
      <c r="C1001" s="186" t="s">
        <v>11275</v>
      </c>
      <c r="D1001" s="186" t="s">
        <v>8717</v>
      </c>
      <c r="E1001" s="186" t="s">
        <v>3674</v>
      </c>
      <c r="F1001" s="186" t="s">
        <v>77</v>
      </c>
    </row>
    <row r="1002" spans="1:14">
      <c r="A1002" s="186" t="s">
        <v>43</v>
      </c>
      <c r="B1002" s="186" t="s">
        <v>3770</v>
      </c>
      <c r="C1002" s="186" t="s">
        <v>11276</v>
      </c>
      <c r="D1002" s="186" t="s">
        <v>8523</v>
      </c>
      <c r="E1002" s="186" t="s">
        <v>3678</v>
      </c>
      <c r="F1002" s="186" t="s">
        <v>77</v>
      </c>
    </row>
    <row r="1003" spans="1:14">
      <c r="A1003" s="186" t="s">
        <v>43</v>
      </c>
      <c r="B1003" s="186" t="s">
        <v>3770</v>
      </c>
      <c r="C1003" s="186" t="s">
        <v>9425</v>
      </c>
      <c r="D1003" s="186" t="s">
        <v>3698</v>
      </c>
      <c r="E1003" s="186" t="s">
        <v>3675</v>
      </c>
      <c r="F1003" s="186" t="s">
        <v>77</v>
      </c>
    </row>
    <row r="1004" spans="1:14">
      <c r="A1004" s="186" t="s">
        <v>43</v>
      </c>
      <c r="B1004" s="186" t="s">
        <v>3770</v>
      </c>
      <c r="C1004" s="186" t="s">
        <v>9323</v>
      </c>
      <c r="D1004" s="186" t="s">
        <v>8550</v>
      </c>
      <c r="E1004" s="186" t="s">
        <v>3675</v>
      </c>
      <c r="F1004" s="186" t="s">
        <v>77</v>
      </c>
    </row>
    <row r="1005" spans="1:14">
      <c r="A1005" s="186" t="s">
        <v>43</v>
      </c>
      <c r="B1005" s="186" t="s">
        <v>3770</v>
      </c>
      <c r="C1005" s="186" t="s">
        <v>9426</v>
      </c>
      <c r="D1005" s="186" t="s">
        <v>9427</v>
      </c>
      <c r="E1005" s="186" t="s">
        <v>3674</v>
      </c>
      <c r="F1005" s="186" t="s">
        <v>77</v>
      </c>
    </row>
    <row r="1006" spans="1:14">
      <c r="A1006" s="186" t="s">
        <v>43</v>
      </c>
      <c r="B1006" s="186" t="s">
        <v>3770</v>
      </c>
      <c r="C1006" s="186" t="s">
        <v>8649</v>
      </c>
      <c r="D1006" s="186" t="s">
        <v>11277</v>
      </c>
      <c r="E1006" s="186" t="s">
        <v>3674</v>
      </c>
      <c r="F1006" s="186" t="s">
        <v>77</v>
      </c>
    </row>
    <row r="1007" spans="1:14">
      <c r="A1007" s="186" t="s">
        <v>43</v>
      </c>
      <c r="B1007" s="186" t="s">
        <v>3770</v>
      </c>
      <c r="C1007" s="186" t="s">
        <v>9517</v>
      </c>
      <c r="D1007" s="186" t="s">
        <v>8708</v>
      </c>
      <c r="E1007" s="186" t="s">
        <v>3678</v>
      </c>
      <c r="F1007" s="186" t="s">
        <v>77</v>
      </c>
    </row>
    <row r="1008" spans="1:14">
      <c r="A1008" s="186" t="s">
        <v>43</v>
      </c>
      <c r="B1008" s="186" t="s">
        <v>3770</v>
      </c>
      <c r="C1008" s="186" t="s">
        <v>9428</v>
      </c>
      <c r="D1008" s="186" t="s">
        <v>3710</v>
      </c>
      <c r="E1008" s="186" t="s">
        <v>3675</v>
      </c>
      <c r="F1008" s="186" t="s">
        <v>77</v>
      </c>
    </row>
    <row r="1009" spans="1:6">
      <c r="A1009" s="186" t="s">
        <v>43</v>
      </c>
      <c r="B1009" s="186" t="s">
        <v>3770</v>
      </c>
      <c r="C1009" s="186" t="s">
        <v>9580</v>
      </c>
      <c r="D1009" s="186" t="s">
        <v>8717</v>
      </c>
      <c r="E1009" s="186" t="s">
        <v>3678</v>
      </c>
      <c r="F1009" s="186" t="s">
        <v>77</v>
      </c>
    </row>
    <row r="1010" spans="1:6">
      <c r="A1010" s="186" t="s">
        <v>43</v>
      </c>
      <c r="B1010" s="186" t="s">
        <v>3770</v>
      </c>
      <c r="C1010" s="186" t="s">
        <v>9429</v>
      </c>
      <c r="D1010" s="186" t="s">
        <v>9430</v>
      </c>
      <c r="E1010" s="186" t="s">
        <v>3675</v>
      </c>
      <c r="F1010" s="186" t="s">
        <v>77</v>
      </c>
    </row>
    <row r="1011" spans="1:6">
      <c r="A1011" s="186" t="s">
        <v>43</v>
      </c>
      <c r="B1011" s="186" t="s">
        <v>3770</v>
      </c>
      <c r="C1011" s="186" t="s">
        <v>9431</v>
      </c>
      <c r="D1011" s="186" t="s">
        <v>9432</v>
      </c>
      <c r="E1011" s="186" t="s">
        <v>3675</v>
      </c>
      <c r="F1011" s="186" t="s">
        <v>77</v>
      </c>
    </row>
    <row r="1012" spans="1:6">
      <c r="A1012" s="186" t="s">
        <v>43</v>
      </c>
      <c r="B1012" s="186" t="s">
        <v>3770</v>
      </c>
      <c r="C1012" s="186" t="s">
        <v>9433</v>
      </c>
      <c r="D1012" s="186" t="s">
        <v>3682</v>
      </c>
      <c r="E1012" s="186" t="s">
        <v>3674</v>
      </c>
      <c r="F1012" s="186" t="s">
        <v>77</v>
      </c>
    </row>
    <row r="1013" spans="1:6">
      <c r="A1013" s="186" t="s">
        <v>43</v>
      </c>
      <c r="B1013" s="186" t="s">
        <v>3770</v>
      </c>
      <c r="C1013" s="186" t="s">
        <v>11278</v>
      </c>
      <c r="D1013" s="186" t="s">
        <v>3679</v>
      </c>
      <c r="E1013" s="186" t="s">
        <v>3675</v>
      </c>
      <c r="F1013" s="186" t="s">
        <v>77</v>
      </c>
    </row>
    <row r="1014" spans="1:6">
      <c r="A1014" s="186" t="s">
        <v>43</v>
      </c>
      <c r="B1014" s="186" t="s">
        <v>3770</v>
      </c>
      <c r="C1014" s="186" t="s">
        <v>9434</v>
      </c>
      <c r="D1014" s="186" t="s">
        <v>9435</v>
      </c>
      <c r="E1014" s="186" t="s">
        <v>3675</v>
      </c>
      <c r="F1014" s="186" t="s">
        <v>77</v>
      </c>
    </row>
    <row r="1015" spans="1:6">
      <c r="A1015" s="186" t="s">
        <v>43</v>
      </c>
      <c r="B1015" s="186" t="s">
        <v>3770</v>
      </c>
      <c r="C1015" s="186" t="s">
        <v>3734</v>
      </c>
      <c r="D1015" s="186" t="s">
        <v>8548</v>
      </c>
      <c r="E1015" s="186" t="s">
        <v>3674</v>
      </c>
      <c r="F1015" s="186" t="s">
        <v>77</v>
      </c>
    </row>
    <row r="1016" spans="1:6">
      <c r="A1016" s="186" t="s">
        <v>43</v>
      </c>
      <c r="B1016" s="186" t="s">
        <v>3770</v>
      </c>
      <c r="C1016" s="186" t="s">
        <v>11134</v>
      </c>
      <c r="D1016" s="186" t="s">
        <v>8778</v>
      </c>
      <c r="E1016" s="186" t="s">
        <v>3674</v>
      </c>
      <c r="F1016" s="186" t="s">
        <v>77</v>
      </c>
    </row>
    <row r="1017" spans="1:6">
      <c r="A1017" s="186" t="s">
        <v>43</v>
      </c>
      <c r="B1017" s="186" t="s">
        <v>3770</v>
      </c>
      <c r="C1017" s="186" t="s">
        <v>9402</v>
      </c>
      <c r="D1017" s="186" t="s">
        <v>8781</v>
      </c>
      <c r="E1017" s="186" t="s">
        <v>3674</v>
      </c>
      <c r="F1017" s="186" t="s">
        <v>77</v>
      </c>
    </row>
    <row r="1018" spans="1:6">
      <c r="A1018" s="186" t="s">
        <v>43</v>
      </c>
      <c r="B1018" s="186" t="s">
        <v>3770</v>
      </c>
      <c r="C1018" s="186" t="s">
        <v>9438</v>
      </c>
      <c r="D1018" s="186" t="s">
        <v>9439</v>
      </c>
      <c r="E1018" s="186" t="s">
        <v>3675</v>
      </c>
      <c r="F1018" s="186" t="s">
        <v>77</v>
      </c>
    </row>
    <row r="1019" spans="1:6">
      <c r="A1019" s="186" t="s">
        <v>43</v>
      </c>
      <c r="B1019" s="186" t="s">
        <v>3770</v>
      </c>
      <c r="C1019" s="186" t="s">
        <v>8718</v>
      </c>
      <c r="D1019" s="186" t="s">
        <v>5001</v>
      </c>
      <c r="E1019" s="186" t="s">
        <v>3674</v>
      </c>
      <c r="F1019" s="186" t="s">
        <v>77</v>
      </c>
    </row>
    <row r="1020" spans="1:6">
      <c r="A1020" s="186" t="s">
        <v>43</v>
      </c>
      <c r="B1020" s="186" t="s">
        <v>3770</v>
      </c>
      <c r="C1020" s="186" t="s">
        <v>9440</v>
      </c>
      <c r="D1020" s="186" t="s">
        <v>8590</v>
      </c>
      <c r="E1020" s="186" t="s">
        <v>3674</v>
      </c>
      <c r="F1020" s="186" t="s">
        <v>77</v>
      </c>
    </row>
    <row r="1021" spans="1:6">
      <c r="A1021" s="186" t="s">
        <v>43</v>
      </c>
      <c r="B1021" s="186" t="s">
        <v>3770</v>
      </c>
      <c r="C1021" s="186" t="s">
        <v>9441</v>
      </c>
      <c r="D1021" s="186" t="s">
        <v>9189</v>
      </c>
      <c r="E1021" s="186" t="s">
        <v>3675</v>
      </c>
      <c r="F1021" s="186" t="s">
        <v>77</v>
      </c>
    </row>
    <row r="1022" spans="1:6">
      <c r="A1022" s="186" t="s">
        <v>43</v>
      </c>
      <c r="B1022" s="186" t="s">
        <v>3770</v>
      </c>
      <c r="C1022" s="186" t="s">
        <v>9442</v>
      </c>
      <c r="D1022" s="186" t="s">
        <v>3751</v>
      </c>
      <c r="E1022" s="186" t="s">
        <v>3674</v>
      </c>
      <c r="F1022" s="186" t="s">
        <v>77</v>
      </c>
    </row>
    <row r="1023" spans="1:6">
      <c r="A1023" s="186" t="s">
        <v>43</v>
      </c>
      <c r="B1023" s="186" t="s">
        <v>3770</v>
      </c>
      <c r="C1023" s="186" t="s">
        <v>11279</v>
      </c>
      <c r="D1023" s="186" t="s">
        <v>9389</v>
      </c>
      <c r="E1023" s="186" t="s">
        <v>3674</v>
      </c>
      <c r="F1023" s="186" t="s">
        <v>77</v>
      </c>
    </row>
    <row r="1024" spans="1:6">
      <c r="A1024" s="186" t="s">
        <v>43</v>
      </c>
      <c r="B1024" s="186" t="s">
        <v>3770</v>
      </c>
      <c r="C1024" s="186" t="s">
        <v>9145</v>
      </c>
      <c r="D1024" s="186" t="s">
        <v>3690</v>
      </c>
      <c r="E1024" s="186" t="s">
        <v>3675</v>
      </c>
      <c r="F1024" s="186" t="s">
        <v>77</v>
      </c>
    </row>
    <row r="1025" spans="1:14">
      <c r="A1025" s="186" t="s">
        <v>43</v>
      </c>
      <c r="B1025" s="186" t="s">
        <v>3772</v>
      </c>
      <c r="C1025" s="186" t="s">
        <v>3705</v>
      </c>
      <c r="D1025" s="186" t="s">
        <v>3686</v>
      </c>
      <c r="E1025" s="186" t="s">
        <v>3675</v>
      </c>
      <c r="F1025" s="186" t="s">
        <v>3673</v>
      </c>
      <c r="J1025" s="185">
        <v>3</v>
      </c>
      <c r="N1025" s="185" t="s">
        <v>3680</v>
      </c>
    </row>
    <row r="1026" spans="1:14">
      <c r="A1026" s="186" t="s">
        <v>43</v>
      </c>
      <c r="B1026" s="186" t="s">
        <v>3772</v>
      </c>
      <c r="C1026" s="186" t="s">
        <v>9562</v>
      </c>
      <c r="D1026" s="186" t="s">
        <v>3677</v>
      </c>
      <c r="E1026" s="186" t="s">
        <v>3674</v>
      </c>
      <c r="F1026" s="186" t="s">
        <v>3673</v>
      </c>
      <c r="I1026" s="185">
        <v>4</v>
      </c>
      <c r="L1026" s="185">
        <v>4</v>
      </c>
    </row>
    <row r="1027" spans="1:14">
      <c r="A1027" s="186" t="s">
        <v>43</v>
      </c>
      <c r="B1027" s="186" t="s">
        <v>3772</v>
      </c>
      <c r="C1027" s="186" t="s">
        <v>9477</v>
      </c>
      <c r="D1027" s="186" t="s">
        <v>9478</v>
      </c>
      <c r="E1027" s="186" t="s">
        <v>3675</v>
      </c>
      <c r="F1027" s="186" t="s">
        <v>3673</v>
      </c>
      <c r="M1027" s="185" t="s">
        <v>3707</v>
      </c>
    </row>
    <row r="1028" spans="1:14">
      <c r="A1028" s="186" t="s">
        <v>43</v>
      </c>
      <c r="B1028" s="186" t="s">
        <v>3772</v>
      </c>
      <c r="C1028" s="186" t="s">
        <v>8551</v>
      </c>
      <c r="D1028" s="186" t="s">
        <v>8973</v>
      </c>
      <c r="E1028" s="186" t="s">
        <v>3675</v>
      </c>
      <c r="F1028" s="186" t="s">
        <v>3673</v>
      </c>
      <c r="I1028" s="185">
        <v>3</v>
      </c>
    </row>
    <row r="1029" spans="1:14">
      <c r="A1029" s="186" t="s">
        <v>43</v>
      </c>
      <c r="B1029" s="186" t="s">
        <v>3772</v>
      </c>
      <c r="C1029" s="186" t="s">
        <v>8976</v>
      </c>
      <c r="D1029" s="186" t="s">
        <v>8924</v>
      </c>
      <c r="E1029" s="186" t="s">
        <v>3674</v>
      </c>
      <c r="F1029" s="186" t="s">
        <v>3673</v>
      </c>
      <c r="H1029" s="185">
        <v>4</v>
      </c>
      <c r="L1029" s="185">
        <v>4</v>
      </c>
      <c r="N1029" s="185">
        <v>4</v>
      </c>
    </row>
    <row r="1030" spans="1:14">
      <c r="A1030" s="186" t="s">
        <v>43</v>
      </c>
      <c r="B1030" s="186" t="s">
        <v>3772</v>
      </c>
      <c r="C1030" s="186" t="s">
        <v>4086</v>
      </c>
      <c r="D1030" s="186" t="s">
        <v>8519</v>
      </c>
      <c r="E1030" s="186" t="s">
        <v>3678</v>
      </c>
      <c r="F1030" s="186" t="s">
        <v>3673</v>
      </c>
      <c r="L1030" s="185">
        <v>3</v>
      </c>
    </row>
    <row r="1031" spans="1:14">
      <c r="A1031" s="186" t="s">
        <v>43</v>
      </c>
      <c r="B1031" s="186" t="s">
        <v>3772</v>
      </c>
      <c r="C1031" s="186" t="s">
        <v>8955</v>
      </c>
      <c r="D1031" s="186" t="s">
        <v>8680</v>
      </c>
      <c r="E1031" s="186" t="s">
        <v>3675</v>
      </c>
      <c r="F1031" s="186" t="s">
        <v>3673</v>
      </c>
      <c r="H1031" s="185">
        <v>4</v>
      </c>
      <c r="I1031" s="185">
        <v>4</v>
      </c>
      <c r="J1031" s="185">
        <v>4</v>
      </c>
      <c r="L1031" s="185" t="s">
        <v>3684</v>
      </c>
    </row>
    <row r="1032" spans="1:14">
      <c r="A1032" s="186" t="s">
        <v>43</v>
      </c>
      <c r="B1032" s="186" t="s">
        <v>3772</v>
      </c>
      <c r="C1032" s="186" t="s">
        <v>11280</v>
      </c>
      <c r="D1032" s="186" t="s">
        <v>11281</v>
      </c>
      <c r="E1032" s="186" t="s">
        <v>3678</v>
      </c>
      <c r="F1032" s="186" t="s">
        <v>3673</v>
      </c>
      <c r="L1032" s="185">
        <v>2</v>
      </c>
      <c r="M1032" s="185">
        <v>3</v>
      </c>
      <c r="N1032" s="185">
        <v>2</v>
      </c>
    </row>
    <row r="1033" spans="1:14">
      <c r="A1033" s="186" t="s">
        <v>43</v>
      </c>
      <c r="B1033" s="186" t="s">
        <v>3772</v>
      </c>
      <c r="C1033" s="186" t="s">
        <v>8752</v>
      </c>
      <c r="D1033" s="186" t="s">
        <v>8740</v>
      </c>
      <c r="E1033" s="186" t="s">
        <v>3675</v>
      </c>
      <c r="F1033" s="186" t="s">
        <v>3673</v>
      </c>
      <c r="G1033" s="185">
        <v>3</v>
      </c>
    </row>
    <row r="1034" spans="1:14">
      <c r="A1034" s="186" t="s">
        <v>43</v>
      </c>
      <c r="B1034" s="186" t="s">
        <v>3772</v>
      </c>
      <c r="C1034" s="186" t="s">
        <v>9657</v>
      </c>
      <c r="D1034" s="186" t="s">
        <v>11282</v>
      </c>
      <c r="E1034" s="186" t="s">
        <v>3674</v>
      </c>
      <c r="F1034" s="186" t="s">
        <v>3673</v>
      </c>
      <c r="L1034" s="185">
        <v>4</v>
      </c>
      <c r="N1034" s="185">
        <v>4</v>
      </c>
    </row>
    <row r="1035" spans="1:14">
      <c r="A1035" s="186" t="s">
        <v>43</v>
      </c>
      <c r="B1035" s="186" t="s">
        <v>3772</v>
      </c>
      <c r="C1035" s="186" t="s">
        <v>8802</v>
      </c>
      <c r="D1035" s="186" t="s">
        <v>8803</v>
      </c>
      <c r="E1035" s="186" t="s">
        <v>3723</v>
      </c>
      <c r="F1035" s="186" t="s">
        <v>3673</v>
      </c>
      <c r="L1035" s="185">
        <v>2</v>
      </c>
      <c r="M1035" s="185">
        <v>2</v>
      </c>
      <c r="N1035" s="185">
        <v>3</v>
      </c>
    </row>
    <row r="1036" spans="1:14">
      <c r="A1036" s="186" t="s">
        <v>43</v>
      </c>
      <c r="B1036" s="186" t="s">
        <v>3772</v>
      </c>
      <c r="C1036" s="186" t="s">
        <v>11283</v>
      </c>
      <c r="D1036" s="186" t="s">
        <v>8879</v>
      </c>
      <c r="E1036" s="186" t="s">
        <v>3678</v>
      </c>
      <c r="F1036" s="186" t="s">
        <v>3673</v>
      </c>
      <c r="H1036" s="185">
        <v>4</v>
      </c>
      <c r="N1036" s="185">
        <v>5</v>
      </c>
    </row>
    <row r="1037" spans="1:14">
      <c r="A1037" s="186" t="s">
        <v>43</v>
      </c>
      <c r="B1037" s="186" t="s">
        <v>3772</v>
      </c>
      <c r="C1037" s="186" t="s">
        <v>11284</v>
      </c>
      <c r="D1037" s="186" t="s">
        <v>8586</v>
      </c>
      <c r="E1037" s="186" t="s">
        <v>3675</v>
      </c>
      <c r="F1037" s="186" t="s">
        <v>3673</v>
      </c>
      <c r="L1037" s="185">
        <v>3</v>
      </c>
      <c r="N1037" s="185">
        <v>3</v>
      </c>
    </row>
    <row r="1038" spans="1:14">
      <c r="A1038" s="186" t="s">
        <v>43</v>
      </c>
      <c r="B1038" s="186" t="s">
        <v>3772</v>
      </c>
      <c r="C1038" s="186" t="s">
        <v>9448</v>
      </c>
      <c r="D1038" s="186" t="s">
        <v>8626</v>
      </c>
      <c r="E1038" s="186" t="s">
        <v>3675</v>
      </c>
      <c r="F1038" s="186" t="s">
        <v>3673</v>
      </c>
      <c r="H1038" s="185">
        <v>3</v>
      </c>
      <c r="J1038" s="185" t="s">
        <v>3680</v>
      </c>
    </row>
    <row r="1039" spans="1:14">
      <c r="A1039" s="186" t="s">
        <v>43</v>
      </c>
      <c r="B1039" s="186" t="s">
        <v>3772</v>
      </c>
      <c r="C1039" s="186" t="s">
        <v>9449</v>
      </c>
      <c r="D1039" s="186" t="s">
        <v>4087</v>
      </c>
      <c r="E1039" s="186" t="s">
        <v>3675</v>
      </c>
      <c r="F1039" s="186" t="s">
        <v>3673</v>
      </c>
      <c r="G1039" s="185">
        <v>2</v>
      </c>
      <c r="H1039" s="185">
        <v>3</v>
      </c>
    </row>
    <row r="1040" spans="1:14">
      <c r="A1040" s="186" t="s">
        <v>43</v>
      </c>
      <c r="B1040" s="186" t="s">
        <v>3772</v>
      </c>
      <c r="C1040" s="186" t="s">
        <v>9450</v>
      </c>
      <c r="D1040" s="186" t="s">
        <v>4087</v>
      </c>
      <c r="E1040" s="186" t="s">
        <v>3675</v>
      </c>
      <c r="F1040" s="186" t="s">
        <v>3673</v>
      </c>
      <c r="K1040" s="185">
        <v>3</v>
      </c>
    </row>
    <row r="1041" spans="1:14">
      <c r="A1041" s="186" t="s">
        <v>43</v>
      </c>
      <c r="B1041" s="186" t="s">
        <v>3772</v>
      </c>
      <c r="C1041" s="186" t="s">
        <v>9313</v>
      </c>
      <c r="D1041" s="186" t="s">
        <v>9483</v>
      </c>
      <c r="E1041" s="186" t="s">
        <v>3675</v>
      </c>
      <c r="F1041" s="186" t="s">
        <v>3673</v>
      </c>
      <c r="H1041" s="185">
        <v>4</v>
      </c>
      <c r="I1041" s="185">
        <v>3</v>
      </c>
      <c r="J1041" s="185">
        <v>3</v>
      </c>
      <c r="K1041" s="185">
        <v>3</v>
      </c>
      <c r="L1041" s="185">
        <v>4</v>
      </c>
      <c r="M1041" s="185">
        <v>4</v>
      </c>
    </row>
    <row r="1042" spans="1:14">
      <c r="A1042" s="186" t="s">
        <v>43</v>
      </c>
      <c r="B1042" s="186" t="s">
        <v>3772</v>
      </c>
      <c r="C1042" s="186" t="s">
        <v>9451</v>
      </c>
      <c r="D1042" s="186" t="s">
        <v>8552</v>
      </c>
      <c r="E1042" s="186" t="s">
        <v>3675</v>
      </c>
      <c r="F1042" s="186" t="s">
        <v>3673</v>
      </c>
      <c r="H1042" s="185">
        <v>3</v>
      </c>
      <c r="I1042" s="185">
        <v>3</v>
      </c>
      <c r="J1042" s="185" t="s">
        <v>3680</v>
      </c>
      <c r="K1042" s="185" t="s">
        <v>3680</v>
      </c>
    </row>
    <row r="1043" spans="1:14">
      <c r="A1043" s="186" t="s">
        <v>43</v>
      </c>
      <c r="B1043" s="186" t="s">
        <v>3772</v>
      </c>
      <c r="C1043" s="186" t="s">
        <v>11285</v>
      </c>
      <c r="D1043" s="186" t="s">
        <v>11167</v>
      </c>
      <c r="E1043" s="186" t="s">
        <v>3675</v>
      </c>
      <c r="F1043" s="186" t="s">
        <v>3673</v>
      </c>
      <c r="L1043" s="185">
        <v>4</v>
      </c>
      <c r="M1043" s="185">
        <v>4</v>
      </c>
      <c r="N1043" s="185">
        <v>4</v>
      </c>
    </row>
    <row r="1044" spans="1:14">
      <c r="A1044" s="186" t="s">
        <v>43</v>
      </c>
      <c r="B1044" s="186" t="s">
        <v>3772</v>
      </c>
      <c r="C1044" s="186" t="s">
        <v>3757</v>
      </c>
      <c r="D1044" s="186" t="s">
        <v>9606</v>
      </c>
      <c r="E1044" s="186" t="s">
        <v>3675</v>
      </c>
      <c r="F1044" s="186" t="s">
        <v>3673</v>
      </c>
      <c r="M1044" s="185">
        <v>3</v>
      </c>
      <c r="N1044" s="185">
        <v>3</v>
      </c>
    </row>
    <row r="1045" spans="1:14">
      <c r="A1045" s="186" t="s">
        <v>43</v>
      </c>
      <c r="B1045" s="186" t="s">
        <v>3772</v>
      </c>
      <c r="C1045" s="186" t="s">
        <v>9455</v>
      </c>
      <c r="D1045" s="186" t="s">
        <v>9246</v>
      </c>
      <c r="E1045" s="186" t="s">
        <v>3674</v>
      </c>
      <c r="F1045" s="186" t="s">
        <v>3673</v>
      </c>
      <c r="G1045" s="185">
        <v>4</v>
      </c>
      <c r="H1045" s="185">
        <v>5</v>
      </c>
    </row>
    <row r="1046" spans="1:14">
      <c r="A1046" s="186" t="s">
        <v>43</v>
      </c>
      <c r="B1046" s="186" t="s">
        <v>3772</v>
      </c>
      <c r="C1046" s="186" t="s">
        <v>9351</v>
      </c>
      <c r="D1046" s="186" t="s">
        <v>3759</v>
      </c>
      <c r="E1046" s="186" t="s">
        <v>3674</v>
      </c>
      <c r="F1046" s="186" t="s">
        <v>3673</v>
      </c>
      <c r="G1046" s="185">
        <v>3</v>
      </c>
    </row>
    <row r="1047" spans="1:14">
      <c r="A1047" s="186" t="s">
        <v>43</v>
      </c>
      <c r="B1047" s="186" t="s">
        <v>3772</v>
      </c>
      <c r="C1047" s="186" t="s">
        <v>8766</v>
      </c>
      <c r="D1047" s="186" t="s">
        <v>8592</v>
      </c>
      <c r="E1047" s="186" t="s">
        <v>3678</v>
      </c>
      <c r="F1047" s="186" t="s">
        <v>77</v>
      </c>
    </row>
    <row r="1048" spans="1:14">
      <c r="A1048" s="186" t="s">
        <v>43</v>
      </c>
      <c r="B1048" s="186" t="s">
        <v>3772</v>
      </c>
      <c r="C1048" s="186" t="s">
        <v>9457</v>
      </c>
      <c r="D1048" s="186" t="s">
        <v>8624</v>
      </c>
      <c r="E1048" s="186" t="s">
        <v>3675</v>
      </c>
      <c r="F1048" s="186" t="s">
        <v>77</v>
      </c>
    </row>
    <row r="1049" spans="1:14">
      <c r="A1049" s="186" t="s">
        <v>43</v>
      </c>
      <c r="B1049" s="186" t="s">
        <v>3772</v>
      </c>
      <c r="C1049" s="186" t="s">
        <v>11286</v>
      </c>
      <c r="D1049" s="186" t="s">
        <v>8772</v>
      </c>
      <c r="E1049" s="186" t="s">
        <v>3674</v>
      </c>
      <c r="F1049" s="186" t="s">
        <v>77</v>
      </c>
    </row>
    <row r="1050" spans="1:14">
      <c r="A1050" s="186" t="s">
        <v>43</v>
      </c>
      <c r="B1050" s="186" t="s">
        <v>3772</v>
      </c>
      <c r="C1050" s="186" t="s">
        <v>3691</v>
      </c>
      <c r="D1050" s="186" t="s">
        <v>9458</v>
      </c>
      <c r="E1050" s="186" t="s">
        <v>3675</v>
      </c>
      <c r="F1050" s="186" t="s">
        <v>77</v>
      </c>
    </row>
    <row r="1051" spans="1:14">
      <c r="A1051" s="186" t="s">
        <v>43</v>
      </c>
      <c r="B1051" s="186" t="s">
        <v>3772</v>
      </c>
      <c r="C1051" s="186" t="s">
        <v>9081</v>
      </c>
      <c r="D1051" s="186" t="s">
        <v>8569</v>
      </c>
      <c r="E1051" s="186" t="s">
        <v>3674</v>
      </c>
      <c r="F1051" s="186" t="s">
        <v>77</v>
      </c>
    </row>
    <row r="1052" spans="1:14">
      <c r="A1052" s="186" t="s">
        <v>43</v>
      </c>
      <c r="B1052" s="186" t="s">
        <v>3772</v>
      </c>
      <c r="C1052" s="186" t="s">
        <v>9459</v>
      </c>
      <c r="D1052" s="186" t="s">
        <v>3682</v>
      </c>
      <c r="E1052" s="186" t="s">
        <v>3675</v>
      </c>
      <c r="F1052" s="186" t="s">
        <v>77</v>
      </c>
    </row>
    <row r="1053" spans="1:14">
      <c r="A1053" s="186" t="s">
        <v>43</v>
      </c>
      <c r="B1053" s="186" t="s">
        <v>3772</v>
      </c>
      <c r="C1053" s="186" t="s">
        <v>9460</v>
      </c>
      <c r="D1053" s="186" t="s">
        <v>9461</v>
      </c>
      <c r="E1053" s="186" t="s">
        <v>3674</v>
      </c>
      <c r="F1053" s="186" t="s">
        <v>77</v>
      </c>
    </row>
    <row r="1054" spans="1:14">
      <c r="A1054" s="186" t="s">
        <v>43</v>
      </c>
      <c r="B1054" s="186" t="s">
        <v>3772</v>
      </c>
      <c r="C1054" s="186" t="s">
        <v>8649</v>
      </c>
      <c r="D1054" s="186" t="s">
        <v>9462</v>
      </c>
      <c r="E1054" s="186" t="s">
        <v>3675</v>
      </c>
      <c r="F1054" s="186" t="s">
        <v>77</v>
      </c>
    </row>
    <row r="1055" spans="1:14">
      <c r="A1055" s="186" t="s">
        <v>43</v>
      </c>
      <c r="B1055" s="186" t="s">
        <v>3772</v>
      </c>
      <c r="C1055" s="186" t="s">
        <v>8707</v>
      </c>
      <c r="D1055" s="186" t="s">
        <v>11287</v>
      </c>
      <c r="E1055" s="186" t="s">
        <v>3674</v>
      </c>
      <c r="F1055" s="186" t="s">
        <v>77</v>
      </c>
    </row>
    <row r="1056" spans="1:14">
      <c r="A1056" s="186" t="s">
        <v>43</v>
      </c>
      <c r="B1056" s="186" t="s">
        <v>3772</v>
      </c>
      <c r="C1056" s="186" t="s">
        <v>11288</v>
      </c>
      <c r="D1056" s="186" t="s">
        <v>8981</v>
      </c>
      <c r="E1056" s="186" t="s">
        <v>3678</v>
      </c>
      <c r="F1056" s="186" t="s">
        <v>77</v>
      </c>
    </row>
    <row r="1057" spans="1:6">
      <c r="A1057" s="186" t="s">
        <v>43</v>
      </c>
      <c r="B1057" s="186" t="s">
        <v>3772</v>
      </c>
      <c r="C1057" s="186" t="s">
        <v>8913</v>
      </c>
      <c r="D1057" s="186" t="s">
        <v>9463</v>
      </c>
      <c r="E1057" s="186" t="s">
        <v>3675</v>
      </c>
      <c r="F1057" s="186" t="s">
        <v>77</v>
      </c>
    </row>
    <row r="1058" spans="1:6">
      <c r="A1058" s="186" t="s">
        <v>43</v>
      </c>
      <c r="B1058" s="186" t="s">
        <v>3772</v>
      </c>
      <c r="C1058" s="186" t="s">
        <v>11260</v>
      </c>
      <c r="D1058" s="186" t="s">
        <v>11289</v>
      </c>
      <c r="E1058" s="186" t="s">
        <v>3675</v>
      </c>
      <c r="F1058" s="186" t="s">
        <v>77</v>
      </c>
    </row>
    <row r="1059" spans="1:6">
      <c r="A1059" s="186" t="s">
        <v>43</v>
      </c>
      <c r="B1059" s="186" t="s">
        <v>3772</v>
      </c>
      <c r="C1059" s="186" t="s">
        <v>8587</v>
      </c>
      <c r="D1059" s="186" t="s">
        <v>11290</v>
      </c>
      <c r="E1059" s="186" t="s">
        <v>3675</v>
      </c>
      <c r="F1059" s="186" t="s">
        <v>77</v>
      </c>
    </row>
    <row r="1060" spans="1:6">
      <c r="A1060" s="186" t="s">
        <v>43</v>
      </c>
      <c r="B1060" s="186" t="s">
        <v>3772</v>
      </c>
      <c r="C1060" s="186" t="s">
        <v>11143</v>
      </c>
      <c r="D1060" s="186" t="s">
        <v>8569</v>
      </c>
      <c r="E1060" s="186" t="s">
        <v>3674</v>
      </c>
      <c r="F1060" s="186" t="s">
        <v>77</v>
      </c>
    </row>
    <row r="1061" spans="1:6">
      <c r="A1061" s="186" t="s">
        <v>43</v>
      </c>
      <c r="B1061" s="186" t="s">
        <v>3772</v>
      </c>
      <c r="C1061" s="186" t="s">
        <v>8684</v>
      </c>
      <c r="D1061" s="186" t="s">
        <v>8605</v>
      </c>
      <c r="E1061" s="186" t="s">
        <v>3675</v>
      </c>
      <c r="F1061" s="186" t="s">
        <v>77</v>
      </c>
    </row>
    <row r="1062" spans="1:6">
      <c r="A1062" s="186" t="s">
        <v>43</v>
      </c>
      <c r="B1062" s="186" t="s">
        <v>3772</v>
      </c>
      <c r="C1062" s="186" t="s">
        <v>8915</v>
      </c>
      <c r="D1062" s="186" t="s">
        <v>8638</v>
      </c>
      <c r="E1062" s="186" t="s">
        <v>3674</v>
      </c>
      <c r="F1062" s="186" t="s">
        <v>77</v>
      </c>
    </row>
    <row r="1063" spans="1:6">
      <c r="A1063" s="186" t="s">
        <v>43</v>
      </c>
      <c r="B1063" s="186" t="s">
        <v>3772</v>
      </c>
      <c r="C1063" s="186" t="s">
        <v>9464</v>
      </c>
      <c r="D1063" s="186" t="s">
        <v>3677</v>
      </c>
      <c r="E1063" s="186" t="s">
        <v>3674</v>
      </c>
      <c r="F1063" s="186" t="s">
        <v>77</v>
      </c>
    </row>
    <row r="1064" spans="1:6">
      <c r="A1064" s="186" t="s">
        <v>43</v>
      </c>
      <c r="B1064" s="186" t="s">
        <v>3772</v>
      </c>
      <c r="C1064" s="186" t="s">
        <v>9465</v>
      </c>
      <c r="D1064" s="186" t="s">
        <v>8956</v>
      </c>
      <c r="E1064" s="186" t="s">
        <v>3678</v>
      </c>
      <c r="F1064" s="186" t="s">
        <v>77</v>
      </c>
    </row>
    <row r="1065" spans="1:6">
      <c r="A1065" s="186" t="s">
        <v>43</v>
      </c>
      <c r="B1065" s="186" t="s">
        <v>3772</v>
      </c>
      <c r="C1065" s="186" t="s">
        <v>8923</v>
      </c>
      <c r="D1065" s="186" t="s">
        <v>8727</v>
      </c>
      <c r="E1065" s="186" t="s">
        <v>3675</v>
      </c>
      <c r="F1065" s="186" t="s">
        <v>77</v>
      </c>
    </row>
    <row r="1066" spans="1:6">
      <c r="A1066" s="186" t="s">
        <v>43</v>
      </c>
      <c r="B1066" s="186" t="s">
        <v>3772</v>
      </c>
      <c r="C1066" s="186" t="s">
        <v>8966</v>
      </c>
      <c r="D1066" s="186" t="s">
        <v>8628</v>
      </c>
      <c r="E1066" s="186" t="s">
        <v>3675</v>
      </c>
      <c r="F1066" s="186" t="s">
        <v>77</v>
      </c>
    </row>
    <row r="1067" spans="1:6">
      <c r="A1067" s="186" t="s">
        <v>43</v>
      </c>
      <c r="B1067" s="186" t="s">
        <v>3772</v>
      </c>
      <c r="C1067" s="186" t="s">
        <v>3714</v>
      </c>
      <c r="D1067" s="186" t="s">
        <v>8523</v>
      </c>
      <c r="E1067" s="186" t="s">
        <v>3675</v>
      </c>
      <c r="F1067" s="186" t="s">
        <v>77</v>
      </c>
    </row>
    <row r="1068" spans="1:6">
      <c r="A1068" s="186" t="s">
        <v>43</v>
      </c>
      <c r="B1068" s="186" t="s">
        <v>3772</v>
      </c>
      <c r="C1068" s="186" t="s">
        <v>9466</v>
      </c>
      <c r="D1068" s="186" t="s">
        <v>8628</v>
      </c>
      <c r="E1068" s="186" t="s">
        <v>3675</v>
      </c>
      <c r="F1068" s="186" t="s">
        <v>77</v>
      </c>
    </row>
    <row r="1069" spans="1:6">
      <c r="A1069" s="186" t="s">
        <v>43</v>
      </c>
      <c r="B1069" s="186" t="s">
        <v>3772</v>
      </c>
      <c r="C1069" s="186" t="s">
        <v>9467</v>
      </c>
      <c r="D1069" s="186" t="s">
        <v>8738</v>
      </c>
      <c r="E1069" s="186" t="s">
        <v>3675</v>
      </c>
      <c r="F1069" s="186" t="s">
        <v>77</v>
      </c>
    </row>
    <row r="1070" spans="1:6">
      <c r="A1070" s="186" t="s">
        <v>43</v>
      </c>
      <c r="B1070" s="186" t="s">
        <v>3772</v>
      </c>
      <c r="C1070" s="186" t="s">
        <v>9468</v>
      </c>
      <c r="D1070" s="186" t="s">
        <v>9469</v>
      </c>
      <c r="E1070" s="186" t="s">
        <v>3674</v>
      </c>
      <c r="F1070" s="186" t="s">
        <v>77</v>
      </c>
    </row>
    <row r="1071" spans="1:6">
      <c r="A1071" s="186" t="s">
        <v>43</v>
      </c>
      <c r="B1071" s="186" t="s">
        <v>3772</v>
      </c>
      <c r="C1071" s="186" t="s">
        <v>9348</v>
      </c>
      <c r="D1071" s="186" t="s">
        <v>8657</v>
      </c>
      <c r="E1071" s="186" t="s">
        <v>3674</v>
      </c>
      <c r="F1071" s="186" t="s">
        <v>77</v>
      </c>
    </row>
    <row r="1072" spans="1:6">
      <c r="A1072" s="186" t="s">
        <v>43</v>
      </c>
      <c r="B1072" s="186" t="s">
        <v>3772</v>
      </c>
      <c r="C1072" s="186" t="s">
        <v>9210</v>
      </c>
      <c r="D1072" s="186" t="s">
        <v>3703</v>
      </c>
      <c r="E1072" s="186" t="s">
        <v>3675</v>
      </c>
      <c r="F1072" s="186" t="s">
        <v>77</v>
      </c>
    </row>
    <row r="1073" spans="1:14">
      <c r="A1073" s="186" t="s">
        <v>43</v>
      </c>
      <c r="B1073" s="186" t="s">
        <v>3772</v>
      </c>
      <c r="C1073" s="186" t="s">
        <v>9470</v>
      </c>
      <c r="D1073" s="186" t="s">
        <v>3683</v>
      </c>
      <c r="E1073" s="186" t="s">
        <v>3678</v>
      </c>
      <c r="F1073" s="186" t="s">
        <v>77</v>
      </c>
    </row>
    <row r="1074" spans="1:14">
      <c r="A1074" s="186" t="s">
        <v>43</v>
      </c>
      <c r="B1074" s="186" t="s">
        <v>3776</v>
      </c>
      <c r="C1074" s="186" t="s">
        <v>9472</v>
      </c>
      <c r="D1074" s="186" t="s">
        <v>3743</v>
      </c>
      <c r="E1074" s="186" t="s">
        <v>3675</v>
      </c>
      <c r="F1074" s="186" t="s">
        <v>3673</v>
      </c>
      <c r="H1074" s="185">
        <v>4</v>
      </c>
      <c r="J1074" s="185">
        <v>5</v>
      </c>
    </row>
    <row r="1075" spans="1:14">
      <c r="A1075" s="186" t="s">
        <v>43</v>
      </c>
      <c r="B1075" s="186" t="s">
        <v>3776</v>
      </c>
      <c r="C1075" s="186" t="s">
        <v>9473</v>
      </c>
      <c r="D1075" s="186" t="s">
        <v>8860</v>
      </c>
      <c r="E1075" s="186" t="s">
        <v>3675</v>
      </c>
      <c r="F1075" s="186" t="s">
        <v>3673</v>
      </c>
      <c r="K1075" s="185" t="s">
        <v>3736</v>
      </c>
    </row>
    <row r="1076" spans="1:14">
      <c r="A1076" s="186" t="s">
        <v>43</v>
      </c>
      <c r="B1076" s="186" t="s">
        <v>3776</v>
      </c>
      <c r="C1076" s="186" t="s">
        <v>9474</v>
      </c>
      <c r="D1076" s="186" t="s">
        <v>9475</v>
      </c>
      <c r="E1076" s="186" t="s">
        <v>3678</v>
      </c>
      <c r="F1076" s="186" t="s">
        <v>3673</v>
      </c>
      <c r="G1076" s="185">
        <v>4</v>
      </c>
    </row>
    <row r="1077" spans="1:14">
      <c r="A1077" s="186" t="s">
        <v>43</v>
      </c>
      <c r="B1077" s="186" t="s">
        <v>3776</v>
      </c>
      <c r="C1077" s="186" t="s">
        <v>9476</v>
      </c>
      <c r="D1077" s="186" t="s">
        <v>3679</v>
      </c>
      <c r="E1077" s="186" t="s">
        <v>3675</v>
      </c>
      <c r="F1077" s="186" t="s">
        <v>3673</v>
      </c>
      <c r="H1077" s="185">
        <v>4</v>
      </c>
      <c r="L1077" s="185">
        <v>3</v>
      </c>
      <c r="N1077" s="185" t="s">
        <v>3701</v>
      </c>
    </row>
    <row r="1078" spans="1:14">
      <c r="A1078" s="186" t="s">
        <v>43</v>
      </c>
      <c r="B1078" s="186" t="s">
        <v>3776</v>
      </c>
      <c r="C1078" s="186" t="s">
        <v>9479</v>
      </c>
      <c r="D1078" s="186" t="s">
        <v>9480</v>
      </c>
      <c r="E1078" s="186" t="s">
        <v>3678</v>
      </c>
      <c r="F1078" s="186" t="s">
        <v>3673</v>
      </c>
      <c r="M1078" s="185">
        <v>1</v>
      </c>
      <c r="N1078" s="185">
        <v>1</v>
      </c>
    </row>
    <row r="1079" spans="1:14">
      <c r="A1079" s="186" t="s">
        <v>43</v>
      </c>
      <c r="B1079" s="186" t="s">
        <v>3776</v>
      </c>
      <c r="C1079" s="186" t="s">
        <v>8843</v>
      </c>
      <c r="D1079" s="186" t="s">
        <v>8844</v>
      </c>
      <c r="E1079" s="186" t="s">
        <v>3675</v>
      </c>
      <c r="F1079" s="186" t="s">
        <v>3673</v>
      </c>
      <c r="M1079" s="185">
        <v>1</v>
      </c>
    </row>
    <row r="1080" spans="1:14">
      <c r="A1080" s="186" t="s">
        <v>43</v>
      </c>
      <c r="B1080" s="186" t="s">
        <v>3776</v>
      </c>
      <c r="C1080" s="186" t="s">
        <v>8974</v>
      </c>
      <c r="D1080" s="186" t="s">
        <v>8975</v>
      </c>
      <c r="E1080" s="186" t="s">
        <v>3674</v>
      </c>
      <c r="F1080" s="186" t="s">
        <v>3673</v>
      </c>
      <c r="H1080" s="185">
        <v>4</v>
      </c>
      <c r="L1080" s="185">
        <v>5</v>
      </c>
    </row>
    <row r="1081" spans="1:14">
      <c r="A1081" s="186" t="s">
        <v>43</v>
      </c>
      <c r="B1081" s="186" t="s">
        <v>3776</v>
      </c>
      <c r="C1081" s="186" t="s">
        <v>3704</v>
      </c>
      <c r="D1081" s="186" t="s">
        <v>3683</v>
      </c>
      <c r="E1081" s="186" t="s">
        <v>3674</v>
      </c>
      <c r="F1081" s="186" t="s">
        <v>3673</v>
      </c>
      <c r="I1081" s="185">
        <v>4</v>
      </c>
    </row>
    <row r="1082" spans="1:14">
      <c r="A1082" s="186" t="s">
        <v>43</v>
      </c>
      <c r="B1082" s="186" t="s">
        <v>3776</v>
      </c>
      <c r="C1082" s="186" t="s">
        <v>9411</v>
      </c>
      <c r="D1082" s="186" t="s">
        <v>9412</v>
      </c>
      <c r="E1082" s="186" t="s">
        <v>3674</v>
      </c>
      <c r="F1082" s="186" t="s">
        <v>3673</v>
      </c>
      <c r="L1082" s="185">
        <v>4</v>
      </c>
      <c r="N1082" s="185">
        <v>4</v>
      </c>
    </row>
    <row r="1083" spans="1:14">
      <c r="A1083" s="186" t="s">
        <v>43</v>
      </c>
      <c r="B1083" s="186" t="s">
        <v>3776</v>
      </c>
      <c r="C1083" s="186" t="s">
        <v>8988</v>
      </c>
      <c r="D1083" s="186" t="s">
        <v>8708</v>
      </c>
      <c r="E1083" s="186" t="s">
        <v>3675</v>
      </c>
      <c r="F1083" s="186" t="s">
        <v>3673</v>
      </c>
      <c r="G1083" s="185">
        <v>3</v>
      </c>
    </row>
    <row r="1084" spans="1:14">
      <c r="A1084" s="186" t="s">
        <v>43</v>
      </c>
      <c r="B1084" s="186" t="s">
        <v>3776</v>
      </c>
      <c r="C1084" s="186" t="s">
        <v>8735</v>
      </c>
      <c r="D1084" s="186" t="s">
        <v>8546</v>
      </c>
      <c r="E1084" s="186" t="s">
        <v>3678</v>
      </c>
      <c r="F1084" s="186" t="s">
        <v>3673</v>
      </c>
      <c r="H1084" s="185">
        <v>4</v>
      </c>
      <c r="I1084" s="185">
        <v>4</v>
      </c>
      <c r="K1084" s="185" t="s">
        <v>3774</v>
      </c>
    </row>
    <row r="1085" spans="1:14">
      <c r="A1085" s="186" t="s">
        <v>43</v>
      </c>
      <c r="B1085" s="186" t="s">
        <v>3776</v>
      </c>
      <c r="C1085" s="186" t="s">
        <v>8859</v>
      </c>
      <c r="D1085" s="186" t="s">
        <v>3689</v>
      </c>
      <c r="E1085" s="186" t="s">
        <v>3675</v>
      </c>
      <c r="F1085" s="186" t="s">
        <v>3673</v>
      </c>
      <c r="J1085" s="185">
        <v>3</v>
      </c>
    </row>
    <row r="1086" spans="1:14">
      <c r="A1086" s="186" t="s">
        <v>43</v>
      </c>
      <c r="B1086" s="186" t="s">
        <v>3776</v>
      </c>
      <c r="C1086" s="186" t="s">
        <v>11291</v>
      </c>
      <c r="D1086" s="186" t="s">
        <v>8657</v>
      </c>
      <c r="E1086" s="186" t="s">
        <v>3674</v>
      </c>
      <c r="F1086" s="186" t="s">
        <v>3673</v>
      </c>
      <c r="G1086" s="185">
        <v>4</v>
      </c>
    </row>
    <row r="1087" spans="1:14">
      <c r="A1087" s="186" t="s">
        <v>43</v>
      </c>
      <c r="B1087" s="186" t="s">
        <v>3776</v>
      </c>
      <c r="C1087" s="186" t="s">
        <v>11292</v>
      </c>
      <c r="D1087" s="186" t="s">
        <v>8683</v>
      </c>
      <c r="E1087" s="186" t="s">
        <v>3674</v>
      </c>
      <c r="F1087" s="186" t="s">
        <v>3673</v>
      </c>
      <c r="I1087" s="185">
        <v>4</v>
      </c>
      <c r="J1087" s="185">
        <v>4</v>
      </c>
      <c r="K1087" s="185">
        <v>4</v>
      </c>
      <c r="N1087" s="185">
        <v>5</v>
      </c>
    </row>
    <row r="1088" spans="1:14">
      <c r="A1088" s="186" t="s">
        <v>43</v>
      </c>
      <c r="B1088" s="186" t="s">
        <v>3776</v>
      </c>
      <c r="C1088" s="186" t="s">
        <v>3713</v>
      </c>
      <c r="D1088" s="186" t="s">
        <v>9481</v>
      </c>
      <c r="E1088" s="186" t="s">
        <v>3675</v>
      </c>
      <c r="F1088" s="186" t="s">
        <v>3673</v>
      </c>
      <c r="H1088" s="185">
        <v>4</v>
      </c>
      <c r="I1088" s="185">
        <v>3</v>
      </c>
      <c r="J1088" s="185">
        <v>3</v>
      </c>
      <c r="K1088" s="185">
        <v>4</v>
      </c>
      <c r="L1088" s="185">
        <v>3</v>
      </c>
      <c r="M1088" s="185">
        <v>4</v>
      </c>
      <c r="N1088" s="185">
        <v>3</v>
      </c>
    </row>
    <row r="1089" spans="1:14">
      <c r="A1089" s="186" t="s">
        <v>43</v>
      </c>
      <c r="B1089" s="186" t="s">
        <v>3776</v>
      </c>
      <c r="C1089" s="186" t="s">
        <v>8899</v>
      </c>
      <c r="D1089" s="186" t="s">
        <v>8981</v>
      </c>
      <c r="E1089" s="186" t="s">
        <v>3674</v>
      </c>
      <c r="F1089" s="186" t="s">
        <v>3673</v>
      </c>
      <c r="L1089" s="185">
        <v>2</v>
      </c>
      <c r="M1089" s="185">
        <v>2</v>
      </c>
      <c r="N1089" s="185">
        <v>2</v>
      </c>
    </row>
    <row r="1090" spans="1:14">
      <c r="A1090" s="186" t="s">
        <v>43</v>
      </c>
      <c r="B1090" s="186" t="s">
        <v>3776</v>
      </c>
      <c r="C1090" s="186" t="s">
        <v>9482</v>
      </c>
      <c r="D1090" s="186" t="s">
        <v>8525</v>
      </c>
      <c r="E1090" s="186" t="s">
        <v>3675</v>
      </c>
      <c r="F1090" s="186" t="s">
        <v>3673</v>
      </c>
      <c r="G1090" s="185">
        <v>2</v>
      </c>
      <c r="H1090" s="185">
        <v>5</v>
      </c>
    </row>
    <row r="1091" spans="1:14">
      <c r="A1091" s="186" t="s">
        <v>43</v>
      </c>
      <c r="B1091" s="186" t="s">
        <v>3776</v>
      </c>
      <c r="C1091" s="186" t="s">
        <v>8662</v>
      </c>
      <c r="D1091" s="186" t="s">
        <v>8569</v>
      </c>
      <c r="E1091" s="186" t="s">
        <v>3678</v>
      </c>
      <c r="F1091" s="186" t="s">
        <v>3673</v>
      </c>
      <c r="I1091" s="185">
        <v>3</v>
      </c>
      <c r="J1091" s="185">
        <v>3</v>
      </c>
      <c r="K1091" s="185">
        <v>3</v>
      </c>
    </row>
    <row r="1092" spans="1:14">
      <c r="A1092" s="186" t="s">
        <v>43</v>
      </c>
      <c r="B1092" s="186" t="s">
        <v>3776</v>
      </c>
      <c r="C1092" s="186" t="s">
        <v>8718</v>
      </c>
      <c r="D1092" s="186" t="s">
        <v>9002</v>
      </c>
      <c r="E1092" s="186" t="s">
        <v>3675</v>
      </c>
      <c r="F1092" s="186" t="s">
        <v>3673</v>
      </c>
      <c r="N1092" s="185" t="s">
        <v>3701</v>
      </c>
    </row>
    <row r="1093" spans="1:14">
      <c r="A1093" s="186" t="s">
        <v>43</v>
      </c>
      <c r="B1093" s="186" t="s">
        <v>3776</v>
      </c>
      <c r="C1093" s="186" t="s">
        <v>8534</v>
      </c>
      <c r="D1093" s="186" t="s">
        <v>8535</v>
      </c>
      <c r="E1093" s="186" t="s">
        <v>3675</v>
      </c>
      <c r="F1093" s="186" t="s">
        <v>3673</v>
      </c>
      <c r="I1093" s="185" t="s">
        <v>3707</v>
      </c>
      <c r="K1093" s="185">
        <v>4</v>
      </c>
    </row>
    <row r="1094" spans="1:14">
      <c r="A1094" s="186" t="s">
        <v>43</v>
      </c>
      <c r="B1094" s="186" t="s">
        <v>3776</v>
      </c>
      <c r="C1094" s="186" t="s">
        <v>8739</v>
      </c>
      <c r="D1094" s="186" t="s">
        <v>8608</v>
      </c>
      <c r="E1094" s="186" t="s">
        <v>3675</v>
      </c>
      <c r="F1094" s="186" t="s">
        <v>3673</v>
      </c>
      <c r="H1094" s="185">
        <v>3</v>
      </c>
      <c r="I1094" s="185" t="s">
        <v>3701</v>
      </c>
      <c r="J1094" s="185">
        <v>2</v>
      </c>
    </row>
    <row r="1095" spans="1:14">
      <c r="A1095" s="186" t="s">
        <v>43</v>
      </c>
      <c r="B1095" s="186" t="s">
        <v>3776</v>
      </c>
      <c r="C1095" s="186" t="s">
        <v>9484</v>
      </c>
      <c r="D1095" s="186" t="s">
        <v>8856</v>
      </c>
      <c r="E1095" s="186" t="s">
        <v>3678</v>
      </c>
      <c r="F1095" s="186" t="s">
        <v>3673</v>
      </c>
      <c r="I1095" s="185">
        <v>3</v>
      </c>
      <c r="K1095" s="185">
        <v>3</v>
      </c>
      <c r="L1095" s="185">
        <v>5</v>
      </c>
    </row>
    <row r="1096" spans="1:14">
      <c r="A1096" s="186" t="s">
        <v>43</v>
      </c>
      <c r="B1096" s="186" t="s">
        <v>3776</v>
      </c>
      <c r="C1096" s="186" t="s">
        <v>9486</v>
      </c>
      <c r="D1096" s="186" t="s">
        <v>8856</v>
      </c>
      <c r="E1096" s="186" t="s">
        <v>3675</v>
      </c>
      <c r="F1096" s="186" t="s">
        <v>3673</v>
      </c>
      <c r="H1096" s="185">
        <v>4</v>
      </c>
      <c r="L1096" s="185">
        <v>4</v>
      </c>
      <c r="N1096" s="185">
        <v>4</v>
      </c>
    </row>
    <row r="1097" spans="1:14">
      <c r="A1097" s="186" t="s">
        <v>43</v>
      </c>
      <c r="B1097" s="186" t="s">
        <v>3776</v>
      </c>
      <c r="C1097" s="186" t="s">
        <v>9487</v>
      </c>
      <c r="D1097" s="186" t="s">
        <v>8535</v>
      </c>
      <c r="E1097" s="186" t="s">
        <v>3723</v>
      </c>
      <c r="F1097" s="186" t="s">
        <v>3673</v>
      </c>
      <c r="I1097" s="185">
        <v>3</v>
      </c>
    </row>
    <row r="1098" spans="1:14">
      <c r="A1098" s="186" t="s">
        <v>43</v>
      </c>
      <c r="B1098" s="186" t="s">
        <v>3776</v>
      </c>
      <c r="C1098" s="186" t="s">
        <v>9456</v>
      </c>
      <c r="D1098" s="186" t="s">
        <v>8611</v>
      </c>
      <c r="E1098" s="186" t="s">
        <v>3675</v>
      </c>
      <c r="F1098" s="186" t="s">
        <v>3673</v>
      </c>
      <c r="L1098" s="185">
        <v>1</v>
      </c>
      <c r="M1098" s="185">
        <v>2</v>
      </c>
      <c r="N1098" s="185">
        <v>1</v>
      </c>
    </row>
    <row r="1099" spans="1:14">
      <c r="A1099" s="186" t="s">
        <v>43</v>
      </c>
      <c r="B1099" s="186" t="s">
        <v>3776</v>
      </c>
      <c r="C1099" s="186" t="s">
        <v>9078</v>
      </c>
      <c r="D1099" s="186" t="s">
        <v>3687</v>
      </c>
      <c r="E1099" s="186" t="s">
        <v>3678</v>
      </c>
      <c r="F1099" s="186" t="s">
        <v>77</v>
      </c>
    </row>
    <row r="1100" spans="1:14">
      <c r="A1100" s="186" t="s">
        <v>43</v>
      </c>
      <c r="B1100" s="186" t="s">
        <v>3776</v>
      </c>
      <c r="C1100" s="186" t="s">
        <v>3705</v>
      </c>
      <c r="D1100" s="186" t="s">
        <v>8583</v>
      </c>
      <c r="E1100" s="186" t="s">
        <v>3675</v>
      </c>
      <c r="F1100" s="186" t="s">
        <v>77</v>
      </c>
    </row>
    <row r="1101" spans="1:14">
      <c r="A1101" s="186" t="s">
        <v>43</v>
      </c>
      <c r="B1101" s="186" t="s">
        <v>3776</v>
      </c>
      <c r="C1101" s="186" t="s">
        <v>8542</v>
      </c>
      <c r="D1101" s="186" t="s">
        <v>8543</v>
      </c>
      <c r="E1101" s="186" t="s">
        <v>3674</v>
      </c>
      <c r="F1101" s="186" t="s">
        <v>77</v>
      </c>
    </row>
    <row r="1102" spans="1:14">
      <c r="A1102" s="186" t="s">
        <v>43</v>
      </c>
      <c r="B1102" s="186" t="s">
        <v>3776</v>
      </c>
      <c r="C1102" s="186" t="s">
        <v>8614</v>
      </c>
      <c r="D1102" s="186" t="s">
        <v>8657</v>
      </c>
      <c r="E1102" s="186" t="s">
        <v>3675</v>
      </c>
      <c r="F1102" s="186" t="s">
        <v>77</v>
      </c>
    </row>
    <row r="1103" spans="1:14">
      <c r="A1103" s="186" t="s">
        <v>43</v>
      </c>
      <c r="B1103" s="186" t="s">
        <v>3776</v>
      </c>
      <c r="C1103" s="186" t="s">
        <v>11293</v>
      </c>
      <c r="D1103" s="186" t="s">
        <v>9255</v>
      </c>
      <c r="E1103" s="186" t="s">
        <v>3675</v>
      </c>
      <c r="F1103" s="186" t="s">
        <v>77</v>
      </c>
    </row>
    <row r="1104" spans="1:14">
      <c r="A1104" s="186" t="s">
        <v>43</v>
      </c>
      <c r="B1104" s="186" t="s">
        <v>3776</v>
      </c>
      <c r="C1104" s="186" t="s">
        <v>9125</v>
      </c>
      <c r="D1104" s="186" t="s">
        <v>9126</v>
      </c>
      <c r="E1104" s="186" t="s">
        <v>3674</v>
      </c>
      <c r="F1104" s="186" t="s">
        <v>77</v>
      </c>
    </row>
    <row r="1105" spans="1:6">
      <c r="A1105" s="186" t="s">
        <v>43</v>
      </c>
      <c r="B1105" s="186" t="s">
        <v>3776</v>
      </c>
      <c r="C1105" s="186" t="s">
        <v>9356</v>
      </c>
      <c r="D1105" s="186" t="s">
        <v>9655</v>
      </c>
      <c r="E1105" s="186" t="s">
        <v>3675</v>
      </c>
      <c r="F1105" s="186" t="s">
        <v>77</v>
      </c>
    </row>
    <row r="1106" spans="1:6">
      <c r="A1106" s="186" t="s">
        <v>43</v>
      </c>
      <c r="B1106" s="186" t="s">
        <v>3776</v>
      </c>
      <c r="C1106" s="186" t="s">
        <v>9489</v>
      </c>
      <c r="D1106" s="186" t="s">
        <v>8548</v>
      </c>
      <c r="E1106" s="186" t="s">
        <v>3678</v>
      </c>
      <c r="F1106" s="186" t="s">
        <v>77</v>
      </c>
    </row>
    <row r="1107" spans="1:6">
      <c r="A1107" s="186" t="s">
        <v>43</v>
      </c>
      <c r="B1107" s="186" t="s">
        <v>3776</v>
      </c>
      <c r="C1107" s="186" t="s">
        <v>11141</v>
      </c>
      <c r="D1107" s="186" t="s">
        <v>3745</v>
      </c>
      <c r="E1107" s="186" t="s">
        <v>3674</v>
      </c>
      <c r="F1107" s="186" t="s">
        <v>77</v>
      </c>
    </row>
    <row r="1108" spans="1:6">
      <c r="A1108" s="186" t="s">
        <v>43</v>
      </c>
      <c r="B1108" s="186" t="s">
        <v>3776</v>
      </c>
      <c r="C1108" s="186" t="s">
        <v>8707</v>
      </c>
      <c r="D1108" s="186" t="s">
        <v>9710</v>
      </c>
      <c r="E1108" s="186" t="s">
        <v>3675</v>
      </c>
      <c r="F1108" s="186" t="s">
        <v>77</v>
      </c>
    </row>
    <row r="1109" spans="1:6">
      <c r="A1109" s="186" t="s">
        <v>43</v>
      </c>
      <c r="B1109" s="186" t="s">
        <v>3776</v>
      </c>
      <c r="C1109" s="186" t="s">
        <v>8913</v>
      </c>
      <c r="D1109" s="186" t="s">
        <v>9490</v>
      </c>
      <c r="E1109" s="186" t="s">
        <v>3675</v>
      </c>
      <c r="F1109" s="186" t="s">
        <v>77</v>
      </c>
    </row>
    <row r="1110" spans="1:6">
      <c r="A1110" s="186" t="s">
        <v>43</v>
      </c>
      <c r="B1110" s="186" t="s">
        <v>3776</v>
      </c>
      <c r="C1110" s="186" t="s">
        <v>9491</v>
      </c>
      <c r="D1110" s="186" t="s">
        <v>3698</v>
      </c>
      <c r="E1110" s="186" t="s">
        <v>3675</v>
      </c>
      <c r="F1110" s="186" t="s">
        <v>77</v>
      </c>
    </row>
    <row r="1111" spans="1:6">
      <c r="A1111" s="186" t="s">
        <v>43</v>
      </c>
      <c r="B1111" s="186" t="s">
        <v>3776</v>
      </c>
      <c r="C1111" s="186" t="s">
        <v>9261</v>
      </c>
      <c r="D1111" s="186" t="s">
        <v>3681</v>
      </c>
      <c r="E1111" s="186" t="s">
        <v>3674</v>
      </c>
      <c r="F1111" s="186" t="s">
        <v>77</v>
      </c>
    </row>
    <row r="1112" spans="1:6">
      <c r="A1112" s="186" t="s">
        <v>43</v>
      </c>
      <c r="B1112" s="186" t="s">
        <v>3776</v>
      </c>
      <c r="C1112" s="186" t="s">
        <v>11294</v>
      </c>
      <c r="D1112" s="186" t="s">
        <v>9149</v>
      </c>
      <c r="E1112" s="186" t="s">
        <v>3674</v>
      </c>
      <c r="F1112" s="186" t="s">
        <v>77</v>
      </c>
    </row>
    <row r="1113" spans="1:6">
      <c r="A1113" s="186" t="s">
        <v>43</v>
      </c>
      <c r="B1113" s="186" t="s">
        <v>3776</v>
      </c>
      <c r="C1113" s="186" t="s">
        <v>11295</v>
      </c>
      <c r="D1113" s="186" t="s">
        <v>3717</v>
      </c>
      <c r="E1113" s="186" t="s">
        <v>3675</v>
      </c>
      <c r="F1113" s="186" t="s">
        <v>77</v>
      </c>
    </row>
    <row r="1114" spans="1:6">
      <c r="A1114" s="186" t="s">
        <v>43</v>
      </c>
      <c r="B1114" s="186" t="s">
        <v>3776</v>
      </c>
      <c r="C1114" s="186" t="s">
        <v>9133</v>
      </c>
      <c r="D1114" s="186" t="s">
        <v>8738</v>
      </c>
      <c r="E1114" s="186" t="s">
        <v>3675</v>
      </c>
      <c r="F1114" s="186" t="s">
        <v>77</v>
      </c>
    </row>
    <row r="1115" spans="1:6">
      <c r="A1115" s="186" t="s">
        <v>43</v>
      </c>
      <c r="B1115" s="186" t="s">
        <v>3776</v>
      </c>
      <c r="C1115" s="186" t="s">
        <v>9492</v>
      </c>
      <c r="D1115" s="186" t="s">
        <v>3711</v>
      </c>
      <c r="E1115" s="186" t="s">
        <v>3675</v>
      </c>
      <c r="F1115" s="186" t="s">
        <v>77</v>
      </c>
    </row>
    <row r="1116" spans="1:6">
      <c r="A1116" s="186" t="s">
        <v>43</v>
      </c>
      <c r="B1116" s="186" t="s">
        <v>3776</v>
      </c>
      <c r="C1116" s="186" t="s">
        <v>8568</v>
      </c>
      <c r="D1116" s="186" t="s">
        <v>8733</v>
      </c>
      <c r="E1116" s="186" t="s">
        <v>3674</v>
      </c>
      <c r="F1116" s="186" t="s">
        <v>77</v>
      </c>
    </row>
    <row r="1117" spans="1:6">
      <c r="A1117" s="186" t="s">
        <v>43</v>
      </c>
      <c r="B1117" s="186" t="s">
        <v>3776</v>
      </c>
      <c r="C1117" s="186" t="s">
        <v>8684</v>
      </c>
      <c r="D1117" s="186" t="s">
        <v>8839</v>
      </c>
      <c r="E1117" s="186" t="s">
        <v>3674</v>
      </c>
      <c r="F1117" s="186" t="s">
        <v>77</v>
      </c>
    </row>
    <row r="1118" spans="1:6">
      <c r="A1118" s="186" t="s">
        <v>43</v>
      </c>
      <c r="B1118" s="186" t="s">
        <v>3776</v>
      </c>
      <c r="C1118" s="186" t="s">
        <v>9658</v>
      </c>
      <c r="D1118" s="186" t="s">
        <v>8790</v>
      </c>
      <c r="E1118" s="186" t="s">
        <v>3678</v>
      </c>
      <c r="F1118" s="186" t="s">
        <v>77</v>
      </c>
    </row>
    <row r="1119" spans="1:6">
      <c r="A1119" s="186" t="s">
        <v>43</v>
      </c>
      <c r="B1119" s="186" t="s">
        <v>3776</v>
      </c>
      <c r="C1119" s="186" t="s">
        <v>8561</v>
      </c>
      <c r="D1119" s="186" t="s">
        <v>8562</v>
      </c>
      <c r="E1119" s="186" t="s">
        <v>3675</v>
      </c>
      <c r="F1119" s="186" t="s">
        <v>77</v>
      </c>
    </row>
    <row r="1120" spans="1:6">
      <c r="A1120" s="186" t="s">
        <v>43</v>
      </c>
      <c r="B1120" s="186" t="s">
        <v>3776</v>
      </c>
      <c r="C1120" s="186" t="s">
        <v>9243</v>
      </c>
      <c r="D1120" s="186" t="s">
        <v>9537</v>
      </c>
      <c r="E1120" s="186" t="s">
        <v>3675</v>
      </c>
      <c r="F1120" s="186" t="s">
        <v>77</v>
      </c>
    </row>
    <row r="1121" spans="1:14">
      <c r="A1121" s="186" t="s">
        <v>43</v>
      </c>
      <c r="B1121" s="186" t="s">
        <v>3776</v>
      </c>
      <c r="C1121" s="186" t="s">
        <v>8881</v>
      </c>
      <c r="D1121" s="186" t="s">
        <v>8882</v>
      </c>
      <c r="E1121" s="186" t="s">
        <v>3674</v>
      </c>
      <c r="F1121" s="186" t="s">
        <v>77</v>
      </c>
    </row>
    <row r="1122" spans="1:14">
      <c r="A1122" s="186" t="s">
        <v>43</v>
      </c>
      <c r="B1122" s="186" t="s">
        <v>3776</v>
      </c>
      <c r="C1122" s="186" t="s">
        <v>9495</v>
      </c>
      <c r="D1122" s="186" t="s">
        <v>9496</v>
      </c>
      <c r="E1122" s="186" t="s">
        <v>3675</v>
      </c>
      <c r="F1122" s="186" t="s">
        <v>77</v>
      </c>
    </row>
    <row r="1123" spans="1:14">
      <c r="A1123" s="186" t="s">
        <v>43</v>
      </c>
      <c r="B1123" s="186" t="s">
        <v>3776</v>
      </c>
      <c r="C1123" s="186" t="s">
        <v>9497</v>
      </c>
      <c r="D1123" s="186" t="s">
        <v>8669</v>
      </c>
      <c r="E1123" s="186" t="s">
        <v>3674</v>
      </c>
      <c r="F1123" s="186" t="s">
        <v>77</v>
      </c>
    </row>
    <row r="1124" spans="1:14">
      <c r="A1124" s="186" t="s">
        <v>43</v>
      </c>
      <c r="B1124" s="186" t="s">
        <v>3776</v>
      </c>
      <c r="C1124" s="186" t="s">
        <v>8992</v>
      </c>
      <c r="D1124" s="186" t="s">
        <v>8637</v>
      </c>
      <c r="E1124" s="186" t="s">
        <v>3675</v>
      </c>
      <c r="F1124" s="186" t="s">
        <v>77</v>
      </c>
    </row>
    <row r="1125" spans="1:14">
      <c r="A1125" s="186" t="s">
        <v>43</v>
      </c>
      <c r="B1125" s="186" t="s">
        <v>3776</v>
      </c>
      <c r="C1125" s="186" t="s">
        <v>9498</v>
      </c>
      <c r="D1125" s="186" t="s">
        <v>3702</v>
      </c>
      <c r="E1125" s="186" t="s">
        <v>3678</v>
      </c>
      <c r="F1125" s="186" t="s">
        <v>77</v>
      </c>
    </row>
    <row r="1126" spans="1:14">
      <c r="A1126" s="186" t="s">
        <v>43</v>
      </c>
      <c r="B1126" s="186" t="s">
        <v>3776</v>
      </c>
      <c r="C1126" s="186" t="s">
        <v>11296</v>
      </c>
      <c r="D1126" s="186" t="s">
        <v>3689</v>
      </c>
      <c r="E1126" s="186" t="s">
        <v>3674</v>
      </c>
      <c r="F1126" s="186" t="s">
        <v>77</v>
      </c>
    </row>
    <row r="1127" spans="1:14">
      <c r="A1127" s="186" t="s">
        <v>43</v>
      </c>
      <c r="B1127" s="186" t="s">
        <v>3777</v>
      </c>
      <c r="C1127" s="186" t="s">
        <v>3721</v>
      </c>
      <c r="D1127" s="186" t="s">
        <v>3765</v>
      </c>
      <c r="E1127" s="186" t="s">
        <v>3675</v>
      </c>
      <c r="F1127" s="186" t="s">
        <v>3673</v>
      </c>
      <c r="H1127" s="185">
        <v>4</v>
      </c>
      <c r="N1127" s="185">
        <v>4</v>
      </c>
    </row>
    <row r="1128" spans="1:14">
      <c r="A1128" s="186" t="s">
        <v>43</v>
      </c>
      <c r="B1128" s="186" t="s">
        <v>3777</v>
      </c>
      <c r="C1128" s="186" t="s">
        <v>9500</v>
      </c>
      <c r="D1128" s="186" t="s">
        <v>9501</v>
      </c>
      <c r="E1128" s="186" t="s">
        <v>3675</v>
      </c>
      <c r="F1128" s="186" t="s">
        <v>3673</v>
      </c>
      <c r="L1128" s="185">
        <v>3</v>
      </c>
    </row>
    <row r="1129" spans="1:14">
      <c r="A1129" s="186" t="s">
        <v>43</v>
      </c>
      <c r="B1129" s="186" t="s">
        <v>3777</v>
      </c>
      <c r="C1129" s="186" t="s">
        <v>9502</v>
      </c>
      <c r="D1129" s="186" t="s">
        <v>8695</v>
      </c>
      <c r="E1129" s="186" t="s">
        <v>3675</v>
      </c>
      <c r="F1129" s="186" t="s">
        <v>3673</v>
      </c>
      <c r="L1129" s="185">
        <v>3</v>
      </c>
      <c r="M1129" s="185" t="s">
        <v>3701</v>
      </c>
      <c r="N1129" s="185" t="s">
        <v>3701</v>
      </c>
    </row>
    <row r="1130" spans="1:14">
      <c r="A1130" s="186" t="s">
        <v>43</v>
      </c>
      <c r="B1130" s="186" t="s">
        <v>3777</v>
      </c>
      <c r="C1130" s="186" t="s">
        <v>8582</v>
      </c>
      <c r="D1130" s="186" t="s">
        <v>8608</v>
      </c>
      <c r="E1130" s="186" t="s">
        <v>3674</v>
      </c>
      <c r="F1130" s="186" t="s">
        <v>3673</v>
      </c>
      <c r="G1130" s="185">
        <v>4</v>
      </c>
    </row>
    <row r="1131" spans="1:14">
      <c r="A1131" s="186" t="s">
        <v>43</v>
      </c>
      <c r="B1131" s="186" t="s">
        <v>3777</v>
      </c>
      <c r="C1131" s="186" t="s">
        <v>8749</v>
      </c>
      <c r="D1131" s="186" t="s">
        <v>3687</v>
      </c>
      <c r="E1131" s="186" t="s">
        <v>3674</v>
      </c>
      <c r="F1131" s="186" t="s">
        <v>3673</v>
      </c>
      <c r="M1131" s="185">
        <v>2</v>
      </c>
    </row>
    <row r="1132" spans="1:14">
      <c r="A1132" s="186" t="s">
        <v>43</v>
      </c>
      <c r="B1132" s="186" t="s">
        <v>3777</v>
      </c>
      <c r="C1132" s="186" t="s">
        <v>9503</v>
      </c>
      <c r="D1132" s="186" t="s">
        <v>9337</v>
      </c>
      <c r="E1132" s="186" t="s">
        <v>3674</v>
      </c>
      <c r="F1132" s="186" t="s">
        <v>3673</v>
      </c>
      <c r="H1132" s="185">
        <v>4</v>
      </c>
      <c r="I1132" s="185">
        <v>4</v>
      </c>
      <c r="J1132" s="185">
        <v>4</v>
      </c>
      <c r="L1132" s="185">
        <v>4</v>
      </c>
    </row>
    <row r="1133" spans="1:14">
      <c r="A1133" s="186" t="s">
        <v>43</v>
      </c>
      <c r="B1133" s="186" t="s">
        <v>3777</v>
      </c>
      <c r="C1133" s="186" t="s">
        <v>8890</v>
      </c>
      <c r="D1133" s="186" t="s">
        <v>9427</v>
      </c>
      <c r="E1133" s="186" t="s">
        <v>3675</v>
      </c>
      <c r="F1133" s="186" t="s">
        <v>3673</v>
      </c>
      <c r="H1133" s="185">
        <v>4</v>
      </c>
      <c r="I1133" s="185">
        <v>4</v>
      </c>
      <c r="J1133" s="185" t="s">
        <v>3774</v>
      </c>
    </row>
    <row r="1134" spans="1:14">
      <c r="A1134" s="186" t="s">
        <v>43</v>
      </c>
      <c r="B1134" s="186" t="s">
        <v>3777</v>
      </c>
      <c r="C1134" s="186" t="s">
        <v>8977</v>
      </c>
      <c r="D1134" s="186" t="s">
        <v>8979</v>
      </c>
      <c r="E1134" s="186" t="s">
        <v>3675</v>
      </c>
      <c r="F1134" s="186" t="s">
        <v>3673</v>
      </c>
      <c r="J1134" s="185">
        <v>3</v>
      </c>
    </row>
    <row r="1135" spans="1:14">
      <c r="A1135" s="186" t="s">
        <v>43</v>
      </c>
      <c r="B1135" s="186" t="s">
        <v>3777</v>
      </c>
      <c r="C1135" s="186" t="s">
        <v>8707</v>
      </c>
      <c r="D1135" s="186" t="s">
        <v>9149</v>
      </c>
      <c r="E1135" s="186" t="s">
        <v>3675</v>
      </c>
      <c r="F1135" s="186" t="s">
        <v>3673</v>
      </c>
      <c r="H1135" s="185">
        <v>3</v>
      </c>
    </row>
    <row r="1136" spans="1:14">
      <c r="A1136" s="186" t="s">
        <v>43</v>
      </c>
      <c r="B1136" s="186" t="s">
        <v>3777</v>
      </c>
      <c r="C1136" s="186" t="s">
        <v>11297</v>
      </c>
      <c r="D1136" s="186" t="s">
        <v>3688</v>
      </c>
      <c r="E1136" s="186" t="s">
        <v>3678</v>
      </c>
      <c r="F1136" s="186" t="s">
        <v>3673</v>
      </c>
      <c r="I1136" s="185">
        <v>3</v>
      </c>
      <c r="J1136" s="185">
        <v>4</v>
      </c>
    </row>
    <row r="1137" spans="1:14">
      <c r="A1137" s="186" t="s">
        <v>43</v>
      </c>
      <c r="B1137" s="186" t="s">
        <v>3777</v>
      </c>
      <c r="C1137" s="186" t="s">
        <v>8710</v>
      </c>
      <c r="D1137" s="186" t="s">
        <v>8519</v>
      </c>
      <c r="E1137" s="186" t="s">
        <v>3675</v>
      </c>
      <c r="F1137" s="186" t="s">
        <v>3673</v>
      </c>
      <c r="L1137" s="185">
        <v>3</v>
      </c>
      <c r="M1137" s="185">
        <v>3</v>
      </c>
    </row>
    <row r="1138" spans="1:14">
      <c r="A1138" s="186" t="s">
        <v>43</v>
      </c>
      <c r="B1138" s="186" t="s">
        <v>3777</v>
      </c>
      <c r="C1138" s="186" t="s">
        <v>11298</v>
      </c>
      <c r="D1138" s="186" t="s">
        <v>8554</v>
      </c>
      <c r="E1138" s="186" t="s">
        <v>3674</v>
      </c>
      <c r="F1138" s="186" t="s">
        <v>3673</v>
      </c>
      <c r="N1138" s="185">
        <v>4</v>
      </c>
    </row>
    <row r="1139" spans="1:14">
      <c r="A1139" s="186" t="s">
        <v>43</v>
      </c>
      <c r="B1139" s="186" t="s">
        <v>3777</v>
      </c>
      <c r="C1139" s="186" t="s">
        <v>8622</v>
      </c>
      <c r="D1139" s="186" t="s">
        <v>9541</v>
      </c>
      <c r="E1139" s="186" t="s">
        <v>3674</v>
      </c>
      <c r="F1139" s="186" t="s">
        <v>3673</v>
      </c>
      <c r="I1139" s="185">
        <v>4</v>
      </c>
      <c r="J1139" s="185">
        <v>4</v>
      </c>
      <c r="L1139" s="185">
        <v>4</v>
      </c>
    </row>
    <row r="1140" spans="1:14">
      <c r="A1140" s="186" t="s">
        <v>43</v>
      </c>
      <c r="B1140" s="186" t="s">
        <v>3777</v>
      </c>
      <c r="C1140" s="186" t="s">
        <v>9504</v>
      </c>
      <c r="D1140" s="186" t="s">
        <v>8687</v>
      </c>
      <c r="E1140" s="186" t="s">
        <v>3678</v>
      </c>
      <c r="F1140" s="186" t="s">
        <v>3673</v>
      </c>
      <c r="M1140" s="185">
        <v>2</v>
      </c>
    </row>
    <row r="1141" spans="1:14">
      <c r="A1141" s="186" t="s">
        <v>43</v>
      </c>
      <c r="B1141" s="186" t="s">
        <v>3777</v>
      </c>
      <c r="C1141" s="186" t="s">
        <v>9701</v>
      </c>
      <c r="D1141" s="186" t="s">
        <v>3703</v>
      </c>
      <c r="E1141" s="186" t="s">
        <v>3674</v>
      </c>
      <c r="F1141" s="186" t="s">
        <v>3673</v>
      </c>
      <c r="G1141" s="185">
        <v>3</v>
      </c>
    </row>
    <row r="1142" spans="1:14">
      <c r="A1142" s="186" t="s">
        <v>43</v>
      </c>
      <c r="B1142" s="186" t="s">
        <v>3777</v>
      </c>
      <c r="C1142" s="186" t="s">
        <v>11299</v>
      </c>
      <c r="D1142" s="186" t="s">
        <v>8772</v>
      </c>
      <c r="E1142" s="186" t="s">
        <v>3675</v>
      </c>
      <c r="F1142" s="186" t="s">
        <v>3673</v>
      </c>
      <c r="I1142" s="185" t="s">
        <v>3680</v>
      </c>
      <c r="J1142" s="185">
        <v>4</v>
      </c>
    </row>
    <row r="1143" spans="1:14">
      <c r="A1143" s="186" t="s">
        <v>43</v>
      </c>
      <c r="B1143" s="186" t="s">
        <v>3777</v>
      </c>
      <c r="C1143" s="186" t="s">
        <v>9342</v>
      </c>
      <c r="D1143" s="186" t="s">
        <v>9343</v>
      </c>
      <c r="E1143" s="186" t="s">
        <v>3675</v>
      </c>
      <c r="F1143" s="186" t="s">
        <v>3673</v>
      </c>
      <c r="G1143" s="185">
        <v>3</v>
      </c>
      <c r="H1143" s="185">
        <v>4</v>
      </c>
    </row>
    <row r="1144" spans="1:14">
      <c r="A1144" s="186" t="s">
        <v>43</v>
      </c>
      <c r="B1144" s="186" t="s">
        <v>3777</v>
      </c>
      <c r="C1144" s="186" t="s">
        <v>9505</v>
      </c>
      <c r="D1144" s="186" t="s">
        <v>9246</v>
      </c>
      <c r="E1144" s="186" t="s">
        <v>3678</v>
      </c>
      <c r="F1144" s="186" t="s">
        <v>3673</v>
      </c>
      <c r="G1144" s="185">
        <v>3</v>
      </c>
    </row>
    <row r="1145" spans="1:14">
      <c r="A1145" s="186" t="s">
        <v>43</v>
      </c>
      <c r="B1145" s="186" t="s">
        <v>3777</v>
      </c>
      <c r="C1145" s="186" t="s">
        <v>9506</v>
      </c>
      <c r="D1145" s="186" t="s">
        <v>3702</v>
      </c>
      <c r="E1145" s="186" t="s">
        <v>3675</v>
      </c>
      <c r="F1145" s="186" t="s">
        <v>3673</v>
      </c>
      <c r="L1145" s="185">
        <v>2</v>
      </c>
      <c r="M1145" s="185">
        <v>3</v>
      </c>
      <c r="N1145" s="185">
        <v>2</v>
      </c>
    </row>
    <row r="1146" spans="1:14">
      <c r="A1146" s="186" t="s">
        <v>43</v>
      </c>
      <c r="B1146" s="186" t="s">
        <v>3777</v>
      </c>
      <c r="C1146" s="186" t="s">
        <v>9507</v>
      </c>
      <c r="D1146" s="186" t="s">
        <v>8554</v>
      </c>
      <c r="E1146" s="186" t="s">
        <v>3675</v>
      </c>
      <c r="F1146" s="186" t="s">
        <v>3673</v>
      </c>
      <c r="G1146" s="185">
        <v>3</v>
      </c>
      <c r="H1146" s="185">
        <v>4</v>
      </c>
    </row>
    <row r="1147" spans="1:14">
      <c r="A1147" s="186" t="s">
        <v>43</v>
      </c>
      <c r="B1147" s="186" t="s">
        <v>3777</v>
      </c>
      <c r="C1147" s="186" t="s">
        <v>9245</v>
      </c>
      <c r="D1147" s="186" t="s">
        <v>3767</v>
      </c>
      <c r="E1147" s="186" t="s">
        <v>3674</v>
      </c>
      <c r="F1147" s="186" t="s">
        <v>3673</v>
      </c>
      <c r="I1147" s="185">
        <v>4</v>
      </c>
      <c r="J1147" s="185">
        <v>4</v>
      </c>
      <c r="K1147" s="185">
        <v>4</v>
      </c>
      <c r="L1147" s="185">
        <v>4</v>
      </c>
    </row>
    <row r="1148" spans="1:14">
      <c r="A1148" s="186" t="s">
        <v>43</v>
      </c>
      <c r="B1148" s="186" t="s">
        <v>3777</v>
      </c>
      <c r="C1148" s="186" t="s">
        <v>3756</v>
      </c>
      <c r="D1148" s="186" t="s">
        <v>3703</v>
      </c>
      <c r="E1148" s="186" t="s">
        <v>3675</v>
      </c>
      <c r="F1148" s="186" t="s">
        <v>3673</v>
      </c>
      <c r="I1148" s="185" t="s">
        <v>3708</v>
      </c>
      <c r="J1148" s="185">
        <v>4</v>
      </c>
      <c r="K1148" s="185">
        <v>4</v>
      </c>
    </row>
    <row r="1149" spans="1:14">
      <c r="A1149" s="186" t="s">
        <v>43</v>
      </c>
      <c r="B1149" s="186" t="s">
        <v>3777</v>
      </c>
      <c r="C1149" s="186" t="s">
        <v>8944</v>
      </c>
      <c r="D1149" s="186" t="s">
        <v>9508</v>
      </c>
      <c r="E1149" s="186" t="s">
        <v>3675</v>
      </c>
      <c r="F1149" s="186" t="s">
        <v>3673</v>
      </c>
      <c r="K1149" s="185">
        <v>3</v>
      </c>
    </row>
    <row r="1150" spans="1:14">
      <c r="A1150" s="186" t="s">
        <v>43</v>
      </c>
      <c r="B1150" s="186" t="s">
        <v>3777</v>
      </c>
      <c r="C1150" s="186" t="s">
        <v>3714</v>
      </c>
      <c r="D1150" s="186" t="s">
        <v>9216</v>
      </c>
      <c r="E1150" s="186" t="s">
        <v>3675</v>
      </c>
      <c r="F1150" s="186" t="s">
        <v>3673</v>
      </c>
      <c r="H1150" s="185" t="s">
        <v>3708</v>
      </c>
      <c r="L1150" s="185">
        <v>5</v>
      </c>
    </row>
    <row r="1151" spans="1:14">
      <c r="A1151" s="186" t="s">
        <v>43</v>
      </c>
      <c r="B1151" s="186" t="s">
        <v>3777</v>
      </c>
      <c r="C1151" s="186" t="s">
        <v>8570</v>
      </c>
      <c r="D1151" s="186" t="s">
        <v>8540</v>
      </c>
      <c r="E1151" s="186" t="s">
        <v>3674</v>
      </c>
      <c r="F1151" s="186" t="s">
        <v>3673</v>
      </c>
      <c r="J1151" s="185">
        <v>5</v>
      </c>
    </row>
    <row r="1152" spans="1:14">
      <c r="A1152" s="186" t="s">
        <v>43</v>
      </c>
      <c r="B1152" s="186" t="s">
        <v>3777</v>
      </c>
      <c r="C1152" s="186" t="s">
        <v>11300</v>
      </c>
      <c r="D1152" s="186" t="s">
        <v>8569</v>
      </c>
      <c r="E1152" s="186" t="s">
        <v>3675</v>
      </c>
      <c r="F1152" s="186" t="s">
        <v>77</v>
      </c>
    </row>
    <row r="1153" spans="1:6">
      <c r="A1153" s="186" t="s">
        <v>43</v>
      </c>
      <c r="B1153" s="186" t="s">
        <v>3777</v>
      </c>
      <c r="C1153" s="186" t="s">
        <v>9654</v>
      </c>
      <c r="D1153" s="186" t="s">
        <v>8949</v>
      </c>
      <c r="E1153" s="186" t="s">
        <v>3674</v>
      </c>
      <c r="F1153" s="186" t="s">
        <v>77</v>
      </c>
    </row>
    <row r="1154" spans="1:6">
      <c r="A1154" s="186" t="s">
        <v>43</v>
      </c>
      <c r="B1154" s="186" t="s">
        <v>3777</v>
      </c>
      <c r="C1154" s="186" t="s">
        <v>9192</v>
      </c>
      <c r="D1154" s="186" t="s">
        <v>11301</v>
      </c>
      <c r="E1154" s="186" t="s">
        <v>3674</v>
      </c>
      <c r="F1154" s="186" t="s">
        <v>77</v>
      </c>
    </row>
    <row r="1155" spans="1:6">
      <c r="A1155" s="186" t="s">
        <v>43</v>
      </c>
      <c r="B1155" s="186" t="s">
        <v>3777</v>
      </c>
      <c r="C1155" s="186" t="s">
        <v>8667</v>
      </c>
      <c r="D1155" s="186" t="s">
        <v>3677</v>
      </c>
      <c r="E1155" s="186" t="s">
        <v>3674</v>
      </c>
      <c r="F1155" s="186" t="s">
        <v>77</v>
      </c>
    </row>
    <row r="1156" spans="1:6">
      <c r="A1156" s="186" t="s">
        <v>43</v>
      </c>
      <c r="B1156" s="186" t="s">
        <v>3777</v>
      </c>
      <c r="C1156" s="186" t="s">
        <v>9509</v>
      </c>
      <c r="D1156" s="186" t="s">
        <v>9510</v>
      </c>
      <c r="E1156" s="186" t="s">
        <v>3675</v>
      </c>
      <c r="F1156" s="186" t="s">
        <v>77</v>
      </c>
    </row>
    <row r="1157" spans="1:6">
      <c r="A1157" s="186" t="s">
        <v>43</v>
      </c>
      <c r="B1157" s="186" t="s">
        <v>3777</v>
      </c>
      <c r="C1157" s="186" t="s">
        <v>11302</v>
      </c>
      <c r="D1157" s="186" t="s">
        <v>11303</v>
      </c>
      <c r="E1157" s="186" t="s">
        <v>3674</v>
      </c>
      <c r="F1157" s="186" t="s">
        <v>77</v>
      </c>
    </row>
    <row r="1158" spans="1:6">
      <c r="A1158" s="186" t="s">
        <v>43</v>
      </c>
      <c r="B1158" s="186" t="s">
        <v>3777</v>
      </c>
      <c r="C1158" s="186" t="s">
        <v>11304</v>
      </c>
      <c r="D1158" s="186" t="s">
        <v>3693</v>
      </c>
      <c r="E1158" s="186" t="s">
        <v>3674</v>
      </c>
      <c r="F1158" s="186" t="s">
        <v>77</v>
      </c>
    </row>
    <row r="1159" spans="1:6">
      <c r="A1159" s="186" t="s">
        <v>43</v>
      </c>
      <c r="B1159" s="186" t="s">
        <v>3777</v>
      </c>
      <c r="C1159" s="186" t="s">
        <v>9512</v>
      </c>
      <c r="D1159" s="186" t="s">
        <v>8657</v>
      </c>
      <c r="E1159" s="186" t="s">
        <v>3675</v>
      </c>
      <c r="F1159" s="186" t="s">
        <v>77</v>
      </c>
    </row>
    <row r="1160" spans="1:6">
      <c r="A1160" s="186" t="s">
        <v>43</v>
      </c>
      <c r="B1160" s="186" t="s">
        <v>3777</v>
      </c>
      <c r="C1160" s="186" t="s">
        <v>9513</v>
      </c>
      <c r="D1160" s="186" t="s">
        <v>9514</v>
      </c>
      <c r="E1160" s="186" t="s">
        <v>3723</v>
      </c>
      <c r="F1160" s="186" t="s">
        <v>77</v>
      </c>
    </row>
    <row r="1161" spans="1:6">
      <c r="A1161" s="186" t="s">
        <v>43</v>
      </c>
      <c r="B1161" s="186" t="s">
        <v>3777</v>
      </c>
      <c r="C1161" s="186" t="s">
        <v>9515</v>
      </c>
      <c r="D1161" s="186" t="s">
        <v>3677</v>
      </c>
      <c r="E1161" s="186" t="s">
        <v>3674</v>
      </c>
      <c r="F1161" s="186" t="s">
        <v>77</v>
      </c>
    </row>
    <row r="1162" spans="1:6">
      <c r="A1162" s="186" t="s">
        <v>43</v>
      </c>
      <c r="B1162" s="186" t="s">
        <v>3777</v>
      </c>
      <c r="C1162" s="186" t="s">
        <v>11305</v>
      </c>
      <c r="D1162" s="186" t="s">
        <v>8628</v>
      </c>
      <c r="E1162" s="186" t="s">
        <v>3674</v>
      </c>
      <c r="F1162" s="186" t="s">
        <v>77</v>
      </c>
    </row>
    <row r="1163" spans="1:6">
      <c r="A1163" s="186" t="s">
        <v>43</v>
      </c>
      <c r="B1163" s="186" t="s">
        <v>3777</v>
      </c>
      <c r="C1163" s="186" t="s">
        <v>9518</v>
      </c>
      <c r="D1163" s="186" t="s">
        <v>9372</v>
      </c>
      <c r="E1163" s="186" t="s">
        <v>3675</v>
      </c>
      <c r="F1163" s="186" t="s">
        <v>77</v>
      </c>
    </row>
    <row r="1164" spans="1:6">
      <c r="A1164" s="186" t="s">
        <v>43</v>
      </c>
      <c r="B1164" s="186" t="s">
        <v>3777</v>
      </c>
      <c r="C1164" s="186" t="s">
        <v>11306</v>
      </c>
      <c r="D1164" s="186" t="s">
        <v>8856</v>
      </c>
      <c r="E1164" s="186" t="s">
        <v>3674</v>
      </c>
      <c r="F1164" s="186" t="s">
        <v>77</v>
      </c>
    </row>
    <row r="1165" spans="1:6">
      <c r="A1165" s="186" t="s">
        <v>43</v>
      </c>
      <c r="B1165" s="186" t="s">
        <v>3777</v>
      </c>
      <c r="C1165" s="186" t="s">
        <v>9520</v>
      </c>
      <c r="D1165" s="186" t="s">
        <v>8538</v>
      </c>
      <c r="E1165" s="186" t="s">
        <v>3675</v>
      </c>
      <c r="F1165" s="186" t="s">
        <v>77</v>
      </c>
    </row>
    <row r="1166" spans="1:6">
      <c r="A1166" s="186" t="s">
        <v>43</v>
      </c>
      <c r="B1166" s="186" t="s">
        <v>3777</v>
      </c>
      <c r="C1166" s="186" t="s">
        <v>9521</v>
      </c>
      <c r="D1166" s="186" t="s">
        <v>8642</v>
      </c>
      <c r="E1166" s="186" t="s">
        <v>3675</v>
      </c>
      <c r="F1166" s="186" t="s">
        <v>77</v>
      </c>
    </row>
    <row r="1167" spans="1:6">
      <c r="A1167" s="186" t="s">
        <v>43</v>
      </c>
      <c r="B1167" s="186" t="s">
        <v>3777</v>
      </c>
      <c r="C1167" s="186" t="s">
        <v>11307</v>
      </c>
      <c r="D1167" s="186" t="s">
        <v>3711</v>
      </c>
      <c r="E1167" s="186" t="s">
        <v>3675</v>
      </c>
      <c r="F1167" s="186" t="s">
        <v>77</v>
      </c>
    </row>
    <row r="1168" spans="1:6">
      <c r="A1168" s="186" t="s">
        <v>43</v>
      </c>
      <c r="B1168" s="186" t="s">
        <v>3777</v>
      </c>
      <c r="C1168" s="186" t="s">
        <v>9112</v>
      </c>
      <c r="D1168" s="186" t="s">
        <v>8510</v>
      </c>
      <c r="E1168" s="186" t="s">
        <v>3678</v>
      </c>
      <c r="F1168" s="186" t="s">
        <v>77</v>
      </c>
    </row>
    <row r="1169" spans="1:14">
      <c r="A1169" s="186" t="s">
        <v>43</v>
      </c>
      <c r="B1169" s="186" t="s">
        <v>3777</v>
      </c>
      <c r="C1169" s="186" t="s">
        <v>9115</v>
      </c>
      <c r="D1169" s="186" t="s">
        <v>11308</v>
      </c>
      <c r="E1169" s="186" t="s">
        <v>3674</v>
      </c>
      <c r="F1169" s="186" t="s">
        <v>77</v>
      </c>
    </row>
    <row r="1170" spans="1:14">
      <c r="A1170" s="186" t="s">
        <v>43</v>
      </c>
      <c r="B1170" s="186" t="s">
        <v>3777</v>
      </c>
      <c r="C1170" s="186" t="s">
        <v>9523</v>
      </c>
      <c r="D1170" s="186" t="s">
        <v>8657</v>
      </c>
      <c r="E1170" s="186" t="s">
        <v>3675</v>
      </c>
      <c r="F1170" s="186" t="s">
        <v>77</v>
      </c>
    </row>
    <row r="1171" spans="1:14">
      <c r="A1171" s="186" t="s">
        <v>43</v>
      </c>
      <c r="B1171" s="186" t="s">
        <v>3777</v>
      </c>
      <c r="C1171" s="186" t="s">
        <v>9524</v>
      </c>
      <c r="D1171" s="186" t="s">
        <v>9525</v>
      </c>
      <c r="E1171" s="186" t="s">
        <v>3674</v>
      </c>
      <c r="F1171" s="186" t="s">
        <v>77</v>
      </c>
    </row>
    <row r="1172" spans="1:14">
      <c r="A1172" s="186" t="s">
        <v>43</v>
      </c>
      <c r="B1172" s="186" t="s">
        <v>3777</v>
      </c>
      <c r="C1172" s="186" t="s">
        <v>9526</v>
      </c>
      <c r="D1172" s="186" t="s">
        <v>8520</v>
      </c>
      <c r="E1172" s="186" t="s">
        <v>3675</v>
      </c>
      <c r="F1172" s="186" t="s">
        <v>77</v>
      </c>
    </row>
    <row r="1173" spans="1:14">
      <c r="A1173" s="186" t="s">
        <v>43</v>
      </c>
      <c r="B1173" s="186" t="s">
        <v>3777</v>
      </c>
      <c r="C1173" s="186" t="s">
        <v>3714</v>
      </c>
      <c r="D1173" s="186" t="s">
        <v>8628</v>
      </c>
      <c r="E1173" s="186" t="s">
        <v>3678</v>
      </c>
      <c r="F1173" s="186" t="s">
        <v>77</v>
      </c>
    </row>
    <row r="1174" spans="1:14">
      <c r="A1174" s="186" t="s">
        <v>43</v>
      </c>
      <c r="B1174" s="186" t="s">
        <v>3777</v>
      </c>
      <c r="C1174" s="186" t="s">
        <v>11309</v>
      </c>
      <c r="D1174" s="186" t="s">
        <v>8533</v>
      </c>
      <c r="E1174" s="186" t="s">
        <v>3675</v>
      </c>
      <c r="F1174" s="186" t="s">
        <v>77</v>
      </c>
    </row>
    <row r="1175" spans="1:14">
      <c r="A1175" s="186" t="s">
        <v>43</v>
      </c>
      <c r="B1175" s="186" t="s">
        <v>3777</v>
      </c>
      <c r="C1175" s="186" t="s">
        <v>9528</v>
      </c>
      <c r="D1175" s="186" t="s">
        <v>9529</v>
      </c>
      <c r="E1175" s="186" t="s">
        <v>3675</v>
      </c>
      <c r="F1175" s="186" t="s">
        <v>77</v>
      </c>
    </row>
    <row r="1176" spans="1:14">
      <c r="A1176" s="186" t="s">
        <v>43</v>
      </c>
      <c r="B1176" s="186" t="s">
        <v>3777</v>
      </c>
      <c r="C1176" s="186" t="s">
        <v>8884</v>
      </c>
      <c r="D1176" s="186" t="s">
        <v>3685</v>
      </c>
      <c r="E1176" s="186" t="s">
        <v>3675</v>
      </c>
      <c r="F1176" s="186" t="s">
        <v>77</v>
      </c>
    </row>
    <row r="1177" spans="1:14">
      <c r="A1177" s="186" t="s">
        <v>43</v>
      </c>
      <c r="B1177" s="186" t="s">
        <v>3777</v>
      </c>
      <c r="C1177" s="186" t="s">
        <v>9055</v>
      </c>
      <c r="D1177" s="186" t="s">
        <v>3744</v>
      </c>
      <c r="E1177" s="186" t="s">
        <v>3674</v>
      </c>
      <c r="F1177" s="186" t="s">
        <v>77</v>
      </c>
    </row>
    <row r="1178" spans="1:14">
      <c r="A1178" s="186" t="s">
        <v>43</v>
      </c>
      <c r="B1178" s="186" t="s">
        <v>3777</v>
      </c>
      <c r="C1178" s="186" t="s">
        <v>8970</v>
      </c>
      <c r="D1178" s="186" t="s">
        <v>8939</v>
      </c>
      <c r="E1178" s="186" t="s">
        <v>3675</v>
      </c>
      <c r="F1178" s="186" t="s">
        <v>77</v>
      </c>
    </row>
    <row r="1179" spans="1:14">
      <c r="A1179" s="186" t="s">
        <v>43</v>
      </c>
      <c r="B1179" s="186" t="s">
        <v>3777</v>
      </c>
      <c r="C1179" s="186" t="s">
        <v>11310</v>
      </c>
      <c r="D1179" s="186" t="s">
        <v>8717</v>
      </c>
      <c r="E1179" s="186" t="s">
        <v>3674</v>
      </c>
      <c r="F1179" s="186" t="s">
        <v>77</v>
      </c>
    </row>
    <row r="1180" spans="1:14">
      <c r="A1180" s="186" t="s">
        <v>43</v>
      </c>
      <c r="B1180" s="186" t="s">
        <v>32</v>
      </c>
      <c r="C1180" s="186" t="s">
        <v>9530</v>
      </c>
      <c r="D1180" s="186" t="s">
        <v>8839</v>
      </c>
      <c r="E1180" s="186" t="s">
        <v>3675</v>
      </c>
      <c r="F1180" s="186" t="s">
        <v>3673</v>
      </c>
      <c r="G1180" s="185">
        <v>4</v>
      </c>
      <c r="J1180" s="185">
        <v>5</v>
      </c>
    </row>
    <row r="1181" spans="1:14">
      <c r="A1181" s="186" t="s">
        <v>43</v>
      </c>
      <c r="B1181" s="186" t="s">
        <v>32</v>
      </c>
      <c r="C1181" s="186" t="s">
        <v>9531</v>
      </c>
      <c r="D1181" s="186" t="s">
        <v>8669</v>
      </c>
      <c r="E1181" s="186" t="s">
        <v>3675</v>
      </c>
      <c r="F1181" s="186" t="s">
        <v>3673</v>
      </c>
      <c r="L1181" s="185">
        <v>2</v>
      </c>
      <c r="M1181" s="185">
        <v>2</v>
      </c>
      <c r="N1181" s="185">
        <v>2</v>
      </c>
    </row>
    <row r="1182" spans="1:14">
      <c r="A1182" s="186" t="s">
        <v>43</v>
      </c>
      <c r="B1182" s="186" t="s">
        <v>32</v>
      </c>
      <c r="C1182" s="186" t="s">
        <v>9192</v>
      </c>
      <c r="D1182" s="186" t="s">
        <v>3703</v>
      </c>
      <c r="E1182" s="186" t="s">
        <v>3675</v>
      </c>
      <c r="F1182" s="186" t="s">
        <v>3673</v>
      </c>
      <c r="H1182" s="185">
        <v>4</v>
      </c>
      <c r="I1182" s="185">
        <v>5</v>
      </c>
      <c r="J1182" s="185">
        <v>4</v>
      </c>
      <c r="L1182" s="185">
        <v>4</v>
      </c>
      <c r="N1182" s="185">
        <v>4</v>
      </c>
    </row>
    <row r="1183" spans="1:14">
      <c r="A1183" s="186" t="s">
        <v>43</v>
      </c>
      <c r="B1183" s="186" t="s">
        <v>32</v>
      </c>
      <c r="C1183" s="186" t="s">
        <v>9444</v>
      </c>
      <c r="D1183" s="186" t="s">
        <v>8788</v>
      </c>
      <c r="E1183" s="186" t="s">
        <v>3675</v>
      </c>
      <c r="F1183" s="186" t="s">
        <v>3673</v>
      </c>
      <c r="H1183" s="185" t="s">
        <v>3684</v>
      </c>
    </row>
    <row r="1184" spans="1:14">
      <c r="A1184" s="186" t="s">
        <v>43</v>
      </c>
      <c r="B1184" s="186" t="s">
        <v>32</v>
      </c>
      <c r="C1184" s="186" t="s">
        <v>8744</v>
      </c>
      <c r="D1184" s="186" t="s">
        <v>9499</v>
      </c>
      <c r="E1184" s="186" t="s">
        <v>3675</v>
      </c>
      <c r="F1184" s="186" t="s">
        <v>3673</v>
      </c>
      <c r="I1184" s="185" t="s">
        <v>3701</v>
      </c>
      <c r="J1184" s="185">
        <v>4</v>
      </c>
      <c r="K1184" s="185" t="s">
        <v>3701</v>
      </c>
    </row>
    <row r="1185" spans="1:14">
      <c r="A1185" s="186" t="s">
        <v>43</v>
      </c>
      <c r="B1185" s="186" t="s">
        <v>32</v>
      </c>
      <c r="C1185" s="186" t="s">
        <v>11311</v>
      </c>
      <c r="D1185" s="186" t="s">
        <v>8550</v>
      </c>
      <c r="E1185" s="186" t="s">
        <v>3674</v>
      </c>
      <c r="F1185" s="186" t="s">
        <v>3673</v>
      </c>
      <c r="L1185" s="185">
        <v>4</v>
      </c>
      <c r="N1185" s="185">
        <v>4</v>
      </c>
    </row>
    <row r="1186" spans="1:14">
      <c r="A1186" s="186" t="s">
        <v>43</v>
      </c>
      <c r="B1186" s="186" t="s">
        <v>32</v>
      </c>
      <c r="C1186" s="186" t="s">
        <v>9532</v>
      </c>
      <c r="D1186" s="186" t="s">
        <v>3754</v>
      </c>
      <c r="E1186" s="186" t="s">
        <v>3678</v>
      </c>
      <c r="F1186" s="186" t="s">
        <v>3673</v>
      </c>
      <c r="J1186" s="185">
        <v>3</v>
      </c>
      <c r="K1186" s="185">
        <v>4</v>
      </c>
    </row>
    <row r="1187" spans="1:14">
      <c r="A1187" s="186" t="s">
        <v>43</v>
      </c>
      <c r="B1187" s="186" t="s">
        <v>32</v>
      </c>
      <c r="C1187" s="186" t="s">
        <v>9533</v>
      </c>
      <c r="D1187" s="186" t="s">
        <v>3699</v>
      </c>
      <c r="E1187" s="186" t="s">
        <v>3678</v>
      </c>
      <c r="F1187" s="186" t="s">
        <v>3673</v>
      </c>
      <c r="I1187" s="185">
        <v>3</v>
      </c>
      <c r="J1187" s="185">
        <v>4</v>
      </c>
      <c r="K1187" s="185">
        <v>3</v>
      </c>
      <c r="M1187" s="185">
        <v>4</v>
      </c>
      <c r="N1187" s="185">
        <v>4</v>
      </c>
    </row>
    <row r="1188" spans="1:14">
      <c r="A1188" s="186" t="s">
        <v>43</v>
      </c>
      <c r="B1188" s="186" t="s">
        <v>32</v>
      </c>
      <c r="C1188" s="186" t="s">
        <v>9534</v>
      </c>
      <c r="D1188" s="186" t="s">
        <v>9535</v>
      </c>
      <c r="E1188" s="186" t="s">
        <v>3675</v>
      </c>
      <c r="F1188" s="186" t="s">
        <v>3673</v>
      </c>
      <c r="J1188" s="185">
        <v>4</v>
      </c>
    </row>
    <row r="1189" spans="1:14">
      <c r="A1189" s="186" t="s">
        <v>43</v>
      </c>
      <c r="B1189" s="186" t="s">
        <v>32</v>
      </c>
      <c r="C1189" s="186" t="s">
        <v>8587</v>
      </c>
      <c r="D1189" s="186" t="s">
        <v>9114</v>
      </c>
      <c r="E1189" s="186" t="s">
        <v>3675</v>
      </c>
      <c r="F1189" s="186" t="s">
        <v>3673</v>
      </c>
      <c r="I1189" s="185">
        <v>3</v>
      </c>
    </row>
    <row r="1190" spans="1:14">
      <c r="A1190" s="186" t="s">
        <v>43</v>
      </c>
      <c r="B1190" s="186" t="s">
        <v>32</v>
      </c>
      <c r="C1190" s="186" t="s">
        <v>8870</v>
      </c>
      <c r="D1190" s="186" t="s">
        <v>9538</v>
      </c>
      <c r="E1190" s="186" t="s">
        <v>3675</v>
      </c>
      <c r="F1190" s="186" t="s">
        <v>3673</v>
      </c>
      <c r="L1190" s="185">
        <v>4</v>
      </c>
      <c r="M1190" s="185" t="s">
        <v>3701</v>
      </c>
      <c r="N1190" s="185" t="s">
        <v>3701</v>
      </c>
    </row>
    <row r="1191" spans="1:14">
      <c r="A1191" s="186" t="s">
        <v>43</v>
      </c>
      <c r="B1191" s="186" t="s">
        <v>32</v>
      </c>
      <c r="C1191" s="186" t="s">
        <v>9539</v>
      </c>
      <c r="D1191" s="186" t="s">
        <v>9540</v>
      </c>
      <c r="E1191" s="186" t="s">
        <v>3675</v>
      </c>
      <c r="F1191" s="186" t="s">
        <v>3673</v>
      </c>
      <c r="H1191" s="185">
        <v>4</v>
      </c>
      <c r="L1191" s="185" t="s">
        <v>3684</v>
      </c>
    </row>
    <row r="1192" spans="1:14">
      <c r="A1192" s="186" t="s">
        <v>43</v>
      </c>
      <c r="B1192" s="186" t="s">
        <v>32</v>
      </c>
      <c r="C1192" s="186" t="s">
        <v>11312</v>
      </c>
      <c r="D1192" s="186" t="s">
        <v>3693</v>
      </c>
      <c r="E1192" s="186" t="s">
        <v>3675</v>
      </c>
      <c r="F1192" s="186" t="s">
        <v>3673</v>
      </c>
      <c r="I1192" s="185">
        <v>3</v>
      </c>
      <c r="J1192" s="185">
        <v>3</v>
      </c>
      <c r="K1192" s="185">
        <v>3</v>
      </c>
      <c r="L1192" s="185">
        <v>4</v>
      </c>
      <c r="N1192" s="185">
        <v>4</v>
      </c>
    </row>
    <row r="1193" spans="1:14">
      <c r="A1193" s="186" t="s">
        <v>43</v>
      </c>
      <c r="B1193" s="186" t="s">
        <v>32</v>
      </c>
      <c r="C1193" s="186" t="s">
        <v>9542</v>
      </c>
      <c r="D1193" s="186" t="s">
        <v>8575</v>
      </c>
      <c r="E1193" s="186" t="s">
        <v>3675</v>
      </c>
      <c r="F1193" s="186" t="s">
        <v>3673</v>
      </c>
      <c r="G1193" s="185">
        <v>4</v>
      </c>
      <c r="H1193" s="185">
        <v>4</v>
      </c>
    </row>
    <row r="1194" spans="1:14">
      <c r="A1194" s="186" t="s">
        <v>43</v>
      </c>
      <c r="B1194" s="186" t="s">
        <v>32</v>
      </c>
      <c r="C1194" s="186" t="s">
        <v>9113</v>
      </c>
      <c r="D1194" s="186" t="s">
        <v>8727</v>
      </c>
      <c r="E1194" s="186" t="s">
        <v>3674</v>
      </c>
      <c r="F1194" s="186" t="s">
        <v>3673</v>
      </c>
      <c r="I1194" s="185">
        <v>5</v>
      </c>
      <c r="J1194" s="185">
        <v>4</v>
      </c>
      <c r="N1194" s="185">
        <v>5</v>
      </c>
    </row>
    <row r="1195" spans="1:14">
      <c r="A1195" s="186" t="s">
        <v>43</v>
      </c>
      <c r="B1195" s="186" t="s">
        <v>32</v>
      </c>
      <c r="C1195" s="186" t="s">
        <v>5060</v>
      </c>
      <c r="D1195" s="186" t="s">
        <v>11313</v>
      </c>
      <c r="E1195" s="186" t="s">
        <v>3675</v>
      </c>
      <c r="F1195" s="186" t="s">
        <v>3673</v>
      </c>
      <c r="K1195" s="185">
        <v>5</v>
      </c>
      <c r="L1195" s="185">
        <v>2</v>
      </c>
      <c r="M1195" s="185">
        <v>2</v>
      </c>
      <c r="N1195" s="185">
        <v>2</v>
      </c>
    </row>
    <row r="1196" spans="1:14">
      <c r="A1196" s="186" t="s">
        <v>43</v>
      </c>
      <c r="B1196" s="186" t="s">
        <v>32</v>
      </c>
      <c r="C1196" s="186" t="s">
        <v>9115</v>
      </c>
      <c r="D1196" s="186" t="s">
        <v>3671</v>
      </c>
      <c r="E1196" s="186" t="s">
        <v>3678</v>
      </c>
      <c r="F1196" s="186" t="s">
        <v>3673</v>
      </c>
      <c r="G1196" s="185">
        <v>3</v>
      </c>
    </row>
    <row r="1197" spans="1:14">
      <c r="A1197" s="186" t="s">
        <v>43</v>
      </c>
      <c r="B1197" s="186" t="s">
        <v>32</v>
      </c>
      <c r="C1197" s="186" t="s">
        <v>8718</v>
      </c>
      <c r="D1197" s="186" t="s">
        <v>8691</v>
      </c>
      <c r="E1197" s="186" t="s">
        <v>3675</v>
      </c>
      <c r="F1197" s="186" t="s">
        <v>3673</v>
      </c>
      <c r="H1197" s="185">
        <v>3</v>
      </c>
      <c r="J1197" s="185">
        <v>4</v>
      </c>
    </row>
    <row r="1198" spans="1:14">
      <c r="A1198" s="186" t="s">
        <v>43</v>
      </c>
      <c r="B1198" s="186" t="s">
        <v>32</v>
      </c>
      <c r="C1198" s="186" t="s">
        <v>11314</v>
      </c>
      <c r="D1198" s="186" t="s">
        <v>11315</v>
      </c>
      <c r="E1198" s="186" t="s">
        <v>3678</v>
      </c>
      <c r="F1198" s="186" t="s">
        <v>3673</v>
      </c>
      <c r="I1198" s="185">
        <v>4</v>
      </c>
      <c r="J1198" s="185">
        <v>4</v>
      </c>
      <c r="K1198" s="185">
        <v>4</v>
      </c>
      <c r="L1198" s="185">
        <v>5</v>
      </c>
      <c r="N1198" s="185">
        <v>5</v>
      </c>
    </row>
    <row r="1199" spans="1:14">
      <c r="A1199" s="186" t="s">
        <v>43</v>
      </c>
      <c r="B1199" s="186" t="s">
        <v>32</v>
      </c>
      <c r="C1199" s="186" t="s">
        <v>11316</v>
      </c>
      <c r="D1199" s="186" t="s">
        <v>8598</v>
      </c>
      <c r="E1199" s="186" t="s">
        <v>3674</v>
      </c>
      <c r="F1199" s="186" t="s">
        <v>3673</v>
      </c>
      <c r="J1199" s="185">
        <v>4</v>
      </c>
    </row>
    <row r="1200" spans="1:14">
      <c r="A1200" s="186" t="s">
        <v>43</v>
      </c>
      <c r="B1200" s="186" t="s">
        <v>32</v>
      </c>
      <c r="C1200" s="186" t="s">
        <v>8992</v>
      </c>
      <c r="D1200" s="186" t="s">
        <v>3683</v>
      </c>
      <c r="E1200" s="186" t="s">
        <v>3675</v>
      </c>
      <c r="F1200" s="186" t="s">
        <v>3673</v>
      </c>
      <c r="L1200" s="185">
        <v>4</v>
      </c>
      <c r="N1200" s="185">
        <v>4</v>
      </c>
    </row>
    <row r="1201" spans="1:6">
      <c r="A1201" s="186" t="s">
        <v>43</v>
      </c>
      <c r="B1201" s="186" t="s">
        <v>32</v>
      </c>
      <c r="C1201" s="186" t="s">
        <v>3705</v>
      </c>
      <c r="D1201" s="186" t="s">
        <v>8628</v>
      </c>
      <c r="E1201" s="186" t="s">
        <v>3674</v>
      </c>
      <c r="F1201" s="186" t="s">
        <v>77</v>
      </c>
    </row>
    <row r="1202" spans="1:6">
      <c r="A1202" s="186" t="s">
        <v>43</v>
      </c>
      <c r="B1202" s="186" t="s">
        <v>32</v>
      </c>
      <c r="C1202" s="186" t="s">
        <v>9543</v>
      </c>
      <c r="D1202" s="186" t="s">
        <v>8761</v>
      </c>
      <c r="E1202" s="186" t="s">
        <v>3675</v>
      </c>
      <c r="F1202" s="186" t="s">
        <v>77</v>
      </c>
    </row>
    <row r="1203" spans="1:6">
      <c r="A1203" s="186" t="s">
        <v>43</v>
      </c>
      <c r="B1203" s="186" t="s">
        <v>32</v>
      </c>
      <c r="C1203" s="186" t="s">
        <v>9319</v>
      </c>
      <c r="D1203" s="186" t="s">
        <v>8689</v>
      </c>
      <c r="E1203" s="186" t="s">
        <v>3675</v>
      </c>
      <c r="F1203" s="186" t="s">
        <v>77</v>
      </c>
    </row>
    <row r="1204" spans="1:6">
      <c r="A1204" s="186" t="s">
        <v>43</v>
      </c>
      <c r="B1204" s="186" t="s">
        <v>32</v>
      </c>
      <c r="C1204" s="186" t="s">
        <v>9422</v>
      </c>
      <c r="D1204" s="186" t="s">
        <v>3688</v>
      </c>
      <c r="E1204" s="186" t="s">
        <v>3674</v>
      </c>
      <c r="F1204" s="186" t="s">
        <v>77</v>
      </c>
    </row>
    <row r="1205" spans="1:6">
      <c r="A1205" s="186" t="s">
        <v>43</v>
      </c>
      <c r="B1205" s="186" t="s">
        <v>32</v>
      </c>
      <c r="C1205" s="186" t="s">
        <v>9412</v>
      </c>
      <c r="D1205" s="186" t="s">
        <v>8781</v>
      </c>
      <c r="E1205" s="186" t="s">
        <v>3674</v>
      </c>
      <c r="F1205" s="186" t="s">
        <v>77</v>
      </c>
    </row>
    <row r="1206" spans="1:6">
      <c r="A1206" s="186" t="s">
        <v>43</v>
      </c>
      <c r="B1206" s="186" t="s">
        <v>32</v>
      </c>
      <c r="C1206" s="186" t="s">
        <v>8513</v>
      </c>
      <c r="D1206" s="186" t="s">
        <v>8519</v>
      </c>
      <c r="E1206" s="186" t="s">
        <v>3678</v>
      </c>
      <c r="F1206" s="186" t="s">
        <v>77</v>
      </c>
    </row>
    <row r="1207" spans="1:6">
      <c r="A1207" s="186" t="s">
        <v>43</v>
      </c>
      <c r="B1207" s="186" t="s">
        <v>32</v>
      </c>
      <c r="C1207" s="186" t="s">
        <v>4486</v>
      </c>
      <c r="D1207" s="186" t="s">
        <v>11317</v>
      </c>
      <c r="E1207" s="186" t="s">
        <v>3674</v>
      </c>
      <c r="F1207" s="186" t="s">
        <v>77</v>
      </c>
    </row>
    <row r="1208" spans="1:6">
      <c r="A1208" s="186" t="s">
        <v>43</v>
      </c>
      <c r="B1208" s="186" t="s">
        <v>32</v>
      </c>
      <c r="C1208" s="186" t="s">
        <v>11318</v>
      </c>
      <c r="D1208" s="186" t="s">
        <v>11319</v>
      </c>
      <c r="E1208" s="186" t="s">
        <v>3675</v>
      </c>
      <c r="F1208" s="186" t="s">
        <v>77</v>
      </c>
    </row>
    <row r="1209" spans="1:6">
      <c r="A1209" s="186" t="s">
        <v>43</v>
      </c>
      <c r="B1209" s="186" t="s">
        <v>32</v>
      </c>
      <c r="C1209" s="186" t="s">
        <v>9546</v>
      </c>
      <c r="D1209" s="186" t="s">
        <v>8548</v>
      </c>
      <c r="E1209" s="186" t="s">
        <v>3675</v>
      </c>
      <c r="F1209" s="186" t="s">
        <v>77</v>
      </c>
    </row>
    <row r="1210" spans="1:6">
      <c r="A1210" s="186" t="s">
        <v>43</v>
      </c>
      <c r="B1210" s="186" t="s">
        <v>32</v>
      </c>
      <c r="C1210" s="186" t="s">
        <v>9547</v>
      </c>
      <c r="D1210" s="186" t="s">
        <v>9548</v>
      </c>
      <c r="E1210" s="186" t="s">
        <v>3674</v>
      </c>
      <c r="F1210" s="186" t="s">
        <v>77</v>
      </c>
    </row>
    <row r="1211" spans="1:6">
      <c r="A1211" s="186" t="s">
        <v>43</v>
      </c>
      <c r="B1211" s="186" t="s">
        <v>32</v>
      </c>
      <c r="C1211" s="186" t="s">
        <v>8649</v>
      </c>
      <c r="D1211" s="186" t="s">
        <v>3688</v>
      </c>
      <c r="E1211" s="186" t="s">
        <v>3675</v>
      </c>
      <c r="F1211" s="186" t="s">
        <v>77</v>
      </c>
    </row>
    <row r="1212" spans="1:6">
      <c r="A1212" s="186" t="s">
        <v>43</v>
      </c>
      <c r="B1212" s="186" t="s">
        <v>32</v>
      </c>
      <c r="C1212" s="186" t="s">
        <v>9132</v>
      </c>
      <c r="D1212" s="186" t="s">
        <v>9008</v>
      </c>
      <c r="E1212" s="186" t="s">
        <v>3675</v>
      </c>
      <c r="F1212" s="186" t="s">
        <v>77</v>
      </c>
    </row>
    <row r="1213" spans="1:6">
      <c r="A1213" s="186" t="s">
        <v>43</v>
      </c>
      <c r="B1213" s="186" t="s">
        <v>32</v>
      </c>
      <c r="C1213" s="186" t="s">
        <v>11195</v>
      </c>
      <c r="D1213" s="186" t="s">
        <v>8628</v>
      </c>
      <c r="E1213" s="186" t="s">
        <v>3674</v>
      </c>
      <c r="F1213" s="186" t="s">
        <v>77</v>
      </c>
    </row>
    <row r="1214" spans="1:6">
      <c r="A1214" s="186" t="s">
        <v>43</v>
      </c>
      <c r="B1214" s="186" t="s">
        <v>32</v>
      </c>
      <c r="C1214" s="186" t="s">
        <v>9550</v>
      </c>
      <c r="D1214" s="186" t="s">
        <v>3727</v>
      </c>
      <c r="E1214" s="186" t="s">
        <v>3674</v>
      </c>
      <c r="F1214" s="186" t="s">
        <v>77</v>
      </c>
    </row>
    <row r="1215" spans="1:6">
      <c r="A1215" s="186" t="s">
        <v>43</v>
      </c>
      <c r="B1215" s="186" t="s">
        <v>32</v>
      </c>
      <c r="C1215" s="186" t="s">
        <v>9551</v>
      </c>
      <c r="D1215" s="186" t="s">
        <v>8638</v>
      </c>
      <c r="E1215" s="186" t="s">
        <v>3674</v>
      </c>
      <c r="F1215" s="186" t="s">
        <v>77</v>
      </c>
    </row>
    <row r="1216" spans="1:6">
      <c r="A1216" s="186" t="s">
        <v>43</v>
      </c>
      <c r="B1216" s="186" t="s">
        <v>32</v>
      </c>
      <c r="C1216" s="186" t="s">
        <v>9217</v>
      </c>
      <c r="D1216" s="186" t="s">
        <v>8669</v>
      </c>
      <c r="E1216" s="186" t="s">
        <v>3674</v>
      </c>
      <c r="F1216" s="186" t="s">
        <v>77</v>
      </c>
    </row>
    <row r="1217" spans="1:14">
      <c r="A1217" s="186" t="s">
        <v>43</v>
      </c>
      <c r="B1217" s="186" t="s">
        <v>32</v>
      </c>
      <c r="C1217" s="186" t="s">
        <v>9552</v>
      </c>
      <c r="D1217" s="186" t="s">
        <v>9553</v>
      </c>
      <c r="E1217" s="186" t="s">
        <v>3674</v>
      </c>
      <c r="F1217" s="186" t="s">
        <v>77</v>
      </c>
    </row>
    <row r="1218" spans="1:14">
      <c r="A1218" s="186" t="s">
        <v>43</v>
      </c>
      <c r="B1218" s="186" t="s">
        <v>32</v>
      </c>
      <c r="C1218" s="186" t="s">
        <v>9554</v>
      </c>
      <c r="D1218" s="186" t="s">
        <v>3682</v>
      </c>
      <c r="E1218" s="186" t="s">
        <v>3675</v>
      </c>
      <c r="F1218" s="186" t="s">
        <v>77</v>
      </c>
    </row>
    <row r="1219" spans="1:14">
      <c r="A1219" s="186" t="s">
        <v>43</v>
      </c>
      <c r="B1219" s="186" t="s">
        <v>32</v>
      </c>
      <c r="C1219" s="186" t="s">
        <v>9555</v>
      </c>
      <c r="D1219" s="186" t="s">
        <v>8640</v>
      </c>
      <c r="E1219" s="186" t="s">
        <v>3675</v>
      </c>
      <c r="F1219" s="186" t="s">
        <v>77</v>
      </c>
    </row>
    <row r="1220" spans="1:14">
      <c r="A1220" s="186" t="s">
        <v>43</v>
      </c>
      <c r="B1220" s="186" t="s">
        <v>32</v>
      </c>
      <c r="C1220" s="186" t="s">
        <v>9399</v>
      </c>
      <c r="D1220" s="186" t="s">
        <v>9389</v>
      </c>
      <c r="E1220" s="186" t="s">
        <v>3678</v>
      </c>
      <c r="F1220" s="186" t="s">
        <v>77</v>
      </c>
    </row>
    <row r="1221" spans="1:14">
      <c r="A1221" s="186" t="s">
        <v>43</v>
      </c>
      <c r="B1221" s="186" t="s">
        <v>32</v>
      </c>
      <c r="C1221" s="186" t="s">
        <v>9556</v>
      </c>
      <c r="D1221" s="186" t="s">
        <v>8669</v>
      </c>
      <c r="E1221" s="186" t="s">
        <v>3675</v>
      </c>
      <c r="F1221" s="186" t="s">
        <v>77</v>
      </c>
    </row>
    <row r="1222" spans="1:14">
      <c r="A1222" s="186" t="s">
        <v>43</v>
      </c>
      <c r="B1222" s="186" t="s">
        <v>32</v>
      </c>
      <c r="C1222" s="186" t="s">
        <v>9557</v>
      </c>
      <c r="D1222" s="186" t="s">
        <v>3683</v>
      </c>
      <c r="E1222" s="186" t="s">
        <v>3675</v>
      </c>
      <c r="F1222" s="186" t="s">
        <v>77</v>
      </c>
    </row>
    <row r="1223" spans="1:14">
      <c r="A1223" s="186" t="s">
        <v>43</v>
      </c>
      <c r="B1223" s="186" t="s">
        <v>32</v>
      </c>
      <c r="C1223" s="186" t="s">
        <v>9115</v>
      </c>
      <c r="D1223" s="186" t="s">
        <v>9558</v>
      </c>
      <c r="E1223" s="186" t="s">
        <v>3675</v>
      </c>
      <c r="F1223" s="186" t="s">
        <v>77</v>
      </c>
    </row>
    <row r="1224" spans="1:14">
      <c r="A1224" s="186" t="s">
        <v>43</v>
      </c>
      <c r="B1224" s="186" t="s">
        <v>32</v>
      </c>
      <c r="C1224" s="186" t="s">
        <v>3752</v>
      </c>
      <c r="D1224" s="186" t="s">
        <v>9559</v>
      </c>
      <c r="E1224" s="186" t="s">
        <v>3675</v>
      </c>
      <c r="F1224" s="186" t="s">
        <v>77</v>
      </c>
    </row>
    <row r="1225" spans="1:14">
      <c r="A1225" s="186" t="s">
        <v>43</v>
      </c>
      <c r="B1225" s="186" t="s">
        <v>32</v>
      </c>
      <c r="C1225" s="186" t="s">
        <v>9346</v>
      </c>
      <c r="D1225" s="186" t="s">
        <v>11320</v>
      </c>
      <c r="E1225" s="186" t="s">
        <v>3674</v>
      </c>
      <c r="F1225" s="186" t="s">
        <v>77</v>
      </c>
    </row>
    <row r="1226" spans="1:14">
      <c r="A1226" s="186" t="s">
        <v>43</v>
      </c>
      <c r="B1226" s="186" t="s">
        <v>32</v>
      </c>
      <c r="C1226" s="186" t="s">
        <v>4083</v>
      </c>
      <c r="D1226" s="186" t="s">
        <v>8689</v>
      </c>
      <c r="E1226" s="186" t="s">
        <v>3674</v>
      </c>
      <c r="F1226" s="186" t="s">
        <v>77</v>
      </c>
    </row>
    <row r="1227" spans="1:14">
      <c r="A1227" s="186" t="s">
        <v>43</v>
      </c>
      <c r="B1227" s="186" t="s">
        <v>32</v>
      </c>
      <c r="C1227" s="186" t="s">
        <v>9560</v>
      </c>
      <c r="D1227" s="186" t="s">
        <v>9561</v>
      </c>
      <c r="E1227" s="186" t="s">
        <v>3675</v>
      </c>
      <c r="F1227" s="186" t="s">
        <v>77</v>
      </c>
    </row>
    <row r="1228" spans="1:14">
      <c r="A1228" s="186" t="s">
        <v>43</v>
      </c>
      <c r="B1228" s="186" t="s">
        <v>4088</v>
      </c>
      <c r="C1228" s="186" t="s">
        <v>3762</v>
      </c>
      <c r="D1228" s="186" t="s">
        <v>3698</v>
      </c>
      <c r="E1228" s="186" t="s">
        <v>3675</v>
      </c>
      <c r="F1228" s="186" t="s">
        <v>3673</v>
      </c>
      <c r="H1228" s="185" t="s">
        <v>3684</v>
      </c>
    </row>
    <row r="1229" spans="1:14">
      <c r="A1229" s="186" t="s">
        <v>43</v>
      </c>
      <c r="B1229" s="186" t="s">
        <v>4088</v>
      </c>
      <c r="C1229" s="186" t="s">
        <v>9563</v>
      </c>
      <c r="D1229" s="186" t="s">
        <v>8529</v>
      </c>
      <c r="E1229" s="186" t="s">
        <v>3675</v>
      </c>
      <c r="F1229" s="186" t="s">
        <v>3673</v>
      </c>
      <c r="G1229" s="185">
        <v>3</v>
      </c>
      <c r="H1229" s="185">
        <v>4</v>
      </c>
    </row>
    <row r="1230" spans="1:14">
      <c r="A1230" s="186" t="s">
        <v>43</v>
      </c>
      <c r="B1230" s="186" t="s">
        <v>4088</v>
      </c>
      <c r="C1230" s="186" t="s">
        <v>8702</v>
      </c>
      <c r="D1230" s="186" t="s">
        <v>8616</v>
      </c>
      <c r="E1230" s="186" t="s">
        <v>3675</v>
      </c>
      <c r="F1230" s="186" t="s">
        <v>3673</v>
      </c>
      <c r="G1230" s="185">
        <v>2</v>
      </c>
    </row>
    <row r="1231" spans="1:14">
      <c r="A1231" s="186" t="s">
        <v>43</v>
      </c>
      <c r="B1231" s="186" t="s">
        <v>4088</v>
      </c>
      <c r="C1231" s="186" t="s">
        <v>9105</v>
      </c>
      <c r="D1231" s="186" t="s">
        <v>3711</v>
      </c>
      <c r="E1231" s="186" t="s">
        <v>3675</v>
      </c>
      <c r="F1231" s="186" t="s">
        <v>3673</v>
      </c>
      <c r="L1231" s="185">
        <v>2</v>
      </c>
    </row>
    <row r="1232" spans="1:14">
      <c r="A1232" s="186" t="s">
        <v>43</v>
      </c>
      <c r="B1232" s="186" t="s">
        <v>4088</v>
      </c>
      <c r="C1232" s="186" t="s">
        <v>8977</v>
      </c>
      <c r="D1232" s="186" t="s">
        <v>3682</v>
      </c>
      <c r="E1232" s="186" t="s">
        <v>3675</v>
      </c>
      <c r="F1232" s="186" t="s">
        <v>3673</v>
      </c>
      <c r="I1232" s="185">
        <v>4</v>
      </c>
      <c r="L1232" s="185">
        <v>3</v>
      </c>
      <c r="M1232" s="185">
        <v>4</v>
      </c>
      <c r="N1232" s="185">
        <v>3</v>
      </c>
    </row>
    <row r="1233" spans="1:14">
      <c r="A1233" s="186" t="s">
        <v>43</v>
      </c>
      <c r="B1233" s="186" t="s">
        <v>4088</v>
      </c>
      <c r="C1233" s="186" t="s">
        <v>9565</v>
      </c>
      <c r="D1233" s="186" t="s">
        <v>3698</v>
      </c>
      <c r="E1233" s="186" t="s">
        <v>3675</v>
      </c>
      <c r="F1233" s="186" t="s">
        <v>3673</v>
      </c>
      <c r="I1233" s="185">
        <v>3</v>
      </c>
      <c r="J1233" s="185">
        <v>4</v>
      </c>
    </row>
    <row r="1234" spans="1:14">
      <c r="A1234" s="186" t="s">
        <v>43</v>
      </c>
      <c r="B1234" s="186" t="s">
        <v>4088</v>
      </c>
      <c r="C1234" s="186" t="s">
        <v>9107</v>
      </c>
      <c r="D1234" s="186" t="s">
        <v>9108</v>
      </c>
      <c r="E1234" s="186" t="s">
        <v>3674</v>
      </c>
      <c r="F1234" s="186" t="s">
        <v>3673</v>
      </c>
      <c r="K1234" s="185">
        <v>2</v>
      </c>
    </row>
    <row r="1235" spans="1:14">
      <c r="A1235" s="186" t="s">
        <v>43</v>
      </c>
      <c r="B1235" s="186" t="s">
        <v>4088</v>
      </c>
      <c r="C1235" s="186" t="s">
        <v>11321</v>
      </c>
      <c r="D1235" s="186" t="s">
        <v>11322</v>
      </c>
      <c r="E1235" s="186" t="s">
        <v>3674</v>
      </c>
      <c r="F1235" s="186" t="s">
        <v>3673</v>
      </c>
      <c r="J1235" s="185">
        <v>4</v>
      </c>
    </row>
    <row r="1236" spans="1:14">
      <c r="A1236" s="186" t="s">
        <v>43</v>
      </c>
      <c r="B1236" s="186" t="s">
        <v>4088</v>
      </c>
      <c r="C1236" s="186" t="s">
        <v>11323</v>
      </c>
      <c r="D1236" s="186" t="s">
        <v>8554</v>
      </c>
      <c r="E1236" s="186" t="s">
        <v>3674</v>
      </c>
      <c r="F1236" s="186" t="s">
        <v>3673</v>
      </c>
      <c r="I1236" s="185">
        <v>4</v>
      </c>
      <c r="J1236" s="185">
        <v>4</v>
      </c>
    </row>
    <row r="1237" spans="1:14">
      <c r="A1237" s="186" t="s">
        <v>43</v>
      </c>
      <c r="B1237" s="186" t="s">
        <v>4088</v>
      </c>
      <c r="C1237" s="186" t="s">
        <v>9026</v>
      </c>
      <c r="D1237" s="186" t="s">
        <v>3679</v>
      </c>
      <c r="E1237" s="186" t="s">
        <v>3674</v>
      </c>
      <c r="F1237" s="186" t="s">
        <v>3673</v>
      </c>
    </row>
    <row r="1238" spans="1:14">
      <c r="A1238" s="186" t="s">
        <v>43</v>
      </c>
      <c r="B1238" s="186" t="s">
        <v>4088</v>
      </c>
      <c r="C1238" s="186" t="s">
        <v>9566</v>
      </c>
      <c r="D1238" s="186" t="s">
        <v>8790</v>
      </c>
      <c r="E1238" s="186" t="s">
        <v>3678</v>
      </c>
      <c r="F1238" s="186" t="s">
        <v>3673</v>
      </c>
      <c r="L1238" s="185">
        <v>3</v>
      </c>
      <c r="M1238" s="185">
        <v>4</v>
      </c>
      <c r="N1238" s="185">
        <v>3</v>
      </c>
    </row>
    <row r="1239" spans="1:14">
      <c r="A1239" s="186" t="s">
        <v>43</v>
      </c>
      <c r="B1239" s="186" t="s">
        <v>4088</v>
      </c>
      <c r="C1239" s="186" t="s">
        <v>8895</v>
      </c>
      <c r="D1239" s="186" t="s">
        <v>9567</v>
      </c>
      <c r="E1239" s="186" t="s">
        <v>3675</v>
      </c>
      <c r="F1239" s="186" t="s">
        <v>3673</v>
      </c>
      <c r="M1239" s="185">
        <v>2</v>
      </c>
    </row>
    <row r="1240" spans="1:14">
      <c r="A1240" s="186" t="s">
        <v>43</v>
      </c>
      <c r="B1240" s="186" t="s">
        <v>4088</v>
      </c>
      <c r="C1240" s="186" t="s">
        <v>11177</v>
      </c>
      <c r="D1240" s="186" t="s">
        <v>8519</v>
      </c>
      <c r="E1240" s="186" t="s">
        <v>3678</v>
      </c>
      <c r="F1240" s="186" t="s">
        <v>3673</v>
      </c>
      <c r="L1240" s="185">
        <v>2</v>
      </c>
      <c r="M1240" s="185">
        <v>3</v>
      </c>
      <c r="N1240" s="185">
        <v>2</v>
      </c>
    </row>
    <row r="1241" spans="1:14">
      <c r="A1241" s="186" t="s">
        <v>43</v>
      </c>
      <c r="B1241" s="186" t="s">
        <v>4088</v>
      </c>
      <c r="C1241" s="186" t="s">
        <v>9569</v>
      </c>
      <c r="D1241" s="186" t="s">
        <v>9570</v>
      </c>
      <c r="E1241" s="186" t="s">
        <v>3675</v>
      </c>
      <c r="F1241" s="186" t="s">
        <v>3673</v>
      </c>
      <c r="K1241" s="185" t="s">
        <v>3701</v>
      </c>
    </row>
    <row r="1242" spans="1:14">
      <c r="A1242" s="186" t="s">
        <v>43</v>
      </c>
      <c r="B1242" s="186" t="s">
        <v>4088</v>
      </c>
      <c r="C1242" s="186" t="s">
        <v>8804</v>
      </c>
      <c r="D1242" s="186" t="s">
        <v>8805</v>
      </c>
      <c r="E1242" s="186" t="s">
        <v>3675</v>
      </c>
      <c r="F1242" s="186" t="s">
        <v>3673</v>
      </c>
      <c r="J1242" s="185">
        <v>4</v>
      </c>
    </row>
    <row r="1243" spans="1:14">
      <c r="A1243" s="186" t="s">
        <v>43</v>
      </c>
      <c r="B1243" s="186" t="s">
        <v>4088</v>
      </c>
      <c r="C1243" s="186" t="s">
        <v>9571</v>
      </c>
      <c r="D1243" s="186" t="s">
        <v>8811</v>
      </c>
      <c r="E1243" s="186" t="s">
        <v>3678</v>
      </c>
      <c r="F1243" s="186" t="s">
        <v>3673</v>
      </c>
      <c r="I1243" s="185">
        <v>3</v>
      </c>
      <c r="K1243" s="185">
        <v>3</v>
      </c>
    </row>
    <row r="1244" spans="1:14">
      <c r="A1244" s="186" t="s">
        <v>43</v>
      </c>
      <c r="B1244" s="186" t="s">
        <v>4088</v>
      </c>
      <c r="C1244" s="186" t="s">
        <v>11324</v>
      </c>
      <c r="D1244" s="186" t="s">
        <v>8554</v>
      </c>
      <c r="E1244" s="186" t="s">
        <v>3675</v>
      </c>
      <c r="F1244" s="186" t="s">
        <v>3673</v>
      </c>
      <c r="I1244" s="185">
        <v>3</v>
      </c>
      <c r="K1244" s="185">
        <v>4</v>
      </c>
    </row>
    <row r="1245" spans="1:14">
      <c r="A1245" s="186" t="s">
        <v>43</v>
      </c>
      <c r="B1245" s="186" t="s">
        <v>4088</v>
      </c>
      <c r="C1245" s="186" t="s">
        <v>9219</v>
      </c>
      <c r="D1245" s="186" t="s">
        <v>3703</v>
      </c>
      <c r="E1245" s="186" t="s">
        <v>3675</v>
      </c>
      <c r="F1245" s="186" t="s">
        <v>3673</v>
      </c>
      <c r="H1245" s="185">
        <v>3</v>
      </c>
      <c r="J1245" s="185">
        <v>4</v>
      </c>
      <c r="N1245" s="185">
        <v>5</v>
      </c>
    </row>
    <row r="1246" spans="1:14">
      <c r="A1246" s="186" t="s">
        <v>43</v>
      </c>
      <c r="B1246" s="186" t="s">
        <v>4088</v>
      </c>
      <c r="C1246" s="186" t="s">
        <v>8943</v>
      </c>
      <c r="D1246" s="186" t="s">
        <v>8682</v>
      </c>
      <c r="E1246" s="186" t="s">
        <v>3675</v>
      </c>
      <c r="F1246" s="186" t="s">
        <v>3673</v>
      </c>
      <c r="N1246" s="185">
        <v>3</v>
      </c>
    </row>
    <row r="1247" spans="1:14">
      <c r="A1247" s="186" t="s">
        <v>43</v>
      </c>
      <c r="B1247" s="186" t="s">
        <v>4088</v>
      </c>
      <c r="C1247" s="186" t="s">
        <v>3756</v>
      </c>
      <c r="D1247" s="186" t="s">
        <v>8605</v>
      </c>
      <c r="E1247" s="186" t="s">
        <v>3678</v>
      </c>
      <c r="F1247" s="186" t="s">
        <v>3673</v>
      </c>
      <c r="I1247" s="185">
        <v>4</v>
      </c>
      <c r="J1247" s="185">
        <v>4</v>
      </c>
      <c r="L1247" s="185">
        <v>4</v>
      </c>
      <c r="N1247" s="185">
        <v>4</v>
      </c>
    </row>
    <row r="1248" spans="1:14">
      <c r="A1248" s="186" t="s">
        <v>43</v>
      </c>
      <c r="B1248" s="186" t="s">
        <v>4088</v>
      </c>
      <c r="C1248" s="186" t="s">
        <v>8632</v>
      </c>
      <c r="D1248" s="186" t="s">
        <v>3728</v>
      </c>
      <c r="E1248" s="186" t="s">
        <v>3675</v>
      </c>
      <c r="F1248" s="186" t="s">
        <v>3673</v>
      </c>
      <c r="H1248" s="185">
        <v>4</v>
      </c>
      <c r="I1248" s="185">
        <v>3</v>
      </c>
      <c r="J1248" s="185">
        <v>4</v>
      </c>
      <c r="K1248" s="185">
        <v>4</v>
      </c>
      <c r="L1248" s="185">
        <v>3</v>
      </c>
      <c r="M1248" s="185">
        <v>4</v>
      </c>
      <c r="N1248" s="185">
        <v>3</v>
      </c>
    </row>
    <row r="1249" spans="1:7">
      <c r="A1249" s="186" t="s">
        <v>43</v>
      </c>
      <c r="B1249" s="186" t="s">
        <v>4088</v>
      </c>
      <c r="C1249" s="186" t="s">
        <v>9575</v>
      </c>
      <c r="D1249" s="186" t="s">
        <v>8657</v>
      </c>
      <c r="E1249" s="186" t="s">
        <v>3674</v>
      </c>
      <c r="F1249" s="186" t="s">
        <v>3673</v>
      </c>
      <c r="G1249" s="185">
        <v>3</v>
      </c>
    </row>
    <row r="1250" spans="1:7">
      <c r="A1250" s="186" t="s">
        <v>43</v>
      </c>
      <c r="B1250" s="186" t="s">
        <v>4088</v>
      </c>
      <c r="C1250" s="186" t="s">
        <v>3705</v>
      </c>
      <c r="D1250" s="186" t="s">
        <v>8566</v>
      </c>
      <c r="E1250" s="186" t="s">
        <v>3674</v>
      </c>
      <c r="F1250" s="186" t="s">
        <v>77</v>
      </c>
    </row>
    <row r="1251" spans="1:7">
      <c r="A1251" s="186" t="s">
        <v>43</v>
      </c>
      <c r="B1251" s="186" t="s">
        <v>4088</v>
      </c>
      <c r="C1251" s="186" t="s">
        <v>9123</v>
      </c>
      <c r="D1251" s="186" t="s">
        <v>3677</v>
      </c>
      <c r="E1251" s="186" t="s">
        <v>3675</v>
      </c>
      <c r="F1251" s="186" t="s">
        <v>77</v>
      </c>
    </row>
    <row r="1252" spans="1:7">
      <c r="A1252" s="186" t="s">
        <v>43</v>
      </c>
      <c r="B1252" s="186" t="s">
        <v>4088</v>
      </c>
      <c r="C1252" s="186" t="s">
        <v>9577</v>
      </c>
      <c r="D1252" s="186" t="s">
        <v>8642</v>
      </c>
      <c r="E1252" s="186" t="s">
        <v>3675</v>
      </c>
      <c r="F1252" s="186" t="s">
        <v>77</v>
      </c>
    </row>
    <row r="1253" spans="1:7">
      <c r="A1253" s="186" t="s">
        <v>43</v>
      </c>
      <c r="B1253" s="186" t="s">
        <v>4088</v>
      </c>
      <c r="C1253" s="186" t="s">
        <v>11325</v>
      </c>
      <c r="D1253" s="186" t="s">
        <v>3683</v>
      </c>
      <c r="E1253" s="186" t="s">
        <v>3674</v>
      </c>
      <c r="F1253" s="186" t="s">
        <v>77</v>
      </c>
    </row>
    <row r="1254" spans="1:7">
      <c r="A1254" s="186" t="s">
        <v>43</v>
      </c>
      <c r="B1254" s="186" t="s">
        <v>4088</v>
      </c>
      <c r="C1254" s="186" t="s">
        <v>9684</v>
      </c>
      <c r="D1254" s="186" t="s">
        <v>8624</v>
      </c>
      <c r="E1254" s="186" t="s">
        <v>3675</v>
      </c>
      <c r="F1254" s="186" t="s">
        <v>77</v>
      </c>
    </row>
    <row r="1255" spans="1:7">
      <c r="A1255" s="186" t="s">
        <v>43</v>
      </c>
      <c r="B1255" s="186" t="s">
        <v>4088</v>
      </c>
      <c r="C1255" s="186" t="s">
        <v>3753</v>
      </c>
      <c r="D1255" s="186" t="s">
        <v>8695</v>
      </c>
      <c r="E1255" s="186" t="s">
        <v>3675</v>
      </c>
      <c r="F1255" s="186" t="s">
        <v>77</v>
      </c>
    </row>
    <row r="1256" spans="1:7">
      <c r="A1256" s="186" t="s">
        <v>43</v>
      </c>
      <c r="B1256" s="186" t="s">
        <v>4088</v>
      </c>
      <c r="C1256" s="186" t="s">
        <v>9579</v>
      </c>
      <c r="D1256" s="186" t="s">
        <v>8569</v>
      </c>
      <c r="E1256" s="186" t="s">
        <v>3723</v>
      </c>
      <c r="F1256" s="186" t="s">
        <v>77</v>
      </c>
    </row>
    <row r="1257" spans="1:7">
      <c r="A1257" s="186" t="s">
        <v>43</v>
      </c>
      <c r="B1257" s="186" t="s">
        <v>4088</v>
      </c>
      <c r="C1257" s="186" t="s">
        <v>11326</v>
      </c>
      <c r="D1257" s="186" t="s">
        <v>9545</v>
      </c>
      <c r="E1257" s="186" t="s">
        <v>3678</v>
      </c>
      <c r="F1257" s="186" t="s">
        <v>77</v>
      </c>
    </row>
    <row r="1258" spans="1:7">
      <c r="A1258" s="186" t="s">
        <v>43</v>
      </c>
      <c r="B1258" s="186" t="s">
        <v>4088</v>
      </c>
      <c r="C1258" s="186" t="s">
        <v>9182</v>
      </c>
      <c r="D1258" s="186" t="s">
        <v>9183</v>
      </c>
      <c r="E1258" s="186" t="s">
        <v>3674</v>
      </c>
      <c r="F1258" s="186" t="s">
        <v>77</v>
      </c>
    </row>
    <row r="1259" spans="1:7">
      <c r="A1259" s="186" t="s">
        <v>43</v>
      </c>
      <c r="B1259" s="186" t="s">
        <v>4088</v>
      </c>
      <c r="C1259" s="186" t="s">
        <v>11327</v>
      </c>
      <c r="D1259" s="186" t="s">
        <v>3683</v>
      </c>
      <c r="E1259" s="186" t="s">
        <v>3675</v>
      </c>
      <c r="F1259" s="186" t="s">
        <v>77</v>
      </c>
    </row>
    <row r="1260" spans="1:7">
      <c r="A1260" s="186" t="s">
        <v>43</v>
      </c>
      <c r="B1260" s="186" t="s">
        <v>4088</v>
      </c>
      <c r="C1260" s="186" t="s">
        <v>9581</v>
      </c>
      <c r="D1260" s="186" t="s">
        <v>8809</v>
      </c>
      <c r="E1260" s="186" t="s">
        <v>3674</v>
      </c>
      <c r="F1260" s="186" t="s">
        <v>77</v>
      </c>
    </row>
    <row r="1261" spans="1:7">
      <c r="A1261" s="186" t="s">
        <v>43</v>
      </c>
      <c r="B1261" s="186" t="s">
        <v>4088</v>
      </c>
      <c r="C1261" s="186" t="s">
        <v>9582</v>
      </c>
      <c r="D1261" s="186" t="s">
        <v>3759</v>
      </c>
      <c r="E1261" s="186" t="s">
        <v>3675</v>
      </c>
      <c r="F1261" s="186" t="s">
        <v>77</v>
      </c>
    </row>
    <row r="1262" spans="1:7">
      <c r="A1262" s="186" t="s">
        <v>43</v>
      </c>
      <c r="B1262" s="186" t="s">
        <v>4088</v>
      </c>
      <c r="C1262" s="186" t="s">
        <v>11328</v>
      </c>
      <c r="D1262" s="186" t="s">
        <v>3690</v>
      </c>
      <c r="E1262" s="186" t="s">
        <v>3674</v>
      </c>
      <c r="F1262" s="186" t="s">
        <v>77</v>
      </c>
    </row>
    <row r="1263" spans="1:7">
      <c r="A1263" s="186" t="s">
        <v>43</v>
      </c>
      <c r="B1263" s="186" t="s">
        <v>4088</v>
      </c>
      <c r="C1263" s="186" t="s">
        <v>8833</v>
      </c>
      <c r="D1263" s="186" t="s">
        <v>3712</v>
      </c>
      <c r="E1263" s="186" t="s">
        <v>3675</v>
      </c>
      <c r="F1263" s="186" t="s">
        <v>77</v>
      </c>
    </row>
    <row r="1264" spans="1:7">
      <c r="A1264" s="186" t="s">
        <v>43</v>
      </c>
      <c r="B1264" s="186" t="s">
        <v>4088</v>
      </c>
      <c r="C1264" s="186" t="s">
        <v>9584</v>
      </c>
      <c r="D1264" s="186" t="s">
        <v>9585</v>
      </c>
      <c r="E1264" s="186" t="s">
        <v>3675</v>
      </c>
      <c r="F1264" s="186" t="s">
        <v>77</v>
      </c>
    </row>
    <row r="1265" spans="1:14">
      <c r="A1265" s="186" t="s">
        <v>43</v>
      </c>
      <c r="B1265" s="186" t="s">
        <v>4088</v>
      </c>
      <c r="C1265" s="186" t="s">
        <v>9586</v>
      </c>
      <c r="D1265" s="186" t="s">
        <v>9587</v>
      </c>
      <c r="E1265" s="186" t="s">
        <v>3675</v>
      </c>
      <c r="F1265" s="186" t="s">
        <v>77</v>
      </c>
    </row>
    <row r="1266" spans="1:14">
      <c r="A1266" s="186" t="s">
        <v>43</v>
      </c>
      <c r="B1266" s="186" t="s">
        <v>4088</v>
      </c>
      <c r="C1266" s="186" t="s">
        <v>8632</v>
      </c>
      <c r="D1266" s="186" t="s">
        <v>5089</v>
      </c>
      <c r="E1266" s="186" t="s">
        <v>3675</v>
      </c>
      <c r="F1266" s="186" t="s">
        <v>77</v>
      </c>
    </row>
    <row r="1267" spans="1:14">
      <c r="A1267" s="186" t="s">
        <v>43</v>
      </c>
      <c r="B1267" s="186" t="s">
        <v>4088</v>
      </c>
      <c r="C1267" s="186" t="s">
        <v>9714</v>
      </c>
      <c r="D1267" s="186" t="s">
        <v>9715</v>
      </c>
      <c r="E1267" s="186" t="s">
        <v>3674</v>
      </c>
      <c r="F1267" s="186" t="s">
        <v>77</v>
      </c>
    </row>
    <row r="1268" spans="1:14">
      <c r="A1268" s="186" t="s">
        <v>43</v>
      </c>
      <c r="B1268" s="186" t="s">
        <v>4088</v>
      </c>
      <c r="C1268" s="186" t="s">
        <v>11329</v>
      </c>
      <c r="D1268" s="186" t="s">
        <v>9082</v>
      </c>
      <c r="E1268" s="186" t="s">
        <v>3674</v>
      </c>
      <c r="F1268" s="186" t="s">
        <v>77</v>
      </c>
    </row>
    <row r="1269" spans="1:14">
      <c r="A1269" s="186" t="s">
        <v>43</v>
      </c>
      <c r="B1269" s="186" t="s">
        <v>4088</v>
      </c>
      <c r="C1269" s="186" t="s">
        <v>8718</v>
      </c>
      <c r="D1269" s="186" t="s">
        <v>9589</v>
      </c>
      <c r="E1269" s="186" t="s">
        <v>3675</v>
      </c>
      <c r="F1269" s="186" t="s">
        <v>77</v>
      </c>
    </row>
    <row r="1270" spans="1:14">
      <c r="A1270" s="186" t="s">
        <v>43</v>
      </c>
      <c r="B1270" s="186" t="s">
        <v>4088</v>
      </c>
      <c r="C1270" s="186" t="s">
        <v>9527</v>
      </c>
      <c r="D1270" s="186" t="s">
        <v>3698</v>
      </c>
      <c r="E1270" s="186" t="s">
        <v>3674</v>
      </c>
      <c r="F1270" s="186" t="s">
        <v>77</v>
      </c>
    </row>
    <row r="1271" spans="1:14">
      <c r="A1271" s="186" t="s">
        <v>43</v>
      </c>
      <c r="B1271" s="186" t="s">
        <v>4088</v>
      </c>
      <c r="C1271" s="186" t="s">
        <v>9590</v>
      </c>
      <c r="D1271" s="186" t="s">
        <v>9591</v>
      </c>
      <c r="E1271" s="186" t="s">
        <v>3675</v>
      </c>
      <c r="F1271" s="186" t="s">
        <v>77</v>
      </c>
    </row>
    <row r="1272" spans="1:14">
      <c r="A1272" s="186" t="s">
        <v>43</v>
      </c>
      <c r="B1272" s="186" t="s">
        <v>4088</v>
      </c>
      <c r="C1272" s="186" t="s">
        <v>8610</v>
      </c>
      <c r="D1272" s="186" t="s">
        <v>9588</v>
      </c>
      <c r="E1272" s="186" t="s">
        <v>3675</v>
      </c>
      <c r="F1272" s="186" t="s">
        <v>77</v>
      </c>
    </row>
    <row r="1273" spans="1:14">
      <c r="A1273" s="186" t="s">
        <v>43</v>
      </c>
      <c r="B1273" s="186" t="s">
        <v>4088</v>
      </c>
      <c r="C1273" s="186" t="s">
        <v>8992</v>
      </c>
      <c r="D1273" s="186" t="s">
        <v>8727</v>
      </c>
      <c r="E1273" s="186" t="s">
        <v>3675</v>
      </c>
      <c r="F1273" s="186" t="s">
        <v>77</v>
      </c>
    </row>
    <row r="1274" spans="1:14">
      <c r="A1274" s="186" t="s">
        <v>43</v>
      </c>
      <c r="B1274" s="186" t="s">
        <v>3778</v>
      </c>
      <c r="C1274" s="186" t="s">
        <v>9272</v>
      </c>
      <c r="D1274" s="186" t="s">
        <v>3687</v>
      </c>
      <c r="E1274" s="186" t="s">
        <v>3675</v>
      </c>
      <c r="F1274" s="186" t="s">
        <v>3673</v>
      </c>
      <c r="H1274" s="185">
        <v>4</v>
      </c>
      <c r="L1274" s="185">
        <v>5</v>
      </c>
      <c r="N1274" s="185">
        <v>5</v>
      </c>
    </row>
    <row r="1275" spans="1:14">
      <c r="A1275" s="186" t="s">
        <v>43</v>
      </c>
      <c r="B1275" s="186" t="s">
        <v>3778</v>
      </c>
      <c r="C1275" s="186" t="s">
        <v>9592</v>
      </c>
      <c r="D1275" s="186" t="s">
        <v>9565</v>
      </c>
      <c r="E1275" s="186" t="s">
        <v>3675</v>
      </c>
      <c r="F1275" s="186" t="s">
        <v>3673</v>
      </c>
      <c r="L1275" s="185">
        <v>2</v>
      </c>
      <c r="M1275" s="185">
        <v>1</v>
      </c>
      <c r="N1275" s="185">
        <v>2</v>
      </c>
    </row>
    <row r="1276" spans="1:14">
      <c r="A1276" s="186" t="s">
        <v>43</v>
      </c>
      <c r="B1276" s="186" t="s">
        <v>3778</v>
      </c>
      <c r="C1276" s="186" t="s">
        <v>11330</v>
      </c>
      <c r="D1276" s="186" t="s">
        <v>8642</v>
      </c>
      <c r="E1276" s="186" t="s">
        <v>3674</v>
      </c>
      <c r="F1276" s="186" t="s">
        <v>3673</v>
      </c>
      <c r="G1276" s="185">
        <v>4</v>
      </c>
    </row>
    <row r="1277" spans="1:14">
      <c r="A1277" s="186" t="s">
        <v>43</v>
      </c>
      <c r="B1277" s="186" t="s">
        <v>3778</v>
      </c>
      <c r="C1277" s="186" t="s">
        <v>9593</v>
      </c>
      <c r="D1277" s="186" t="s">
        <v>3687</v>
      </c>
      <c r="E1277" s="186" t="s">
        <v>3675</v>
      </c>
      <c r="F1277" s="186" t="s">
        <v>3673</v>
      </c>
      <c r="H1277" s="185">
        <v>3</v>
      </c>
      <c r="I1277" s="185">
        <v>4</v>
      </c>
      <c r="J1277" s="185">
        <v>4</v>
      </c>
    </row>
    <row r="1278" spans="1:14">
      <c r="A1278" s="186" t="s">
        <v>43</v>
      </c>
      <c r="B1278" s="186" t="s">
        <v>3778</v>
      </c>
      <c r="C1278" s="186" t="s">
        <v>9594</v>
      </c>
      <c r="D1278" s="186" t="s">
        <v>8520</v>
      </c>
      <c r="E1278" s="186" t="s">
        <v>3675</v>
      </c>
      <c r="F1278" s="186" t="s">
        <v>3673</v>
      </c>
      <c r="K1278" s="185">
        <v>3</v>
      </c>
    </row>
    <row r="1279" spans="1:14">
      <c r="A1279" s="186" t="s">
        <v>43</v>
      </c>
      <c r="B1279" s="186" t="s">
        <v>3778</v>
      </c>
      <c r="C1279" s="186" t="s">
        <v>9596</v>
      </c>
      <c r="D1279" s="186" t="s">
        <v>9597</v>
      </c>
      <c r="E1279" s="186" t="s">
        <v>3675</v>
      </c>
      <c r="F1279" s="186" t="s">
        <v>3673</v>
      </c>
      <c r="N1279" s="185">
        <v>4</v>
      </c>
    </row>
    <row r="1280" spans="1:14">
      <c r="A1280" s="186" t="s">
        <v>43</v>
      </c>
      <c r="B1280" s="186" t="s">
        <v>3778</v>
      </c>
      <c r="C1280" s="186" t="s">
        <v>8649</v>
      </c>
      <c r="D1280" s="186" t="s">
        <v>11331</v>
      </c>
      <c r="E1280" s="186" t="s">
        <v>3674</v>
      </c>
      <c r="F1280" s="186" t="s">
        <v>3673</v>
      </c>
      <c r="M1280" s="185">
        <v>4</v>
      </c>
      <c r="N1280" s="185">
        <v>3</v>
      </c>
    </row>
    <row r="1281" spans="1:14">
      <c r="A1281" s="186" t="s">
        <v>43</v>
      </c>
      <c r="B1281" s="186" t="s">
        <v>3778</v>
      </c>
      <c r="C1281" s="186" t="s">
        <v>8649</v>
      </c>
      <c r="D1281" s="186" t="s">
        <v>3726</v>
      </c>
      <c r="E1281" s="186" t="s">
        <v>3675</v>
      </c>
      <c r="F1281" s="186" t="s">
        <v>3673</v>
      </c>
      <c r="I1281" s="185" t="s">
        <v>3701</v>
      </c>
      <c r="J1281" s="185">
        <v>4</v>
      </c>
      <c r="K1281" s="185">
        <v>4</v>
      </c>
    </row>
    <row r="1282" spans="1:14">
      <c r="A1282" s="186" t="s">
        <v>43</v>
      </c>
      <c r="B1282" s="186" t="s">
        <v>3778</v>
      </c>
      <c r="C1282" s="186" t="s">
        <v>9600</v>
      </c>
      <c r="D1282" s="186" t="s">
        <v>9601</v>
      </c>
      <c r="E1282" s="186" t="s">
        <v>3675</v>
      </c>
      <c r="F1282" s="186" t="s">
        <v>3673</v>
      </c>
      <c r="H1282" s="185">
        <v>4</v>
      </c>
      <c r="I1282" s="185" t="s">
        <v>3774</v>
      </c>
      <c r="J1282" s="185">
        <v>3</v>
      </c>
      <c r="K1282" s="185">
        <v>4</v>
      </c>
    </row>
    <row r="1283" spans="1:14">
      <c r="A1283" s="186" t="s">
        <v>43</v>
      </c>
      <c r="B1283" s="186" t="s">
        <v>3778</v>
      </c>
      <c r="C1283" s="186" t="s">
        <v>8622</v>
      </c>
      <c r="D1283" s="186" t="s">
        <v>8636</v>
      </c>
      <c r="E1283" s="186" t="s">
        <v>3674</v>
      </c>
      <c r="F1283" s="186" t="s">
        <v>3673</v>
      </c>
      <c r="G1283" s="185">
        <v>3</v>
      </c>
    </row>
    <row r="1284" spans="1:14">
      <c r="A1284" s="186" t="s">
        <v>43</v>
      </c>
      <c r="B1284" s="186" t="s">
        <v>3778</v>
      </c>
      <c r="C1284" s="186" t="s">
        <v>8760</v>
      </c>
      <c r="D1284" s="186" t="s">
        <v>3703</v>
      </c>
      <c r="E1284" s="186" t="s">
        <v>3675</v>
      </c>
      <c r="F1284" s="186" t="s">
        <v>3673</v>
      </c>
      <c r="H1284" s="185">
        <v>5</v>
      </c>
      <c r="N1284" s="185" t="s">
        <v>3701</v>
      </c>
    </row>
    <row r="1285" spans="1:14">
      <c r="A1285" s="186" t="s">
        <v>43</v>
      </c>
      <c r="B1285" s="186" t="s">
        <v>3778</v>
      </c>
      <c r="C1285" s="186" t="s">
        <v>3747</v>
      </c>
      <c r="D1285" s="186" t="s">
        <v>9602</v>
      </c>
      <c r="E1285" s="186" t="s">
        <v>3675</v>
      </c>
      <c r="F1285" s="186" t="s">
        <v>3673</v>
      </c>
      <c r="G1285" s="185">
        <v>1</v>
      </c>
      <c r="H1285" s="185">
        <v>4</v>
      </c>
    </row>
    <row r="1286" spans="1:14">
      <c r="A1286" s="186" t="s">
        <v>43</v>
      </c>
      <c r="B1286" s="186" t="s">
        <v>3778</v>
      </c>
      <c r="C1286" s="186" t="s">
        <v>11332</v>
      </c>
      <c r="D1286" s="186" t="s">
        <v>11333</v>
      </c>
      <c r="E1286" s="186" t="s">
        <v>3675</v>
      </c>
      <c r="F1286" s="186" t="s">
        <v>3673</v>
      </c>
      <c r="I1286" s="185">
        <v>3</v>
      </c>
      <c r="J1286" s="185">
        <v>3</v>
      </c>
      <c r="K1286" s="185">
        <v>4</v>
      </c>
      <c r="L1286" s="185">
        <v>4</v>
      </c>
      <c r="M1286" s="185">
        <v>4</v>
      </c>
      <c r="N1286" s="185">
        <v>4</v>
      </c>
    </row>
    <row r="1287" spans="1:14">
      <c r="A1287" s="186" t="s">
        <v>43</v>
      </c>
      <c r="B1287" s="186" t="s">
        <v>3778</v>
      </c>
      <c r="C1287" s="186" t="s">
        <v>11334</v>
      </c>
      <c r="D1287" s="186" t="s">
        <v>8569</v>
      </c>
      <c r="E1287" s="186" t="s">
        <v>3675</v>
      </c>
      <c r="F1287" s="186" t="s">
        <v>3673</v>
      </c>
      <c r="L1287" s="185">
        <v>3</v>
      </c>
      <c r="M1287" s="185">
        <v>4</v>
      </c>
      <c r="N1287" s="185">
        <v>3</v>
      </c>
    </row>
    <row r="1288" spans="1:14">
      <c r="A1288" s="186" t="s">
        <v>43</v>
      </c>
      <c r="B1288" s="186" t="s">
        <v>3778</v>
      </c>
      <c r="C1288" s="186" t="s">
        <v>9446</v>
      </c>
      <c r="D1288" s="186" t="s">
        <v>9447</v>
      </c>
      <c r="E1288" s="186" t="s">
        <v>3675</v>
      </c>
      <c r="F1288" s="186" t="s">
        <v>3673</v>
      </c>
      <c r="L1288" s="185">
        <v>3</v>
      </c>
    </row>
    <row r="1289" spans="1:14">
      <c r="A1289" s="186" t="s">
        <v>43</v>
      </c>
      <c r="B1289" s="186" t="s">
        <v>3778</v>
      </c>
      <c r="C1289" s="186" t="s">
        <v>8528</v>
      </c>
      <c r="D1289" s="186" t="s">
        <v>8529</v>
      </c>
      <c r="E1289" s="186" t="s">
        <v>3675</v>
      </c>
      <c r="F1289" s="186" t="s">
        <v>3673</v>
      </c>
      <c r="G1289" s="185">
        <v>3</v>
      </c>
      <c r="H1289" s="185">
        <v>5</v>
      </c>
    </row>
    <row r="1290" spans="1:14">
      <c r="A1290" s="186" t="s">
        <v>43</v>
      </c>
      <c r="B1290" s="186" t="s">
        <v>3778</v>
      </c>
      <c r="C1290" s="186" t="s">
        <v>9603</v>
      </c>
      <c r="D1290" s="186" t="s">
        <v>9008</v>
      </c>
      <c r="E1290" s="186" t="s">
        <v>3723</v>
      </c>
      <c r="F1290" s="186" t="s">
        <v>3673</v>
      </c>
      <c r="M1290" s="185">
        <v>4</v>
      </c>
    </row>
    <row r="1291" spans="1:14">
      <c r="A1291" s="186" t="s">
        <v>43</v>
      </c>
      <c r="B1291" s="186" t="s">
        <v>3778</v>
      </c>
      <c r="C1291" s="186" t="s">
        <v>11335</v>
      </c>
      <c r="D1291" s="186" t="s">
        <v>11336</v>
      </c>
      <c r="E1291" s="186" t="s">
        <v>3674</v>
      </c>
      <c r="F1291" s="186" t="s">
        <v>3673</v>
      </c>
      <c r="I1291" s="185">
        <v>4</v>
      </c>
    </row>
    <row r="1292" spans="1:14">
      <c r="A1292" s="186" t="s">
        <v>43</v>
      </c>
      <c r="B1292" s="186" t="s">
        <v>3778</v>
      </c>
      <c r="C1292" s="186" t="s">
        <v>9609</v>
      </c>
      <c r="D1292" s="186" t="s">
        <v>8818</v>
      </c>
      <c r="E1292" s="186" t="s">
        <v>3674</v>
      </c>
      <c r="F1292" s="186" t="s">
        <v>3673</v>
      </c>
      <c r="H1292" s="185">
        <v>4</v>
      </c>
    </row>
    <row r="1293" spans="1:14">
      <c r="A1293" s="186" t="s">
        <v>43</v>
      </c>
      <c r="B1293" s="186" t="s">
        <v>3778</v>
      </c>
      <c r="C1293" s="186" t="s">
        <v>11337</v>
      </c>
      <c r="D1293" s="186" t="s">
        <v>9256</v>
      </c>
      <c r="E1293" s="186" t="s">
        <v>3674</v>
      </c>
      <c r="F1293" s="186" t="s">
        <v>3673</v>
      </c>
      <c r="H1293" s="185">
        <v>4</v>
      </c>
      <c r="J1293" s="185">
        <v>3</v>
      </c>
    </row>
    <row r="1294" spans="1:14">
      <c r="A1294" s="186" t="s">
        <v>43</v>
      </c>
      <c r="B1294" s="186" t="s">
        <v>3778</v>
      </c>
      <c r="C1294" s="186" t="s">
        <v>9610</v>
      </c>
      <c r="D1294" s="186" t="s">
        <v>9611</v>
      </c>
      <c r="E1294" s="186" t="s">
        <v>3675</v>
      </c>
      <c r="F1294" s="186" t="s">
        <v>3673</v>
      </c>
      <c r="I1294" s="185" t="s">
        <v>3736</v>
      </c>
    </row>
    <row r="1295" spans="1:14">
      <c r="A1295" s="186" t="s">
        <v>43</v>
      </c>
      <c r="B1295" s="186" t="s">
        <v>3778</v>
      </c>
      <c r="C1295" s="186" t="s">
        <v>9612</v>
      </c>
      <c r="D1295" s="186" t="s">
        <v>3687</v>
      </c>
      <c r="E1295" s="186" t="s">
        <v>3674</v>
      </c>
      <c r="F1295" s="186" t="s">
        <v>77</v>
      </c>
    </row>
    <row r="1296" spans="1:14">
      <c r="A1296" s="186" t="s">
        <v>43</v>
      </c>
      <c r="B1296" s="186" t="s">
        <v>3778</v>
      </c>
      <c r="C1296" s="186" t="s">
        <v>9613</v>
      </c>
      <c r="D1296" s="186" t="s">
        <v>8751</v>
      </c>
      <c r="E1296" s="186" t="s">
        <v>3675</v>
      </c>
      <c r="F1296" s="186" t="s">
        <v>77</v>
      </c>
    </row>
    <row r="1297" spans="1:6">
      <c r="A1297" s="186" t="s">
        <v>43</v>
      </c>
      <c r="B1297" s="186" t="s">
        <v>3778</v>
      </c>
      <c r="C1297" s="186" t="s">
        <v>9614</v>
      </c>
      <c r="D1297" s="186" t="s">
        <v>8981</v>
      </c>
      <c r="E1297" s="186" t="s">
        <v>3675</v>
      </c>
      <c r="F1297" s="186" t="s">
        <v>77</v>
      </c>
    </row>
    <row r="1298" spans="1:6">
      <c r="A1298" s="186" t="s">
        <v>43</v>
      </c>
      <c r="B1298" s="186" t="s">
        <v>3778</v>
      </c>
      <c r="C1298" s="186" t="s">
        <v>8514</v>
      </c>
      <c r="D1298" s="186" t="s">
        <v>3767</v>
      </c>
      <c r="E1298" s="186" t="s">
        <v>3675</v>
      </c>
      <c r="F1298" s="186" t="s">
        <v>77</v>
      </c>
    </row>
    <row r="1299" spans="1:6">
      <c r="A1299" s="186" t="s">
        <v>43</v>
      </c>
      <c r="B1299" s="186" t="s">
        <v>3778</v>
      </c>
      <c r="C1299" s="186" t="s">
        <v>8999</v>
      </c>
      <c r="D1299" s="186" t="s">
        <v>8720</v>
      </c>
      <c r="E1299" s="186" t="s">
        <v>3674</v>
      </c>
      <c r="F1299" s="186" t="s">
        <v>77</v>
      </c>
    </row>
    <row r="1300" spans="1:6">
      <c r="A1300" s="186" t="s">
        <v>43</v>
      </c>
      <c r="B1300" s="186" t="s">
        <v>3778</v>
      </c>
      <c r="C1300" s="186" t="s">
        <v>9616</v>
      </c>
      <c r="D1300" s="186" t="s">
        <v>8751</v>
      </c>
      <c r="E1300" s="186" t="s">
        <v>3675</v>
      </c>
      <c r="F1300" s="186" t="s">
        <v>77</v>
      </c>
    </row>
    <row r="1301" spans="1:6">
      <c r="A1301" s="186" t="s">
        <v>43</v>
      </c>
      <c r="B1301" s="186" t="s">
        <v>3778</v>
      </c>
      <c r="C1301" s="186" t="s">
        <v>11338</v>
      </c>
      <c r="D1301" s="186" t="s">
        <v>8519</v>
      </c>
      <c r="E1301" s="186" t="s">
        <v>3675</v>
      </c>
      <c r="F1301" s="186" t="s">
        <v>77</v>
      </c>
    </row>
    <row r="1302" spans="1:6">
      <c r="A1302" s="186" t="s">
        <v>43</v>
      </c>
      <c r="B1302" s="186" t="s">
        <v>3778</v>
      </c>
      <c r="C1302" s="186" t="s">
        <v>8817</v>
      </c>
      <c r="D1302" s="186" t="s">
        <v>8818</v>
      </c>
      <c r="E1302" s="186" t="s">
        <v>3674</v>
      </c>
      <c r="F1302" s="186" t="s">
        <v>77</v>
      </c>
    </row>
    <row r="1303" spans="1:6">
      <c r="A1303" s="186" t="s">
        <v>43</v>
      </c>
      <c r="B1303" s="186" t="s">
        <v>3778</v>
      </c>
      <c r="C1303" s="186" t="s">
        <v>11220</v>
      </c>
      <c r="D1303" s="186" t="s">
        <v>9174</v>
      </c>
      <c r="E1303" s="186" t="s">
        <v>3674</v>
      </c>
      <c r="F1303" s="186" t="s">
        <v>77</v>
      </c>
    </row>
    <row r="1304" spans="1:6">
      <c r="A1304" s="186" t="s">
        <v>43</v>
      </c>
      <c r="B1304" s="186" t="s">
        <v>3778</v>
      </c>
      <c r="C1304" s="186" t="s">
        <v>8750</v>
      </c>
      <c r="D1304" s="186" t="s">
        <v>8790</v>
      </c>
      <c r="E1304" s="186" t="s">
        <v>3675</v>
      </c>
      <c r="F1304" s="186" t="s">
        <v>77</v>
      </c>
    </row>
    <row r="1305" spans="1:6">
      <c r="A1305" s="186" t="s">
        <v>43</v>
      </c>
      <c r="B1305" s="186" t="s">
        <v>3778</v>
      </c>
      <c r="C1305" s="186" t="s">
        <v>9580</v>
      </c>
      <c r="D1305" s="186" t="s">
        <v>11339</v>
      </c>
      <c r="E1305" s="186" t="s">
        <v>3678</v>
      </c>
      <c r="F1305" s="186" t="s">
        <v>77</v>
      </c>
    </row>
    <row r="1306" spans="1:6">
      <c r="A1306" s="186" t="s">
        <v>43</v>
      </c>
      <c r="B1306" s="186" t="s">
        <v>3778</v>
      </c>
      <c r="C1306" s="186" t="s">
        <v>9215</v>
      </c>
      <c r="D1306" s="186" t="s">
        <v>9216</v>
      </c>
      <c r="E1306" s="186" t="s">
        <v>3674</v>
      </c>
      <c r="F1306" s="186" t="s">
        <v>77</v>
      </c>
    </row>
    <row r="1307" spans="1:6">
      <c r="A1307" s="186" t="s">
        <v>43</v>
      </c>
      <c r="B1307" s="186" t="s">
        <v>3778</v>
      </c>
      <c r="C1307" s="186" t="s">
        <v>9618</v>
      </c>
      <c r="D1307" s="186" t="s">
        <v>8569</v>
      </c>
      <c r="E1307" s="186" t="s">
        <v>3674</v>
      </c>
      <c r="F1307" s="186" t="s">
        <v>77</v>
      </c>
    </row>
    <row r="1308" spans="1:6">
      <c r="A1308" s="186" t="s">
        <v>43</v>
      </c>
      <c r="B1308" s="186" t="s">
        <v>3778</v>
      </c>
      <c r="C1308" s="186" t="s">
        <v>8760</v>
      </c>
      <c r="D1308" s="186" t="s">
        <v>8691</v>
      </c>
      <c r="E1308" s="186" t="s">
        <v>3675</v>
      </c>
      <c r="F1308" s="186" t="s">
        <v>77</v>
      </c>
    </row>
    <row r="1309" spans="1:6">
      <c r="A1309" s="186" t="s">
        <v>43</v>
      </c>
      <c r="B1309" s="186" t="s">
        <v>3778</v>
      </c>
      <c r="C1309" s="186" t="s">
        <v>9619</v>
      </c>
      <c r="D1309" s="186" t="s">
        <v>3689</v>
      </c>
      <c r="E1309" s="186" t="s">
        <v>3675</v>
      </c>
      <c r="F1309" s="186" t="s">
        <v>77</v>
      </c>
    </row>
    <row r="1310" spans="1:6">
      <c r="A1310" s="186" t="s">
        <v>43</v>
      </c>
      <c r="B1310" s="186" t="s">
        <v>3778</v>
      </c>
      <c r="C1310" s="186" t="s">
        <v>11340</v>
      </c>
      <c r="D1310" s="186" t="s">
        <v>11341</v>
      </c>
      <c r="E1310" s="186" t="s">
        <v>3675</v>
      </c>
      <c r="F1310" s="186" t="s">
        <v>77</v>
      </c>
    </row>
    <row r="1311" spans="1:6">
      <c r="A1311" s="186" t="s">
        <v>43</v>
      </c>
      <c r="B1311" s="186" t="s">
        <v>3778</v>
      </c>
      <c r="C1311" s="186" t="s">
        <v>8779</v>
      </c>
      <c r="D1311" s="186" t="s">
        <v>3696</v>
      </c>
      <c r="E1311" s="186" t="s">
        <v>3675</v>
      </c>
      <c r="F1311" s="186" t="s">
        <v>77</v>
      </c>
    </row>
    <row r="1312" spans="1:6">
      <c r="A1312" s="186" t="s">
        <v>43</v>
      </c>
      <c r="B1312" s="186" t="s">
        <v>3778</v>
      </c>
      <c r="C1312" s="186" t="s">
        <v>11342</v>
      </c>
      <c r="D1312" s="186" t="s">
        <v>8717</v>
      </c>
      <c r="E1312" s="186" t="s">
        <v>3678</v>
      </c>
      <c r="F1312" s="186" t="s">
        <v>77</v>
      </c>
    </row>
    <row r="1313" spans="1:14">
      <c r="A1313" s="186" t="s">
        <v>43</v>
      </c>
      <c r="B1313" s="186" t="s">
        <v>3778</v>
      </c>
      <c r="C1313" s="186" t="s">
        <v>3756</v>
      </c>
      <c r="D1313" s="186" t="s">
        <v>3690</v>
      </c>
      <c r="E1313" s="186" t="s">
        <v>3674</v>
      </c>
      <c r="F1313" s="186" t="s">
        <v>77</v>
      </c>
    </row>
    <row r="1314" spans="1:14">
      <c r="A1314" s="186" t="s">
        <v>43</v>
      </c>
      <c r="B1314" s="186" t="s">
        <v>3778</v>
      </c>
      <c r="C1314" s="186" t="s">
        <v>9189</v>
      </c>
      <c r="D1314" s="186" t="s">
        <v>9190</v>
      </c>
      <c r="E1314" s="186" t="s">
        <v>3675</v>
      </c>
      <c r="F1314" s="186" t="s">
        <v>77</v>
      </c>
    </row>
    <row r="1315" spans="1:14">
      <c r="A1315" s="186" t="s">
        <v>43</v>
      </c>
      <c r="B1315" s="186" t="s">
        <v>3778</v>
      </c>
      <c r="C1315" s="186" t="s">
        <v>9623</v>
      </c>
      <c r="D1315" s="186" t="s">
        <v>3679</v>
      </c>
      <c r="E1315" s="186" t="s">
        <v>3674</v>
      </c>
      <c r="F1315" s="186" t="s">
        <v>77</v>
      </c>
    </row>
    <row r="1316" spans="1:14">
      <c r="A1316" s="186" t="s">
        <v>43</v>
      </c>
      <c r="B1316" s="186" t="s">
        <v>3778</v>
      </c>
      <c r="C1316" s="186" t="s">
        <v>9013</v>
      </c>
      <c r="D1316" s="186" t="s">
        <v>9014</v>
      </c>
      <c r="E1316" s="186" t="s">
        <v>3674</v>
      </c>
      <c r="F1316" s="186" t="s">
        <v>77</v>
      </c>
    </row>
    <row r="1317" spans="1:14">
      <c r="A1317" s="186" t="s">
        <v>43</v>
      </c>
      <c r="B1317" s="186" t="s">
        <v>3778</v>
      </c>
      <c r="C1317" s="186" t="s">
        <v>9625</v>
      </c>
      <c r="D1317" s="186" t="s">
        <v>9626</v>
      </c>
      <c r="E1317" s="186" t="s">
        <v>3678</v>
      </c>
      <c r="F1317" s="186" t="s">
        <v>77</v>
      </c>
    </row>
    <row r="1318" spans="1:14">
      <c r="A1318" s="186" t="s">
        <v>43</v>
      </c>
      <c r="B1318" s="186" t="s">
        <v>3778</v>
      </c>
      <c r="C1318" s="186" t="s">
        <v>9627</v>
      </c>
      <c r="D1318" s="186" t="s">
        <v>8695</v>
      </c>
      <c r="E1318" s="186" t="s">
        <v>3675</v>
      </c>
      <c r="F1318" s="186" t="s">
        <v>77</v>
      </c>
    </row>
    <row r="1319" spans="1:14">
      <c r="A1319" s="186" t="s">
        <v>43</v>
      </c>
      <c r="B1319" s="186" t="s">
        <v>3778</v>
      </c>
      <c r="C1319" s="186" t="s">
        <v>9628</v>
      </c>
      <c r="D1319" s="186" t="s">
        <v>3682</v>
      </c>
      <c r="E1319" s="186" t="s">
        <v>3678</v>
      </c>
      <c r="F1319" s="186" t="s">
        <v>77</v>
      </c>
    </row>
    <row r="1320" spans="1:14">
      <c r="A1320" s="186" t="s">
        <v>43</v>
      </c>
      <c r="B1320" s="186" t="s">
        <v>3778</v>
      </c>
      <c r="C1320" s="186" t="s">
        <v>9629</v>
      </c>
      <c r="D1320" s="186" t="s">
        <v>8818</v>
      </c>
      <c r="E1320" s="186" t="s">
        <v>3675</v>
      </c>
      <c r="F1320" s="186" t="s">
        <v>77</v>
      </c>
    </row>
    <row r="1321" spans="1:14">
      <c r="A1321" s="186" t="s">
        <v>43</v>
      </c>
      <c r="B1321" s="186" t="s">
        <v>3778</v>
      </c>
      <c r="C1321" s="186" t="s">
        <v>11343</v>
      </c>
      <c r="D1321" s="186" t="s">
        <v>8569</v>
      </c>
      <c r="E1321" s="186" t="s">
        <v>3674</v>
      </c>
      <c r="F1321" s="186" t="s">
        <v>77</v>
      </c>
    </row>
    <row r="1322" spans="1:14">
      <c r="A1322" s="186" t="s">
        <v>43</v>
      </c>
      <c r="B1322" s="186" t="s">
        <v>1564</v>
      </c>
      <c r="C1322" s="186" t="s">
        <v>9630</v>
      </c>
      <c r="D1322" s="186" t="s">
        <v>8691</v>
      </c>
      <c r="E1322" s="186" t="s">
        <v>3675</v>
      </c>
      <c r="F1322" s="186" t="s">
        <v>3673</v>
      </c>
      <c r="I1322" s="185" t="s">
        <v>3680</v>
      </c>
      <c r="J1322" s="185">
        <v>4</v>
      </c>
    </row>
    <row r="1323" spans="1:14">
      <c r="A1323" s="186" t="s">
        <v>43</v>
      </c>
      <c r="B1323" s="186" t="s">
        <v>1564</v>
      </c>
      <c r="C1323" s="186" t="s">
        <v>9635</v>
      </c>
      <c r="D1323" s="186" t="s">
        <v>9636</v>
      </c>
      <c r="E1323" s="186" t="s">
        <v>3678</v>
      </c>
      <c r="F1323" s="186" t="s">
        <v>3673</v>
      </c>
      <c r="L1323" s="185">
        <v>3</v>
      </c>
      <c r="M1323" s="185">
        <v>3</v>
      </c>
      <c r="N1323" s="185">
        <v>3</v>
      </c>
    </row>
    <row r="1324" spans="1:14">
      <c r="A1324" s="186" t="s">
        <v>43</v>
      </c>
      <c r="B1324" s="186" t="s">
        <v>1564</v>
      </c>
      <c r="C1324" s="186" t="s">
        <v>9445</v>
      </c>
      <c r="D1324" s="186" t="s">
        <v>3740</v>
      </c>
      <c r="E1324" s="186" t="s">
        <v>3675</v>
      </c>
      <c r="F1324" s="186" t="s">
        <v>3673</v>
      </c>
      <c r="G1324" s="185">
        <v>3</v>
      </c>
      <c r="L1324" s="185">
        <v>5</v>
      </c>
    </row>
    <row r="1325" spans="1:14">
      <c r="A1325" s="186" t="s">
        <v>43</v>
      </c>
      <c r="B1325" s="186" t="s">
        <v>1564</v>
      </c>
      <c r="C1325" s="186" t="s">
        <v>9536</v>
      </c>
      <c r="D1325" s="186" t="s">
        <v>9537</v>
      </c>
      <c r="E1325" s="186" t="s">
        <v>3675</v>
      </c>
      <c r="F1325" s="186" t="s">
        <v>3673</v>
      </c>
      <c r="I1325" s="185">
        <v>2</v>
      </c>
      <c r="K1325" s="185">
        <v>1</v>
      </c>
    </row>
    <row r="1326" spans="1:14">
      <c r="A1326" s="186" t="s">
        <v>43</v>
      </c>
      <c r="B1326" s="186" t="s">
        <v>1564</v>
      </c>
      <c r="C1326" s="186" t="s">
        <v>8913</v>
      </c>
      <c r="D1326" s="186" t="s">
        <v>9463</v>
      </c>
      <c r="E1326" s="186" t="s">
        <v>3674</v>
      </c>
      <c r="F1326" s="186" t="s">
        <v>3673</v>
      </c>
      <c r="J1326" s="185">
        <v>4</v>
      </c>
      <c r="K1326" s="185">
        <v>3</v>
      </c>
    </row>
    <row r="1327" spans="1:14">
      <c r="A1327" s="186" t="s">
        <v>43</v>
      </c>
      <c r="B1327" s="186" t="s">
        <v>1564</v>
      </c>
      <c r="C1327" s="186" t="s">
        <v>8984</v>
      </c>
      <c r="D1327" s="186" t="s">
        <v>8583</v>
      </c>
      <c r="E1327" s="186" t="s">
        <v>3674</v>
      </c>
      <c r="F1327" s="186" t="s">
        <v>3673</v>
      </c>
      <c r="H1327" s="185">
        <v>4</v>
      </c>
      <c r="J1327" s="185">
        <v>4</v>
      </c>
    </row>
    <row r="1328" spans="1:14">
      <c r="A1328" s="186" t="s">
        <v>43</v>
      </c>
      <c r="B1328" s="186" t="s">
        <v>1564</v>
      </c>
      <c r="C1328" s="186" t="s">
        <v>9639</v>
      </c>
      <c r="D1328" s="186" t="s">
        <v>8519</v>
      </c>
      <c r="E1328" s="186" t="s">
        <v>3675</v>
      </c>
      <c r="F1328" s="186" t="s">
        <v>3673</v>
      </c>
      <c r="G1328" s="185">
        <v>1</v>
      </c>
    </row>
    <row r="1329" spans="1:14">
      <c r="A1329" s="186" t="s">
        <v>43</v>
      </c>
      <c r="B1329" s="186" t="s">
        <v>1564</v>
      </c>
      <c r="C1329" s="186" t="s">
        <v>8855</v>
      </c>
      <c r="D1329" s="186" t="s">
        <v>8856</v>
      </c>
      <c r="E1329" s="186" t="s">
        <v>3675</v>
      </c>
      <c r="F1329" s="186" t="s">
        <v>3673</v>
      </c>
      <c r="H1329" s="185">
        <v>2</v>
      </c>
    </row>
    <row r="1330" spans="1:14">
      <c r="A1330" s="186" t="s">
        <v>43</v>
      </c>
      <c r="B1330" s="186" t="s">
        <v>1564</v>
      </c>
      <c r="C1330" s="186" t="s">
        <v>8824</v>
      </c>
      <c r="D1330" s="186" t="s">
        <v>8608</v>
      </c>
      <c r="E1330" s="186" t="s">
        <v>3675</v>
      </c>
      <c r="F1330" s="186" t="s">
        <v>3673</v>
      </c>
      <c r="L1330" s="185">
        <v>2</v>
      </c>
      <c r="M1330" s="185">
        <v>2</v>
      </c>
      <c r="N1330" s="185">
        <v>2</v>
      </c>
    </row>
    <row r="1331" spans="1:14">
      <c r="A1331" s="186" t="s">
        <v>43</v>
      </c>
      <c r="B1331" s="186" t="s">
        <v>1564</v>
      </c>
      <c r="C1331" s="186" t="s">
        <v>8684</v>
      </c>
      <c r="D1331" s="186" t="s">
        <v>9196</v>
      </c>
      <c r="E1331" s="186" t="s">
        <v>3678</v>
      </c>
      <c r="F1331" s="186" t="s">
        <v>3673</v>
      </c>
      <c r="G1331" s="185">
        <v>3</v>
      </c>
      <c r="H1331" s="185">
        <v>5</v>
      </c>
      <c r="J1331" s="185">
        <v>5</v>
      </c>
    </row>
    <row r="1332" spans="1:14">
      <c r="A1332" s="186" t="s">
        <v>43</v>
      </c>
      <c r="B1332" s="186" t="s">
        <v>1564</v>
      </c>
      <c r="C1332" s="186" t="s">
        <v>9640</v>
      </c>
      <c r="D1332" s="186" t="s">
        <v>9641</v>
      </c>
      <c r="E1332" s="186" t="s">
        <v>3675</v>
      </c>
      <c r="F1332" s="186" t="s">
        <v>3673</v>
      </c>
      <c r="M1332" s="185">
        <v>2</v>
      </c>
    </row>
    <row r="1333" spans="1:14">
      <c r="A1333" s="186" t="s">
        <v>43</v>
      </c>
      <c r="B1333" s="186" t="s">
        <v>1564</v>
      </c>
      <c r="C1333" s="186" t="s">
        <v>8713</v>
      </c>
      <c r="D1333" s="186" t="s">
        <v>8529</v>
      </c>
      <c r="E1333" s="186" t="s">
        <v>3674</v>
      </c>
      <c r="F1333" s="186" t="s">
        <v>3673</v>
      </c>
      <c r="G1333" s="185" t="s">
        <v>3701</v>
      </c>
    </row>
    <row r="1334" spans="1:14">
      <c r="A1334" s="186" t="s">
        <v>43</v>
      </c>
      <c r="B1334" s="186" t="s">
        <v>1564</v>
      </c>
      <c r="C1334" s="186" t="s">
        <v>9642</v>
      </c>
      <c r="D1334" s="186" t="s">
        <v>9643</v>
      </c>
      <c r="E1334" s="186" t="s">
        <v>3675</v>
      </c>
      <c r="F1334" s="186" t="s">
        <v>3673</v>
      </c>
      <c r="H1334" s="185">
        <v>3</v>
      </c>
      <c r="J1334" s="185">
        <v>5</v>
      </c>
      <c r="L1334" s="185">
        <v>2</v>
      </c>
      <c r="N1334" s="185" t="s">
        <v>3680</v>
      </c>
    </row>
    <row r="1335" spans="1:14">
      <c r="A1335" s="186" t="s">
        <v>43</v>
      </c>
      <c r="B1335" s="186" t="s">
        <v>1564</v>
      </c>
      <c r="C1335" s="186" t="s">
        <v>9644</v>
      </c>
      <c r="D1335" s="186" t="s">
        <v>3703</v>
      </c>
      <c r="E1335" s="186" t="s">
        <v>3675</v>
      </c>
      <c r="F1335" s="186" t="s">
        <v>3673</v>
      </c>
      <c r="H1335" s="185">
        <v>4</v>
      </c>
      <c r="I1335" s="185">
        <v>4</v>
      </c>
      <c r="L1335" s="185">
        <v>4</v>
      </c>
      <c r="N1335" s="185">
        <v>4</v>
      </c>
    </row>
    <row r="1336" spans="1:14">
      <c r="A1336" s="186" t="s">
        <v>43</v>
      </c>
      <c r="B1336" s="186" t="s">
        <v>1564</v>
      </c>
      <c r="C1336" s="186" t="s">
        <v>9645</v>
      </c>
      <c r="D1336" s="186" t="s">
        <v>9132</v>
      </c>
      <c r="E1336" s="186" t="s">
        <v>3675</v>
      </c>
      <c r="F1336" s="186" t="s">
        <v>3673</v>
      </c>
      <c r="L1336" s="185">
        <v>3</v>
      </c>
      <c r="N1336" s="185">
        <v>3</v>
      </c>
    </row>
    <row r="1337" spans="1:14">
      <c r="A1337" s="186" t="s">
        <v>43</v>
      </c>
      <c r="B1337" s="186" t="s">
        <v>1564</v>
      </c>
      <c r="C1337" s="186" t="s">
        <v>3756</v>
      </c>
      <c r="D1337" s="186" t="s">
        <v>11344</v>
      </c>
      <c r="E1337" s="186" t="s">
        <v>3675</v>
      </c>
      <c r="F1337" s="186" t="s">
        <v>3673</v>
      </c>
      <c r="N1337" s="185">
        <v>4</v>
      </c>
    </row>
    <row r="1338" spans="1:14">
      <c r="A1338" s="186" t="s">
        <v>43</v>
      </c>
      <c r="B1338" s="186" t="s">
        <v>1564</v>
      </c>
      <c r="C1338" s="186" t="s">
        <v>9650</v>
      </c>
      <c r="D1338" s="186" t="s">
        <v>9651</v>
      </c>
      <c r="E1338" s="186" t="s">
        <v>3675</v>
      </c>
      <c r="F1338" s="186" t="s">
        <v>3673</v>
      </c>
      <c r="I1338" s="185" t="s">
        <v>3701</v>
      </c>
      <c r="J1338" s="185">
        <v>4</v>
      </c>
      <c r="K1338" s="185">
        <v>4</v>
      </c>
      <c r="L1338" s="185">
        <v>4</v>
      </c>
    </row>
    <row r="1339" spans="1:14">
      <c r="A1339" s="186" t="s">
        <v>43</v>
      </c>
      <c r="B1339" s="186" t="s">
        <v>1564</v>
      </c>
      <c r="C1339" s="186" t="s">
        <v>9652</v>
      </c>
      <c r="D1339" s="186" t="s">
        <v>3687</v>
      </c>
      <c r="E1339" s="186" t="s">
        <v>3678</v>
      </c>
      <c r="F1339" s="186" t="s">
        <v>3673</v>
      </c>
      <c r="L1339" s="185">
        <v>2</v>
      </c>
      <c r="M1339" s="185">
        <v>3</v>
      </c>
      <c r="N1339" s="185">
        <v>2</v>
      </c>
    </row>
    <row r="1340" spans="1:14">
      <c r="A1340" s="186" t="s">
        <v>43</v>
      </c>
      <c r="B1340" s="186" t="s">
        <v>1564</v>
      </c>
      <c r="C1340" s="186" t="s">
        <v>9442</v>
      </c>
      <c r="D1340" s="186" t="s">
        <v>3688</v>
      </c>
      <c r="E1340" s="186" t="s">
        <v>3674</v>
      </c>
      <c r="F1340" s="186" t="s">
        <v>3673</v>
      </c>
      <c r="I1340" s="185">
        <v>3</v>
      </c>
    </row>
    <row r="1341" spans="1:14">
      <c r="A1341" s="186" t="s">
        <v>43</v>
      </c>
      <c r="B1341" s="186" t="s">
        <v>1564</v>
      </c>
      <c r="C1341" s="186" t="s">
        <v>9653</v>
      </c>
      <c r="D1341" s="186" t="s">
        <v>8611</v>
      </c>
      <c r="E1341" s="186" t="s">
        <v>3675</v>
      </c>
      <c r="F1341" s="186" t="s">
        <v>3673</v>
      </c>
      <c r="H1341" s="185">
        <v>4</v>
      </c>
      <c r="I1341" s="185">
        <v>4</v>
      </c>
      <c r="J1341" s="185">
        <v>4</v>
      </c>
      <c r="K1341" s="185">
        <v>4</v>
      </c>
    </row>
    <row r="1342" spans="1:14">
      <c r="A1342" s="186" t="s">
        <v>43</v>
      </c>
      <c r="B1342" s="186" t="s">
        <v>1564</v>
      </c>
      <c r="C1342" s="186" t="s">
        <v>11345</v>
      </c>
      <c r="D1342" s="186" t="s">
        <v>11346</v>
      </c>
      <c r="E1342" s="186" t="s">
        <v>3674</v>
      </c>
      <c r="F1342" s="186" t="s">
        <v>77</v>
      </c>
    </row>
    <row r="1343" spans="1:14">
      <c r="A1343" s="186" t="s">
        <v>43</v>
      </c>
      <c r="B1343" s="186" t="s">
        <v>1564</v>
      </c>
      <c r="C1343" s="186" t="s">
        <v>8511</v>
      </c>
      <c r="D1343" s="186" t="s">
        <v>3703</v>
      </c>
      <c r="E1343" s="186" t="s">
        <v>3675</v>
      </c>
      <c r="F1343" s="186" t="s">
        <v>77</v>
      </c>
    </row>
    <row r="1344" spans="1:14">
      <c r="A1344" s="186" t="s">
        <v>43</v>
      </c>
      <c r="B1344" s="186" t="s">
        <v>1564</v>
      </c>
      <c r="C1344" s="186" t="s">
        <v>11087</v>
      </c>
      <c r="D1344" s="186" t="s">
        <v>3682</v>
      </c>
      <c r="E1344" s="186" t="s">
        <v>3723</v>
      </c>
      <c r="F1344" s="186" t="s">
        <v>77</v>
      </c>
    </row>
    <row r="1345" spans="1:6">
      <c r="A1345" s="186" t="s">
        <v>43</v>
      </c>
      <c r="B1345" s="186" t="s">
        <v>1564</v>
      </c>
      <c r="C1345" s="186" t="s">
        <v>8702</v>
      </c>
      <c r="D1345" s="186" t="s">
        <v>8552</v>
      </c>
      <c r="E1345" s="186" t="s">
        <v>3674</v>
      </c>
      <c r="F1345" s="186" t="s">
        <v>77</v>
      </c>
    </row>
    <row r="1346" spans="1:6">
      <c r="A1346" s="186" t="s">
        <v>43</v>
      </c>
      <c r="B1346" s="186" t="s">
        <v>1564</v>
      </c>
      <c r="C1346" s="186" t="s">
        <v>11347</v>
      </c>
      <c r="D1346" s="186" t="s">
        <v>8633</v>
      </c>
      <c r="E1346" s="186" t="s">
        <v>3675</v>
      </c>
      <c r="F1346" s="186" t="s">
        <v>77</v>
      </c>
    </row>
    <row r="1347" spans="1:6">
      <c r="A1347" s="186" t="s">
        <v>43</v>
      </c>
      <c r="B1347" s="186" t="s">
        <v>1564</v>
      </c>
      <c r="C1347" s="186" t="s">
        <v>9656</v>
      </c>
      <c r="D1347" s="186" t="s">
        <v>8546</v>
      </c>
      <c r="E1347" s="186" t="s">
        <v>3723</v>
      </c>
      <c r="F1347" s="186" t="s">
        <v>77</v>
      </c>
    </row>
    <row r="1348" spans="1:6">
      <c r="A1348" s="186" t="s">
        <v>43</v>
      </c>
      <c r="B1348" s="186" t="s">
        <v>1564</v>
      </c>
      <c r="C1348" s="186" t="s">
        <v>8960</v>
      </c>
      <c r="D1348" s="186" t="s">
        <v>3718</v>
      </c>
      <c r="E1348" s="186" t="s">
        <v>3674</v>
      </c>
      <c r="F1348" s="186" t="s">
        <v>77</v>
      </c>
    </row>
    <row r="1349" spans="1:6">
      <c r="A1349" s="186" t="s">
        <v>43</v>
      </c>
      <c r="B1349" s="186" t="s">
        <v>1564</v>
      </c>
      <c r="C1349" s="186" t="s">
        <v>8874</v>
      </c>
      <c r="D1349" s="186" t="s">
        <v>8981</v>
      </c>
      <c r="E1349" s="186" t="s">
        <v>3678</v>
      </c>
      <c r="F1349" s="186" t="s">
        <v>77</v>
      </c>
    </row>
    <row r="1350" spans="1:6">
      <c r="A1350" s="186" t="s">
        <v>43</v>
      </c>
      <c r="B1350" s="186" t="s">
        <v>1564</v>
      </c>
      <c r="C1350" s="186" t="s">
        <v>11348</v>
      </c>
      <c r="D1350" s="186" t="s">
        <v>8856</v>
      </c>
      <c r="E1350" s="186" t="s">
        <v>3675</v>
      </c>
      <c r="F1350" s="186" t="s">
        <v>77</v>
      </c>
    </row>
    <row r="1351" spans="1:6">
      <c r="A1351" s="186" t="s">
        <v>43</v>
      </c>
      <c r="B1351" s="186" t="s">
        <v>1564</v>
      </c>
      <c r="C1351" s="186" t="s">
        <v>11349</v>
      </c>
      <c r="D1351" s="186" t="s">
        <v>9248</v>
      </c>
      <c r="E1351" s="186" t="s">
        <v>3674</v>
      </c>
      <c r="F1351" s="186" t="s">
        <v>77</v>
      </c>
    </row>
    <row r="1352" spans="1:6">
      <c r="A1352" s="186" t="s">
        <v>43</v>
      </c>
      <c r="B1352" s="186" t="s">
        <v>1564</v>
      </c>
      <c r="C1352" s="186" t="s">
        <v>11350</v>
      </c>
      <c r="D1352" s="186" t="s">
        <v>8531</v>
      </c>
      <c r="E1352" s="186" t="s">
        <v>3675</v>
      </c>
      <c r="F1352" s="186" t="s">
        <v>77</v>
      </c>
    </row>
    <row r="1353" spans="1:6">
      <c r="A1353" s="186" t="s">
        <v>43</v>
      </c>
      <c r="B1353" s="186" t="s">
        <v>1564</v>
      </c>
      <c r="C1353" s="186" t="s">
        <v>11351</v>
      </c>
      <c r="D1353" s="186" t="s">
        <v>11352</v>
      </c>
      <c r="E1353" s="186" t="s">
        <v>3675</v>
      </c>
      <c r="F1353" s="186" t="s">
        <v>77</v>
      </c>
    </row>
    <row r="1354" spans="1:6">
      <c r="A1354" s="186" t="s">
        <v>43</v>
      </c>
      <c r="B1354" s="186" t="s">
        <v>1564</v>
      </c>
      <c r="C1354" s="186" t="s">
        <v>9659</v>
      </c>
      <c r="D1354" s="186" t="s">
        <v>3718</v>
      </c>
      <c r="E1354" s="186" t="s">
        <v>3675</v>
      </c>
      <c r="F1354" s="186" t="s">
        <v>77</v>
      </c>
    </row>
    <row r="1355" spans="1:6">
      <c r="A1355" s="186" t="s">
        <v>43</v>
      </c>
      <c r="B1355" s="186" t="s">
        <v>1564</v>
      </c>
      <c r="C1355" s="186" t="s">
        <v>9661</v>
      </c>
      <c r="D1355" s="186" t="s">
        <v>8624</v>
      </c>
      <c r="E1355" s="186" t="s">
        <v>3674</v>
      </c>
      <c r="F1355" s="186" t="s">
        <v>77</v>
      </c>
    </row>
    <row r="1356" spans="1:6">
      <c r="A1356" s="186" t="s">
        <v>43</v>
      </c>
      <c r="B1356" s="186" t="s">
        <v>1564</v>
      </c>
      <c r="C1356" s="186" t="s">
        <v>9009</v>
      </c>
      <c r="D1356" s="186" t="s">
        <v>8740</v>
      </c>
      <c r="E1356" s="186" t="s">
        <v>3675</v>
      </c>
      <c r="F1356" s="186" t="s">
        <v>77</v>
      </c>
    </row>
    <row r="1357" spans="1:6">
      <c r="A1357" s="186" t="s">
        <v>43</v>
      </c>
      <c r="B1357" s="186" t="s">
        <v>1564</v>
      </c>
      <c r="C1357" s="186" t="s">
        <v>11353</v>
      </c>
      <c r="D1357" s="186" t="s">
        <v>8657</v>
      </c>
      <c r="E1357" s="186" t="s">
        <v>3675</v>
      </c>
      <c r="F1357" s="186" t="s">
        <v>77</v>
      </c>
    </row>
    <row r="1358" spans="1:6">
      <c r="A1358" s="186" t="s">
        <v>43</v>
      </c>
      <c r="B1358" s="186" t="s">
        <v>1564</v>
      </c>
      <c r="C1358" s="186" t="s">
        <v>9662</v>
      </c>
      <c r="D1358" s="186" t="s">
        <v>3688</v>
      </c>
      <c r="E1358" s="186" t="s">
        <v>3675</v>
      </c>
      <c r="F1358" s="186" t="s">
        <v>77</v>
      </c>
    </row>
    <row r="1359" spans="1:6">
      <c r="A1359" s="186" t="s">
        <v>43</v>
      </c>
      <c r="B1359" s="186" t="s">
        <v>1564</v>
      </c>
      <c r="C1359" s="186" t="s">
        <v>5089</v>
      </c>
      <c r="D1359" s="186" t="s">
        <v>9432</v>
      </c>
      <c r="E1359" s="186" t="s">
        <v>3675</v>
      </c>
      <c r="F1359" s="186" t="s">
        <v>77</v>
      </c>
    </row>
    <row r="1360" spans="1:6">
      <c r="A1360" s="186" t="s">
        <v>43</v>
      </c>
      <c r="B1360" s="186" t="s">
        <v>1564</v>
      </c>
      <c r="C1360" s="186" t="s">
        <v>9664</v>
      </c>
      <c r="D1360" s="186" t="s">
        <v>8516</v>
      </c>
      <c r="E1360" s="186" t="s">
        <v>3675</v>
      </c>
      <c r="F1360" s="186" t="s">
        <v>77</v>
      </c>
    </row>
    <row r="1361" spans="1:14">
      <c r="A1361" s="186" t="s">
        <v>43</v>
      </c>
      <c r="B1361" s="186" t="s">
        <v>1564</v>
      </c>
      <c r="C1361" s="186" t="s">
        <v>11354</v>
      </c>
      <c r="D1361" s="186" t="s">
        <v>9372</v>
      </c>
      <c r="E1361" s="186" t="s">
        <v>3675</v>
      </c>
      <c r="F1361" s="186" t="s">
        <v>77</v>
      </c>
    </row>
    <row r="1362" spans="1:14">
      <c r="A1362" s="186" t="s">
        <v>43</v>
      </c>
      <c r="B1362" s="186" t="s">
        <v>1564</v>
      </c>
      <c r="C1362" s="186" t="s">
        <v>8883</v>
      </c>
      <c r="D1362" s="186" t="s">
        <v>3687</v>
      </c>
      <c r="E1362" s="186" t="s">
        <v>3675</v>
      </c>
      <c r="F1362" s="186" t="s">
        <v>77</v>
      </c>
    </row>
    <row r="1363" spans="1:14">
      <c r="A1363" s="186" t="s">
        <v>43</v>
      </c>
      <c r="B1363" s="186" t="s">
        <v>1564</v>
      </c>
      <c r="C1363" s="186" t="s">
        <v>11355</v>
      </c>
      <c r="D1363" s="186" t="s">
        <v>11356</v>
      </c>
      <c r="E1363" s="186" t="s">
        <v>3674</v>
      </c>
      <c r="F1363" s="186" t="s">
        <v>77</v>
      </c>
    </row>
    <row r="1364" spans="1:14">
      <c r="A1364" s="186" t="s">
        <v>43</v>
      </c>
      <c r="B1364" s="186" t="s">
        <v>1564</v>
      </c>
      <c r="C1364" s="186" t="s">
        <v>11357</v>
      </c>
      <c r="D1364" s="186" t="s">
        <v>8546</v>
      </c>
      <c r="E1364" s="186" t="s">
        <v>3674</v>
      </c>
      <c r="F1364" s="186" t="s">
        <v>77</v>
      </c>
    </row>
    <row r="1365" spans="1:14">
      <c r="A1365" s="186" t="s">
        <v>43</v>
      </c>
      <c r="B1365" s="186" t="s">
        <v>1564</v>
      </c>
      <c r="C1365" s="186" t="s">
        <v>11358</v>
      </c>
      <c r="D1365" s="186" t="s">
        <v>8527</v>
      </c>
      <c r="E1365" s="186" t="s">
        <v>3674</v>
      </c>
      <c r="F1365" s="186" t="s">
        <v>77</v>
      </c>
    </row>
    <row r="1366" spans="1:14">
      <c r="A1366" s="186" t="s">
        <v>43</v>
      </c>
      <c r="B1366" s="186" t="s">
        <v>1564</v>
      </c>
      <c r="C1366" s="186" t="s">
        <v>11359</v>
      </c>
      <c r="D1366" s="186" t="s">
        <v>8929</v>
      </c>
      <c r="E1366" s="186" t="s">
        <v>3675</v>
      </c>
      <c r="F1366" s="186" t="s">
        <v>77</v>
      </c>
    </row>
    <row r="1367" spans="1:14">
      <c r="A1367" s="186" t="s">
        <v>43</v>
      </c>
      <c r="B1367" s="186" t="s">
        <v>23</v>
      </c>
      <c r="C1367" s="186" t="s">
        <v>11360</v>
      </c>
      <c r="D1367" s="186" t="s">
        <v>11361</v>
      </c>
      <c r="E1367" s="186" t="s">
        <v>3674</v>
      </c>
      <c r="F1367" s="186" t="s">
        <v>3673</v>
      </c>
      <c r="I1367" s="185">
        <v>4</v>
      </c>
      <c r="K1367" s="185">
        <v>4</v>
      </c>
    </row>
    <row r="1368" spans="1:14">
      <c r="A1368" s="186" t="s">
        <v>43</v>
      </c>
      <c r="B1368" s="186" t="s">
        <v>23</v>
      </c>
      <c r="C1368" s="186" t="s">
        <v>9665</v>
      </c>
      <c r="D1368" s="186" t="s">
        <v>3702</v>
      </c>
      <c r="E1368" s="186" t="s">
        <v>3675</v>
      </c>
      <c r="F1368" s="186" t="s">
        <v>3673</v>
      </c>
      <c r="H1368" s="185">
        <v>1</v>
      </c>
      <c r="L1368" s="185">
        <v>4</v>
      </c>
    </row>
    <row r="1369" spans="1:14">
      <c r="A1369" s="186" t="s">
        <v>43</v>
      </c>
      <c r="B1369" s="186" t="s">
        <v>23</v>
      </c>
      <c r="C1369" s="186" t="s">
        <v>9228</v>
      </c>
      <c r="D1369" s="186" t="s">
        <v>9229</v>
      </c>
      <c r="E1369" s="186" t="s">
        <v>3675</v>
      </c>
      <c r="F1369" s="186" t="s">
        <v>3673</v>
      </c>
      <c r="L1369" s="185" t="s">
        <v>3707</v>
      </c>
      <c r="M1369" s="185" t="s">
        <v>3707</v>
      </c>
      <c r="N1369" s="185" t="s">
        <v>3707</v>
      </c>
    </row>
    <row r="1370" spans="1:14">
      <c r="A1370" s="186" t="s">
        <v>43</v>
      </c>
      <c r="B1370" s="186" t="s">
        <v>23</v>
      </c>
      <c r="C1370" s="186" t="s">
        <v>9532</v>
      </c>
      <c r="D1370" s="186" t="s">
        <v>3702</v>
      </c>
      <c r="E1370" s="186" t="s">
        <v>3675</v>
      </c>
      <c r="F1370" s="186" t="s">
        <v>3673</v>
      </c>
      <c r="K1370" s="185">
        <v>1</v>
      </c>
    </row>
    <row r="1371" spans="1:14">
      <c r="A1371" s="186" t="s">
        <v>43</v>
      </c>
      <c r="B1371" s="186" t="s">
        <v>23</v>
      </c>
      <c r="C1371" s="186" t="s">
        <v>8582</v>
      </c>
      <c r="D1371" s="186" t="s">
        <v>8583</v>
      </c>
      <c r="E1371" s="186" t="s">
        <v>3678</v>
      </c>
      <c r="F1371" s="186" t="s">
        <v>3673</v>
      </c>
      <c r="H1371" s="185">
        <v>4</v>
      </c>
      <c r="I1371" s="185">
        <v>4</v>
      </c>
      <c r="J1371" s="185">
        <v>4</v>
      </c>
      <c r="K1371" s="185">
        <v>4</v>
      </c>
    </row>
    <row r="1372" spans="1:14">
      <c r="A1372" s="186" t="s">
        <v>43</v>
      </c>
      <c r="B1372" s="186" t="s">
        <v>23</v>
      </c>
      <c r="C1372" s="186" t="s">
        <v>11362</v>
      </c>
      <c r="D1372" s="186" t="s">
        <v>8642</v>
      </c>
      <c r="E1372" s="186" t="s">
        <v>3675</v>
      </c>
      <c r="F1372" s="186" t="s">
        <v>3673</v>
      </c>
      <c r="M1372" s="185">
        <v>2</v>
      </c>
    </row>
    <row r="1373" spans="1:14">
      <c r="A1373" s="186" t="s">
        <v>43</v>
      </c>
      <c r="B1373" s="186" t="s">
        <v>23</v>
      </c>
      <c r="C1373" s="186" t="s">
        <v>8649</v>
      </c>
      <c r="D1373" s="186" t="s">
        <v>11363</v>
      </c>
      <c r="E1373" s="186" t="s">
        <v>3678</v>
      </c>
      <c r="F1373" s="186" t="s">
        <v>3673</v>
      </c>
      <c r="G1373" s="185">
        <v>3</v>
      </c>
      <c r="H1373" s="185">
        <v>4</v>
      </c>
    </row>
    <row r="1374" spans="1:14">
      <c r="A1374" s="186" t="s">
        <v>43</v>
      </c>
      <c r="B1374" s="186" t="s">
        <v>23</v>
      </c>
      <c r="C1374" s="186" t="s">
        <v>9156</v>
      </c>
      <c r="D1374" s="186" t="s">
        <v>8552</v>
      </c>
      <c r="E1374" s="186" t="s">
        <v>3674</v>
      </c>
      <c r="F1374" s="186" t="s">
        <v>3673</v>
      </c>
      <c r="I1374" s="185">
        <v>4</v>
      </c>
    </row>
    <row r="1375" spans="1:14">
      <c r="A1375" s="186" t="s">
        <v>43</v>
      </c>
      <c r="B1375" s="186" t="s">
        <v>23</v>
      </c>
      <c r="C1375" s="186" t="s">
        <v>8653</v>
      </c>
      <c r="D1375" s="186" t="s">
        <v>8654</v>
      </c>
      <c r="E1375" s="186" t="s">
        <v>3675</v>
      </c>
      <c r="F1375" s="186" t="s">
        <v>3673</v>
      </c>
      <c r="I1375" s="185">
        <v>4</v>
      </c>
      <c r="J1375" s="185">
        <v>4</v>
      </c>
      <c r="K1375" s="185">
        <v>4</v>
      </c>
      <c r="L1375" s="185">
        <v>4</v>
      </c>
      <c r="N1375" s="185">
        <v>4</v>
      </c>
    </row>
    <row r="1376" spans="1:14">
      <c r="A1376" s="186" t="s">
        <v>43</v>
      </c>
      <c r="B1376" s="186" t="s">
        <v>23</v>
      </c>
      <c r="C1376" s="186" t="s">
        <v>8587</v>
      </c>
      <c r="D1376" s="186" t="s">
        <v>9667</v>
      </c>
      <c r="E1376" s="186" t="s">
        <v>3675</v>
      </c>
      <c r="F1376" s="186" t="s">
        <v>3673</v>
      </c>
      <c r="L1376" s="185">
        <v>2</v>
      </c>
      <c r="M1376" s="185">
        <v>2</v>
      </c>
      <c r="N1376" s="185">
        <v>2</v>
      </c>
    </row>
    <row r="1377" spans="1:14">
      <c r="A1377" s="186" t="s">
        <v>43</v>
      </c>
      <c r="B1377" s="186" t="s">
        <v>23</v>
      </c>
      <c r="C1377" s="186" t="s">
        <v>9668</v>
      </c>
      <c r="D1377" s="186" t="s">
        <v>3683</v>
      </c>
      <c r="E1377" s="186" t="s">
        <v>3675</v>
      </c>
      <c r="F1377" s="186" t="s">
        <v>3673</v>
      </c>
      <c r="G1377" s="185">
        <v>3</v>
      </c>
    </row>
    <row r="1378" spans="1:14">
      <c r="A1378" s="186" t="s">
        <v>43</v>
      </c>
      <c r="B1378" s="186" t="s">
        <v>23</v>
      </c>
      <c r="C1378" s="186" t="s">
        <v>8521</v>
      </c>
      <c r="D1378" s="186" t="s">
        <v>9669</v>
      </c>
      <c r="E1378" s="186" t="s">
        <v>3674</v>
      </c>
      <c r="F1378" s="186" t="s">
        <v>3673</v>
      </c>
      <c r="H1378" s="185">
        <v>3</v>
      </c>
      <c r="J1378" s="185">
        <v>3</v>
      </c>
    </row>
    <row r="1379" spans="1:14">
      <c r="A1379" s="186" t="s">
        <v>43</v>
      </c>
      <c r="B1379" s="186" t="s">
        <v>23</v>
      </c>
      <c r="C1379" s="186" t="s">
        <v>9110</v>
      </c>
      <c r="D1379" s="186" t="s">
        <v>8797</v>
      </c>
      <c r="E1379" s="186" t="s">
        <v>3675</v>
      </c>
      <c r="F1379" s="186" t="s">
        <v>3673</v>
      </c>
      <c r="J1379" s="185">
        <v>3</v>
      </c>
    </row>
    <row r="1380" spans="1:14">
      <c r="A1380" s="186" t="s">
        <v>43</v>
      </c>
      <c r="B1380" s="186" t="s">
        <v>23</v>
      </c>
      <c r="C1380" s="186" t="s">
        <v>9568</v>
      </c>
      <c r="D1380" s="186" t="s">
        <v>8575</v>
      </c>
      <c r="E1380" s="186" t="s">
        <v>3723</v>
      </c>
      <c r="F1380" s="186" t="s">
        <v>3673</v>
      </c>
      <c r="N1380" s="185">
        <v>3</v>
      </c>
    </row>
    <row r="1381" spans="1:14">
      <c r="A1381" s="186" t="s">
        <v>43</v>
      </c>
      <c r="B1381" s="186" t="s">
        <v>23</v>
      </c>
      <c r="C1381" s="186" t="s">
        <v>9670</v>
      </c>
      <c r="D1381" s="186" t="s">
        <v>3712</v>
      </c>
      <c r="E1381" s="186" t="s">
        <v>3675</v>
      </c>
      <c r="F1381" s="186" t="s">
        <v>3673</v>
      </c>
      <c r="H1381" s="185">
        <v>4</v>
      </c>
      <c r="I1381" s="185">
        <v>3</v>
      </c>
    </row>
    <row r="1382" spans="1:14">
      <c r="A1382" s="186" t="s">
        <v>43</v>
      </c>
      <c r="B1382" s="186" t="s">
        <v>23</v>
      </c>
      <c r="C1382" s="186" t="s">
        <v>9671</v>
      </c>
      <c r="D1382" s="186" t="s">
        <v>9132</v>
      </c>
      <c r="E1382" s="186" t="s">
        <v>3675</v>
      </c>
      <c r="F1382" s="186" t="s">
        <v>3673</v>
      </c>
      <c r="L1382" s="185" t="s">
        <v>3701</v>
      </c>
      <c r="N1382" s="185" t="s">
        <v>3701</v>
      </c>
    </row>
    <row r="1383" spans="1:14">
      <c r="A1383" s="186" t="s">
        <v>43</v>
      </c>
      <c r="B1383" s="186" t="s">
        <v>23</v>
      </c>
      <c r="C1383" s="186" t="s">
        <v>9672</v>
      </c>
      <c r="D1383" s="186" t="s">
        <v>9673</v>
      </c>
      <c r="E1383" s="186" t="s">
        <v>3675</v>
      </c>
      <c r="F1383" s="186" t="s">
        <v>3673</v>
      </c>
      <c r="G1383" s="185">
        <v>1</v>
      </c>
      <c r="H1383" s="185">
        <v>2</v>
      </c>
    </row>
    <row r="1384" spans="1:14">
      <c r="A1384" s="186" t="s">
        <v>43</v>
      </c>
      <c r="B1384" s="186" t="s">
        <v>23</v>
      </c>
      <c r="C1384" s="186" t="s">
        <v>8604</v>
      </c>
      <c r="D1384" s="186" t="s">
        <v>8605</v>
      </c>
      <c r="E1384" s="186" t="s">
        <v>3675</v>
      </c>
      <c r="F1384" s="186" t="s">
        <v>3673</v>
      </c>
      <c r="H1384" s="185" t="s">
        <v>3708</v>
      </c>
      <c r="I1384" s="185">
        <v>5</v>
      </c>
      <c r="J1384" s="185" t="s">
        <v>3701</v>
      </c>
    </row>
    <row r="1385" spans="1:14">
      <c r="A1385" s="186" t="s">
        <v>43</v>
      </c>
      <c r="B1385" s="186" t="s">
        <v>23</v>
      </c>
      <c r="C1385" s="186" t="s">
        <v>8739</v>
      </c>
      <c r="D1385" s="186" t="s">
        <v>3677</v>
      </c>
      <c r="E1385" s="186" t="s">
        <v>3678</v>
      </c>
      <c r="F1385" s="186" t="s">
        <v>3673</v>
      </c>
      <c r="L1385" s="185">
        <v>5</v>
      </c>
    </row>
    <row r="1386" spans="1:14">
      <c r="A1386" s="186" t="s">
        <v>43</v>
      </c>
      <c r="B1386" s="186" t="s">
        <v>23</v>
      </c>
      <c r="C1386" s="186" t="s">
        <v>9674</v>
      </c>
      <c r="D1386" s="186" t="s">
        <v>8519</v>
      </c>
      <c r="E1386" s="186" t="s">
        <v>3675</v>
      </c>
      <c r="F1386" s="186" t="s">
        <v>3673</v>
      </c>
      <c r="H1386" s="185">
        <v>4</v>
      </c>
      <c r="L1386" s="185">
        <v>3</v>
      </c>
      <c r="N1386" s="185">
        <v>4</v>
      </c>
    </row>
    <row r="1387" spans="1:14">
      <c r="A1387" s="186" t="s">
        <v>43</v>
      </c>
      <c r="B1387" s="186" t="s">
        <v>23</v>
      </c>
      <c r="C1387" s="186" t="s">
        <v>9677</v>
      </c>
      <c r="D1387" s="186" t="s">
        <v>9678</v>
      </c>
      <c r="E1387" s="186" t="s">
        <v>3675</v>
      </c>
      <c r="F1387" s="186" t="s">
        <v>3673</v>
      </c>
      <c r="I1387" s="185">
        <v>3</v>
      </c>
      <c r="J1387" s="185">
        <v>3</v>
      </c>
      <c r="K1387" s="185">
        <v>4</v>
      </c>
    </row>
    <row r="1388" spans="1:14">
      <c r="A1388" s="186" t="s">
        <v>43</v>
      </c>
      <c r="B1388" s="186" t="s">
        <v>23</v>
      </c>
      <c r="C1388" s="186" t="s">
        <v>9679</v>
      </c>
      <c r="D1388" s="186" t="s">
        <v>9680</v>
      </c>
      <c r="E1388" s="186" t="s">
        <v>3678</v>
      </c>
      <c r="F1388" s="186" t="s">
        <v>3673</v>
      </c>
      <c r="L1388" s="185">
        <v>4</v>
      </c>
      <c r="N1388" s="185">
        <v>4</v>
      </c>
    </row>
    <row r="1389" spans="1:14">
      <c r="A1389" s="186" t="s">
        <v>43</v>
      </c>
      <c r="B1389" s="186" t="s">
        <v>23</v>
      </c>
      <c r="C1389" s="186" t="s">
        <v>11364</v>
      </c>
      <c r="D1389" s="186" t="s">
        <v>8569</v>
      </c>
      <c r="E1389" s="186" t="s">
        <v>3674</v>
      </c>
      <c r="F1389" s="186" t="s">
        <v>77</v>
      </c>
    </row>
    <row r="1390" spans="1:14">
      <c r="A1390" s="186" t="s">
        <v>43</v>
      </c>
      <c r="B1390" s="186" t="s">
        <v>23</v>
      </c>
      <c r="C1390" s="186" t="s">
        <v>9681</v>
      </c>
      <c r="D1390" s="186" t="s">
        <v>9541</v>
      </c>
      <c r="E1390" s="186" t="s">
        <v>3675</v>
      </c>
      <c r="F1390" s="186" t="s">
        <v>77</v>
      </c>
    </row>
    <row r="1391" spans="1:14">
      <c r="A1391" s="186" t="s">
        <v>43</v>
      </c>
      <c r="B1391" s="186" t="s">
        <v>23</v>
      </c>
      <c r="C1391" s="186" t="s">
        <v>11365</v>
      </c>
      <c r="D1391" s="186" t="s">
        <v>9265</v>
      </c>
      <c r="E1391" s="186" t="s">
        <v>3674</v>
      </c>
      <c r="F1391" s="186" t="s">
        <v>77</v>
      </c>
    </row>
    <row r="1392" spans="1:14">
      <c r="A1392" s="186" t="s">
        <v>43</v>
      </c>
      <c r="B1392" s="186" t="s">
        <v>23</v>
      </c>
      <c r="C1392" s="186" t="s">
        <v>9682</v>
      </c>
      <c r="D1392" s="186" t="s">
        <v>9683</v>
      </c>
      <c r="E1392" s="186" t="s">
        <v>3675</v>
      </c>
      <c r="F1392" s="186" t="s">
        <v>77</v>
      </c>
    </row>
    <row r="1393" spans="1:6">
      <c r="A1393" s="186" t="s">
        <v>43</v>
      </c>
      <c r="B1393" s="186" t="s">
        <v>23</v>
      </c>
      <c r="C1393" s="186" t="s">
        <v>9685</v>
      </c>
      <c r="D1393" s="186" t="s">
        <v>8517</v>
      </c>
      <c r="E1393" s="186" t="s">
        <v>3678</v>
      </c>
      <c r="F1393" s="186" t="s">
        <v>77</v>
      </c>
    </row>
    <row r="1394" spans="1:6">
      <c r="A1394" s="186" t="s">
        <v>43</v>
      </c>
      <c r="B1394" s="186" t="s">
        <v>23</v>
      </c>
      <c r="C1394" s="186" t="s">
        <v>9061</v>
      </c>
      <c r="D1394" s="186" t="s">
        <v>8609</v>
      </c>
      <c r="E1394" s="186" t="s">
        <v>3675</v>
      </c>
      <c r="F1394" s="186" t="s">
        <v>77</v>
      </c>
    </row>
    <row r="1395" spans="1:6">
      <c r="A1395" s="186" t="s">
        <v>43</v>
      </c>
      <c r="B1395" s="186" t="s">
        <v>23</v>
      </c>
      <c r="C1395" s="186" t="s">
        <v>9686</v>
      </c>
      <c r="D1395" s="186" t="s">
        <v>9651</v>
      </c>
      <c r="E1395" s="186" t="s">
        <v>3678</v>
      </c>
      <c r="F1395" s="186" t="s">
        <v>77</v>
      </c>
    </row>
    <row r="1396" spans="1:6">
      <c r="A1396" s="186" t="s">
        <v>43</v>
      </c>
      <c r="B1396" s="186" t="s">
        <v>23</v>
      </c>
      <c r="C1396" s="186" t="s">
        <v>9156</v>
      </c>
      <c r="D1396" s="186" t="s">
        <v>8715</v>
      </c>
      <c r="E1396" s="186" t="s">
        <v>3674</v>
      </c>
      <c r="F1396" s="186" t="s">
        <v>77</v>
      </c>
    </row>
    <row r="1397" spans="1:6">
      <c r="A1397" s="186" t="s">
        <v>43</v>
      </c>
      <c r="B1397" s="186" t="s">
        <v>23</v>
      </c>
      <c r="C1397" s="186" t="s">
        <v>8679</v>
      </c>
      <c r="D1397" s="186" t="s">
        <v>8680</v>
      </c>
      <c r="E1397" s="186" t="s">
        <v>3675</v>
      </c>
      <c r="F1397" s="186" t="s">
        <v>77</v>
      </c>
    </row>
    <row r="1398" spans="1:6">
      <c r="A1398" s="186" t="s">
        <v>43</v>
      </c>
      <c r="B1398" s="186" t="s">
        <v>23</v>
      </c>
      <c r="C1398" s="186" t="s">
        <v>8621</v>
      </c>
      <c r="D1398" s="186" t="s">
        <v>9326</v>
      </c>
      <c r="E1398" s="186" t="s">
        <v>3675</v>
      </c>
      <c r="F1398" s="186" t="s">
        <v>77</v>
      </c>
    </row>
    <row r="1399" spans="1:6">
      <c r="A1399" s="186" t="s">
        <v>43</v>
      </c>
      <c r="B1399" s="186" t="s">
        <v>23</v>
      </c>
      <c r="C1399" s="186" t="s">
        <v>8622</v>
      </c>
      <c r="D1399" s="186" t="s">
        <v>9082</v>
      </c>
      <c r="E1399" s="186" t="s">
        <v>3674</v>
      </c>
      <c r="F1399" s="186" t="s">
        <v>77</v>
      </c>
    </row>
    <row r="1400" spans="1:6">
      <c r="A1400" s="186" t="s">
        <v>43</v>
      </c>
      <c r="B1400" s="186" t="s">
        <v>23</v>
      </c>
      <c r="C1400" s="186" t="s">
        <v>9687</v>
      </c>
      <c r="D1400" s="186" t="s">
        <v>8680</v>
      </c>
      <c r="E1400" s="186" t="s">
        <v>3674</v>
      </c>
      <c r="F1400" s="186" t="s">
        <v>77</v>
      </c>
    </row>
    <row r="1401" spans="1:6">
      <c r="A1401" s="186" t="s">
        <v>43</v>
      </c>
      <c r="B1401" s="186" t="s">
        <v>23</v>
      </c>
      <c r="C1401" s="186" t="s">
        <v>9688</v>
      </c>
      <c r="D1401" s="186" t="s">
        <v>3727</v>
      </c>
      <c r="E1401" s="186" t="s">
        <v>3675</v>
      </c>
      <c r="F1401" s="186" t="s">
        <v>77</v>
      </c>
    </row>
    <row r="1402" spans="1:6">
      <c r="A1402" s="186" t="s">
        <v>43</v>
      </c>
      <c r="B1402" s="186" t="s">
        <v>23</v>
      </c>
      <c r="C1402" s="186" t="s">
        <v>9689</v>
      </c>
      <c r="D1402" s="186" t="s">
        <v>3756</v>
      </c>
      <c r="E1402" s="186" t="s">
        <v>3675</v>
      </c>
      <c r="F1402" s="186" t="s">
        <v>77</v>
      </c>
    </row>
    <row r="1403" spans="1:6">
      <c r="A1403" s="186" t="s">
        <v>43</v>
      </c>
      <c r="B1403" s="186" t="s">
        <v>23</v>
      </c>
      <c r="C1403" s="186" t="s">
        <v>9690</v>
      </c>
      <c r="D1403" s="186" t="s">
        <v>8642</v>
      </c>
      <c r="E1403" s="186" t="s">
        <v>3674</v>
      </c>
      <c r="F1403" s="186" t="s">
        <v>77</v>
      </c>
    </row>
    <row r="1404" spans="1:6">
      <c r="A1404" s="186" t="s">
        <v>43</v>
      </c>
      <c r="B1404" s="186" t="s">
        <v>23</v>
      </c>
      <c r="C1404" s="186" t="s">
        <v>9691</v>
      </c>
      <c r="D1404" s="186" t="s">
        <v>3698</v>
      </c>
      <c r="E1404" s="186" t="s">
        <v>3674</v>
      </c>
      <c r="F1404" s="186" t="s">
        <v>77</v>
      </c>
    </row>
    <row r="1405" spans="1:6">
      <c r="A1405" s="186" t="s">
        <v>43</v>
      </c>
      <c r="B1405" s="186" t="s">
        <v>23</v>
      </c>
      <c r="C1405" s="186" t="s">
        <v>8632</v>
      </c>
      <c r="D1405" s="186" t="s">
        <v>11366</v>
      </c>
      <c r="E1405" s="186" t="s">
        <v>3675</v>
      </c>
      <c r="F1405" s="186" t="s">
        <v>77</v>
      </c>
    </row>
    <row r="1406" spans="1:6">
      <c r="A1406" s="186" t="s">
        <v>43</v>
      </c>
      <c r="B1406" s="186" t="s">
        <v>23</v>
      </c>
      <c r="C1406" s="186" t="s">
        <v>9692</v>
      </c>
      <c r="D1406" s="186" t="s">
        <v>8772</v>
      </c>
      <c r="E1406" s="186" t="s">
        <v>3678</v>
      </c>
      <c r="F1406" s="186" t="s">
        <v>77</v>
      </c>
    </row>
    <row r="1407" spans="1:6">
      <c r="A1407" s="186" t="s">
        <v>43</v>
      </c>
      <c r="B1407" s="186" t="s">
        <v>23</v>
      </c>
      <c r="C1407" s="186" t="s">
        <v>3714</v>
      </c>
      <c r="D1407" s="186" t="s">
        <v>8822</v>
      </c>
      <c r="E1407" s="186" t="s">
        <v>3675</v>
      </c>
      <c r="F1407" s="186" t="s">
        <v>77</v>
      </c>
    </row>
    <row r="1408" spans="1:6">
      <c r="A1408" s="186" t="s">
        <v>43</v>
      </c>
      <c r="B1408" s="186" t="s">
        <v>23</v>
      </c>
      <c r="C1408" s="186" t="s">
        <v>11367</v>
      </c>
      <c r="D1408" s="186" t="s">
        <v>9379</v>
      </c>
      <c r="E1408" s="186" t="s">
        <v>3674</v>
      </c>
      <c r="F1408" s="186" t="s">
        <v>77</v>
      </c>
    </row>
    <row r="1409" spans="1:14">
      <c r="A1409" s="186" t="s">
        <v>43</v>
      </c>
      <c r="B1409" s="186" t="s">
        <v>23</v>
      </c>
      <c r="C1409" s="186" t="s">
        <v>9693</v>
      </c>
      <c r="D1409" s="186" t="s">
        <v>3677</v>
      </c>
      <c r="E1409" s="186" t="s">
        <v>3675</v>
      </c>
      <c r="F1409" s="186" t="s">
        <v>77</v>
      </c>
    </row>
    <row r="1410" spans="1:14">
      <c r="A1410" s="186" t="s">
        <v>43</v>
      </c>
      <c r="B1410" s="186" t="s">
        <v>23</v>
      </c>
      <c r="C1410" s="186" t="s">
        <v>9694</v>
      </c>
      <c r="D1410" s="186" t="s">
        <v>9132</v>
      </c>
      <c r="E1410" s="186" t="s">
        <v>3675</v>
      </c>
      <c r="F1410" s="186" t="s">
        <v>77</v>
      </c>
    </row>
    <row r="1411" spans="1:14">
      <c r="A1411" s="186" t="s">
        <v>43</v>
      </c>
      <c r="B1411" s="186" t="s">
        <v>23</v>
      </c>
      <c r="C1411" s="186" t="s">
        <v>9346</v>
      </c>
      <c r="D1411" s="186" t="s">
        <v>8575</v>
      </c>
      <c r="E1411" s="186" t="s">
        <v>3675</v>
      </c>
      <c r="F1411" s="186" t="s">
        <v>77</v>
      </c>
    </row>
    <row r="1412" spans="1:14">
      <c r="A1412" s="186" t="s">
        <v>43</v>
      </c>
      <c r="B1412" s="186" t="s">
        <v>23</v>
      </c>
      <c r="C1412" s="186" t="s">
        <v>9226</v>
      </c>
      <c r="D1412" s="186" t="s">
        <v>3703</v>
      </c>
      <c r="E1412" s="186" t="s">
        <v>3674</v>
      </c>
      <c r="F1412" s="186" t="s">
        <v>77</v>
      </c>
    </row>
    <row r="1413" spans="1:14">
      <c r="A1413" s="186" t="s">
        <v>43</v>
      </c>
      <c r="B1413" s="186" t="s">
        <v>23</v>
      </c>
      <c r="C1413" s="186" t="s">
        <v>9443</v>
      </c>
      <c r="D1413" s="186" t="s">
        <v>3761</v>
      </c>
      <c r="E1413" s="186" t="s">
        <v>3675</v>
      </c>
      <c r="F1413" s="186" t="s">
        <v>77</v>
      </c>
    </row>
    <row r="1414" spans="1:14">
      <c r="A1414" s="186" t="s">
        <v>43</v>
      </c>
      <c r="B1414" s="186" t="s">
        <v>3781</v>
      </c>
      <c r="C1414" s="186" t="s">
        <v>9192</v>
      </c>
      <c r="D1414" s="186" t="s">
        <v>8586</v>
      </c>
      <c r="E1414" s="186" t="s">
        <v>3674</v>
      </c>
      <c r="F1414" s="186" t="s">
        <v>3673</v>
      </c>
      <c r="L1414" s="185">
        <v>2</v>
      </c>
      <c r="M1414" s="185">
        <v>3</v>
      </c>
    </row>
    <row r="1415" spans="1:14">
      <c r="A1415" s="186" t="s">
        <v>43</v>
      </c>
      <c r="B1415" s="186" t="s">
        <v>3781</v>
      </c>
      <c r="C1415" s="186" t="s">
        <v>9695</v>
      </c>
      <c r="D1415" s="186" t="s">
        <v>9427</v>
      </c>
      <c r="E1415" s="186" t="s">
        <v>3675</v>
      </c>
      <c r="F1415" s="186" t="s">
        <v>3673</v>
      </c>
      <c r="I1415" s="185" t="s">
        <v>3680</v>
      </c>
      <c r="J1415" s="185">
        <v>3</v>
      </c>
      <c r="K1415" s="185">
        <v>3</v>
      </c>
      <c r="M1415" s="185">
        <v>5</v>
      </c>
    </row>
    <row r="1416" spans="1:14">
      <c r="A1416" s="186" t="s">
        <v>43</v>
      </c>
      <c r="B1416" s="186" t="s">
        <v>3781</v>
      </c>
      <c r="C1416" s="186" t="s">
        <v>9696</v>
      </c>
      <c r="D1416" s="186" t="s">
        <v>3682</v>
      </c>
      <c r="E1416" s="186" t="s">
        <v>3675</v>
      </c>
      <c r="F1416" s="186" t="s">
        <v>3673</v>
      </c>
      <c r="L1416" s="185">
        <v>3</v>
      </c>
      <c r="N1416" s="185">
        <v>3</v>
      </c>
    </row>
    <row r="1417" spans="1:14">
      <c r="A1417" s="186" t="s">
        <v>43</v>
      </c>
      <c r="B1417" s="186" t="s">
        <v>3781</v>
      </c>
      <c r="C1417" s="186" t="s">
        <v>9697</v>
      </c>
      <c r="D1417" s="186" t="s">
        <v>3686</v>
      </c>
      <c r="E1417" s="186" t="s">
        <v>3678</v>
      </c>
      <c r="F1417" s="186" t="s">
        <v>3673</v>
      </c>
      <c r="L1417" s="185">
        <v>3</v>
      </c>
      <c r="M1417" s="185">
        <v>3</v>
      </c>
      <c r="N1417" s="185">
        <v>3</v>
      </c>
    </row>
    <row r="1418" spans="1:14">
      <c r="A1418" s="186" t="s">
        <v>43</v>
      </c>
      <c r="B1418" s="186" t="s">
        <v>3781</v>
      </c>
      <c r="C1418" s="186" t="s">
        <v>9698</v>
      </c>
      <c r="D1418" s="186" t="s">
        <v>9699</v>
      </c>
      <c r="E1418" s="186" t="s">
        <v>3675</v>
      </c>
      <c r="F1418" s="186" t="s">
        <v>3673</v>
      </c>
      <c r="M1418" s="185" t="s">
        <v>3701</v>
      </c>
      <c r="N1418" s="185">
        <v>3</v>
      </c>
    </row>
    <row r="1419" spans="1:14">
      <c r="A1419" s="186" t="s">
        <v>43</v>
      </c>
      <c r="B1419" s="186" t="s">
        <v>3781</v>
      </c>
      <c r="C1419" s="186" t="s">
        <v>8623</v>
      </c>
      <c r="D1419" s="186" t="s">
        <v>9700</v>
      </c>
      <c r="E1419" s="186" t="s">
        <v>3675</v>
      </c>
      <c r="F1419" s="186" t="s">
        <v>3673</v>
      </c>
      <c r="H1419" s="185">
        <v>4</v>
      </c>
      <c r="I1419" s="185">
        <v>4</v>
      </c>
      <c r="L1419" s="185">
        <v>4</v>
      </c>
    </row>
    <row r="1420" spans="1:14">
      <c r="A1420" s="186" t="s">
        <v>43</v>
      </c>
      <c r="B1420" s="186" t="s">
        <v>3781</v>
      </c>
      <c r="C1420" s="186" t="s">
        <v>11368</v>
      </c>
      <c r="D1420" s="186" t="s">
        <v>11101</v>
      </c>
      <c r="E1420" s="186" t="s">
        <v>3675</v>
      </c>
      <c r="F1420" s="186" t="s">
        <v>3673</v>
      </c>
      <c r="G1420" s="185">
        <v>3</v>
      </c>
      <c r="H1420" s="185">
        <v>4</v>
      </c>
      <c r="J1420" s="185">
        <v>5</v>
      </c>
    </row>
    <row r="1421" spans="1:14">
      <c r="A1421" s="186" t="s">
        <v>43</v>
      </c>
      <c r="B1421" s="186" t="s">
        <v>3781</v>
      </c>
      <c r="C1421" s="186" t="s">
        <v>9199</v>
      </c>
      <c r="D1421" s="186" t="s">
        <v>8552</v>
      </c>
      <c r="E1421" s="186" t="s">
        <v>3674</v>
      </c>
      <c r="F1421" s="186" t="s">
        <v>3673</v>
      </c>
      <c r="G1421" s="185">
        <v>4</v>
      </c>
    </row>
    <row r="1422" spans="1:14">
      <c r="A1422" s="186" t="s">
        <v>43</v>
      </c>
      <c r="B1422" s="186" t="s">
        <v>3781</v>
      </c>
      <c r="C1422" s="186" t="s">
        <v>9702</v>
      </c>
      <c r="D1422" s="186" t="s">
        <v>8533</v>
      </c>
      <c r="E1422" s="186" t="s">
        <v>3675</v>
      </c>
      <c r="F1422" s="186" t="s">
        <v>3673</v>
      </c>
      <c r="J1422" s="185">
        <v>1</v>
      </c>
    </row>
    <row r="1423" spans="1:14">
      <c r="A1423" s="186" t="s">
        <v>43</v>
      </c>
      <c r="B1423" s="186" t="s">
        <v>3781</v>
      </c>
      <c r="C1423" s="186" t="s">
        <v>9383</v>
      </c>
      <c r="D1423" s="186" t="s">
        <v>3727</v>
      </c>
      <c r="E1423" s="186" t="s">
        <v>3675</v>
      </c>
      <c r="F1423" s="186" t="s">
        <v>3673</v>
      </c>
      <c r="H1423" s="185">
        <v>4</v>
      </c>
      <c r="I1423" s="185">
        <v>5</v>
      </c>
      <c r="J1423" s="185" t="s">
        <v>3774</v>
      </c>
    </row>
    <row r="1424" spans="1:14">
      <c r="A1424" s="186" t="s">
        <v>43</v>
      </c>
      <c r="B1424" s="186" t="s">
        <v>3781</v>
      </c>
      <c r="C1424" s="186" t="s">
        <v>9383</v>
      </c>
      <c r="D1424" s="186" t="s">
        <v>3687</v>
      </c>
      <c r="E1424" s="186" t="s">
        <v>3674</v>
      </c>
      <c r="F1424" s="186" t="s">
        <v>3673</v>
      </c>
      <c r="J1424" s="185">
        <v>3</v>
      </c>
    </row>
    <row r="1425" spans="1:14">
      <c r="A1425" s="186" t="s">
        <v>43</v>
      </c>
      <c r="B1425" s="186" t="s">
        <v>3781</v>
      </c>
      <c r="C1425" s="186" t="s">
        <v>9524</v>
      </c>
      <c r="D1425" s="186" t="s">
        <v>8761</v>
      </c>
      <c r="E1425" s="186" t="s">
        <v>3678</v>
      </c>
      <c r="F1425" s="186" t="s">
        <v>3673</v>
      </c>
      <c r="L1425" s="185">
        <v>2</v>
      </c>
      <c r="M1425" s="185">
        <v>2</v>
      </c>
      <c r="N1425" s="185">
        <v>2</v>
      </c>
    </row>
    <row r="1426" spans="1:14">
      <c r="A1426" s="186" t="s">
        <v>43</v>
      </c>
      <c r="B1426" s="186" t="s">
        <v>3781</v>
      </c>
      <c r="C1426" s="186" t="s">
        <v>8663</v>
      </c>
      <c r="D1426" s="186" t="s">
        <v>9149</v>
      </c>
      <c r="E1426" s="186" t="s">
        <v>3678</v>
      </c>
      <c r="F1426" s="186" t="s">
        <v>3673</v>
      </c>
      <c r="I1426" s="185">
        <v>3</v>
      </c>
      <c r="J1426" s="185">
        <v>3</v>
      </c>
    </row>
    <row r="1427" spans="1:14">
      <c r="A1427" s="186" t="s">
        <v>43</v>
      </c>
      <c r="B1427" s="186" t="s">
        <v>3781</v>
      </c>
      <c r="C1427" s="186" t="s">
        <v>9012</v>
      </c>
      <c r="D1427" s="186" t="s">
        <v>3699</v>
      </c>
      <c r="E1427" s="186" t="s">
        <v>3675</v>
      </c>
      <c r="F1427" s="186" t="s">
        <v>3673</v>
      </c>
      <c r="G1427" s="185">
        <v>2</v>
      </c>
    </row>
    <row r="1428" spans="1:14">
      <c r="A1428" s="186" t="s">
        <v>43</v>
      </c>
      <c r="B1428" s="186" t="s">
        <v>3781</v>
      </c>
      <c r="C1428" s="186" t="s">
        <v>3757</v>
      </c>
      <c r="D1428" s="186" t="s">
        <v>11369</v>
      </c>
      <c r="E1428" s="186" t="s">
        <v>3678</v>
      </c>
      <c r="F1428" s="186" t="s">
        <v>3673</v>
      </c>
      <c r="L1428" s="185">
        <v>4</v>
      </c>
      <c r="N1428" s="185">
        <v>4</v>
      </c>
    </row>
    <row r="1429" spans="1:14">
      <c r="A1429" s="186" t="s">
        <v>43</v>
      </c>
      <c r="B1429" s="186" t="s">
        <v>3781</v>
      </c>
      <c r="C1429" s="186" t="s">
        <v>8666</v>
      </c>
      <c r="D1429" s="186" t="s">
        <v>8687</v>
      </c>
      <c r="E1429" s="186" t="s">
        <v>3675</v>
      </c>
      <c r="F1429" s="186" t="s">
        <v>3673</v>
      </c>
      <c r="L1429" s="185">
        <v>3</v>
      </c>
    </row>
    <row r="1430" spans="1:14">
      <c r="A1430" s="186" t="s">
        <v>43</v>
      </c>
      <c r="B1430" s="186" t="s">
        <v>3781</v>
      </c>
      <c r="C1430" s="186" t="s">
        <v>9703</v>
      </c>
      <c r="D1430" s="186" t="s">
        <v>8575</v>
      </c>
      <c r="E1430" s="186" t="s">
        <v>3675</v>
      </c>
      <c r="F1430" s="186" t="s">
        <v>3673</v>
      </c>
      <c r="L1430" s="185">
        <v>2</v>
      </c>
      <c r="M1430" s="185">
        <v>2</v>
      </c>
    </row>
    <row r="1431" spans="1:14">
      <c r="A1431" s="186" t="s">
        <v>43</v>
      </c>
      <c r="B1431" s="186" t="s">
        <v>3781</v>
      </c>
      <c r="C1431" s="186" t="s">
        <v>8637</v>
      </c>
      <c r="D1431" s="186" t="s">
        <v>8695</v>
      </c>
      <c r="E1431" s="186" t="s">
        <v>3675</v>
      </c>
      <c r="F1431" s="186" t="s">
        <v>3673</v>
      </c>
      <c r="M1431" s="185">
        <v>1</v>
      </c>
    </row>
    <row r="1432" spans="1:14">
      <c r="A1432" s="186" t="s">
        <v>43</v>
      </c>
      <c r="B1432" s="186" t="s">
        <v>3781</v>
      </c>
      <c r="C1432" s="186" t="s">
        <v>9348</v>
      </c>
      <c r="D1432" s="186" t="s">
        <v>9704</v>
      </c>
      <c r="E1432" s="186" t="s">
        <v>3675</v>
      </c>
      <c r="F1432" s="186" t="s">
        <v>3673</v>
      </c>
      <c r="K1432" s="185">
        <v>2</v>
      </c>
    </row>
    <row r="1433" spans="1:14">
      <c r="A1433" s="186" t="s">
        <v>43</v>
      </c>
      <c r="B1433" s="186" t="s">
        <v>3781</v>
      </c>
      <c r="C1433" s="186" t="s">
        <v>9705</v>
      </c>
      <c r="D1433" s="186" t="s">
        <v>3687</v>
      </c>
      <c r="E1433" s="186" t="s">
        <v>3675</v>
      </c>
      <c r="F1433" s="186" t="s">
        <v>3673</v>
      </c>
      <c r="G1433" s="185">
        <v>3</v>
      </c>
    </row>
    <row r="1434" spans="1:14">
      <c r="A1434" s="186" t="s">
        <v>43</v>
      </c>
      <c r="B1434" s="186" t="s">
        <v>3781</v>
      </c>
      <c r="C1434" s="186" t="s">
        <v>9706</v>
      </c>
      <c r="D1434" s="186" t="s">
        <v>3679</v>
      </c>
      <c r="E1434" s="186" t="s">
        <v>3675</v>
      </c>
      <c r="F1434" s="186" t="s">
        <v>3673</v>
      </c>
      <c r="H1434" s="185">
        <v>3</v>
      </c>
    </row>
    <row r="1435" spans="1:14">
      <c r="A1435" s="186" t="s">
        <v>43</v>
      </c>
      <c r="B1435" s="186" t="s">
        <v>3781</v>
      </c>
      <c r="C1435" s="186" t="s">
        <v>9272</v>
      </c>
      <c r="D1435" s="186" t="s">
        <v>8519</v>
      </c>
      <c r="E1435" s="186" t="s">
        <v>3674</v>
      </c>
      <c r="F1435" s="186" t="s">
        <v>77</v>
      </c>
    </row>
    <row r="1436" spans="1:14">
      <c r="A1436" s="186" t="s">
        <v>43</v>
      </c>
      <c r="B1436" s="186" t="s">
        <v>3781</v>
      </c>
      <c r="C1436" s="186" t="s">
        <v>9180</v>
      </c>
      <c r="D1436" s="186" t="s">
        <v>3740</v>
      </c>
      <c r="E1436" s="186" t="s">
        <v>3674</v>
      </c>
      <c r="F1436" s="186" t="s">
        <v>77</v>
      </c>
    </row>
    <row r="1437" spans="1:14">
      <c r="A1437" s="186" t="s">
        <v>43</v>
      </c>
      <c r="B1437" s="186" t="s">
        <v>3781</v>
      </c>
      <c r="C1437" s="186" t="s">
        <v>8748</v>
      </c>
      <c r="D1437" s="186" t="s">
        <v>8510</v>
      </c>
      <c r="E1437" s="186" t="s">
        <v>3675</v>
      </c>
      <c r="F1437" s="186" t="s">
        <v>77</v>
      </c>
    </row>
    <row r="1438" spans="1:14">
      <c r="A1438" s="186" t="s">
        <v>43</v>
      </c>
      <c r="B1438" s="186" t="s">
        <v>3781</v>
      </c>
      <c r="C1438" s="186" t="s">
        <v>9635</v>
      </c>
      <c r="D1438" s="186" t="s">
        <v>8572</v>
      </c>
      <c r="E1438" s="186" t="s">
        <v>3674</v>
      </c>
      <c r="F1438" s="186" t="s">
        <v>77</v>
      </c>
    </row>
    <row r="1439" spans="1:14">
      <c r="A1439" s="186" t="s">
        <v>43</v>
      </c>
      <c r="B1439" s="186" t="s">
        <v>3781</v>
      </c>
      <c r="C1439" s="186" t="s">
        <v>11370</v>
      </c>
      <c r="D1439" s="186" t="s">
        <v>3728</v>
      </c>
      <c r="E1439" s="186" t="s">
        <v>3675</v>
      </c>
      <c r="F1439" s="186" t="s">
        <v>77</v>
      </c>
    </row>
    <row r="1440" spans="1:14">
      <c r="A1440" s="186" t="s">
        <v>43</v>
      </c>
      <c r="B1440" s="186" t="s">
        <v>3781</v>
      </c>
      <c r="C1440" s="186" t="s">
        <v>9707</v>
      </c>
      <c r="D1440" s="186" t="s">
        <v>9631</v>
      </c>
      <c r="E1440" s="186" t="s">
        <v>3675</v>
      </c>
      <c r="F1440" s="186" t="s">
        <v>77</v>
      </c>
    </row>
    <row r="1441" spans="1:6">
      <c r="A1441" s="186" t="s">
        <v>43</v>
      </c>
      <c r="B1441" s="186" t="s">
        <v>3781</v>
      </c>
      <c r="C1441" s="186" t="s">
        <v>9708</v>
      </c>
      <c r="D1441" s="186" t="s">
        <v>9709</v>
      </c>
      <c r="E1441" s="186" t="s">
        <v>3674</v>
      </c>
      <c r="F1441" s="186" t="s">
        <v>77</v>
      </c>
    </row>
    <row r="1442" spans="1:6">
      <c r="A1442" s="186" t="s">
        <v>43</v>
      </c>
      <c r="B1442" s="186" t="s">
        <v>3781</v>
      </c>
      <c r="C1442" s="186" t="s">
        <v>9711</v>
      </c>
      <c r="D1442" s="186" t="s">
        <v>8727</v>
      </c>
      <c r="E1442" s="186" t="s">
        <v>3674</v>
      </c>
      <c r="F1442" s="186" t="s">
        <v>77</v>
      </c>
    </row>
    <row r="1443" spans="1:6">
      <c r="A1443" s="186" t="s">
        <v>43</v>
      </c>
      <c r="B1443" s="186" t="s">
        <v>3781</v>
      </c>
      <c r="C1443" s="186" t="s">
        <v>9712</v>
      </c>
      <c r="D1443" s="186" t="s">
        <v>3687</v>
      </c>
      <c r="E1443" s="186" t="s">
        <v>3675</v>
      </c>
      <c r="F1443" s="186" t="s">
        <v>77</v>
      </c>
    </row>
    <row r="1444" spans="1:6">
      <c r="A1444" s="186" t="s">
        <v>43</v>
      </c>
      <c r="B1444" s="186" t="s">
        <v>3781</v>
      </c>
      <c r="C1444" s="186" t="s">
        <v>11371</v>
      </c>
      <c r="D1444" s="186" t="s">
        <v>3717</v>
      </c>
      <c r="E1444" s="186" t="s">
        <v>3675</v>
      </c>
      <c r="F1444" s="186" t="s">
        <v>77</v>
      </c>
    </row>
    <row r="1445" spans="1:6">
      <c r="A1445" s="186" t="s">
        <v>43</v>
      </c>
      <c r="B1445" s="186" t="s">
        <v>3781</v>
      </c>
      <c r="C1445" s="186" t="s">
        <v>8870</v>
      </c>
      <c r="D1445" s="186" t="s">
        <v>8871</v>
      </c>
      <c r="E1445" s="186" t="s">
        <v>3674</v>
      </c>
      <c r="F1445" s="186" t="s">
        <v>77</v>
      </c>
    </row>
    <row r="1446" spans="1:6">
      <c r="A1446" s="186" t="s">
        <v>43</v>
      </c>
      <c r="B1446" s="186" t="s">
        <v>3781</v>
      </c>
      <c r="C1446" s="186" t="s">
        <v>8679</v>
      </c>
      <c r="D1446" s="186" t="s">
        <v>3726</v>
      </c>
      <c r="E1446" s="186" t="s">
        <v>3675</v>
      </c>
      <c r="F1446" s="186" t="s">
        <v>77</v>
      </c>
    </row>
    <row r="1447" spans="1:6">
      <c r="A1447" s="186" t="s">
        <v>43</v>
      </c>
      <c r="B1447" s="186" t="s">
        <v>3781</v>
      </c>
      <c r="C1447" s="186" t="s">
        <v>1115</v>
      </c>
      <c r="D1447" s="186" t="s">
        <v>8725</v>
      </c>
      <c r="E1447" s="186" t="s">
        <v>3678</v>
      </c>
      <c r="F1447" s="186" t="s">
        <v>77</v>
      </c>
    </row>
    <row r="1448" spans="1:6">
      <c r="A1448" s="186" t="s">
        <v>43</v>
      </c>
      <c r="B1448" s="186" t="s">
        <v>3781</v>
      </c>
      <c r="C1448" s="186" t="s">
        <v>11372</v>
      </c>
      <c r="D1448" s="186" t="s">
        <v>8624</v>
      </c>
      <c r="E1448" s="186" t="s">
        <v>3674</v>
      </c>
      <c r="F1448" s="186" t="s">
        <v>77</v>
      </c>
    </row>
    <row r="1449" spans="1:6">
      <c r="A1449" s="186" t="s">
        <v>43</v>
      </c>
      <c r="B1449" s="186" t="s">
        <v>3781</v>
      </c>
      <c r="C1449" s="186" t="s">
        <v>8735</v>
      </c>
      <c r="D1449" s="186" t="s">
        <v>8788</v>
      </c>
      <c r="E1449" s="186" t="s">
        <v>3675</v>
      </c>
      <c r="F1449" s="186" t="s">
        <v>77</v>
      </c>
    </row>
    <row r="1450" spans="1:6">
      <c r="A1450" s="186" t="s">
        <v>43</v>
      </c>
      <c r="B1450" s="186" t="s">
        <v>3781</v>
      </c>
      <c r="C1450" s="186" t="s">
        <v>9522</v>
      </c>
      <c r="D1450" s="186" t="s">
        <v>9008</v>
      </c>
      <c r="E1450" s="186" t="s">
        <v>3678</v>
      </c>
      <c r="F1450" s="186" t="s">
        <v>77</v>
      </c>
    </row>
    <row r="1451" spans="1:6">
      <c r="A1451" s="186" t="s">
        <v>43</v>
      </c>
      <c r="B1451" s="186" t="s">
        <v>3781</v>
      </c>
      <c r="C1451" s="186" t="s">
        <v>9713</v>
      </c>
      <c r="D1451" s="186" t="s">
        <v>8566</v>
      </c>
      <c r="E1451" s="186" t="s">
        <v>3675</v>
      </c>
      <c r="F1451" s="186" t="s">
        <v>77</v>
      </c>
    </row>
    <row r="1452" spans="1:6">
      <c r="A1452" s="186" t="s">
        <v>43</v>
      </c>
      <c r="B1452" s="186" t="s">
        <v>3781</v>
      </c>
      <c r="C1452" s="186" t="s">
        <v>8632</v>
      </c>
      <c r="D1452" s="186" t="s">
        <v>8896</v>
      </c>
      <c r="E1452" s="186" t="s">
        <v>3675</v>
      </c>
      <c r="F1452" s="186" t="s">
        <v>77</v>
      </c>
    </row>
    <row r="1453" spans="1:6">
      <c r="A1453" s="186" t="s">
        <v>43</v>
      </c>
      <c r="B1453" s="186" t="s">
        <v>3781</v>
      </c>
      <c r="C1453" s="186" t="s">
        <v>9189</v>
      </c>
      <c r="D1453" s="186" t="s">
        <v>3712</v>
      </c>
      <c r="E1453" s="186" t="s">
        <v>3674</v>
      </c>
      <c r="F1453" s="186" t="s">
        <v>77</v>
      </c>
    </row>
    <row r="1454" spans="1:6">
      <c r="A1454" s="186" t="s">
        <v>43</v>
      </c>
      <c r="B1454" s="186" t="s">
        <v>3781</v>
      </c>
      <c r="C1454" s="186" t="s">
        <v>9716</v>
      </c>
      <c r="D1454" s="186" t="s">
        <v>8811</v>
      </c>
      <c r="E1454" s="186" t="s">
        <v>3675</v>
      </c>
      <c r="F1454" s="186" t="s">
        <v>77</v>
      </c>
    </row>
    <row r="1455" spans="1:6">
      <c r="A1455" s="186" t="s">
        <v>43</v>
      </c>
      <c r="B1455" s="186" t="s">
        <v>3781</v>
      </c>
      <c r="C1455" s="186" t="s">
        <v>9717</v>
      </c>
      <c r="D1455" s="186" t="s">
        <v>9718</v>
      </c>
      <c r="E1455" s="186" t="s">
        <v>3675</v>
      </c>
      <c r="F1455" s="186" t="s">
        <v>77</v>
      </c>
    </row>
    <row r="1456" spans="1:6">
      <c r="A1456" s="186" t="s">
        <v>43</v>
      </c>
      <c r="B1456" s="186" t="s">
        <v>3781</v>
      </c>
      <c r="C1456" s="186" t="s">
        <v>9719</v>
      </c>
      <c r="D1456" s="186" t="s">
        <v>9038</v>
      </c>
      <c r="E1456" s="186" t="s">
        <v>3675</v>
      </c>
      <c r="F1456" s="186" t="s">
        <v>77</v>
      </c>
    </row>
    <row r="1457" spans="1:6">
      <c r="A1457" s="186" t="s">
        <v>43</v>
      </c>
      <c r="B1457" s="186" t="s">
        <v>3781</v>
      </c>
      <c r="C1457" s="186" t="s">
        <v>11373</v>
      </c>
      <c r="D1457" s="186" t="s">
        <v>11374</v>
      </c>
      <c r="E1457" s="186" t="s">
        <v>3675</v>
      </c>
      <c r="F1457" s="186" t="s">
        <v>77</v>
      </c>
    </row>
    <row r="1458" spans="1:6">
      <c r="A1458" s="186" t="s">
        <v>43</v>
      </c>
      <c r="B1458" s="186" t="s">
        <v>3781</v>
      </c>
      <c r="C1458" s="186" t="s">
        <v>3749</v>
      </c>
      <c r="D1458" s="186" t="s">
        <v>8691</v>
      </c>
      <c r="E1458" s="186" t="s">
        <v>3674</v>
      </c>
      <c r="F1458" s="186" t="s">
        <v>77</v>
      </c>
    </row>
    <row r="1459" spans="1:6">
      <c r="A1459" s="186" t="s">
        <v>43</v>
      </c>
      <c r="B1459" s="186" t="s">
        <v>3781</v>
      </c>
      <c r="C1459" s="186" t="s">
        <v>11375</v>
      </c>
      <c r="D1459" s="186" t="s">
        <v>8519</v>
      </c>
      <c r="E1459" s="186" t="s">
        <v>3674</v>
      </c>
      <c r="F1459" s="186" t="s">
        <v>77</v>
      </c>
    </row>
    <row r="1460" spans="1:6">
      <c r="A1460" s="186" t="s">
        <v>43</v>
      </c>
      <c r="B1460" s="186" t="s">
        <v>3781</v>
      </c>
      <c r="C1460" s="186" t="s">
        <v>8992</v>
      </c>
      <c r="D1460" s="186" t="s">
        <v>11376</v>
      </c>
      <c r="E1460" s="186" t="s">
        <v>3674</v>
      </c>
      <c r="F1460" s="186" t="s">
        <v>77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G16"/>
  <sheetViews>
    <sheetView workbookViewId="0">
      <selection activeCell="A5" sqref="A5"/>
    </sheetView>
  </sheetViews>
  <sheetFormatPr defaultRowHeight="15"/>
  <cols>
    <col min="1" max="1" width="9.140625" style="4"/>
    <col min="2" max="2" width="17.7109375" style="390" customWidth="1"/>
    <col min="3" max="4" width="17.28515625" style="390" customWidth="1"/>
    <col min="5" max="5" width="15.85546875" style="390" customWidth="1"/>
    <col min="6" max="7" width="9.140625" style="4"/>
  </cols>
  <sheetData>
    <row r="1" spans="1:7" s="167" customFormat="1" ht="36">
      <c r="A1" s="411" t="s">
        <v>4090</v>
      </c>
      <c r="B1" s="390"/>
      <c r="C1" s="390"/>
      <c r="D1" s="390"/>
      <c r="E1" s="390"/>
      <c r="F1" s="4"/>
      <c r="G1"/>
    </row>
    <row r="2" spans="1:7" s="167" customFormat="1">
      <c r="A2" s="4"/>
      <c r="B2" s="390"/>
      <c r="C2" s="390"/>
      <c r="D2" s="390"/>
      <c r="E2" s="390"/>
      <c r="F2" s="4"/>
      <c r="G2" s="4"/>
    </row>
    <row r="3" spans="1:7" s="167" customFormat="1">
      <c r="A3" s="4"/>
      <c r="B3" s="390"/>
      <c r="C3" s="390"/>
      <c r="D3" s="390"/>
      <c r="E3" s="390"/>
      <c r="F3" s="4"/>
      <c r="G3" s="4"/>
    </row>
    <row r="4" spans="1:7" s="192" customFormat="1" ht="24" thickBot="1">
      <c r="A4" s="412" t="s">
        <v>3935</v>
      </c>
      <c r="B4" s="415" t="s">
        <v>3936</v>
      </c>
      <c r="C4" s="412" t="s">
        <v>3937</v>
      </c>
      <c r="D4" s="413" t="s">
        <v>3938</v>
      </c>
      <c r="E4" s="413" t="s">
        <v>3937</v>
      </c>
      <c r="F4" s="199"/>
      <c r="G4" s="199"/>
    </row>
    <row r="5" spans="1:7" s="192" customFormat="1" ht="23.25">
      <c r="A5" s="644"/>
      <c r="B5" s="645"/>
      <c r="C5" s="644"/>
      <c r="D5" s="646"/>
      <c r="E5" s="646"/>
      <c r="F5" s="647"/>
      <c r="G5" s="647"/>
    </row>
    <row r="6" spans="1:7" s="167" customFormat="1">
      <c r="A6" s="202">
        <v>2018</v>
      </c>
      <c r="B6" s="200" t="s">
        <v>106</v>
      </c>
      <c r="C6" s="202" t="s">
        <v>3784</v>
      </c>
      <c r="D6" s="71" t="s">
        <v>212</v>
      </c>
      <c r="E6" s="71" t="s">
        <v>11046</v>
      </c>
      <c r="F6" s="4"/>
      <c r="G6" s="4" t="s">
        <v>3940</v>
      </c>
    </row>
    <row r="7" spans="1:7" s="388" customFormat="1">
      <c r="A7" s="202">
        <v>2017</v>
      </c>
      <c r="B7" s="526" t="s">
        <v>2676</v>
      </c>
      <c r="C7" s="527" t="s">
        <v>6708</v>
      </c>
      <c r="D7" s="71" t="s">
        <v>191</v>
      </c>
      <c r="E7" s="71" t="s">
        <v>3788</v>
      </c>
      <c r="F7" s="390"/>
      <c r="G7" s="390" t="s">
        <v>3939</v>
      </c>
    </row>
    <row r="8" spans="1:7" s="388" customFormat="1">
      <c r="A8" s="202">
        <v>2016</v>
      </c>
      <c r="B8" s="416" t="s">
        <v>191</v>
      </c>
      <c r="C8" s="521" t="s">
        <v>3788</v>
      </c>
      <c r="D8" s="71" t="s">
        <v>106</v>
      </c>
      <c r="E8" s="71" t="s">
        <v>3784</v>
      </c>
      <c r="F8" s="390"/>
      <c r="G8" s="390" t="s">
        <v>6734</v>
      </c>
    </row>
    <row r="9" spans="1:7" s="73" customFormat="1">
      <c r="A9" s="202">
        <v>2015</v>
      </c>
      <c r="B9" s="416" t="s">
        <v>232</v>
      </c>
      <c r="C9" s="130" t="s">
        <v>3791</v>
      </c>
      <c r="D9" s="71" t="s">
        <v>106</v>
      </c>
      <c r="E9" s="71" t="s">
        <v>3784</v>
      </c>
      <c r="F9" s="63"/>
      <c r="G9" s="71" t="s">
        <v>3939</v>
      </c>
    </row>
    <row r="10" spans="1:7">
      <c r="A10" s="3">
        <v>2014</v>
      </c>
      <c r="B10" s="416" t="s">
        <v>3934</v>
      </c>
      <c r="C10" s="130" t="s">
        <v>3785</v>
      </c>
      <c r="D10" s="390" t="s">
        <v>185</v>
      </c>
      <c r="E10" s="390" t="s">
        <v>3787</v>
      </c>
      <c r="G10" s="4" t="s">
        <v>3939</v>
      </c>
    </row>
    <row r="11" spans="1:7">
      <c r="A11" s="3">
        <v>2013</v>
      </c>
      <c r="B11" s="416" t="s">
        <v>2623</v>
      </c>
      <c r="C11" s="130" t="s">
        <v>3792</v>
      </c>
      <c r="D11" s="390" t="s">
        <v>71</v>
      </c>
      <c r="E11" s="390" t="s">
        <v>3782</v>
      </c>
      <c r="G11" s="4" t="s">
        <v>3939</v>
      </c>
    </row>
    <row r="12" spans="1:7">
      <c r="A12" s="3">
        <v>2012</v>
      </c>
      <c r="B12" s="416" t="s">
        <v>2676</v>
      </c>
      <c r="C12" s="130" t="s">
        <v>3786</v>
      </c>
      <c r="D12" s="390" t="s">
        <v>191</v>
      </c>
      <c r="E12" s="390" t="s">
        <v>3788</v>
      </c>
      <c r="G12" s="4" t="s">
        <v>4091</v>
      </c>
    </row>
    <row r="13" spans="1:7">
      <c r="A13" s="3">
        <v>2011</v>
      </c>
      <c r="B13" s="416" t="s">
        <v>85</v>
      </c>
      <c r="C13" s="130" t="s">
        <v>3783</v>
      </c>
      <c r="D13" s="390" t="s">
        <v>212</v>
      </c>
      <c r="E13" s="390" t="s">
        <v>3789</v>
      </c>
      <c r="G13" s="4" t="s">
        <v>3940</v>
      </c>
    </row>
    <row r="14" spans="1:7">
      <c r="A14" s="3">
        <v>2010</v>
      </c>
      <c r="B14" s="416" t="s">
        <v>191</v>
      </c>
      <c r="C14" s="130" t="s">
        <v>3788</v>
      </c>
      <c r="D14" s="390" t="s">
        <v>169</v>
      </c>
      <c r="E14" s="390" t="s">
        <v>3941</v>
      </c>
    </row>
    <row r="15" spans="1:7">
      <c r="A15" s="4">
        <v>2009</v>
      </c>
      <c r="B15" s="414" t="s">
        <v>4092</v>
      </c>
    </row>
    <row r="16" spans="1:7">
      <c r="A16" s="4">
        <v>2008</v>
      </c>
      <c r="B16" s="414" t="s">
        <v>4092</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0000"/>
  </sheetPr>
  <dimension ref="A1:W951"/>
  <sheetViews>
    <sheetView workbookViewId="0">
      <selection activeCell="A2" sqref="A2"/>
    </sheetView>
  </sheetViews>
  <sheetFormatPr defaultColWidth="9.140625" defaultRowHeight="22.5" customHeight="1"/>
  <cols>
    <col min="1" max="1" width="14.140625" style="4" customWidth="1"/>
    <col min="2" max="2" width="10.140625" style="1" customWidth="1"/>
    <col min="3" max="3" width="51.42578125" style="1" customWidth="1"/>
    <col min="4" max="4" width="11.28515625" style="1" customWidth="1"/>
    <col min="5" max="5" width="48.28515625" style="1" customWidth="1"/>
    <col min="6" max="16384" width="9.140625" style="1"/>
  </cols>
  <sheetData>
    <row r="1" spans="1:6" s="388" customFormat="1" ht="43.5" customHeight="1">
      <c r="A1" s="417" t="s">
        <v>6520</v>
      </c>
    </row>
    <row r="2" spans="1:6" s="388" customFormat="1" ht="23.25" customHeight="1">
      <c r="A2" s="417"/>
    </row>
    <row r="3" spans="1:6" s="388" customFormat="1" ht="23.25" customHeight="1" thickBot="1">
      <c r="A3" s="693" t="s">
        <v>11051</v>
      </c>
      <c r="B3" s="693"/>
      <c r="C3" s="693"/>
      <c r="D3" s="693"/>
      <c r="E3" s="693"/>
      <c r="F3" s="285"/>
    </row>
    <row r="4" spans="1:6" s="388" customFormat="1" ht="23.25" customHeight="1">
      <c r="A4" s="58" t="s">
        <v>518</v>
      </c>
      <c r="B4" s="59" t="s">
        <v>519</v>
      </c>
      <c r="C4" s="60" t="s">
        <v>520</v>
      </c>
      <c r="D4" s="60" t="s">
        <v>521</v>
      </c>
      <c r="E4" s="60" t="s">
        <v>522</v>
      </c>
      <c r="F4" s="60" t="s">
        <v>523</v>
      </c>
    </row>
    <row r="5" spans="1:6" s="388" customFormat="1" ht="23.25" customHeight="1">
      <c r="A5" s="71">
        <v>1</v>
      </c>
      <c r="B5" s="388" t="s">
        <v>595</v>
      </c>
      <c r="C5" s="388" t="s">
        <v>11052</v>
      </c>
      <c r="D5" s="388" t="s">
        <v>552</v>
      </c>
      <c r="E5" s="388" t="s">
        <v>11053</v>
      </c>
    </row>
    <row r="6" spans="1:6" s="388" customFormat="1" ht="23.25" customHeight="1">
      <c r="A6" s="71">
        <v>2</v>
      </c>
      <c r="B6" s="388" t="s">
        <v>552</v>
      </c>
      <c r="C6" s="388" t="s">
        <v>11054</v>
      </c>
      <c r="D6" s="388" t="s">
        <v>589</v>
      </c>
      <c r="E6" s="388" t="s">
        <v>3812</v>
      </c>
    </row>
    <row r="7" spans="1:6" s="388" customFormat="1" ht="23.25" customHeight="1">
      <c r="A7" s="71">
        <v>3</v>
      </c>
      <c r="B7" s="388" t="s">
        <v>595</v>
      </c>
      <c r="C7" s="388" t="s">
        <v>11055</v>
      </c>
      <c r="D7" s="388" t="s">
        <v>651</v>
      </c>
      <c r="E7" s="388" t="s">
        <v>9748</v>
      </c>
    </row>
    <row r="8" spans="1:6" s="388" customFormat="1" ht="23.25" customHeight="1">
      <c r="A8" s="71">
        <v>4</v>
      </c>
      <c r="B8" s="388" t="s">
        <v>529</v>
      </c>
      <c r="C8" s="388" t="s">
        <v>11377</v>
      </c>
      <c r="D8" s="388" t="s">
        <v>576</v>
      </c>
      <c r="E8" s="388" t="s">
        <v>4010</v>
      </c>
    </row>
    <row r="9" spans="1:6" s="388" customFormat="1" ht="23.25" customHeight="1">
      <c r="A9" s="71">
        <v>5</v>
      </c>
      <c r="B9" s="388" t="s">
        <v>552</v>
      </c>
      <c r="C9" s="388" t="s">
        <v>11381</v>
      </c>
      <c r="D9" s="388" t="s">
        <v>576</v>
      </c>
      <c r="E9" s="388" t="s">
        <v>6716</v>
      </c>
    </row>
    <row r="10" spans="1:6" s="388" customFormat="1" ht="23.25" customHeight="1">
      <c r="A10" s="71">
        <v>6</v>
      </c>
      <c r="B10" s="388" t="s">
        <v>529</v>
      </c>
      <c r="C10" s="388" t="s">
        <v>11386</v>
      </c>
      <c r="D10" s="388" t="s">
        <v>582</v>
      </c>
      <c r="E10" s="388" t="s">
        <v>11387</v>
      </c>
    </row>
    <row r="11" spans="1:6" s="388" customFormat="1" ht="23.25" customHeight="1">
      <c r="A11" s="71">
        <v>7</v>
      </c>
      <c r="B11" s="388" t="s">
        <v>552</v>
      </c>
      <c r="C11" s="388" t="s">
        <v>11390</v>
      </c>
      <c r="D11" s="388" t="s">
        <v>526</v>
      </c>
      <c r="E11" s="388" t="s">
        <v>11391</v>
      </c>
    </row>
    <row r="12" spans="1:6" s="388" customFormat="1" ht="23.25" customHeight="1">
      <c r="A12" s="71"/>
    </row>
    <row r="13" spans="1:6" s="388" customFormat="1" ht="23.25" customHeight="1">
      <c r="A13" s="71"/>
    </row>
    <row r="14" spans="1:6" s="388" customFormat="1" ht="23.25" customHeight="1" thickBot="1">
      <c r="A14" s="693" t="s">
        <v>10005</v>
      </c>
      <c r="B14" s="693"/>
      <c r="C14" s="693"/>
      <c r="D14" s="693"/>
      <c r="E14" s="693"/>
      <c r="F14" s="285"/>
    </row>
    <row r="15" spans="1:6" s="388" customFormat="1" ht="23.25" customHeight="1">
      <c r="A15" s="58" t="s">
        <v>518</v>
      </c>
      <c r="B15" s="59" t="s">
        <v>519</v>
      </c>
      <c r="C15" s="60" t="s">
        <v>520</v>
      </c>
      <c r="D15" s="60" t="s">
        <v>521</v>
      </c>
      <c r="E15" s="60" t="s">
        <v>522</v>
      </c>
      <c r="F15" s="60" t="s">
        <v>523</v>
      </c>
    </row>
    <row r="16" spans="1:6" s="388" customFormat="1" ht="23.25" customHeight="1">
      <c r="A16" s="417"/>
    </row>
    <row r="17" spans="1:6" s="73" customFormat="1" ht="23.25" customHeight="1">
      <c r="A17" s="63">
        <v>1</v>
      </c>
      <c r="B17" s="73" t="s">
        <v>529</v>
      </c>
      <c r="C17" s="73" t="s">
        <v>11044</v>
      </c>
      <c r="D17" s="73" t="s">
        <v>539</v>
      </c>
      <c r="E17" s="73" t="s">
        <v>1765</v>
      </c>
      <c r="F17" s="73" t="s">
        <v>528</v>
      </c>
    </row>
    <row r="18" spans="1:6" s="547" customFormat="1" ht="23.25" customHeight="1">
      <c r="A18" s="63">
        <v>2</v>
      </c>
      <c r="B18" s="547" t="s">
        <v>526</v>
      </c>
      <c r="C18" s="547" t="s">
        <v>10006</v>
      </c>
      <c r="D18" s="547" t="s">
        <v>536</v>
      </c>
      <c r="E18" s="547" t="s">
        <v>2299</v>
      </c>
      <c r="F18" s="547" t="s">
        <v>528</v>
      </c>
    </row>
    <row r="19" spans="1:6" s="388" customFormat="1" ht="23.25" customHeight="1">
      <c r="A19" s="417"/>
    </row>
    <row r="20" spans="1:6" s="388" customFormat="1" ht="23.25" customHeight="1">
      <c r="A20" s="417"/>
    </row>
    <row r="21" spans="1:6" s="388" customFormat="1" ht="23.25" customHeight="1">
      <c r="A21" s="417"/>
    </row>
    <row r="22" spans="1:6" s="388" customFormat="1" ht="23.25" customHeight="1" thickBot="1">
      <c r="A22" s="693" t="s">
        <v>7610</v>
      </c>
      <c r="B22" s="693"/>
      <c r="C22" s="693"/>
      <c r="D22" s="693"/>
      <c r="E22" s="693"/>
      <c r="F22" s="285"/>
    </row>
    <row r="23" spans="1:6" s="388" customFormat="1" ht="23.25" customHeight="1">
      <c r="A23" s="58" t="s">
        <v>518</v>
      </c>
      <c r="B23" s="59" t="s">
        <v>519</v>
      </c>
      <c r="C23" s="60" t="s">
        <v>520</v>
      </c>
      <c r="D23" s="60" t="s">
        <v>521</v>
      </c>
      <c r="E23" s="60" t="s">
        <v>522</v>
      </c>
      <c r="F23" s="60" t="s">
        <v>523</v>
      </c>
    </row>
    <row r="24" spans="1:6" s="388" customFormat="1" ht="23.25" customHeight="1">
      <c r="A24" s="417"/>
    </row>
    <row r="25" spans="1:6" s="73" customFormat="1" ht="23.25" customHeight="1">
      <c r="A25" s="71">
        <v>1</v>
      </c>
      <c r="B25" s="73" t="s">
        <v>635</v>
      </c>
      <c r="C25" s="73" t="s">
        <v>7611</v>
      </c>
      <c r="D25" s="73" t="s">
        <v>539</v>
      </c>
      <c r="E25" s="73" t="s">
        <v>7612</v>
      </c>
      <c r="F25" s="71" t="s">
        <v>528</v>
      </c>
    </row>
    <row r="26" spans="1:6" s="388" customFormat="1" ht="23.25" customHeight="1">
      <c r="A26" s="71">
        <v>2</v>
      </c>
      <c r="B26" s="388" t="s">
        <v>552</v>
      </c>
      <c r="C26" s="388" t="s">
        <v>7613</v>
      </c>
      <c r="D26" s="388" t="s">
        <v>532</v>
      </c>
      <c r="E26" s="388" t="s">
        <v>7614</v>
      </c>
      <c r="F26" s="390" t="s">
        <v>528</v>
      </c>
    </row>
    <row r="27" spans="1:6" s="388" customFormat="1" ht="23.25" customHeight="1">
      <c r="A27" s="71">
        <v>3</v>
      </c>
      <c r="B27" s="388" t="s">
        <v>576</v>
      </c>
      <c r="C27" s="388" t="s">
        <v>1713</v>
      </c>
      <c r="D27" s="388" t="s">
        <v>546</v>
      </c>
      <c r="E27" s="388" t="s">
        <v>8497</v>
      </c>
      <c r="F27" s="390" t="s">
        <v>528</v>
      </c>
    </row>
    <row r="28" spans="1:6" s="388" customFormat="1" ht="23.25" customHeight="1">
      <c r="A28" s="71">
        <v>4</v>
      </c>
      <c r="B28" s="388" t="s">
        <v>576</v>
      </c>
      <c r="C28" s="388" t="s">
        <v>8498</v>
      </c>
      <c r="D28" s="388" t="s">
        <v>534</v>
      </c>
      <c r="E28" s="388" t="s">
        <v>8499</v>
      </c>
      <c r="F28" s="390" t="s">
        <v>528</v>
      </c>
    </row>
    <row r="29" spans="1:6" s="388" customFormat="1" ht="23.25" customHeight="1">
      <c r="A29" s="71">
        <v>5</v>
      </c>
      <c r="B29" s="388" t="s">
        <v>8500</v>
      </c>
      <c r="C29" s="388" t="s">
        <v>8501</v>
      </c>
      <c r="D29" s="388" t="s">
        <v>524</v>
      </c>
      <c r="E29" s="388" t="s">
        <v>8502</v>
      </c>
      <c r="F29" s="390" t="s">
        <v>528</v>
      </c>
    </row>
    <row r="30" spans="1:6" s="388" customFormat="1" ht="23.25" customHeight="1">
      <c r="A30" s="71">
        <v>6</v>
      </c>
      <c r="B30" s="388" t="s">
        <v>8500</v>
      </c>
      <c r="C30" s="388" t="s">
        <v>8503</v>
      </c>
      <c r="D30" s="388" t="s">
        <v>536</v>
      </c>
      <c r="E30" s="388" t="s">
        <v>2005</v>
      </c>
      <c r="F30" s="390" t="s">
        <v>528</v>
      </c>
    </row>
    <row r="31" spans="1:6" s="388" customFormat="1" ht="23.25" customHeight="1">
      <c r="A31" s="71">
        <v>7</v>
      </c>
      <c r="B31" s="388" t="s">
        <v>539</v>
      </c>
      <c r="C31" s="388" t="s">
        <v>1195</v>
      </c>
      <c r="D31" s="388" t="s">
        <v>534</v>
      </c>
      <c r="E31" s="388" t="s">
        <v>8504</v>
      </c>
      <c r="F31" s="390" t="s">
        <v>528</v>
      </c>
    </row>
    <row r="32" spans="1:6" s="388" customFormat="1" ht="23.25" customHeight="1">
      <c r="A32" s="71">
        <v>8</v>
      </c>
      <c r="B32" s="388" t="s">
        <v>576</v>
      </c>
      <c r="C32" s="388" t="s">
        <v>767</v>
      </c>
      <c r="D32" s="388" t="s">
        <v>595</v>
      </c>
      <c r="E32" s="388" t="s">
        <v>8505</v>
      </c>
      <c r="F32" s="390" t="s">
        <v>528</v>
      </c>
    </row>
    <row r="33" spans="1:6" s="388" customFormat="1" ht="23.25" customHeight="1">
      <c r="A33" s="71">
        <v>9</v>
      </c>
      <c r="B33" s="388" t="s">
        <v>552</v>
      </c>
      <c r="C33" s="388" t="s">
        <v>8506</v>
      </c>
      <c r="D33" s="388" t="s">
        <v>550</v>
      </c>
      <c r="E33" s="388" t="s">
        <v>8507</v>
      </c>
      <c r="F33" s="390" t="s">
        <v>528</v>
      </c>
    </row>
    <row r="34" spans="1:6" s="388" customFormat="1" ht="23.25" customHeight="1">
      <c r="A34" s="71">
        <v>10</v>
      </c>
      <c r="B34" s="388" t="s">
        <v>576</v>
      </c>
      <c r="C34" s="388" t="s">
        <v>2134</v>
      </c>
      <c r="D34" s="388" t="s">
        <v>550</v>
      </c>
      <c r="E34" s="388" t="s">
        <v>9720</v>
      </c>
      <c r="F34" s="390" t="s">
        <v>528</v>
      </c>
    </row>
    <row r="35" spans="1:6" s="388" customFormat="1" ht="23.25" customHeight="1">
      <c r="A35" s="71">
        <v>11</v>
      </c>
      <c r="B35" s="388" t="s">
        <v>576</v>
      </c>
      <c r="C35" s="388" t="s">
        <v>9721</v>
      </c>
      <c r="D35" s="388" t="s">
        <v>552</v>
      </c>
      <c r="E35" s="388" t="s">
        <v>1711</v>
      </c>
      <c r="F35" s="390" t="s">
        <v>528</v>
      </c>
    </row>
    <row r="36" spans="1:6" s="388" customFormat="1" ht="23.25" customHeight="1">
      <c r="A36" s="71">
        <v>12</v>
      </c>
      <c r="B36" s="388" t="s">
        <v>8500</v>
      </c>
      <c r="C36" s="388" t="s">
        <v>9722</v>
      </c>
      <c r="D36" s="388" t="s">
        <v>524</v>
      </c>
      <c r="E36" s="388" t="s">
        <v>9723</v>
      </c>
      <c r="F36" s="390" t="s">
        <v>528</v>
      </c>
    </row>
    <row r="37" spans="1:6" s="388" customFormat="1" ht="23.25" customHeight="1">
      <c r="A37" s="71">
        <v>13</v>
      </c>
      <c r="B37" s="388" t="s">
        <v>576</v>
      </c>
      <c r="C37" s="388" t="s">
        <v>9724</v>
      </c>
      <c r="D37" s="388" t="s">
        <v>582</v>
      </c>
      <c r="E37" s="388" t="s">
        <v>9725</v>
      </c>
      <c r="F37" s="390" t="s">
        <v>528</v>
      </c>
    </row>
    <row r="38" spans="1:6" s="388" customFormat="1" ht="23.25" customHeight="1">
      <c r="A38" s="71">
        <v>14</v>
      </c>
      <c r="B38" s="388" t="s">
        <v>8500</v>
      </c>
      <c r="C38" s="388" t="s">
        <v>9726</v>
      </c>
      <c r="D38" s="388" t="s">
        <v>552</v>
      </c>
      <c r="E38" s="388" t="s">
        <v>3987</v>
      </c>
      <c r="F38" s="390" t="s">
        <v>528</v>
      </c>
    </row>
    <row r="39" spans="1:6" s="388" customFormat="1" ht="23.25" customHeight="1">
      <c r="A39" s="71">
        <v>15</v>
      </c>
      <c r="B39" s="388" t="s">
        <v>589</v>
      </c>
      <c r="C39" s="388" t="s">
        <v>1992</v>
      </c>
      <c r="D39" s="388" t="s">
        <v>546</v>
      </c>
      <c r="E39" s="388" t="s">
        <v>633</v>
      </c>
      <c r="F39" s="390" t="s">
        <v>528</v>
      </c>
    </row>
    <row r="40" spans="1:6" s="388" customFormat="1" ht="23.25" customHeight="1">
      <c r="A40" s="71">
        <v>16</v>
      </c>
      <c r="B40" s="388" t="s">
        <v>595</v>
      </c>
      <c r="C40" s="388" t="s">
        <v>9727</v>
      </c>
      <c r="D40" s="388" t="s">
        <v>582</v>
      </c>
      <c r="E40" s="388" t="s">
        <v>9728</v>
      </c>
      <c r="F40" s="390" t="s">
        <v>528</v>
      </c>
    </row>
    <row r="41" spans="1:6" s="388" customFormat="1" ht="23.25" customHeight="1">
      <c r="A41" s="71">
        <v>17</v>
      </c>
      <c r="B41" s="388" t="s">
        <v>589</v>
      </c>
      <c r="C41" s="388" t="s">
        <v>9729</v>
      </c>
      <c r="D41" s="388" t="s">
        <v>524</v>
      </c>
      <c r="E41" s="388" t="s">
        <v>2106</v>
      </c>
      <c r="F41" s="390" t="s">
        <v>528</v>
      </c>
    </row>
    <row r="42" spans="1:6" s="388" customFormat="1" ht="23.25" customHeight="1">
      <c r="A42" s="71">
        <v>18</v>
      </c>
      <c r="B42" s="388" t="s">
        <v>784</v>
      </c>
      <c r="C42" s="388" t="s">
        <v>1635</v>
      </c>
      <c r="D42" s="388" t="s">
        <v>589</v>
      </c>
      <c r="E42" s="388" t="s">
        <v>9730</v>
      </c>
      <c r="F42" s="390" t="s">
        <v>528</v>
      </c>
    </row>
    <row r="43" spans="1:6" s="388" customFormat="1" ht="23.25" customHeight="1">
      <c r="A43" s="71">
        <v>19</v>
      </c>
      <c r="B43" s="388" t="s">
        <v>614</v>
      </c>
      <c r="C43" s="388" t="s">
        <v>9731</v>
      </c>
      <c r="D43" s="388" t="s">
        <v>618</v>
      </c>
      <c r="E43" s="388" t="s">
        <v>9732</v>
      </c>
      <c r="F43" s="390" t="s">
        <v>528</v>
      </c>
    </row>
    <row r="44" spans="1:6" s="388" customFormat="1" ht="23.25" customHeight="1">
      <c r="A44" s="71">
        <v>20</v>
      </c>
      <c r="B44" s="388" t="s">
        <v>8500</v>
      </c>
      <c r="C44" s="388" t="s">
        <v>9734</v>
      </c>
      <c r="D44" s="388" t="s">
        <v>614</v>
      </c>
      <c r="E44" s="388" t="s">
        <v>9735</v>
      </c>
      <c r="F44" s="390" t="s">
        <v>528</v>
      </c>
    </row>
    <row r="45" spans="1:6" s="388" customFormat="1" ht="23.25" customHeight="1">
      <c r="A45" s="71">
        <v>21</v>
      </c>
      <c r="B45" s="388" t="s">
        <v>552</v>
      </c>
      <c r="C45" s="388" t="s">
        <v>6691</v>
      </c>
      <c r="D45" s="388" t="s">
        <v>550</v>
      </c>
      <c r="E45" s="388" t="s">
        <v>9733</v>
      </c>
      <c r="F45" s="390" t="s">
        <v>528</v>
      </c>
    </row>
    <row r="46" spans="1:6" s="388" customFormat="1" ht="23.25" customHeight="1">
      <c r="A46" s="71">
        <v>22</v>
      </c>
      <c r="B46" s="388" t="s">
        <v>576</v>
      </c>
      <c r="C46" s="388" t="s">
        <v>9736</v>
      </c>
      <c r="D46" s="388" t="s">
        <v>582</v>
      </c>
      <c r="E46" s="388" t="s">
        <v>9737</v>
      </c>
      <c r="F46" s="390" t="s">
        <v>528</v>
      </c>
    </row>
    <row r="47" spans="1:6" s="388" customFormat="1" ht="23.25" customHeight="1">
      <c r="A47" s="71">
        <v>23</v>
      </c>
      <c r="B47" s="388" t="s">
        <v>552</v>
      </c>
      <c r="C47" s="388" t="s">
        <v>9738</v>
      </c>
      <c r="D47" s="388" t="s">
        <v>620</v>
      </c>
      <c r="E47" s="388" t="s">
        <v>9739</v>
      </c>
      <c r="F47" s="390" t="s">
        <v>528</v>
      </c>
    </row>
    <row r="48" spans="1:6" s="388" customFormat="1" ht="23.25" customHeight="1">
      <c r="A48" s="71">
        <v>24</v>
      </c>
      <c r="B48" s="388" t="s">
        <v>552</v>
      </c>
      <c r="C48" s="388" t="s">
        <v>3976</v>
      </c>
      <c r="D48" s="388" t="s">
        <v>541</v>
      </c>
      <c r="E48" s="388" t="s">
        <v>1597</v>
      </c>
      <c r="F48" s="390" t="s">
        <v>528</v>
      </c>
    </row>
    <row r="49" spans="1:6" s="388" customFormat="1" ht="23.25" customHeight="1">
      <c r="A49" s="71">
        <v>25</v>
      </c>
      <c r="B49" s="388" t="s">
        <v>552</v>
      </c>
      <c r="C49" s="388" t="s">
        <v>9740</v>
      </c>
      <c r="D49" s="388" t="s">
        <v>620</v>
      </c>
      <c r="E49" s="388" t="s">
        <v>1755</v>
      </c>
      <c r="F49" s="390" t="s">
        <v>528</v>
      </c>
    </row>
    <row r="50" spans="1:6" s="388" customFormat="1" ht="23.25" customHeight="1">
      <c r="A50" s="71">
        <v>26</v>
      </c>
      <c r="B50" s="388" t="s">
        <v>614</v>
      </c>
      <c r="C50" s="388" t="s">
        <v>9741</v>
      </c>
      <c r="D50" s="388" t="s">
        <v>576</v>
      </c>
      <c r="E50" s="388" t="s">
        <v>9742</v>
      </c>
      <c r="F50" s="390" t="s">
        <v>528</v>
      </c>
    </row>
    <row r="51" spans="1:6" s="388" customFormat="1" ht="23.25" customHeight="1">
      <c r="A51" s="71">
        <v>27</v>
      </c>
      <c r="B51" s="388" t="s">
        <v>552</v>
      </c>
      <c r="C51" s="388" t="s">
        <v>9743</v>
      </c>
      <c r="D51" s="388" t="s">
        <v>534</v>
      </c>
      <c r="E51" s="388" t="s">
        <v>9744</v>
      </c>
      <c r="F51" s="390" t="s">
        <v>528</v>
      </c>
    </row>
    <row r="52" spans="1:6" s="388" customFormat="1" ht="23.25" customHeight="1">
      <c r="A52" s="71">
        <v>28</v>
      </c>
      <c r="B52" s="388" t="s">
        <v>552</v>
      </c>
      <c r="C52" s="388" t="s">
        <v>11047</v>
      </c>
      <c r="D52" s="388" t="s">
        <v>532</v>
      </c>
      <c r="E52" s="388" t="s">
        <v>9745</v>
      </c>
      <c r="F52" s="390" t="s">
        <v>528</v>
      </c>
    </row>
    <row r="53" spans="1:6" s="388" customFormat="1" ht="23.25" customHeight="1">
      <c r="A53" s="71">
        <v>29</v>
      </c>
      <c r="B53" s="388" t="s">
        <v>635</v>
      </c>
      <c r="C53" s="388" t="s">
        <v>9748</v>
      </c>
      <c r="D53" s="388" t="s">
        <v>595</v>
      </c>
      <c r="E53" s="388" t="s">
        <v>9749</v>
      </c>
      <c r="F53" s="390" t="s">
        <v>528</v>
      </c>
    </row>
    <row r="54" spans="1:6" s="388" customFormat="1" ht="23.25" customHeight="1">
      <c r="A54" s="71">
        <v>30</v>
      </c>
      <c r="B54" s="388" t="s">
        <v>552</v>
      </c>
      <c r="C54" s="388" t="s">
        <v>9835</v>
      </c>
      <c r="D54" s="388" t="s">
        <v>595</v>
      </c>
      <c r="E54" s="388" t="s">
        <v>9836</v>
      </c>
      <c r="F54" s="390" t="s">
        <v>528</v>
      </c>
    </row>
    <row r="55" spans="1:6" s="388" customFormat="1" ht="23.25" customHeight="1">
      <c r="A55" s="71">
        <v>31</v>
      </c>
      <c r="B55" s="388" t="s">
        <v>576</v>
      </c>
      <c r="C55" s="388" t="s">
        <v>9746</v>
      </c>
      <c r="D55" s="388" t="s">
        <v>645</v>
      </c>
      <c r="E55" s="388" t="s">
        <v>9724</v>
      </c>
      <c r="F55" s="390" t="s">
        <v>528</v>
      </c>
    </row>
    <row r="56" spans="1:6" s="388" customFormat="1" ht="23.25" customHeight="1">
      <c r="A56" s="71">
        <v>32</v>
      </c>
      <c r="B56" s="388" t="s">
        <v>784</v>
      </c>
      <c r="C56" s="388" t="s">
        <v>2028</v>
      </c>
      <c r="D56" s="388" t="s">
        <v>618</v>
      </c>
      <c r="E56" s="388" t="s">
        <v>9747</v>
      </c>
      <c r="F56" s="390" t="s">
        <v>528</v>
      </c>
    </row>
    <row r="57" spans="1:6" s="388" customFormat="1" ht="23.25" customHeight="1">
      <c r="A57" s="71">
        <v>33</v>
      </c>
      <c r="B57" s="388" t="s">
        <v>554</v>
      </c>
      <c r="C57" s="388" t="s">
        <v>1766</v>
      </c>
      <c r="D57" s="388" t="s">
        <v>550</v>
      </c>
      <c r="E57" s="388" t="s">
        <v>9834</v>
      </c>
      <c r="F57" s="390" t="s">
        <v>528</v>
      </c>
    </row>
    <row r="58" spans="1:6" s="388" customFormat="1" ht="23.25" customHeight="1">
      <c r="A58" s="71">
        <v>34</v>
      </c>
      <c r="B58" s="388" t="s">
        <v>532</v>
      </c>
      <c r="C58" s="388" t="s">
        <v>9832</v>
      </c>
      <c r="D58" s="388" t="s">
        <v>582</v>
      </c>
      <c r="E58" s="388" t="s">
        <v>9833</v>
      </c>
      <c r="F58" s="390" t="s">
        <v>528</v>
      </c>
    </row>
    <row r="59" spans="1:6" s="388" customFormat="1" ht="23.25" customHeight="1">
      <c r="A59" s="71">
        <v>35</v>
      </c>
      <c r="B59" s="388" t="s">
        <v>529</v>
      </c>
      <c r="C59" s="388" t="s">
        <v>9837</v>
      </c>
      <c r="D59" s="388" t="s">
        <v>618</v>
      </c>
      <c r="E59" s="388" t="s">
        <v>9838</v>
      </c>
      <c r="F59" s="390" t="s">
        <v>528</v>
      </c>
    </row>
    <row r="60" spans="1:6" s="388" customFormat="1" ht="23.25" customHeight="1">
      <c r="A60" s="171" t="s">
        <v>9872</v>
      </c>
      <c r="B60" s="6"/>
      <c r="C60" s="6" t="s">
        <v>9873</v>
      </c>
      <c r="F60" s="390"/>
    </row>
    <row r="61" spans="1:6" s="388" customFormat="1" ht="23.25" customHeight="1">
      <c r="A61" s="71">
        <v>36</v>
      </c>
      <c r="B61" s="388" t="s">
        <v>589</v>
      </c>
      <c r="C61" s="388" t="s">
        <v>4126</v>
      </c>
      <c r="D61" s="388" t="s">
        <v>582</v>
      </c>
      <c r="E61" s="388" t="s">
        <v>1199</v>
      </c>
      <c r="F61" s="390" t="s">
        <v>528</v>
      </c>
    </row>
    <row r="62" spans="1:6" s="388" customFormat="1" ht="23.25" customHeight="1">
      <c r="A62" s="71">
        <v>37</v>
      </c>
      <c r="B62" s="388" t="s">
        <v>784</v>
      </c>
      <c r="C62" s="388" t="s">
        <v>1245</v>
      </c>
      <c r="D62" s="388" t="s">
        <v>526</v>
      </c>
      <c r="E62" s="388" t="s">
        <v>6279</v>
      </c>
      <c r="F62" s="390" t="s">
        <v>528</v>
      </c>
    </row>
    <row r="63" spans="1:6" s="388" customFormat="1" ht="23.25" customHeight="1">
      <c r="A63" s="71">
        <v>38</v>
      </c>
      <c r="B63" s="388" t="s">
        <v>635</v>
      </c>
      <c r="C63" s="388" t="s">
        <v>2117</v>
      </c>
      <c r="D63" s="388" t="s">
        <v>534</v>
      </c>
      <c r="E63" s="388" t="s">
        <v>6275</v>
      </c>
      <c r="F63" s="390" t="s">
        <v>528</v>
      </c>
    </row>
    <row r="64" spans="1:6" s="388" customFormat="1" ht="23.25" customHeight="1">
      <c r="A64" s="71">
        <v>39</v>
      </c>
      <c r="B64" s="388" t="s">
        <v>524</v>
      </c>
      <c r="C64" s="388" t="s">
        <v>3866</v>
      </c>
      <c r="D64" s="388" t="s">
        <v>526</v>
      </c>
      <c r="E64" s="388" t="s">
        <v>9877</v>
      </c>
      <c r="F64" s="390" t="s">
        <v>528</v>
      </c>
    </row>
    <row r="65" spans="1:6" s="388" customFormat="1" ht="23.25" customHeight="1">
      <c r="A65" s="71">
        <v>40</v>
      </c>
      <c r="B65" s="388" t="s">
        <v>595</v>
      </c>
      <c r="C65" s="388" t="s">
        <v>6286</v>
      </c>
      <c r="D65" s="388" t="s">
        <v>526</v>
      </c>
      <c r="E65" s="388" t="s">
        <v>9878</v>
      </c>
      <c r="F65" s="390" t="s">
        <v>528</v>
      </c>
    </row>
    <row r="66" spans="1:6" s="388" customFormat="1" ht="23.25" customHeight="1">
      <c r="A66" s="71">
        <v>41</v>
      </c>
      <c r="B66" s="388" t="s">
        <v>645</v>
      </c>
      <c r="C66" s="388" t="s">
        <v>10002</v>
      </c>
      <c r="D66" s="388" t="s">
        <v>524</v>
      </c>
      <c r="E66" s="388" t="s">
        <v>1963</v>
      </c>
      <c r="F66" s="390" t="s">
        <v>528</v>
      </c>
    </row>
    <row r="67" spans="1:6" s="388" customFormat="1" ht="23.25" customHeight="1">
      <c r="A67" s="71"/>
      <c r="F67" s="390"/>
    </row>
    <row r="68" spans="1:6" s="388" customFormat="1" ht="23.25" customHeight="1">
      <c r="A68" s="71"/>
      <c r="F68" s="390"/>
    </row>
    <row r="69" spans="1:6" s="388" customFormat="1" ht="23.25" customHeight="1">
      <c r="A69" s="71"/>
      <c r="F69" s="390"/>
    </row>
    <row r="70" spans="1:6" s="388" customFormat="1" ht="23.25" customHeight="1">
      <c r="A70" s="71"/>
      <c r="F70" s="390"/>
    </row>
    <row r="71" spans="1:6" s="388" customFormat="1" ht="23.25" customHeight="1">
      <c r="A71" s="63"/>
    </row>
    <row r="72" spans="1:6" s="388" customFormat="1" ht="22.5" customHeight="1" thickBot="1">
      <c r="A72" s="693" t="s">
        <v>7026</v>
      </c>
      <c r="B72" s="693"/>
      <c r="C72" s="693"/>
      <c r="D72" s="693"/>
      <c r="E72" s="693"/>
      <c r="F72" s="285"/>
    </row>
    <row r="73" spans="1:6" s="388" customFormat="1" ht="23.25" customHeight="1">
      <c r="A73" s="58" t="s">
        <v>518</v>
      </c>
      <c r="B73" s="59" t="s">
        <v>519</v>
      </c>
      <c r="C73" s="60" t="s">
        <v>520</v>
      </c>
      <c r="D73" s="60" t="s">
        <v>521</v>
      </c>
      <c r="E73" s="60" t="s">
        <v>522</v>
      </c>
      <c r="F73" s="60" t="s">
        <v>523</v>
      </c>
    </row>
    <row r="74" spans="1:6" s="388" customFormat="1" ht="23.25" customHeight="1">
      <c r="A74" s="200"/>
      <c r="B74" s="500"/>
      <c r="C74" s="193"/>
      <c r="D74" s="193"/>
      <c r="E74" s="193"/>
      <c r="F74" s="193"/>
    </row>
    <row r="75" spans="1:6" s="73" customFormat="1" ht="23.25" customHeight="1">
      <c r="A75" s="202">
        <v>1</v>
      </c>
      <c r="B75" s="61" t="s">
        <v>546</v>
      </c>
      <c r="C75" s="147" t="s">
        <v>3157</v>
      </c>
      <c r="D75" s="147" t="s">
        <v>635</v>
      </c>
      <c r="E75" s="147" t="s">
        <v>7016</v>
      </c>
      <c r="F75" s="202" t="s">
        <v>528</v>
      </c>
    </row>
    <row r="76" spans="1:6" s="73" customFormat="1" ht="23.25" customHeight="1">
      <c r="A76" s="202">
        <v>2</v>
      </c>
      <c r="B76" s="61" t="s">
        <v>529</v>
      </c>
      <c r="C76" s="147" t="s">
        <v>7019</v>
      </c>
      <c r="D76" s="147" t="s">
        <v>539</v>
      </c>
      <c r="E76" s="147" t="s">
        <v>7017</v>
      </c>
      <c r="F76" s="202" t="s">
        <v>528</v>
      </c>
    </row>
    <row r="77" spans="1:6" s="73" customFormat="1" ht="23.25" customHeight="1">
      <c r="A77" s="202">
        <v>3</v>
      </c>
      <c r="B77" s="61" t="s">
        <v>529</v>
      </c>
      <c r="C77" s="147" t="s">
        <v>3957</v>
      </c>
      <c r="D77" s="147" t="s">
        <v>552</v>
      </c>
      <c r="E77" s="147" t="s">
        <v>7018</v>
      </c>
      <c r="F77" s="202" t="s">
        <v>528</v>
      </c>
    </row>
    <row r="78" spans="1:6" s="73" customFormat="1" ht="23.25" customHeight="1">
      <c r="A78" s="202">
        <v>4</v>
      </c>
      <c r="B78" s="61" t="s">
        <v>529</v>
      </c>
      <c r="C78" s="147" t="s">
        <v>6911</v>
      </c>
      <c r="D78" s="147" t="s">
        <v>552</v>
      </c>
      <c r="E78" s="147" t="s">
        <v>7020</v>
      </c>
      <c r="F78" s="202" t="s">
        <v>528</v>
      </c>
    </row>
    <row r="79" spans="1:6" s="73" customFormat="1" ht="23.25" customHeight="1">
      <c r="A79" s="202">
        <v>5</v>
      </c>
      <c r="B79" s="61" t="s">
        <v>651</v>
      </c>
      <c r="C79" s="147" t="s">
        <v>795</v>
      </c>
      <c r="D79" s="147" t="s">
        <v>552</v>
      </c>
      <c r="E79" s="147" t="s">
        <v>7021</v>
      </c>
      <c r="F79" s="202" t="s">
        <v>528</v>
      </c>
    </row>
    <row r="80" spans="1:6" s="73" customFormat="1" ht="23.25" customHeight="1">
      <c r="A80" s="202">
        <v>6</v>
      </c>
      <c r="B80" s="61" t="s">
        <v>635</v>
      </c>
      <c r="C80" s="147" t="s">
        <v>7022</v>
      </c>
      <c r="D80" s="147" t="s">
        <v>552</v>
      </c>
      <c r="E80" s="147" t="s">
        <v>7023</v>
      </c>
      <c r="F80" s="202" t="s">
        <v>528</v>
      </c>
    </row>
    <row r="81" spans="1:6" s="73" customFormat="1" ht="23.25" customHeight="1">
      <c r="A81" s="202">
        <v>7</v>
      </c>
      <c r="B81" s="61" t="s">
        <v>524</v>
      </c>
      <c r="C81" s="147" t="s">
        <v>7024</v>
      </c>
      <c r="D81" s="147" t="s">
        <v>552</v>
      </c>
      <c r="E81" s="147" t="s">
        <v>7025</v>
      </c>
      <c r="F81" s="202" t="s">
        <v>528</v>
      </c>
    </row>
    <row r="82" spans="1:6" s="73" customFormat="1" ht="23.25" customHeight="1">
      <c r="A82" s="202" t="s">
        <v>7027</v>
      </c>
      <c r="B82" s="147" t="s">
        <v>7028</v>
      </c>
      <c r="D82" s="147" t="s">
        <v>552</v>
      </c>
      <c r="E82" s="147" t="s">
        <v>7029</v>
      </c>
      <c r="F82" s="202"/>
    </row>
    <row r="83" spans="1:6" s="73" customFormat="1" ht="21.75" customHeight="1">
      <c r="A83" s="417"/>
      <c r="E83" s="147" t="s">
        <v>7030</v>
      </c>
    </row>
    <row r="84" spans="1:6" s="388" customFormat="1" ht="21.75" customHeight="1">
      <c r="A84" s="417"/>
    </row>
    <row r="85" spans="1:6" s="388" customFormat="1" ht="22.5" customHeight="1" thickBot="1">
      <c r="A85" s="693" t="s">
        <v>6769</v>
      </c>
      <c r="B85" s="693"/>
      <c r="C85" s="693"/>
      <c r="D85" s="693"/>
      <c r="E85" s="693"/>
      <c r="F85" s="285"/>
    </row>
    <row r="86" spans="1:6" s="388" customFormat="1" ht="22.5" customHeight="1">
      <c r="A86" s="58" t="s">
        <v>518</v>
      </c>
      <c r="B86" s="59" t="s">
        <v>519</v>
      </c>
      <c r="C86" s="60" t="s">
        <v>520</v>
      </c>
      <c r="D86" s="60" t="s">
        <v>521</v>
      </c>
      <c r="E86" s="60" t="s">
        <v>522</v>
      </c>
      <c r="F86" s="60" t="s">
        <v>523</v>
      </c>
    </row>
    <row r="87" spans="1:6" s="384" customFormat="1" ht="22.5" customHeight="1">
      <c r="A87" s="448"/>
      <c r="B87" s="448"/>
      <c r="C87" s="448"/>
      <c r="D87" s="448"/>
      <c r="E87" s="448"/>
      <c r="F87" s="316"/>
    </row>
    <row r="88" spans="1:6" s="384" customFormat="1" ht="22.5" customHeight="1">
      <c r="A88" s="65">
        <v>1</v>
      </c>
      <c r="B88" s="66" t="s">
        <v>552</v>
      </c>
      <c r="C88" s="66" t="s">
        <v>6523</v>
      </c>
      <c r="D88" s="66" t="s">
        <v>524</v>
      </c>
      <c r="E88" s="66" t="s">
        <v>4104</v>
      </c>
      <c r="F88" s="65" t="s">
        <v>528</v>
      </c>
    </row>
    <row r="89" spans="1:6" s="384" customFormat="1" ht="22.5" customHeight="1">
      <c r="A89" s="65">
        <v>2</v>
      </c>
      <c r="B89" s="66" t="s">
        <v>552</v>
      </c>
      <c r="C89" s="66" t="s">
        <v>6696</v>
      </c>
      <c r="D89" s="66" t="s">
        <v>620</v>
      </c>
      <c r="E89" s="66" t="s">
        <v>2084</v>
      </c>
      <c r="F89" s="341" t="s">
        <v>557</v>
      </c>
    </row>
    <row r="90" spans="1:6" s="384" customFormat="1" ht="22.5" customHeight="1">
      <c r="A90" s="65">
        <v>3</v>
      </c>
      <c r="B90" s="66" t="s">
        <v>550</v>
      </c>
      <c r="C90" s="66" t="s">
        <v>6695</v>
      </c>
      <c r="D90" s="66" t="s">
        <v>774</v>
      </c>
      <c r="E90" s="66" t="s">
        <v>6537</v>
      </c>
      <c r="F90" s="341" t="s">
        <v>528</v>
      </c>
    </row>
    <row r="91" spans="1:6" s="384" customFormat="1" ht="22.5" customHeight="1">
      <c r="A91" s="65">
        <v>4</v>
      </c>
      <c r="B91" s="66" t="s">
        <v>552</v>
      </c>
      <c r="C91" s="66" t="s">
        <v>6538</v>
      </c>
      <c r="D91" s="66" t="s">
        <v>550</v>
      </c>
      <c r="E91" s="66" t="s">
        <v>4094</v>
      </c>
      <c r="F91" s="341" t="s">
        <v>528</v>
      </c>
    </row>
    <row r="92" spans="1:6" s="384" customFormat="1" ht="22.5" customHeight="1">
      <c r="A92" s="65">
        <v>5</v>
      </c>
      <c r="B92" s="66" t="s">
        <v>552</v>
      </c>
      <c r="C92" s="66" t="s">
        <v>6539</v>
      </c>
      <c r="D92" s="66" t="s">
        <v>550</v>
      </c>
      <c r="E92" s="66" t="s">
        <v>6540</v>
      </c>
      <c r="F92" s="341" t="s">
        <v>528</v>
      </c>
    </row>
    <row r="93" spans="1:6" s="384" customFormat="1" ht="22.5" customHeight="1">
      <c r="A93" s="65">
        <v>6</v>
      </c>
      <c r="B93" s="66" t="s">
        <v>552</v>
      </c>
      <c r="C93" s="66" t="s">
        <v>6686</v>
      </c>
      <c r="D93" s="66" t="s">
        <v>524</v>
      </c>
      <c r="E93" s="66" t="s">
        <v>6687</v>
      </c>
      <c r="F93" s="341" t="s">
        <v>528</v>
      </c>
    </row>
    <row r="94" spans="1:6" s="384" customFormat="1" ht="22.5" customHeight="1">
      <c r="A94" s="65">
        <v>7</v>
      </c>
      <c r="B94" s="66" t="s">
        <v>552</v>
      </c>
      <c r="C94" s="66" t="s">
        <v>6688</v>
      </c>
      <c r="D94" s="66" t="s">
        <v>539</v>
      </c>
      <c r="E94" s="66" t="s">
        <v>4354</v>
      </c>
      <c r="F94" s="341" t="s">
        <v>528</v>
      </c>
    </row>
    <row r="95" spans="1:6" s="384" customFormat="1" ht="22.5" customHeight="1">
      <c r="A95" s="65">
        <v>8</v>
      </c>
      <c r="B95" s="66" t="s">
        <v>595</v>
      </c>
      <c r="C95" s="66" t="s">
        <v>767</v>
      </c>
      <c r="D95" s="66" t="s">
        <v>526</v>
      </c>
      <c r="E95" s="66" t="s">
        <v>6689</v>
      </c>
      <c r="F95" s="341" t="s">
        <v>528</v>
      </c>
    </row>
    <row r="96" spans="1:6" s="384" customFormat="1" ht="22.5" customHeight="1">
      <c r="A96" s="65">
        <v>9</v>
      </c>
      <c r="B96" s="66" t="s">
        <v>536</v>
      </c>
      <c r="C96" s="66" t="s">
        <v>556</v>
      </c>
      <c r="D96" s="66" t="s">
        <v>526</v>
      </c>
      <c r="E96" s="66" t="s">
        <v>596</v>
      </c>
      <c r="F96" s="341" t="s">
        <v>528</v>
      </c>
    </row>
    <row r="97" spans="1:6" s="384" customFormat="1" ht="22.5" customHeight="1">
      <c r="A97" s="65">
        <v>10</v>
      </c>
      <c r="B97" s="66" t="s">
        <v>589</v>
      </c>
      <c r="C97" s="66" t="s">
        <v>6690</v>
      </c>
      <c r="D97" s="66" t="s">
        <v>550</v>
      </c>
      <c r="E97" s="66" t="s">
        <v>683</v>
      </c>
      <c r="F97" s="341" t="s">
        <v>528</v>
      </c>
    </row>
    <row r="98" spans="1:6" s="384" customFormat="1" ht="22.5" customHeight="1">
      <c r="A98" s="65">
        <v>11</v>
      </c>
      <c r="B98" s="66" t="s">
        <v>550</v>
      </c>
      <c r="C98" s="66" t="s">
        <v>6691</v>
      </c>
      <c r="D98" s="66" t="s">
        <v>552</v>
      </c>
      <c r="E98" s="66" t="s">
        <v>683</v>
      </c>
      <c r="F98" s="341" t="s">
        <v>528</v>
      </c>
    </row>
    <row r="99" spans="1:6" s="384" customFormat="1" ht="22.5" customHeight="1">
      <c r="A99" s="65">
        <v>12</v>
      </c>
      <c r="B99" s="66" t="s">
        <v>539</v>
      </c>
      <c r="C99" s="66" t="s">
        <v>6251</v>
      </c>
      <c r="D99" s="66" t="s">
        <v>552</v>
      </c>
      <c r="E99" s="66" t="s">
        <v>6692</v>
      </c>
      <c r="F99" s="341" t="s">
        <v>528</v>
      </c>
    </row>
    <row r="100" spans="1:6" s="384" customFormat="1" ht="22.5" customHeight="1">
      <c r="A100" s="65">
        <v>13</v>
      </c>
      <c r="B100" s="66" t="s">
        <v>550</v>
      </c>
      <c r="C100" s="66" t="s">
        <v>6693</v>
      </c>
      <c r="D100" s="66" t="s">
        <v>618</v>
      </c>
      <c r="E100" s="66" t="s">
        <v>6694</v>
      </c>
      <c r="F100" s="341" t="s">
        <v>528</v>
      </c>
    </row>
    <row r="101" spans="1:6" s="384" customFormat="1" ht="22.5" customHeight="1">
      <c r="A101" s="65">
        <v>14</v>
      </c>
      <c r="B101" s="66" t="s">
        <v>595</v>
      </c>
      <c r="C101" s="66" t="s">
        <v>724</v>
      </c>
      <c r="D101" s="66" t="s">
        <v>618</v>
      </c>
      <c r="E101" s="66" t="s">
        <v>6698</v>
      </c>
      <c r="F101" s="341" t="s">
        <v>528</v>
      </c>
    </row>
    <row r="102" spans="1:6" s="384" customFormat="1" ht="22.5" customHeight="1">
      <c r="A102" s="65">
        <v>15</v>
      </c>
      <c r="B102" s="66" t="s">
        <v>550</v>
      </c>
      <c r="C102" s="66" t="s">
        <v>6699</v>
      </c>
      <c r="D102" s="66" t="s">
        <v>526</v>
      </c>
      <c r="E102" s="66" t="s">
        <v>4105</v>
      </c>
      <c r="F102" s="341" t="s">
        <v>528</v>
      </c>
    </row>
    <row r="103" spans="1:6" s="384" customFormat="1" ht="22.5" customHeight="1">
      <c r="A103" s="65">
        <v>16</v>
      </c>
      <c r="B103" s="66" t="s">
        <v>635</v>
      </c>
      <c r="C103" s="66" t="s">
        <v>603</v>
      </c>
      <c r="D103" s="66" t="s">
        <v>526</v>
      </c>
      <c r="E103" s="66" t="s">
        <v>6700</v>
      </c>
      <c r="F103" s="341" t="s">
        <v>528</v>
      </c>
    </row>
    <row r="104" spans="1:6" s="384" customFormat="1" ht="22.5" customHeight="1">
      <c r="A104" s="65">
        <v>17</v>
      </c>
      <c r="B104" s="66" t="s">
        <v>534</v>
      </c>
      <c r="C104" s="66" t="s">
        <v>1455</v>
      </c>
      <c r="D104" s="66" t="s">
        <v>595</v>
      </c>
      <c r="E104" s="66" t="s">
        <v>6701</v>
      </c>
      <c r="F104" s="341" t="s">
        <v>528</v>
      </c>
    </row>
    <row r="105" spans="1:6" s="384" customFormat="1" ht="22.5" customHeight="1">
      <c r="A105" s="65">
        <v>18</v>
      </c>
      <c r="B105" s="66" t="s">
        <v>576</v>
      </c>
      <c r="C105" s="66" t="s">
        <v>6702</v>
      </c>
      <c r="D105" s="66" t="s">
        <v>651</v>
      </c>
      <c r="E105" s="66" t="s">
        <v>6703</v>
      </c>
      <c r="F105" s="341" t="s">
        <v>528</v>
      </c>
    </row>
    <row r="106" spans="1:6" s="384" customFormat="1" ht="22.5" customHeight="1">
      <c r="A106" s="65">
        <v>19</v>
      </c>
      <c r="B106" s="66" t="s">
        <v>526</v>
      </c>
      <c r="C106" s="66" t="s">
        <v>2005</v>
      </c>
      <c r="D106" s="66" t="s">
        <v>524</v>
      </c>
      <c r="E106" s="66" t="s">
        <v>6704</v>
      </c>
      <c r="F106" s="341" t="s">
        <v>528</v>
      </c>
    </row>
    <row r="107" spans="1:6" s="384" customFormat="1" ht="22.5" customHeight="1">
      <c r="A107" s="65">
        <v>20</v>
      </c>
      <c r="B107" s="66" t="s">
        <v>546</v>
      </c>
      <c r="C107" s="66" t="s">
        <v>746</v>
      </c>
      <c r="D107" s="66" t="s">
        <v>576</v>
      </c>
      <c r="E107" s="66" t="s">
        <v>6705</v>
      </c>
      <c r="F107" s="341" t="s">
        <v>528</v>
      </c>
    </row>
    <row r="108" spans="1:6" s="384" customFormat="1" ht="22.5" customHeight="1">
      <c r="A108" s="65">
        <v>21</v>
      </c>
      <c r="B108" s="66" t="s">
        <v>529</v>
      </c>
      <c r="C108" s="66" t="s">
        <v>6706</v>
      </c>
      <c r="D108" s="66" t="s">
        <v>576</v>
      </c>
      <c r="E108" s="66" t="s">
        <v>1718</v>
      </c>
      <c r="F108" s="341" t="s">
        <v>528</v>
      </c>
    </row>
    <row r="109" spans="1:6" s="384" customFormat="1" ht="22.5" customHeight="1">
      <c r="A109" s="65">
        <v>22</v>
      </c>
      <c r="B109" s="66" t="s">
        <v>534</v>
      </c>
      <c r="C109" s="66" t="s">
        <v>1195</v>
      </c>
      <c r="D109" s="66" t="s">
        <v>526</v>
      </c>
      <c r="E109" s="66" t="s">
        <v>6707</v>
      </c>
      <c r="F109" s="341" t="s">
        <v>528</v>
      </c>
    </row>
    <row r="110" spans="1:6" s="470" customFormat="1" ht="22.5" customHeight="1">
      <c r="A110" s="469">
        <v>23</v>
      </c>
      <c r="B110" s="72" t="s">
        <v>651</v>
      </c>
      <c r="C110" s="72" t="s">
        <v>6709</v>
      </c>
      <c r="D110" s="72" t="s">
        <v>550</v>
      </c>
      <c r="E110" s="72" t="s">
        <v>6710</v>
      </c>
      <c r="F110" s="469" t="s">
        <v>528</v>
      </c>
    </row>
    <row r="111" spans="1:6" s="470" customFormat="1" ht="22.5" customHeight="1">
      <c r="A111" s="469">
        <v>24</v>
      </c>
      <c r="B111" s="72" t="s">
        <v>582</v>
      </c>
      <c r="C111" s="72" t="s">
        <v>6711</v>
      </c>
      <c r="D111" s="72" t="s">
        <v>618</v>
      </c>
      <c r="E111" s="72" t="s">
        <v>6712</v>
      </c>
      <c r="F111" s="469" t="s">
        <v>528</v>
      </c>
    </row>
    <row r="112" spans="1:6" s="470" customFormat="1" ht="22.5" customHeight="1">
      <c r="A112" s="469">
        <v>25</v>
      </c>
      <c r="B112" s="72" t="s">
        <v>534</v>
      </c>
      <c r="C112" s="72" t="s">
        <v>562</v>
      </c>
      <c r="D112" s="72" t="s">
        <v>595</v>
      </c>
      <c r="E112" s="72" t="s">
        <v>6713</v>
      </c>
      <c r="F112" s="469" t="s">
        <v>528</v>
      </c>
    </row>
    <row r="113" spans="1:6" s="470" customFormat="1" ht="22.5" customHeight="1">
      <c r="A113" s="469">
        <v>26</v>
      </c>
      <c r="B113" s="72" t="s">
        <v>534</v>
      </c>
      <c r="C113" s="72" t="s">
        <v>4034</v>
      </c>
      <c r="D113" s="72" t="s">
        <v>536</v>
      </c>
      <c r="E113" s="72" t="s">
        <v>6714</v>
      </c>
      <c r="F113" s="469" t="s">
        <v>528</v>
      </c>
    </row>
    <row r="114" spans="1:6" s="470" customFormat="1" ht="22.5" customHeight="1">
      <c r="A114" s="469">
        <v>27</v>
      </c>
      <c r="B114" s="72" t="s">
        <v>618</v>
      </c>
      <c r="C114" s="72" t="s">
        <v>6715</v>
      </c>
      <c r="D114" s="72" t="s">
        <v>550</v>
      </c>
      <c r="E114" s="72" t="s">
        <v>6716</v>
      </c>
      <c r="F114" s="469" t="s">
        <v>528</v>
      </c>
    </row>
    <row r="115" spans="1:6" s="470" customFormat="1" ht="22.5" customHeight="1">
      <c r="A115" s="469">
        <v>28</v>
      </c>
      <c r="B115" s="72" t="s">
        <v>524</v>
      </c>
      <c r="C115" s="72" t="s">
        <v>4031</v>
      </c>
      <c r="D115" s="72" t="s">
        <v>536</v>
      </c>
      <c r="E115" s="72" t="s">
        <v>6717</v>
      </c>
      <c r="F115" s="469" t="s">
        <v>528</v>
      </c>
    </row>
    <row r="116" spans="1:6" s="470" customFormat="1" ht="22.5" customHeight="1">
      <c r="A116" s="469">
        <v>29</v>
      </c>
      <c r="B116" s="72" t="s">
        <v>552</v>
      </c>
      <c r="C116" s="72" t="s">
        <v>6718</v>
      </c>
      <c r="D116" s="72" t="s">
        <v>526</v>
      </c>
      <c r="E116" s="72" t="s">
        <v>6719</v>
      </c>
      <c r="F116" s="469" t="s">
        <v>528</v>
      </c>
    </row>
    <row r="117" spans="1:6" s="470" customFormat="1" ht="22.5" customHeight="1">
      <c r="A117" s="469">
        <v>30</v>
      </c>
      <c r="B117" s="472" t="s">
        <v>526</v>
      </c>
      <c r="C117" s="472" t="s">
        <v>6720</v>
      </c>
      <c r="D117" s="472" t="s">
        <v>620</v>
      </c>
      <c r="E117" s="472" t="s">
        <v>6721</v>
      </c>
      <c r="F117" s="473" t="s">
        <v>528</v>
      </c>
    </row>
    <row r="118" spans="1:6" s="470" customFormat="1" ht="22.5" customHeight="1">
      <c r="A118" s="469"/>
      <c r="B118" s="472" t="s">
        <v>552</v>
      </c>
      <c r="C118" s="472" t="s">
        <v>6722</v>
      </c>
      <c r="D118" s="472"/>
      <c r="E118" s="472"/>
      <c r="F118" s="473" t="s">
        <v>528</v>
      </c>
    </row>
    <row r="119" spans="1:6" s="470" customFormat="1" ht="22.5" customHeight="1">
      <c r="A119" s="469">
        <v>31</v>
      </c>
      <c r="B119" s="72" t="s">
        <v>614</v>
      </c>
      <c r="C119" s="72" t="s">
        <v>6723</v>
      </c>
      <c r="D119" s="72" t="s">
        <v>550</v>
      </c>
      <c r="E119" s="72" t="s">
        <v>6724</v>
      </c>
      <c r="F119" s="469" t="s">
        <v>528</v>
      </c>
    </row>
    <row r="120" spans="1:6" s="470" customFormat="1" ht="22.5" customHeight="1">
      <c r="A120" s="469">
        <v>32</v>
      </c>
      <c r="B120" s="72" t="s">
        <v>582</v>
      </c>
      <c r="C120" s="72" t="s">
        <v>6042</v>
      </c>
      <c r="D120" s="72" t="s">
        <v>618</v>
      </c>
      <c r="E120" s="72" t="s">
        <v>6725</v>
      </c>
      <c r="F120" s="469" t="s">
        <v>528</v>
      </c>
    </row>
    <row r="121" spans="1:6" s="470" customFormat="1" ht="22.5" customHeight="1">
      <c r="A121" s="469">
        <v>33</v>
      </c>
      <c r="B121" s="72" t="s">
        <v>582</v>
      </c>
      <c r="C121" s="72" t="s">
        <v>627</v>
      </c>
      <c r="D121" s="72" t="s">
        <v>529</v>
      </c>
      <c r="E121" s="72" t="s">
        <v>6726</v>
      </c>
      <c r="F121" s="469" t="s">
        <v>528</v>
      </c>
    </row>
    <row r="122" spans="1:6" s="470" customFormat="1" ht="22.5" customHeight="1">
      <c r="A122" s="469">
        <v>34</v>
      </c>
      <c r="B122" s="72" t="s">
        <v>526</v>
      </c>
      <c r="C122" s="72" t="s">
        <v>6727</v>
      </c>
      <c r="D122" s="72" t="s">
        <v>550</v>
      </c>
      <c r="E122" s="72" t="s">
        <v>6728</v>
      </c>
      <c r="F122" s="469" t="s">
        <v>528</v>
      </c>
    </row>
    <row r="123" spans="1:6" s="470" customFormat="1" ht="22.5" customHeight="1">
      <c r="A123" s="469">
        <v>35</v>
      </c>
      <c r="B123" s="72" t="s">
        <v>614</v>
      </c>
      <c r="C123" s="72" t="s">
        <v>6729</v>
      </c>
      <c r="D123" s="72" t="s">
        <v>576</v>
      </c>
      <c r="E123" s="72" t="s">
        <v>6730</v>
      </c>
      <c r="F123" s="469" t="s">
        <v>528</v>
      </c>
    </row>
    <row r="124" spans="1:6" s="470" customFormat="1" ht="22.5" customHeight="1">
      <c r="A124" s="469">
        <v>36</v>
      </c>
      <c r="B124" s="72" t="s">
        <v>614</v>
      </c>
      <c r="C124" s="72" t="s">
        <v>3436</v>
      </c>
      <c r="D124" s="72" t="s">
        <v>526</v>
      </c>
      <c r="E124" s="72" t="s">
        <v>6731</v>
      </c>
      <c r="F124" s="469" t="s">
        <v>528</v>
      </c>
    </row>
    <row r="125" spans="1:6" s="470" customFormat="1" ht="22.5" customHeight="1">
      <c r="A125" s="469">
        <v>37</v>
      </c>
      <c r="B125" s="72" t="s">
        <v>614</v>
      </c>
      <c r="C125" s="72" t="s">
        <v>6732</v>
      </c>
      <c r="D125" s="72" t="s">
        <v>582</v>
      </c>
      <c r="E125" s="72" t="s">
        <v>6733</v>
      </c>
      <c r="F125" s="469" t="s">
        <v>528</v>
      </c>
    </row>
    <row r="126" spans="1:6" s="470" customFormat="1" ht="22.5" customHeight="1">
      <c r="A126" s="469">
        <v>38</v>
      </c>
      <c r="B126" s="72" t="s">
        <v>552</v>
      </c>
      <c r="C126" s="72" t="s">
        <v>6737</v>
      </c>
      <c r="D126" s="72" t="s">
        <v>524</v>
      </c>
      <c r="E126" s="72" t="s">
        <v>6738</v>
      </c>
      <c r="F126" s="469" t="s">
        <v>528</v>
      </c>
    </row>
    <row r="127" spans="1:6" s="470" customFormat="1" ht="22.5" customHeight="1">
      <c r="A127" s="469">
        <v>39</v>
      </c>
      <c r="B127" s="72" t="s">
        <v>526</v>
      </c>
      <c r="C127" s="72" t="s">
        <v>6739</v>
      </c>
      <c r="D127" s="72" t="s">
        <v>595</v>
      </c>
      <c r="E127" s="72" t="s">
        <v>507</v>
      </c>
      <c r="F127" s="469" t="s">
        <v>528</v>
      </c>
    </row>
    <row r="128" spans="1:6" s="470" customFormat="1" ht="22.5" customHeight="1">
      <c r="A128" s="469">
        <v>40</v>
      </c>
      <c r="B128" s="72" t="s">
        <v>618</v>
      </c>
      <c r="C128" s="72" t="s">
        <v>6740</v>
      </c>
      <c r="D128" s="72" t="s">
        <v>595</v>
      </c>
      <c r="E128" s="72" t="s">
        <v>6741</v>
      </c>
      <c r="F128" s="469" t="s">
        <v>528</v>
      </c>
    </row>
    <row r="129" spans="1:7" s="470" customFormat="1" ht="22.5" customHeight="1">
      <c r="A129" s="469">
        <v>41</v>
      </c>
      <c r="B129" s="72" t="s">
        <v>576</v>
      </c>
      <c r="C129" s="72" t="s">
        <v>597</v>
      </c>
      <c r="D129" s="72" t="s">
        <v>618</v>
      </c>
      <c r="E129" s="72" t="s">
        <v>6742</v>
      </c>
      <c r="F129" s="469" t="s">
        <v>528</v>
      </c>
    </row>
    <row r="130" spans="1:7" s="470" customFormat="1" ht="22.5" customHeight="1">
      <c r="A130" s="469">
        <v>42</v>
      </c>
      <c r="B130" s="72" t="s">
        <v>578</v>
      </c>
      <c r="C130" s="72" t="s">
        <v>6743</v>
      </c>
      <c r="D130" s="72" t="s">
        <v>550</v>
      </c>
      <c r="E130" s="72" t="s">
        <v>6744</v>
      </c>
      <c r="F130" s="469" t="s">
        <v>528</v>
      </c>
    </row>
    <row r="131" spans="1:7" s="470" customFormat="1" ht="22.5" customHeight="1">
      <c r="A131" s="469">
        <v>43</v>
      </c>
      <c r="B131" s="72" t="s">
        <v>532</v>
      </c>
      <c r="C131" s="72" t="s">
        <v>1953</v>
      </c>
      <c r="D131" s="72" t="s">
        <v>552</v>
      </c>
      <c r="E131" s="72" t="s">
        <v>6745</v>
      </c>
      <c r="F131" s="469" t="s">
        <v>528</v>
      </c>
      <c r="G131" s="470" t="s">
        <v>6746</v>
      </c>
    </row>
    <row r="132" spans="1:7" s="470" customFormat="1" ht="22.5" customHeight="1">
      <c r="A132" s="469">
        <v>44</v>
      </c>
      <c r="B132" s="72" t="s">
        <v>526</v>
      </c>
      <c r="C132" s="72" t="s">
        <v>3997</v>
      </c>
      <c r="D132" s="72" t="s">
        <v>578</v>
      </c>
      <c r="E132" s="72" t="s">
        <v>6731</v>
      </c>
      <c r="F132" s="469" t="s">
        <v>528</v>
      </c>
    </row>
    <row r="133" spans="1:7" s="470" customFormat="1" ht="22.5" customHeight="1">
      <c r="A133" s="469">
        <v>45</v>
      </c>
      <c r="B133" s="72" t="s">
        <v>532</v>
      </c>
      <c r="C133" s="72" t="s">
        <v>1690</v>
      </c>
      <c r="D133" s="72" t="s">
        <v>576</v>
      </c>
      <c r="E133" s="72" t="s">
        <v>6748</v>
      </c>
      <c r="F133" s="469" t="s">
        <v>528</v>
      </c>
    </row>
    <row r="134" spans="1:7" s="470" customFormat="1" ht="22.5" customHeight="1">
      <c r="A134" s="469">
        <v>46</v>
      </c>
      <c r="B134" s="72" t="s">
        <v>614</v>
      </c>
      <c r="C134" s="72" t="s">
        <v>2088</v>
      </c>
      <c r="D134" s="72" t="s">
        <v>550</v>
      </c>
      <c r="E134" s="72" t="s">
        <v>6750</v>
      </c>
      <c r="F134" s="469" t="s">
        <v>528</v>
      </c>
    </row>
    <row r="135" spans="1:7" s="470" customFormat="1" ht="22.5" customHeight="1">
      <c r="A135" s="469">
        <v>47</v>
      </c>
      <c r="B135" s="72" t="s">
        <v>576</v>
      </c>
      <c r="C135" s="72" t="s">
        <v>6752</v>
      </c>
      <c r="D135" s="72" t="s">
        <v>651</v>
      </c>
      <c r="E135" s="72" t="s">
        <v>933</v>
      </c>
      <c r="F135" s="469" t="s">
        <v>528</v>
      </c>
    </row>
    <row r="136" spans="1:7" s="470" customFormat="1" ht="22.5" customHeight="1">
      <c r="A136" s="469">
        <v>48</v>
      </c>
      <c r="B136" s="72" t="s">
        <v>635</v>
      </c>
      <c r="C136" s="72" t="s">
        <v>6755</v>
      </c>
      <c r="D136" s="72" t="s">
        <v>582</v>
      </c>
      <c r="E136" s="72" t="s">
        <v>6756</v>
      </c>
      <c r="F136" s="469" t="s">
        <v>528</v>
      </c>
    </row>
    <row r="137" spans="1:7" s="470" customFormat="1" ht="22.5" customHeight="1">
      <c r="A137" s="469">
        <v>49</v>
      </c>
      <c r="B137" s="72" t="s">
        <v>635</v>
      </c>
      <c r="C137" s="72" t="s">
        <v>6758</v>
      </c>
      <c r="D137" s="72" t="s">
        <v>546</v>
      </c>
      <c r="E137" s="72" t="s">
        <v>6759</v>
      </c>
      <c r="F137" s="469" t="s">
        <v>528</v>
      </c>
    </row>
    <row r="138" spans="1:7" s="470" customFormat="1" ht="22.5" customHeight="1">
      <c r="A138" s="469">
        <v>50</v>
      </c>
      <c r="B138" s="72" t="s">
        <v>595</v>
      </c>
      <c r="C138" s="72" t="s">
        <v>6760</v>
      </c>
      <c r="D138" s="72" t="s">
        <v>582</v>
      </c>
      <c r="E138" s="72" t="s">
        <v>6761</v>
      </c>
      <c r="F138" s="469" t="s">
        <v>528</v>
      </c>
    </row>
    <row r="139" spans="1:7" s="470" customFormat="1" ht="22.5" customHeight="1">
      <c r="A139" s="469">
        <v>51</v>
      </c>
      <c r="B139" s="72" t="s">
        <v>534</v>
      </c>
      <c r="C139" s="72" t="s">
        <v>6765</v>
      </c>
      <c r="D139" s="72" t="s">
        <v>1797</v>
      </c>
      <c r="E139" s="72" t="s">
        <v>6766</v>
      </c>
      <c r="F139" s="469" t="s">
        <v>528</v>
      </c>
    </row>
    <row r="140" spans="1:7" s="470" customFormat="1" ht="22.5" customHeight="1">
      <c r="A140" s="469">
        <v>52</v>
      </c>
      <c r="B140" s="72" t="s">
        <v>550</v>
      </c>
      <c r="C140" s="72" t="s">
        <v>6767</v>
      </c>
      <c r="D140" s="72" t="s">
        <v>614</v>
      </c>
      <c r="E140" s="72" t="s">
        <v>6768</v>
      </c>
      <c r="F140" s="469" t="s">
        <v>528</v>
      </c>
    </row>
    <row r="141" spans="1:7" s="470" customFormat="1" ht="22.5" customHeight="1">
      <c r="A141" s="469">
        <v>51</v>
      </c>
      <c r="B141" s="72" t="s">
        <v>576</v>
      </c>
      <c r="C141" s="72" t="s">
        <v>6770</v>
      </c>
      <c r="D141" s="72" t="s">
        <v>620</v>
      </c>
      <c r="E141" s="72" t="s">
        <v>6771</v>
      </c>
      <c r="F141" s="469" t="s">
        <v>528</v>
      </c>
    </row>
    <row r="142" spans="1:7" s="470" customFormat="1" ht="22.5" customHeight="1">
      <c r="A142" s="473">
        <v>52</v>
      </c>
      <c r="B142" s="472" t="s">
        <v>552</v>
      </c>
      <c r="C142" s="472" t="s">
        <v>1811</v>
      </c>
      <c r="D142" s="472" t="s">
        <v>546</v>
      </c>
      <c r="E142" s="472" t="s">
        <v>6775</v>
      </c>
      <c r="F142" s="473" t="s">
        <v>528</v>
      </c>
    </row>
    <row r="143" spans="1:7" s="470" customFormat="1" ht="22.5" customHeight="1">
      <c r="A143" s="473">
        <v>53</v>
      </c>
      <c r="B143" s="472" t="s">
        <v>529</v>
      </c>
      <c r="C143" s="472" t="s">
        <v>6773</v>
      </c>
      <c r="D143" s="472" t="s">
        <v>595</v>
      </c>
      <c r="E143" s="472" t="s">
        <v>6774</v>
      </c>
      <c r="F143" s="473" t="s">
        <v>528</v>
      </c>
    </row>
    <row r="144" spans="1:7" s="470" customFormat="1" ht="22.5" customHeight="1">
      <c r="A144" s="469">
        <v>54</v>
      </c>
      <c r="B144" s="72" t="s">
        <v>529</v>
      </c>
      <c r="C144" s="72" t="s">
        <v>6776</v>
      </c>
      <c r="D144" s="72" t="s">
        <v>576</v>
      </c>
      <c r="E144" s="72" t="s">
        <v>531</v>
      </c>
      <c r="F144" s="469" t="s">
        <v>528</v>
      </c>
    </row>
    <row r="145" spans="1:7" s="470" customFormat="1" ht="22.5" customHeight="1">
      <c r="A145" s="469">
        <v>55</v>
      </c>
      <c r="B145" s="72" t="s">
        <v>618</v>
      </c>
      <c r="C145" s="72" t="s">
        <v>6454</v>
      </c>
      <c r="D145" s="72" t="s">
        <v>595</v>
      </c>
      <c r="E145" s="72" t="s">
        <v>7609</v>
      </c>
      <c r="F145" s="469"/>
    </row>
    <row r="146" spans="1:7" s="470" customFormat="1" ht="22.5" customHeight="1">
      <c r="A146" s="469">
        <v>56</v>
      </c>
      <c r="B146" s="72" t="s">
        <v>529</v>
      </c>
      <c r="C146" s="72" t="s">
        <v>1581</v>
      </c>
      <c r="D146" s="72" t="s">
        <v>595</v>
      </c>
      <c r="E146" s="72" t="s">
        <v>2521</v>
      </c>
      <c r="F146" s="469" t="s">
        <v>528</v>
      </c>
      <c r="G146" s="470" t="s">
        <v>6910</v>
      </c>
    </row>
    <row r="147" spans="1:7" s="470" customFormat="1" ht="22.5" customHeight="1">
      <c r="A147" s="469">
        <v>57</v>
      </c>
      <c r="B147" s="72" t="s">
        <v>526</v>
      </c>
      <c r="C147" s="72" t="s">
        <v>1245</v>
      </c>
      <c r="D147" s="72" t="s">
        <v>552</v>
      </c>
      <c r="E147" s="72" t="s">
        <v>6911</v>
      </c>
      <c r="F147" s="469" t="s">
        <v>528</v>
      </c>
      <c r="G147" s="471" t="s">
        <v>6912</v>
      </c>
    </row>
    <row r="148" spans="1:7" s="470" customFormat="1" ht="22.5" customHeight="1">
      <c r="A148" s="469">
        <v>58</v>
      </c>
      <c r="B148" s="72" t="s">
        <v>552</v>
      </c>
      <c r="C148" s="72" t="s">
        <v>6929</v>
      </c>
      <c r="D148" s="72" t="s">
        <v>554</v>
      </c>
      <c r="E148" s="72" t="s">
        <v>1225</v>
      </c>
      <c r="F148" s="469" t="s">
        <v>528</v>
      </c>
    </row>
    <row r="149" spans="1:7" s="470" customFormat="1" ht="22.5" customHeight="1">
      <c r="A149" s="469">
        <v>59</v>
      </c>
      <c r="B149" s="72" t="s">
        <v>552</v>
      </c>
      <c r="C149" s="72" t="s">
        <v>2265</v>
      </c>
      <c r="D149" s="72" t="s">
        <v>546</v>
      </c>
      <c r="E149" s="72" t="s">
        <v>6934</v>
      </c>
      <c r="F149" s="469" t="s">
        <v>528</v>
      </c>
    </row>
    <row r="150" spans="1:7" s="470" customFormat="1" ht="22.5" customHeight="1">
      <c r="A150" s="469">
        <v>60</v>
      </c>
      <c r="B150" s="72" t="s">
        <v>576</v>
      </c>
      <c r="C150" s="72" t="s">
        <v>6938</v>
      </c>
      <c r="D150" s="72" t="s">
        <v>651</v>
      </c>
      <c r="E150" s="72" t="s">
        <v>811</v>
      </c>
      <c r="F150" s="469" t="s">
        <v>528</v>
      </c>
    </row>
    <row r="151" spans="1:7" s="470" customFormat="1" ht="22.5" customHeight="1">
      <c r="A151" s="469">
        <v>61</v>
      </c>
      <c r="B151" s="72" t="s">
        <v>539</v>
      </c>
      <c r="C151" s="72" t="s">
        <v>721</v>
      </c>
      <c r="D151" s="72" t="s">
        <v>651</v>
      </c>
      <c r="E151" s="72" t="s">
        <v>712</v>
      </c>
      <c r="F151" s="469" t="s">
        <v>528</v>
      </c>
    </row>
    <row r="152" spans="1:7" s="470" customFormat="1" ht="22.5" customHeight="1">
      <c r="A152" s="469">
        <v>62</v>
      </c>
      <c r="B152" s="72" t="s">
        <v>546</v>
      </c>
      <c r="C152" s="72" t="s">
        <v>6949</v>
      </c>
      <c r="D152" s="72" t="s">
        <v>651</v>
      </c>
      <c r="E152" s="72" t="s">
        <v>6705</v>
      </c>
      <c r="F152" s="469" t="s">
        <v>528</v>
      </c>
    </row>
    <row r="153" spans="1:7" s="470" customFormat="1" ht="22.5" customHeight="1">
      <c r="A153" s="469">
        <v>63</v>
      </c>
      <c r="B153" s="72" t="s">
        <v>526</v>
      </c>
      <c r="C153" s="72" t="s">
        <v>6948</v>
      </c>
      <c r="D153" s="72" t="s">
        <v>546</v>
      </c>
      <c r="E153" s="72" t="s">
        <v>507</v>
      </c>
      <c r="F153" s="469" t="s">
        <v>528</v>
      </c>
    </row>
    <row r="154" spans="1:7" s="470" customFormat="1" ht="22.5" customHeight="1">
      <c r="A154" s="469">
        <v>64</v>
      </c>
      <c r="B154" s="72" t="s">
        <v>539</v>
      </c>
      <c r="C154" s="72" t="s">
        <v>6954</v>
      </c>
      <c r="D154" s="72" t="s">
        <v>595</v>
      </c>
      <c r="E154" s="72" t="s">
        <v>6955</v>
      </c>
      <c r="F154" s="469" t="s">
        <v>528</v>
      </c>
    </row>
    <row r="155" spans="1:7" s="470" customFormat="1" ht="22.5" customHeight="1">
      <c r="A155" s="469">
        <v>65</v>
      </c>
      <c r="B155" s="72" t="s">
        <v>524</v>
      </c>
      <c r="C155" s="72" t="s">
        <v>1965</v>
      </c>
      <c r="D155" s="72" t="s">
        <v>534</v>
      </c>
      <c r="E155" s="72" t="s">
        <v>663</v>
      </c>
      <c r="F155" s="469" t="s">
        <v>528</v>
      </c>
    </row>
    <row r="156" spans="1:7" s="470" customFormat="1" ht="22.5" customHeight="1">
      <c r="A156" s="469">
        <v>66</v>
      </c>
      <c r="B156" s="72" t="s">
        <v>532</v>
      </c>
      <c r="C156" s="72" t="s">
        <v>2480</v>
      </c>
      <c r="D156" s="72" t="s">
        <v>618</v>
      </c>
      <c r="E156" s="72" t="s">
        <v>6965</v>
      </c>
      <c r="F156" s="469" t="s">
        <v>528</v>
      </c>
    </row>
    <row r="157" spans="1:7" s="470" customFormat="1" ht="22.5" customHeight="1">
      <c r="A157" s="469">
        <v>67</v>
      </c>
      <c r="B157" s="472" t="s">
        <v>635</v>
      </c>
      <c r="C157" s="472" t="s">
        <v>596</v>
      </c>
      <c r="D157" s="472" t="s">
        <v>536</v>
      </c>
      <c r="E157" s="472" t="s">
        <v>6991</v>
      </c>
      <c r="F157" s="469" t="s">
        <v>528</v>
      </c>
    </row>
    <row r="159" spans="1:7" s="470" customFormat="1" ht="22.5" customHeight="1">
      <c r="A159" s="469"/>
      <c r="B159" s="72"/>
      <c r="C159" s="72"/>
      <c r="D159" s="72"/>
      <c r="E159" s="72"/>
      <c r="F159" s="469"/>
    </row>
    <row r="160" spans="1:7" s="470" customFormat="1" ht="22.5" customHeight="1">
      <c r="A160" s="469"/>
      <c r="B160" s="72"/>
      <c r="C160" s="72"/>
      <c r="D160" s="72"/>
      <c r="E160" s="72"/>
      <c r="F160" s="469"/>
    </row>
    <row r="161" spans="1:6" s="388" customFormat="1" ht="22.5" customHeight="1">
      <c r="A161" s="417"/>
      <c r="B161" s="63"/>
      <c r="C161" s="63"/>
      <c r="D161" s="63"/>
      <c r="E161" s="63"/>
      <c r="F161" s="390"/>
    </row>
    <row r="162" spans="1:6" s="388" customFormat="1" ht="22.5" customHeight="1" thickBot="1">
      <c r="A162" s="693" t="s">
        <v>6521</v>
      </c>
      <c r="B162" s="693"/>
      <c r="C162" s="693"/>
      <c r="D162" s="693"/>
      <c r="E162" s="693"/>
      <c r="F162" s="285"/>
    </row>
    <row r="163" spans="1:6" s="388" customFormat="1" ht="22.5" customHeight="1">
      <c r="A163" s="58" t="s">
        <v>518</v>
      </c>
      <c r="B163" s="59" t="s">
        <v>519</v>
      </c>
      <c r="C163" s="60" t="s">
        <v>520</v>
      </c>
      <c r="D163" s="60" t="s">
        <v>521</v>
      </c>
      <c r="E163" s="60" t="s">
        <v>522</v>
      </c>
      <c r="F163" s="60" t="s">
        <v>523</v>
      </c>
    </row>
    <row r="164" spans="1:6" s="388" customFormat="1" ht="22.5" customHeight="1">
      <c r="A164" s="71">
        <v>1</v>
      </c>
      <c r="B164" s="388" t="s">
        <v>536</v>
      </c>
      <c r="C164" s="388" t="s">
        <v>4014</v>
      </c>
      <c r="D164" s="388" t="s">
        <v>552</v>
      </c>
      <c r="E164" s="388" t="s">
        <v>6522</v>
      </c>
      <c r="F164" s="390" t="s">
        <v>528</v>
      </c>
    </row>
    <row r="165" spans="1:6" s="388" customFormat="1" ht="22.5" customHeight="1">
      <c r="A165" s="71">
        <v>2</v>
      </c>
      <c r="B165" s="388" t="s">
        <v>784</v>
      </c>
      <c r="C165" s="388" t="s">
        <v>1626</v>
      </c>
      <c r="D165" s="388" t="s">
        <v>552</v>
      </c>
      <c r="E165" s="388" t="s">
        <v>4016</v>
      </c>
      <c r="F165" s="390" t="s">
        <v>528</v>
      </c>
    </row>
    <row r="166" spans="1:6" s="388" customFormat="1" ht="22.5" customHeight="1">
      <c r="A166" s="390"/>
    </row>
    <row r="167" spans="1:6" s="388" customFormat="1" ht="22.5" customHeight="1">
      <c r="A167" s="390"/>
    </row>
    <row r="168" spans="1:6" s="277" customFormat="1" ht="22.5" customHeight="1" thickBot="1">
      <c r="A168" s="693" t="s">
        <v>6099</v>
      </c>
      <c r="B168" s="693"/>
      <c r="C168" s="693"/>
      <c r="D168" s="693"/>
      <c r="E168" s="693"/>
      <c r="F168" s="285"/>
    </row>
    <row r="169" spans="1:6" s="277" customFormat="1" ht="22.5" customHeight="1">
      <c r="A169" s="58" t="s">
        <v>518</v>
      </c>
      <c r="B169" s="59" t="s">
        <v>519</v>
      </c>
      <c r="C169" s="60" t="s">
        <v>520</v>
      </c>
      <c r="D169" s="60" t="s">
        <v>521</v>
      </c>
      <c r="E169" s="60" t="s">
        <v>522</v>
      </c>
      <c r="F169" s="60" t="s">
        <v>523</v>
      </c>
    </row>
    <row r="170" spans="1:6" s="277" customFormat="1" ht="22.5" customHeight="1">
      <c r="A170" s="275">
        <v>1</v>
      </c>
      <c r="B170" s="277" t="s">
        <v>529</v>
      </c>
      <c r="C170" s="277" t="s">
        <v>2488</v>
      </c>
      <c r="D170" s="277" t="s">
        <v>552</v>
      </c>
      <c r="E170" s="277" t="s">
        <v>6098</v>
      </c>
      <c r="F170" s="275" t="s">
        <v>528</v>
      </c>
    </row>
    <row r="171" spans="1:6" s="277" customFormat="1" ht="22.5" customHeight="1">
      <c r="A171" s="275">
        <v>2</v>
      </c>
      <c r="B171" s="277" t="s">
        <v>524</v>
      </c>
      <c r="C171" s="388" t="s">
        <v>6237</v>
      </c>
      <c r="D171" s="277" t="s">
        <v>552</v>
      </c>
      <c r="E171" s="277" t="s">
        <v>4046</v>
      </c>
      <c r="F171" s="275" t="s">
        <v>528</v>
      </c>
    </row>
    <row r="172" spans="1:6" s="277" customFormat="1" ht="22.5" customHeight="1">
      <c r="A172" s="275">
        <v>3</v>
      </c>
      <c r="B172" s="277" t="s">
        <v>526</v>
      </c>
      <c r="C172" s="388" t="s">
        <v>6238</v>
      </c>
      <c r="D172" s="277" t="s">
        <v>552</v>
      </c>
      <c r="E172" s="277" t="s">
        <v>6100</v>
      </c>
      <c r="F172" s="275" t="s">
        <v>528</v>
      </c>
    </row>
    <row r="173" spans="1:6" s="277" customFormat="1" ht="22.5" customHeight="1">
      <c r="A173" s="275">
        <v>4</v>
      </c>
      <c r="B173" s="388" t="s">
        <v>532</v>
      </c>
      <c r="C173" s="388" t="s">
        <v>2089</v>
      </c>
      <c r="D173" s="388" t="s">
        <v>618</v>
      </c>
      <c r="E173" s="388" t="s">
        <v>6226</v>
      </c>
      <c r="F173" s="390" t="s">
        <v>528</v>
      </c>
    </row>
    <row r="174" spans="1:6" s="277" customFormat="1" ht="22.5" customHeight="1">
      <c r="A174" s="275">
        <v>5</v>
      </c>
      <c r="B174" s="388" t="s">
        <v>651</v>
      </c>
      <c r="C174" s="388" t="s">
        <v>6239</v>
      </c>
      <c r="D174" s="388" t="s">
        <v>552</v>
      </c>
      <c r="E174" s="388" t="s">
        <v>6227</v>
      </c>
      <c r="F174" s="390" t="s">
        <v>528</v>
      </c>
    </row>
    <row r="175" spans="1:6" s="277" customFormat="1" ht="22.5" customHeight="1">
      <c r="A175" s="275">
        <v>6</v>
      </c>
      <c r="B175" s="388" t="s">
        <v>526</v>
      </c>
      <c r="C175" s="388" t="s">
        <v>6228</v>
      </c>
      <c r="D175" s="388" t="s">
        <v>532</v>
      </c>
      <c r="E175" s="388" t="s">
        <v>3831</v>
      </c>
      <c r="F175" s="390" t="s">
        <v>528</v>
      </c>
    </row>
    <row r="176" spans="1:6" s="277" customFormat="1" ht="22.5" customHeight="1">
      <c r="A176" s="275">
        <v>7</v>
      </c>
      <c r="B176" s="388" t="s">
        <v>526</v>
      </c>
      <c r="C176" s="388" t="s">
        <v>6229</v>
      </c>
      <c r="D176" s="388" t="s">
        <v>552</v>
      </c>
      <c r="E176" s="388" t="s">
        <v>6230</v>
      </c>
      <c r="F176" s="390" t="s">
        <v>528</v>
      </c>
    </row>
    <row r="177" spans="1:6" s="277" customFormat="1" ht="22.5" customHeight="1">
      <c r="A177" s="275"/>
      <c r="C177" s="388" t="s">
        <v>1812</v>
      </c>
      <c r="F177" s="275"/>
    </row>
    <row r="178" spans="1:6" s="277" customFormat="1" ht="22.5" customHeight="1">
      <c r="A178" s="275">
        <v>8</v>
      </c>
      <c r="B178" s="388" t="s">
        <v>635</v>
      </c>
      <c r="C178" s="388" t="s">
        <v>6231</v>
      </c>
      <c r="D178" s="388" t="s">
        <v>552</v>
      </c>
      <c r="E178" s="388" t="s">
        <v>6232</v>
      </c>
      <c r="F178" s="390" t="s">
        <v>528</v>
      </c>
    </row>
    <row r="179" spans="1:6" s="277" customFormat="1" ht="22.5" customHeight="1">
      <c r="A179" s="275">
        <v>9</v>
      </c>
      <c r="B179" s="388" t="s">
        <v>651</v>
      </c>
      <c r="C179" s="388" t="s">
        <v>6233</v>
      </c>
      <c r="D179" s="388" t="s">
        <v>552</v>
      </c>
      <c r="E179" s="388" t="s">
        <v>1245</v>
      </c>
      <c r="F179" s="390" t="s">
        <v>528</v>
      </c>
    </row>
    <row r="180" spans="1:6" s="277" customFormat="1" ht="22.5" customHeight="1">
      <c r="A180" s="275">
        <v>10</v>
      </c>
      <c r="B180" s="388" t="s">
        <v>524</v>
      </c>
      <c r="C180" s="388" t="s">
        <v>1755</v>
      </c>
      <c r="D180" s="388" t="s">
        <v>532</v>
      </c>
      <c r="E180" s="388" t="s">
        <v>6234</v>
      </c>
      <c r="F180" s="390" t="s">
        <v>528</v>
      </c>
    </row>
    <row r="181" spans="1:6" s="388" customFormat="1" ht="22.5" customHeight="1">
      <c r="A181" s="390">
        <v>11</v>
      </c>
      <c r="B181" s="388" t="s">
        <v>576</v>
      </c>
      <c r="C181" s="388" t="s">
        <v>6235</v>
      </c>
      <c r="D181" s="388" t="s">
        <v>552</v>
      </c>
      <c r="E181" s="388" t="s">
        <v>2398</v>
      </c>
      <c r="F181" s="390" t="s">
        <v>528</v>
      </c>
    </row>
    <row r="182" spans="1:6" s="388" customFormat="1" ht="22.5" customHeight="1">
      <c r="A182" s="390">
        <v>12</v>
      </c>
      <c r="B182" s="388" t="s">
        <v>524</v>
      </c>
      <c r="C182" s="388" t="s">
        <v>6240</v>
      </c>
      <c r="D182" s="388" t="s">
        <v>552</v>
      </c>
      <c r="E182" s="388" t="s">
        <v>664</v>
      </c>
      <c r="F182" s="390" t="s">
        <v>528</v>
      </c>
    </row>
    <row r="183" spans="1:6" s="388" customFormat="1" ht="22.5" customHeight="1">
      <c r="A183" s="390">
        <v>13</v>
      </c>
      <c r="B183" s="388" t="s">
        <v>576</v>
      </c>
      <c r="C183" s="388" t="s">
        <v>6241</v>
      </c>
      <c r="D183" s="388" t="s">
        <v>6236</v>
      </c>
      <c r="E183" s="388" t="s">
        <v>3812</v>
      </c>
      <c r="F183" s="390" t="s">
        <v>528</v>
      </c>
    </row>
    <row r="184" spans="1:6" s="388" customFormat="1" ht="22.5" customHeight="1">
      <c r="A184" s="390">
        <v>14</v>
      </c>
      <c r="B184" s="388" t="s">
        <v>576</v>
      </c>
      <c r="C184" s="388" t="s">
        <v>6242</v>
      </c>
      <c r="D184" s="388" t="s">
        <v>552</v>
      </c>
      <c r="E184" s="388" t="s">
        <v>6243</v>
      </c>
      <c r="F184" s="390" t="s">
        <v>528</v>
      </c>
    </row>
    <row r="185" spans="1:6" s="388" customFormat="1" ht="22.5" customHeight="1">
      <c r="A185" s="390">
        <v>15</v>
      </c>
      <c r="B185" s="388" t="s">
        <v>529</v>
      </c>
      <c r="C185" s="388" t="s">
        <v>1906</v>
      </c>
      <c r="D185" s="388" t="s">
        <v>6236</v>
      </c>
      <c r="E185" s="388" t="s">
        <v>6244</v>
      </c>
      <c r="F185" s="390" t="s">
        <v>528</v>
      </c>
    </row>
    <row r="186" spans="1:6" s="388" customFormat="1" ht="22.5" customHeight="1">
      <c r="A186" s="390">
        <v>16</v>
      </c>
      <c r="B186" s="388" t="s">
        <v>550</v>
      </c>
      <c r="C186" s="388" t="s">
        <v>6245</v>
      </c>
      <c r="D186" s="388" t="s">
        <v>552</v>
      </c>
      <c r="E186" s="388" t="s">
        <v>6246</v>
      </c>
      <c r="F186" s="390" t="s">
        <v>528</v>
      </c>
    </row>
    <row r="187" spans="1:6" s="277" customFormat="1" ht="22.5" customHeight="1">
      <c r="A187" s="275">
        <v>17</v>
      </c>
      <c r="B187" s="388" t="s">
        <v>550</v>
      </c>
      <c r="C187" s="388" t="s">
        <v>597</v>
      </c>
      <c r="D187" s="388" t="s">
        <v>582</v>
      </c>
      <c r="E187" s="388" t="s">
        <v>6247</v>
      </c>
      <c r="F187" s="390" t="s">
        <v>528</v>
      </c>
    </row>
    <row r="188" spans="1:6" s="277" customFormat="1" ht="22.5" customHeight="1">
      <c r="A188" s="275">
        <v>18</v>
      </c>
      <c r="B188" s="388" t="s">
        <v>550</v>
      </c>
      <c r="C188" s="388" t="s">
        <v>6248</v>
      </c>
      <c r="D188" s="388" t="s">
        <v>534</v>
      </c>
      <c r="E188" s="388" t="s">
        <v>1094</v>
      </c>
      <c r="F188" s="390" t="s">
        <v>528</v>
      </c>
    </row>
    <row r="189" spans="1:6" s="277" customFormat="1" ht="22.5" customHeight="1">
      <c r="A189" s="275">
        <v>19</v>
      </c>
      <c r="B189" s="388" t="s">
        <v>129</v>
      </c>
      <c r="C189" s="388" t="s">
        <v>6249</v>
      </c>
      <c r="D189" s="388" t="s">
        <v>552</v>
      </c>
      <c r="E189" s="388" t="s">
        <v>6250</v>
      </c>
      <c r="F189" s="390" t="s">
        <v>528</v>
      </c>
    </row>
    <row r="190" spans="1:6" s="277" customFormat="1" ht="22.5" customHeight="1">
      <c r="A190" s="275">
        <v>20</v>
      </c>
      <c r="B190" s="388" t="s">
        <v>784</v>
      </c>
      <c r="C190" s="388" t="s">
        <v>3956</v>
      </c>
      <c r="D190" s="388" t="s">
        <v>552</v>
      </c>
      <c r="E190" s="388" t="s">
        <v>6251</v>
      </c>
      <c r="F190" s="390" t="s">
        <v>557</v>
      </c>
    </row>
    <row r="191" spans="1:6" s="388" customFormat="1" ht="22.5" customHeight="1">
      <c r="A191" s="390">
        <v>21</v>
      </c>
      <c r="B191" s="388" t="s">
        <v>651</v>
      </c>
      <c r="C191" s="388" t="s">
        <v>6281</v>
      </c>
      <c r="D191" s="388" t="s">
        <v>6282</v>
      </c>
      <c r="E191" s="388" t="s">
        <v>6283</v>
      </c>
      <c r="F191" s="390" t="s">
        <v>557</v>
      </c>
    </row>
    <row r="192" spans="1:6" s="388" customFormat="1" ht="22.5" customHeight="1">
      <c r="A192" s="390">
        <v>22</v>
      </c>
      <c r="B192" s="388" t="s">
        <v>576</v>
      </c>
      <c r="C192" s="388" t="s">
        <v>3955</v>
      </c>
      <c r="D192" s="388" t="s">
        <v>620</v>
      </c>
      <c r="E192" s="388" t="s">
        <v>6252</v>
      </c>
      <c r="F192" s="390" t="s">
        <v>557</v>
      </c>
    </row>
    <row r="193" spans="1:6" s="388" customFormat="1" ht="22.5" customHeight="1">
      <c r="A193" s="390">
        <v>23</v>
      </c>
      <c r="B193" s="388" t="s">
        <v>529</v>
      </c>
      <c r="C193" s="388" t="s">
        <v>6253</v>
      </c>
      <c r="D193" s="388" t="s">
        <v>554</v>
      </c>
      <c r="E193" s="388" t="s">
        <v>1906</v>
      </c>
      <c r="F193" s="390" t="s">
        <v>557</v>
      </c>
    </row>
    <row r="194" spans="1:6" s="388" customFormat="1" ht="22.5" customHeight="1">
      <c r="A194" s="390">
        <v>24</v>
      </c>
      <c r="B194" s="388" t="s">
        <v>635</v>
      </c>
      <c r="C194" s="388" t="s">
        <v>6255</v>
      </c>
      <c r="D194" s="388" t="s">
        <v>6236</v>
      </c>
      <c r="E194" s="388" t="s">
        <v>6256</v>
      </c>
      <c r="F194" s="390" t="s">
        <v>528</v>
      </c>
    </row>
    <row r="195" spans="1:6" s="277" customFormat="1" ht="22.5" customHeight="1">
      <c r="A195" s="275">
        <v>25</v>
      </c>
      <c r="B195" s="388" t="s">
        <v>582</v>
      </c>
      <c r="C195" s="388" t="s">
        <v>6257</v>
      </c>
      <c r="D195" s="388" t="s">
        <v>618</v>
      </c>
      <c r="E195" s="388" t="s">
        <v>6258</v>
      </c>
      <c r="F195" s="390" t="s">
        <v>528</v>
      </c>
    </row>
    <row r="196" spans="1:6" s="277" customFormat="1" ht="22.5" customHeight="1">
      <c r="A196" s="275">
        <v>26</v>
      </c>
      <c r="B196" s="388" t="s">
        <v>635</v>
      </c>
      <c r="C196" s="388" t="s">
        <v>6259</v>
      </c>
      <c r="D196" s="388" t="s">
        <v>524</v>
      </c>
      <c r="E196" s="388" t="s">
        <v>6260</v>
      </c>
      <c r="F196" s="390" t="s">
        <v>528</v>
      </c>
    </row>
    <row r="197" spans="1:6" s="388" customFormat="1" ht="22.5" customHeight="1">
      <c r="A197" s="390">
        <v>27</v>
      </c>
      <c r="B197" s="388" t="s">
        <v>536</v>
      </c>
      <c r="C197" s="388" t="s">
        <v>6261</v>
      </c>
      <c r="D197" s="388" t="s">
        <v>524</v>
      </c>
      <c r="E197" s="388" t="s">
        <v>6262</v>
      </c>
      <c r="F197" s="390" t="s">
        <v>528</v>
      </c>
    </row>
    <row r="198" spans="1:6" s="388" customFormat="1" ht="22.5" customHeight="1">
      <c r="A198" s="390">
        <v>28</v>
      </c>
      <c r="B198" s="388" t="s">
        <v>576</v>
      </c>
      <c r="C198" s="388" t="s">
        <v>6263</v>
      </c>
      <c r="D198" s="388" t="s">
        <v>524</v>
      </c>
      <c r="E198" s="388" t="s">
        <v>6264</v>
      </c>
      <c r="F198" s="390" t="s">
        <v>528</v>
      </c>
    </row>
    <row r="199" spans="1:6" s="388" customFormat="1" ht="22.5" customHeight="1">
      <c r="A199" s="390">
        <v>29</v>
      </c>
      <c r="B199" s="388" t="s">
        <v>582</v>
      </c>
      <c r="C199" s="388" t="s">
        <v>6265</v>
      </c>
      <c r="D199" s="388" t="s">
        <v>578</v>
      </c>
      <c r="E199" s="388" t="s">
        <v>6266</v>
      </c>
      <c r="F199" s="390" t="s">
        <v>528</v>
      </c>
    </row>
    <row r="200" spans="1:6" s="388" customFormat="1" ht="22.5" customHeight="1">
      <c r="A200" s="390">
        <v>30</v>
      </c>
      <c r="B200" s="388" t="s">
        <v>635</v>
      </c>
      <c r="C200" s="388" t="s">
        <v>6418</v>
      </c>
      <c r="D200" s="388" t="s">
        <v>524</v>
      </c>
      <c r="E200" s="388" t="s">
        <v>6267</v>
      </c>
      <c r="F200" s="390" t="s">
        <v>528</v>
      </c>
    </row>
    <row r="201" spans="1:6" s="388" customFormat="1" ht="22.5" customHeight="1">
      <c r="A201" s="390">
        <v>31</v>
      </c>
      <c r="B201" s="388" t="s">
        <v>784</v>
      </c>
      <c r="C201" s="388" t="s">
        <v>6269</v>
      </c>
      <c r="D201" s="388" t="s">
        <v>582</v>
      </c>
      <c r="E201" s="388" t="s">
        <v>6270</v>
      </c>
      <c r="F201" s="390" t="s">
        <v>528</v>
      </c>
    </row>
    <row r="202" spans="1:6" s="388" customFormat="1" ht="22.5" customHeight="1">
      <c r="A202" s="390">
        <v>32</v>
      </c>
      <c r="B202" s="388" t="s">
        <v>576</v>
      </c>
      <c r="C202" s="388" t="s">
        <v>6271</v>
      </c>
      <c r="D202" s="388" t="s">
        <v>784</v>
      </c>
      <c r="E202" s="388" t="s">
        <v>1281</v>
      </c>
      <c r="F202" s="390" t="s">
        <v>528</v>
      </c>
    </row>
    <row r="203" spans="1:6" s="388" customFormat="1" ht="22.5" customHeight="1">
      <c r="A203" s="390">
        <v>33</v>
      </c>
      <c r="B203" s="388" t="s">
        <v>582</v>
      </c>
      <c r="C203" s="388" t="s">
        <v>6272</v>
      </c>
      <c r="D203" s="388" t="s">
        <v>784</v>
      </c>
      <c r="E203" s="388" t="s">
        <v>6269</v>
      </c>
      <c r="F203" s="390" t="s">
        <v>528</v>
      </c>
    </row>
    <row r="204" spans="1:6" s="388" customFormat="1" ht="22.5" customHeight="1">
      <c r="A204" s="390">
        <v>34</v>
      </c>
      <c r="B204" s="388" t="s">
        <v>576</v>
      </c>
      <c r="C204" s="388" t="s">
        <v>6275</v>
      </c>
      <c r="D204" s="388" t="s">
        <v>6236</v>
      </c>
      <c r="E204" s="388" t="s">
        <v>804</v>
      </c>
      <c r="F204" s="390" t="s">
        <v>528</v>
      </c>
    </row>
    <row r="205" spans="1:6" s="388" customFormat="1" ht="22.5" customHeight="1">
      <c r="A205" s="390">
        <v>35</v>
      </c>
      <c r="B205" s="388" t="s">
        <v>550</v>
      </c>
      <c r="C205" s="388" t="s">
        <v>6276</v>
      </c>
      <c r="D205" s="388" t="s">
        <v>614</v>
      </c>
      <c r="E205" s="388" t="s">
        <v>6284</v>
      </c>
      <c r="F205" s="390" t="s">
        <v>528</v>
      </c>
    </row>
    <row r="206" spans="1:6" s="388" customFormat="1" ht="22.5" customHeight="1">
      <c r="A206" s="390">
        <v>36</v>
      </c>
      <c r="B206" s="388" t="s">
        <v>651</v>
      </c>
      <c r="C206" s="388" t="s">
        <v>6419</v>
      </c>
      <c r="D206" s="388" t="s">
        <v>635</v>
      </c>
      <c r="E206" s="388" t="s">
        <v>6277</v>
      </c>
      <c r="F206" s="390" t="s">
        <v>528</v>
      </c>
    </row>
    <row r="207" spans="1:6" s="388" customFormat="1" ht="22.5" customHeight="1">
      <c r="A207" s="390">
        <v>37</v>
      </c>
      <c r="B207" s="388" t="s">
        <v>534</v>
      </c>
      <c r="C207" s="388" t="s">
        <v>6279</v>
      </c>
      <c r="D207" s="388" t="s">
        <v>6236</v>
      </c>
      <c r="E207" s="388" t="s">
        <v>6278</v>
      </c>
      <c r="F207" s="390" t="s">
        <v>557</v>
      </c>
    </row>
    <row r="208" spans="1:6" s="388" customFormat="1" ht="22.5" customHeight="1">
      <c r="A208" s="390">
        <v>38</v>
      </c>
      <c r="B208" s="388" t="s">
        <v>550</v>
      </c>
      <c r="C208" s="388" t="s">
        <v>6286</v>
      </c>
      <c r="D208" s="388" t="s">
        <v>546</v>
      </c>
      <c r="E208" s="388" t="s">
        <v>6287</v>
      </c>
      <c r="F208" s="390" t="s">
        <v>557</v>
      </c>
    </row>
    <row r="209" spans="1:6" s="388" customFormat="1" ht="22.5" customHeight="1">
      <c r="A209" s="390">
        <v>39</v>
      </c>
      <c r="B209" s="388" t="s">
        <v>526</v>
      </c>
      <c r="C209" s="388" t="s">
        <v>6288</v>
      </c>
      <c r="D209" s="388" t="s">
        <v>524</v>
      </c>
      <c r="E209" s="388" t="s">
        <v>6289</v>
      </c>
      <c r="F209" s="390" t="s">
        <v>557</v>
      </c>
    </row>
    <row r="210" spans="1:6" s="388" customFormat="1" ht="22.5" customHeight="1">
      <c r="A210" s="390"/>
      <c r="B210" s="388" t="s">
        <v>550</v>
      </c>
      <c r="C210" s="388" t="s">
        <v>6290</v>
      </c>
      <c r="F210" s="390" t="s">
        <v>557</v>
      </c>
    </row>
    <row r="211" spans="1:6" s="388" customFormat="1" ht="22.5" customHeight="1">
      <c r="A211" s="390">
        <v>40</v>
      </c>
      <c r="B211" s="388" t="s">
        <v>550</v>
      </c>
      <c r="C211" s="388" t="s">
        <v>6291</v>
      </c>
      <c r="D211" s="388" t="s">
        <v>529</v>
      </c>
      <c r="E211" s="388" t="s">
        <v>741</v>
      </c>
      <c r="F211" s="390" t="s">
        <v>528</v>
      </c>
    </row>
    <row r="212" spans="1:6" s="388" customFormat="1" ht="22.5" customHeight="1">
      <c r="A212" s="390">
        <v>41</v>
      </c>
      <c r="B212" s="388" t="s">
        <v>582</v>
      </c>
      <c r="C212" s="388" t="s">
        <v>6363</v>
      </c>
      <c r="D212" s="388" t="s">
        <v>539</v>
      </c>
      <c r="E212" s="388" t="s">
        <v>6364</v>
      </c>
      <c r="F212" s="390" t="s">
        <v>528</v>
      </c>
    </row>
    <row r="213" spans="1:6" s="388" customFormat="1" ht="22.5" customHeight="1">
      <c r="A213" s="390">
        <v>42</v>
      </c>
      <c r="B213" s="388" t="s">
        <v>6236</v>
      </c>
      <c r="C213" s="388" t="s">
        <v>6365</v>
      </c>
      <c r="D213" s="388" t="s">
        <v>552</v>
      </c>
      <c r="E213" s="388" t="s">
        <v>1573</v>
      </c>
      <c r="F213" s="390" t="s">
        <v>528</v>
      </c>
    </row>
    <row r="214" spans="1:6" s="388" customFormat="1" ht="22.5" customHeight="1">
      <c r="A214" s="390">
        <v>43</v>
      </c>
      <c r="B214" s="388" t="s">
        <v>6236</v>
      </c>
      <c r="C214" s="388" t="s">
        <v>6367</v>
      </c>
      <c r="D214" s="388" t="s">
        <v>618</v>
      </c>
      <c r="E214" s="388" t="s">
        <v>1580</v>
      </c>
      <c r="F214" s="390" t="s">
        <v>528</v>
      </c>
    </row>
    <row r="215" spans="1:6" s="388" customFormat="1" ht="22.5" customHeight="1">
      <c r="A215" s="390">
        <v>44</v>
      </c>
      <c r="B215" s="388" t="s">
        <v>582</v>
      </c>
      <c r="C215" s="388" t="s">
        <v>2213</v>
      </c>
      <c r="D215" s="388" t="s">
        <v>651</v>
      </c>
      <c r="E215" s="388" t="s">
        <v>6366</v>
      </c>
      <c r="F215" s="390" t="s">
        <v>557</v>
      </c>
    </row>
    <row r="216" spans="1:6" s="388" customFormat="1" ht="22.5" customHeight="1">
      <c r="A216" s="390">
        <v>45</v>
      </c>
      <c r="B216" s="388" t="s">
        <v>541</v>
      </c>
      <c r="C216" s="388" t="s">
        <v>6361</v>
      </c>
      <c r="D216" s="388" t="s">
        <v>576</v>
      </c>
      <c r="E216" s="388" t="s">
        <v>6362</v>
      </c>
      <c r="F216" s="390" t="s">
        <v>528</v>
      </c>
    </row>
    <row r="217" spans="1:6" s="277" customFormat="1" ht="22.5" customHeight="1">
      <c r="A217" s="201" t="s">
        <v>658</v>
      </c>
      <c r="B217" s="396"/>
      <c r="C217" s="388"/>
    </row>
    <row r="218" spans="1:6" s="388" customFormat="1" ht="22.5" customHeight="1">
      <c r="A218" s="390">
        <v>46</v>
      </c>
      <c r="B218" s="388" t="s">
        <v>550</v>
      </c>
      <c r="C218" s="388" t="s">
        <v>6417</v>
      </c>
      <c r="D218" s="388" t="s">
        <v>6236</v>
      </c>
      <c r="E218" s="388" t="s">
        <v>562</v>
      </c>
      <c r="F218" s="390" t="s">
        <v>528</v>
      </c>
    </row>
    <row r="219" spans="1:6" s="388" customFormat="1" ht="22.5" customHeight="1">
      <c r="A219" s="390">
        <v>47</v>
      </c>
      <c r="B219" s="388" t="s">
        <v>529</v>
      </c>
      <c r="C219" s="388" t="s">
        <v>2222</v>
      </c>
      <c r="D219" s="388" t="s">
        <v>576</v>
      </c>
      <c r="E219" s="388" t="s">
        <v>819</v>
      </c>
      <c r="F219" s="390" t="s">
        <v>528</v>
      </c>
    </row>
    <row r="220" spans="1:6" s="388" customFormat="1" ht="22.5" customHeight="1">
      <c r="A220" s="390">
        <v>48</v>
      </c>
      <c r="B220" s="388" t="s">
        <v>784</v>
      </c>
      <c r="C220" s="388" t="s">
        <v>6421</v>
      </c>
      <c r="D220" s="388" t="s">
        <v>635</v>
      </c>
      <c r="E220" s="388" t="s">
        <v>2066</v>
      </c>
      <c r="F220" s="390" t="s">
        <v>528</v>
      </c>
    </row>
    <row r="221" spans="1:6" s="388" customFormat="1" ht="22.5" customHeight="1">
      <c r="A221" s="390">
        <v>49</v>
      </c>
      <c r="B221" s="388" t="s">
        <v>536</v>
      </c>
      <c r="C221" s="388" t="s">
        <v>6422</v>
      </c>
      <c r="D221" s="388" t="s">
        <v>635</v>
      </c>
      <c r="E221" s="388" t="s">
        <v>6423</v>
      </c>
      <c r="F221" s="390" t="s">
        <v>528</v>
      </c>
    </row>
    <row r="222" spans="1:6" s="388" customFormat="1" ht="22.5" customHeight="1">
      <c r="A222" s="390">
        <v>50</v>
      </c>
      <c r="B222" s="388" t="s">
        <v>6236</v>
      </c>
      <c r="C222" s="388" t="s">
        <v>662</v>
      </c>
      <c r="D222" s="388" t="s">
        <v>526</v>
      </c>
      <c r="E222" s="388" t="s">
        <v>6424</v>
      </c>
      <c r="F222" s="390" t="s">
        <v>528</v>
      </c>
    </row>
    <row r="223" spans="1:6" s="388" customFormat="1" ht="22.5" customHeight="1">
      <c r="A223" s="390">
        <v>51</v>
      </c>
      <c r="B223" s="388" t="s">
        <v>784</v>
      </c>
      <c r="C223" s="388" t="s">
        <v>2164</v>
      </c>
      <c r="D223" s="388" t="s">
        <v>534</v>
      </c>
      <c r="E223" s="388" t="s">
        <v>6279</v>
      </c>
      <c r="F223" s="390" t="s">
        <v>528</v>
      </c>
    </row>
    <row r="224" spans="1:6" s="388" customFormat="1" ht="22.5" customHeight="1">
      <c r="A224" s="390">
        <v>52</v>
      </c>
      <c r="B224" s="388" t="s">
        <v>784</v>
      </c>
      <c r="C224" s="388" t="s">
        <v>1929</v>
      </c>
      <c r="D224" s="388" t="s">
        <v>550</v>
      </c>
      <c r="E224" s="388" t="s">
        <v>1815</v>
      </c>
      <c r="F224" s="390" t="s">
        <v>528</v>
      </c>
    </row>
    <row r="225" spans="1:6" s="388" customFormat="1" ht="22.5" customHeight="1">
      <c r="A225" s="390">
        <v>53</v>
      </c>
      <c r="B225" s="388" t="s">
        <v>524</v>
      </c>
      <c r="C225" s="388" t="s">
        <v>6448</v>
      </c>
      <c r="D225" s="388" t="s">
        <v>550</v>
      </c>
      <c r="E225" s="388" t="s">
        <v>6449</v>
      </c>
      <c r="F225" s="390" t="s">
        <v>528</v>
      </c>
    </row>
    <row r="226" spans="1:6" s="388" customFormat="1" ht="22.5" customHeight="1">
      <c r="A226" s="390">
        <v>54</v>
      </c>
      <c r="B226" s="388" t="s">
        <v>526</v>
      </c>
      <c r="C226" s="388" t="s">
        <v>6450</v>
      </c>
      <c r="D226" s="388" t="s">
        <v>550</v>
      </c>
      <c r="E226" s="388" t="s">
        <v>3463</v>
      </c>
      <c r="F226" s="390" t="s">
        <v>528</v>
      </c>
    </row>
    <row r="227" spans="1:6" s="388" customFormat="1" ht="22.5" customHeight="1">
      <c r="A227" s="390">
        <v>55</v>
      </c>
      <c r="B227" s="388" t="s">
        <v>578</v>
      </c>
      <c r="C227" s="388" t="s">
        <v>6453</v>
      </c>
      <c r="D227" s="388" t="s">
        <v>618</v>
      </c>
      <c r="E227" s="388" t="s">
        <v>2028</v>
      </c>
      <c r="F227" s="390" t="s">
        <v>528</v>
      </c>
    </row>
    <row r="228" spans="1:6" s="388" customFormat="1" ht="22.5" customHeight="1">
      <c r="A228" s="390">
        <v>56</v>
      </c>
      <c r="B228" s="388" t="s">
        <v>6236</v>
      </c>
      <c r="C228" s="388" t="s">
        <v>6454</v>
      </c>
      <c r="D228" s="388" t="s">
        <v>552</v>
      </c>
      <c r="E228" s="388" t="s">
        <v>1225</v>
      </c>
      <c r="F228" s="390" t="s">
        <v>528</v>
      </c>
    </row>
    <row r="229" spans="1:6" s="388" customFormat="1" ht="22.5" customHeight="1">
      <c r="A229" s="390">
        <v>57</v>
      </c>
      <c r="B229" s="388" t="s">
        <v>546</v>
      </c>
      <c r="C229" s="388" t="s">
        <v>6455</v>
      </c>
      <c r="D229" s="388" t="s">
        <v>576</v>
      </c>
      <c r="E229" s="388" t="s">
        <v>1690</v>
      </c>
      <c r="F229" s="390" t="s">
        <v>528</v>
      </c>
    </row>
    <row r="230" spans="1:6" s="388" customFormat="1" ht="22.5" customHeight="1">
      <c r="A230" s="390">
        <v>58</v>
      </c>
      <c r="B230" s="388" t="s">
        <v>532</v>
      </c>
      <c r="C230" s="388" t="s">
        <v>6456</v>
      </c>
      <c r="D230" s="388" t="s">
        <v>550</v>
      </c>
      <c r="E230" s="388" t="s">
        <v>1016</v>
      </c>
      <c r="F230" s="390" t="s">
        <v>528</v>
      </c>
    </row>
    <row r="231" spans="1:6" s="388" customFormat="1" ht="22.5" customHeight="1">
      <c r="A231" s="390">
        <v>59</v>
      </c>
      <c r="B231" s="388" t="s">
        <v>524</v>
      </c>
      <c r="C231" s="388" t="s">
        <v>6457</v>
      </c>
      <c r="D231" s="388" t="s">
        <v>550</v>
      </c>
      <c r="E231" s="388" t="s">
        <v>6458</v>
      </c>
      <c r="F231" s="390" t="s">
        <v>528</v>
      </c>
    </row>
    <row r="232" spans="1:6" s="388" customFormat="1" ht="22.5" customHeight="1">
      <c r="A232" s="390">
        <v>60</v>
      </c>
      <c r="B232" s="388" t="s">
        <v>784</v>
      </c>
      <c r="C232" s="388" t="s">
        <v>2483</v>
      </c>
      <c r="D232" s="388" t="s">
        <v>534</v>
      </c>
      <c r="E232" s="388" t="s">
        <v>6461</v>
      </c>
      <c r="F232" s="390" t="s">
        <v>528</v>
      </c>
    </row>
    <row r="233" spans="1:6" s="388" customFormat="1" ht="22.5" customHeight="1">
      <c r="A233" s="390">
        <v>61</v>
      </c>
      <c r="B233" s="388" t="s">
        <v>526</v>
      </c>
      <c r="C233" s="388" t="s">
        <v>1553</v>
      </c>
      <c r="D233" s="388" t="s">
        <v>524</v>
      </c>
      <c r="E233" s="388" t="s">
        <v>2507</v>
      </c>
      <c r="F233" s="390" t="s">
        <v>528</v>
      </c>
    </row>
    <row r="234" spans="1:6" s="388" customFormat="1" ht="22.5" customHeight="1">
      <c r="A234" s="390">
        <v>62</v>
      </c>
      <c r="B234" s="388" t="s">
        <v>618</v>
      </c>
      <c r="C234" s="388" t="s">
        <v>6462</v>
      </c>
      <c r="D234" s="388" t="s">
        <v>524</v>
      </c>
      <c r="E234" s="388" t="s">
        <v>6463</v>
      </c>
      <c r="F234" s="390" t="s">
        <v>528</v>
      </c>
    </row>
    <row r="235" spans="1:6" s="388" customFormat="1" ht="22.5" customHeight="1">
      <c r="A235" s="390">
        <v>63</v>
      </c>
      <c r="B235" s="388" t="s">
        <v>526</v>
      </c>
      <c r="C235" s="388" t="s">
        <v>6465</v>
      </c>
      <c r="D235" s="388" t="s">
        <v>524</v>
      </c>
      <c r="E235" s="388" t="s">
        <v>6464</v>
      </c>
      <c r="F235" s="390" t="s">
        <v>528</v>
      </c>
    </row>
    <row r="236" spans="1:6" s="388" customFormat="1" ht="22.5" customHeight="1">
      <c r="A236" s="390">
        <v>64</v>
      </c>
      <c r="B236" s="388" t="s">
        <v>550</v>
      </c>
      <c r="C236" s="388" t="s">
        <v>6471</v>
      </c>
      <c r="D236" s="388" t="s">
        <v>524</v>
      </c>
      <c r="E236" s="388" t="s">
        <v>6472</v>
      </c>
      <c r="F236" s="390" t="s">
        <v>528</v>
      </c>
    </row>
    <row r="237" spans="1:6" s="388" customFormat="1" ht="22.5" customHeight="1">
      <c r="A237" s="390">
        <v>65</v>
      </c>
      <c r="B237" s="388" t="s">
        <v>529</v>
      </c>
      <c r="C237" s="388" t="s">
        <v>2008</v>
      </c>
      <c r="D237" s="388" t="s">
        <v>524</v>
      </c>
      <c r="E237" s="388" t="s">
        <v>970</v>
      </c>
      <c r="F237" s="390" t="s">
        <v>528</v>
      </c>
    </row>
    <row r="238" spans="1:6" s="388" customFormat="1" ht="22.5" customHeight="1">
      <c r="A238" s="390">
        <v>66</v>
      </c>
      <c r="B238" s="388" t="s">
        <v>635</v>
      </c>
      <c r="C238" s="388" t="s">
        <v>6488</v>
      </c>
      <c r="D238" s="388" t="s">
        <v>524</v>
      </c>
      <c r="E238" s="388" t="s">
        <v>6489</v>
      </c>
      <c r="F238" s="390" t="s">
        <v>528</v>
      </c>
    </row>
    <row r="239" spans="1:6" s="388" customFormat="1" ht="22.5" customHeight="1">
      <c r="A239" s="390">
        <v>67</v>
      </c>
      <c r="B239" s="388" t="s">
        <v>541</v>
      </c>
      <c r="C239" s="388" t="s">
        <v>6515</v>
      </c>
      <c r="D239" s="388" t="s">
        <v>526</v>
      </c>
      <c r="E239" s="388" t="s">
        <v>6516</v>
      </c>
      <c r="F239" s="390" t="s">
        <v>528</v>
      </c>
    </row>
    <row r="240" spans="1:6" s="277" customFormat="1" ht="22.5" customHeight="1">
      <c r="A240" s="275"/>
    </row>
    <row r="241" spans="1:6" ht="22.5" customHeight="1" thickBot="1">
      <c r="A241" s="688" t="s">
        <v>6095</v>
      </c>
      <c r="B241" s="688"/>
      <c r="C241" s="688"/>
      <c r="D241" s="688"/>
      <c r="E241" s="688"/>
      <c r="F241" s="285"/>
    </row>
    <row r="242" spans="1:6" s="278" customFormat="1" ht="22.5" customHeight="1">
      <c r="A242" s="58" t="s">
        <v>518</v>
      </c>
      <c r="B242" s="59" t="s">
        <v>519</v>
      </c>
      <c r="C242" s="60" t="s">
        <v>520</v>
      </c>
      <c r="D242" s="60" t="s">
        <v>521</v>
      </c>
      <c r="E242" s="60" t="s">
        <v>522</v>
      </c>
      <c r="F242" s="60" t="s">
        <v>523</v>
      </c>
    </row>
    <row r="243" spans="1:6" s="147" customFormat="1" ht="22.5" customHeight="1">
      <c r="A243" s="65">
        <v>1</v>
      </c>
      <c r="B243" s="66" t="s">
        <v>651</v>
      </c>
      <c r="C243" s="66" t="s">
        <v>6096</v>
      </c>
      <c r="D243" s="66" t="s">
        <v>546</v>
      </c>
      <c r="E243" s="66" t="s">
        <v>6093</v>
      </c>
      <c r="F243" s="65" t="s">
        <v>528</v>
      </c>
    </row>
    <row r="244" spans="1:6" s="147" customFormat="1" ht="22.5" customHeight="1">
      <c r="A244" s="65">
        <v>2</v>
      </c>
      <c r="B244" s="66" t="s">
        <v>536</v>
      </c>
      <c r="C244" s="66" t="s">
        <v>6097</v>
      </c>
      <c r="D244" s="66" t="s">
        <v>576</v>
      </c>
      <c r="E244" s="66" t="s">
        <v>6094</v>
      </c>
      <c r="F244" s="65" t="s">
        <v>528</v>
      </c>
    </row>
    <row r="245" spans="1:6" s="147" customFormat="1" ht="22.5" customHeight="1">
      <c r="A245" s="65"/>
      <c r="B245" s="66"/>
      <c r="C245" s="66"/>
      <c r="D245" s="66"/>
      <c r="E245" s="66"/>
    </row>
    <row r="247" spans="1:6" ht="22.5" customHeight="1" thickBot="1">
      <c r="A247" s="688" t="s">
        <v>517</v>
      </c>
      <c r="B247" s="688"/>
      <c r="C247" s="688"/>
      <c r="D247" s="688"/>
      <c r="E247" s="688"/>
    </row>
    <row r="248" spans="1:6" s="61" customFormat="1" ht="22.5" customHeight="1">
      <c r="A248" s="58" t="s">
        <v>518</v>
      </c>
      <c r="B248" s="59" t="s">
        <v>519</v>
      </c>
      <c r="C248" s="60" t="s">
        <v>520</v>
      </c>
      <c r="D248" s="60" t="s">
        <v>521</v>
      </c>
      <c r="E248" s="60" t="s">
        <v>522</v>
      </c>
      <c r="F248" s="60" t="s">
        <v>523</v>
      </c>
    </row>
    <row r="249" spans="1:6" ht="22.5" customHeight="1">
      <c r="A249" s="4">
        <v>1</v>
      </c>
      <c r="B249" s="1" t="s">
        <v>524</v>
      </c>
      <c r="C249" s="1" t="s">
        <v>525</v>
      </c>
      <c r="D249" s="1" t="s">
        <v>526</v>
      </c>
      <c r="E249" s="1" t="s">
        <v>527</v>
      </c>
      <c r="F249" s="4" t="s">
        <v>528</v>
      </c>
    </row>
    <row r="250" spans="1:6" ht="22.5" customHeight="1">
      <c r="A250" s="4">
        <v>2</v>
      </c>
      <c r="B250" s="167" t="s">
        <v>618</v>
      </c>
      <c r="C250" s="167" t="s">
        <v>2532</v>
      </c>
      <c r="D250" s="167" t="s">
        <v>546</v>
      </c>
      <c r="E250" s="167" t="s">
        <v>3796</v>
      </c>
      <c r="F250" s="4" t="s">
        <v>528</v>
      </c>
    </row>
    <row r="251" spans="1:6" ht="22.5" customHeight="1">
      <c r="A251" s="4">
        <v>3</v>
      </c>
      <c r="B251" s="167" t="s">
        <v>576</v>
      </c>
      <c r="C251" s="167" t="s">
        <v>601</v>
      </c>
      <c r="D251" s="167" t="s">
        <v>524</v>
      </c>
      <c r="E251" s="167" t="s">
        <v>3797</v>
      </c>
      <c r="F251" s="4" t="s">
        <v>528</v>
      </c>
    </row>
    <row r="252" spans="1:6" ht="22.5" customHeight="1">
      <c r="A252" s="4">
        <v>4</v>
      </c>
      <c r="B252" s="167" t="s">
        <v>3798</v>
      </c>
      <c r="C252" s="167" t="s">
        <v>3799</v>
      </c>
      <c r="D252" s="167" t="s">
        <v>552</v>
      </c>
      <c r="E252" s="167" t="s">
        <v>3800</v>
      </c>
      <c r="F252" s="4" t="s">
        <v>528</v>
      </c>
    </row>
    <row r="253" spans="1:6" ht="22.5" customHeight="1">
      <c r="A253" s="4">
        <v>5</v>
      </c>
      <c r="B253" s="167" t="s">
        <v>3798</v>
      </c>
      <c r="C253" s="167" t="s">
        <v>3801</v>
      </c>
      <c r="D253" s="167" t="s">
        <v>552</v>
      </c>
      <c r="E253" s="167" t="s">
        <v>3802</v>
      </c>
      <c r="F253" s="4" t="s">
        <v>528</v>
      </c>
    </row>
    <row r="254" spans="1:6" ht="22.5" customHeight="1">
      <c r="A254" s="4">
        <v>6</v>
      </c>
      <c r="B254" s="167" t="s">
        <v>651</v>
      </c>
      <c r="C254" s="167" t="s">
        <v>3803</v>
      </c>
      <c r="D254" s="167" t="s">
        <v>576</v>
      </c>
      <c r="E254" s="167" t="s">
        <v>3804</v>
      </c>
      <c r="F254" s="4" t="s">
        <v>528</v>
      </c>
    </row>
    <row r="255" spans="1:6" ht="22.5" customHeight="1">
      <c r="A255" s="4">
        <v>7</v>
      </c>
      <c r="B255" s="167" t="s">
        <v>3798</v>
      </c>
      <c r="C255" s="167" t="s">
        <v>3805</v>
      </c>
      <c r="D255" s="167" t="s">
        <v>620</v>
      </c>
      <c r="E255" s="167" t="s">
        <v>3806</v>
      </c>
      <c r="F255" s="4" t="s">
        <v>528</v>
      </c>
    </row>
    <row r="256" spans="1:6" s="167" customFormat="1" ht="22.5" customHeight="1">
      <c r="A256" s="4">
        <v>8</v>
      </c>
      <c r="B256" s="167" t="s">
        <v>576</v>
      </c>
      <c r="C256" s="167" t="s">
        <v>3807</v>
      </c>
      <c r="D256" s="167" t="s">
        <v>550</v>
      </c>
      <c r="E256" s="167" t="s">
        <v>3808</v>
      </c>
      <c r="F256" s="4" t="s">
        <v>528</v>
      </c>
    </row>
    <row r="257" spans="1:6" s="167" customFormat="1" ht="22.5" customHeight="1">
      <c r="A257" s="4">
        <v>9</v>
      </c>
      <c r="B257" s="167" t="s">
        <v>524</v>
      </c>
      <c r="C257" s="167" t="s">
        <v>1553</v>
      </c>
      <c r="D257" s="167" t="s">
        <v>620</v>
      </c>
      <c r="E257" s="167" t="s">
        <v>3809</v>
      </c>
      <c r="F257" s="4" t="s">
        <v>528</v>
      </c>
    </row>
    <row r="258" spans="1:6" s="167" customFormat="1" ht="22.5" customHeight="1">
      <c r="A258" s="4">
        <v>10</v>
      </c>
      <c r="B258" s="167" t="s">
        <v>618</v>
      </c>
      <c r="C258" s="167" t="s">
        <v>3810</v>
      </c>
      <c r="D258" s="167" t="s">
        <v>552</v>
      </c>
      <c r="E258" s="167" t="s">
        <v>3811</v>
      </c>
      <c r="F258" s="4" t="s">
        <v>528</v>
      </c>
    </row>
    <row r="259" spans="1:6" ht="22.5" customHeight="1">
      <c r="A259" s="4">
        <v>11</v>
      </c>
      <c r="B259" s="167" t="s">
        <v>576</v>
      </c>
      <c r="C259" s="167" t="s">
        <v>3812</v>
      </c>
      <c r="D259" s="167" t="s">
        <v>552</v>
      </c>
      <c r="E259" s="167" t="s">
        <v>3813</v>
      </c>
      <c r="F259" s="4" t="s">
        <v>528</v>
      </c>
    </row>
    <row r="260" spans="1:6" s="167" customFormat="1" ht="22.5" customHeight="1">
      <c r="A260" s="4">
        <v>12</v>
      </c>
      <c r="B260" s="167" t="s">
        <v>526</v>
      </c>
      <c r="C260" s="167" t="s">
        <v>603</v>
      </c>
      <c r="D260" s="167" t="s">
        <v>552</v>
      </c>
      <c r="E260" s="167" t="s">
        <v>3814</v>
      </c>
      <c r="F260" s="4" t="s">
        <v>528</v>
      </c>
    </row>
    <row r="261" spans="1:6" s="167" customFormat="1" ht="22.5" customHeight="1">
      <c r="A261" s="4">
        <v>13</v>
      </c>
      <c r="B261" s="167" t="s">
        <v>526</v>
      </c>
      <c r="C261" s="167" t="s">
        <v>3820</v>
      </c>
      <c r="D261" s="167" t="s">
        <v>524</v>
      </c>
      <c r="E261" s="167" t="s">
        <v>3821</v>
      </c>
      <c r="F261" s="4" t="s">
        <v>528</v>
      </c>
    </row>
    <row r="262" spans="1:6" s="167" customFormat="1" ht="22.5" customHeight="1">
      <c r="A262" s="4">
        <v>14</v>
      </c>
      <c r="B262" s="167" t="s">
        <v>651</v>
      </c>
      <c r="C262" s="167" t="s">
        <v>1996</v>
      </c>
      <c r="D262" s="167" t="s">
        <v>546</v>
      </c>
      <c r="E262" s="10" t="s">
        <v>3815</v>
      </c>
      <c r="F262" s="4" t="s">
        <v>528</v>
      </c>
    </row>
    <row r="263" spans="1:6" s="167" customFormat="1" ht="22.5" customHeight="1">
      <c r="A263" s="4">
        <v>15</v>
      </c>
      <c r="B263" s="167" t="s">
        <v>546</v>
      </c>
      <c r="C263" s="167" t="s">
        <v>3822</v>
      </c>
      <c r="D263" s="167" t="s">
        <v>552</v>
      </c>
      <c r="E263" s="167" t="s">
        <v>3816</v>
      </c>
      <c r="F263" s="4" t="s">
        <v>528</v>
      </c>
    </row>
    <row r="264" spans="1:6" s="167" customFormat="1" ht="22.5" customHeight="1">
      <c r="A264" s="4">
        <v>16</v>
      </c>
      <c r="B264" s="167" t="s">
        <v>550</v>
      </c>
      <c r="C264" s="167" t="s">
        <v>786</v>
      </c>
      <c r="D264" s="167" t="s">
        <v>552</v>
      </c>
      <c r="E264" s="167" t="s">
        <v>3817</v>
      </c>
      <c r="F264" s="4" t="s">
        <v>528</v>
      </c>
    </row>
    <row r="265" spans="1:6" s="167" customFormat="1" ht="22.5" customHeight="1">
      <c r="A265" s="4">
        <v>17</v>
      </c>
      <c r="B265" s="167" t="s">
        <v>635</v>
      </c>
      <c r="C265" s="167" t="s">
        <v>2002</v>
      </c>
      <c r="D265" s="167" t="s">
        <v>552</v>
      </c>
      <c r="E265" s="167" t="s">
        <v>3818</v>
      </c>
      <c r="F265" s="4" t="s">
        <v>528</v>
      </c>
    </row>
    <row r="266" spans="1:6" s="167" customFormat="1" ht="22.5" customHeight="1">
      <c r="A266" s="4">
        <v>18</v>
      </c>
      <c r="B266" s="167" t="s">
        <v>3798</v>
      </c>
      <c r="C266" s="167" t="s">
        <v>2420</v>
      </c>
      <c r="D266" s="167" t="s">
        <v>552</v>
      </c>
      <c r="E266" s="167" t="s">
        <v>3819</v>
      </c>
      <c r="F266" s="4" t="s">
        <v>528</v>
      </c>
    </row>
    <row r="267" spans="1:6" s="167" customFormat="1" ht="22.5" customHeight="1">
      <c r="A267" s="4">
        <v>19</v>
      </c>
      <c r="B267" s="167" t="s">
        <v>651</v>
      </c>
      <c r="C267" s="167" t="s">
        <v>3824</v>
      </c>
      <c r="D267" s="167" t="s">
        <v>524</v>
      </c>
      <c r="E267" s="167" t="s">
        <v>2348</v>
      </c>
      <c r="F267" s="4" t="s">
        <v>557</v>
      </c>
    </row>
    <row r="268" spans="1:6" s="167" customFormat="1" ht="22.5" customHeight="1">
      <c r="A268" s="4">
        <v>20</v>
      </c>
      <c r="B268" s="167" t="s">
        <v>524</v>
      </c>
      <c r="C268" s="167" t="s">
        <v>3825</v>
      </c>
      <c r="D268" s="167" t="s">
        <v>552</v>
      </c>
      <c r="E268" s="167" t="s">
        <v>2256</v>
      </c>
      <c r="F268" s="4" t="s">
        <v>528</v>
      </c>
    </row>
    <row r="269" spans="1:6" s="167" customFormat="1" ht="22.5" customHeight="1">
      <c r="A269" s="4">
        <v>21</v>
      </c>
      <c r="B269" s="167" t="s">
        <v>539</v>
      </c>
      <c r="C269" s="167" t="s">
        <v>3826</v>
      </c>
      <c r="D269" s="167" t="s">
        <v>552</v>
      </c>
      <c r="E269" s="167" t="s">
        <v>621</v>
      </c>
      <c r="F269" s="4" t="s">
        <v>528</v>
      </c>
    </row>
    <row r="270" spans="1:6" s="167" customFormat="1" ht="22.5" customHeight="1">
      <c r="A270" s="4">
        <v>22</v>
      </c>
      <c r="B270" s="167" t="s">
        <v>524</v>
      </c>
      <c r="C270" s="167" t="s">
        <v>3827</v>
      </c>
      <c r="D270" s="167" t="s">
        <v>552</v>
      </c>
      <c r="E270" s="167" t="s">
        <v>3828</v>
      </c>
      <c r="F270" s="4" t="s">
        <v>528</v>
      </c>
    </row>
    <row r="271" spans="1:6" s="167" customFormat="1" ht="22.5" customHeight="1">
      <c r="A271" s="4">
        <v>23</v>
      </c>
      <c r="B271" s="167" t="s">
        <v>589</v>
      </c>
      <c r="C271" s="167" t="s">
        <v>3829</v>
      </c>
      <c r="D271" s="167" t="s">
        <v>552</v>
      </c>
      <c r="E271" s="167" t="s">
        <v>3830</v>
      </c>
      <c r="F271" s="4" t="s">
        <v>528</v>
      </c>
    </row>
    <row r="272" spans="1:6" s="167" customFormat="1" ht="22.5" customHeight="1">
      <c r="A272" s="4">
        <v>24</v>
      </c>
      <c r="B272" s="167" t="s">
        <v>526</v>
      </c>
      <c r="C272" s="167" t="s">
        <v>3831</v>
      </c>
      <c r="D272" s="167" t="s">
        <v>524</v>
      </c>
      <c r="E272" s="167" t="s">
        <v>3832</v>
      </c>
      <c r="F272" s="4" t="s">
        <v>528</v>
      </c>
    </row>
    <row r="273" spans="1:6" s="167" customFormat="1" ht="22.5" customHeight="1">
      <c r="A273" s="4">
        <v>25</v>
      </c>
      <c r="B273" s="167" t="s">
        <v>576</v>
      </c>
      <c r="C273" s="167" t="s">
        <v>1281</v>
      </c>
      <c r="D273" s="167" t="s">
        <v>578</v>
      </c>
      <c r="E273" s="167" t="s">
        <v>3833</v>
      </c>
      <c r="F273" s="4" t="s">
        <v>528</v>
      </c>
    </row>
    <row r="274" spans="1:6" s="167" customFormat="1" ht="22.5" customHeight="1">
      <c r="A274" s="4">
        <v>26</v>
      </c>
      <c r="B274" s="167" t="s">
        <v>550</v>
      </c>
      <c r="C274" s="167" t="s">
        <v>3834</v>
      </c>
      <c r="D274" s="167" t="s">
        <v>552</v>
      </c>
      <c r="E274" s="167" t="s">
        <v>3835</v>
      </c>
      <c r="F274" s="4" t="s">
        <v>528</v>
      </c>
    </row>
    <row r="275" spans="1:6" s="167" customFormat="1" ht="22.5" customHeight="1">
      <c r="A275" s="4">
        <v>27</v>
      </c>
      <c r="B275" s="167" t="s">
        <v>526</v>
      </c>
      <c r="C275" s="167" t="s">
        <v>2514</v>
      </c>
      <c r="D275" s="167" t="s">
        <v>546</v>
      </c>
      <c r="E275" s="167" t="s">
        <v>3836</v>
      </c>
      <c r="F275" s="4" t="s">
        <v>528</v>
      </c>
    </row>
    <row r="276" spans="1:6" s="167" customFormat="1" ht="22.5" customHeight="1">
      <c r="A276" s="4">
        <v>28</v>
      </c>
      <c r="B276" s="167" t="s">
        <v>534</v>
      </c>
      <c r="C276" s="167" t="s">
        <v>3837</v>
      </c>
      <c r="D276" s="167" t="s">
        <v>552</v>
      </c>
      <c r="E276" s="167" t="s">
        <v>3838</v>
      </c>
      <c r="F276" s="4" t="s">
        <v>528</v>
      </c>
    </row>
    <row r="277" spans="1:6" s="167" customFormat="1" ht="22.5" customHeight="1">
      <c r="A277" s="4">
        <v>29</v>
      </c>
      <c r="B277" s="167" t="s">
        <v>589</v>
      </c>
      <c r="C277" s="167" t="s">
        <v>3839</v>
      </c>
      <c r="D277" s="167" t="s">
        <v>552</v>
      </c>
      <c r="E277" s="167" t="s">
        <v>3840</v>
      </c>
      <c r="F277" s="4" t="s">
        <v>528</v>
      </c>
    </row>
    <row r="278" spans="1:6" s="167" customFormat="1" ht="22.5" customHeight="1">
      <c r="A278" s="4">
        <v>30</v>
      </c>
      <c r="B278" s="167" t="s">
        <v>524</v>
      </c>
      <c r="C278" s="167" t="s">
        <v>3841</v>
      </c>
      <c r="D278" s="167" t="s">
        <v>552</v>
      </c>
      <c r="E278" s="167" t="s">
        <v>2138</v>
      </c>
      <c r="F278" s="4" t="s">
        <v>528</v>
      </c>
    </row>
    <row r="279" spans="1:6" s="167" customFormat="1" ht="22.5" customHeight="1">
      <c r="A279" s="4">
        <v>31</v>
      </c>
      <c r="B279" s="167" t="s">
        <v>524</v>
      </c>
      <c r="C279" s="167" t="s">
        <v>3842</v>
      </c>
      <c r="D279" s="167" t="s">
        <v>576</v>
      </c>
      <c r="E279" s="167" t="s">
        <v>3843</v>
      </c>
      <c r="F279" s="4" t="s">
        <v>528</v>
      </c>
    </row>
    <row r="280" spans="1:6" s="167" customFormat="1" ht="22.5" customHeight="1">
      <c r="A280" s="4">
        <v>32</v>
      </c>
      <c r="B280" s="167" t="s">
        <v>524</v>
      </c>
      <c r="C280" s="167" t="s">
        <v>3865</v>
      </c>
      <c r="D280" s="167" t="s">
        <v>526</v>
      </c>
      <c r="E280" s="167" t="s">
        <v>3866</v>
      </c>
      <c r="F280" s="4" t="s">
        <v>528</v>
      </c>
    </row>
    <row r="281" spans="1:6" s="167" customFormat="1" ht="22.5" customHeight="1">
      <c r="A281" s="4">
        <v>33</v>
      </c>
      <c r="B281" s="167" t="s">
        <v>784</v>
      </c>
      <c r="C281" s="167" t="s">
        <v>3875</v>
      </c>
      <c r="D281" s="167" t="s">
        <v>534</v>
      </c>
      <c r="E281" s="167" t="s">
        <v>3876</v>
      </c>
      <c r="F281" s="4" t="s">
        <v>528</v>
      </c>
    </row>
    <row r="282" spans="1:6" s="167" customFormat="1" ht="22.5" customHeight="1">
      <c r="A282" s="4">
        <v>34</v>
      </c>
      <c r="B282" s="167" t="s">
        <v>524</v>
      </c>
      <c r="C282" s="167" t="s">
        <v>3886</v>
      </c>
      <c r="D282" s="167" t="s">
        <v>526</v>
      </c>
      <c r="E282" s="167" t="s">
        <v>3887</v>
      </c>
      <c r="F282" s="4" t="s">
        <v>528</v>
      </c>
    </row>
    <row r="283" spans="1:6" s="167" customFormat="1" ht="22.5" customHeight="1">
      <c r="A283" s="4">
        <v>35</v>
      </c>
      <c r="B283" s="167" t="s">
        <v>576</v>
      </c>
      <c r="C283" s="167" t="s">
        <v>638</v>
      </c>
      <c r="D283" s="167" t="s">
        <v>595</v>
      </c>
      <c r="E283" s="167" t="s">
        <v>3888</v>
      </c>
      <c r="F283" s="4" t="s">
        <v>528</v>
      </c>
    </row>
    <row r="284" spans="1:6" s="167" customFormat="1" ht="22.5" customHeight="1">
      <c r="A284" s="4">
        <v>36</v>
      </c>
      <c r="B284" s="167" t="s">
        <v>550</v>
      </c>
      <c r="C284" s="167" t="s">
        <v>3899</v>
      </c>
      <c r="D284" s="167" t="s">
        <v>582</v>
      </c>
      <c r="E284" s="167" t="s">
        <v>3900</v>
      </c>
      <c r="F284" s="4" t="s">
        <v>528</v>
      </c>
    </row>
    <row r="285" spans="1:6" s="167" customFormat="1" ht="22.5" customHeight="1">
      <c r="A285" s="4">
        <v>37</v>
      </c>
      <c r="B285" s="167" t="s">
        <v>784</v>
      </c>
      <c r="C285" s="167" t="s">
        <v>3901</v>
      </c>
      <c r="D285" s="167" t="s">
        <v>534</v>
      </c>
      <c r="E285" s="167" t="s">
        <v>4098</v>
      </c>
      <c r="F285" s="4" t="s">
        <v>528</v>
      </c>
    </row>
    <row r="286" spans="1:6" s="167" customFormat="1" ht="22.5" customHeight="1">
      <c r="A286" s="4">
        <v>38</v>
      </c>
      <c r="B286" s="167" t="s">
        <v>3798</v>
      </c>
      <c r="C286" s="167" t="s">
        <v>642</v>
      </c>
      <c r="D286" s="167" t="s">
        <v>635</v>
      </c>
      <c r="E286" s="167" t="s">
        <v>3904</v>
      </c>
      <c r="F286" s="4" t="s">
        <v>528</v>
      </c>
    </row>
    <row r="287" spans="1:6" s="167" customFormat="1" ht="22.5" customHeight="1">
      <c r="A287" s="4">
        <v>39</v>
      </c>
      <c r="B287" s="167" t="s">
        <v>550</v>
      </c>
      <c r="C287" s="167" t="s">
        <v>3905</v>
      </c>
      <c r="D287" s="167" t="s">
        <v>582</v>
      </c>
      <c r="E287" s="167" t="s">
        <v>3906</v>
      </c>
      <c r="F287" s="4" t="s">
        <v>528</v>
      </c>
    </row>
    <row r="288" spans="1:6" s="167" customFormat="1" ht="22.5" customHeight="1">
      <c r="A288" s="4">
        <v>40</v>
      </c>
      <c r="B288" s="167" t="s">
        <v>529</v>
      </c>
      <c r="C288" s="167" t="s">
        <v>819</v>
      </c>
      <c r="D288" s="167" t="s">
        <v>552</v>
      </c>
      <c r="E288" s="167" t="s">
        <v>3910</v>
      </c>
      <c r="F288" s="4" t="s">
        <v>528</v>
      </c>
    </row>
    <row r="289" spans="1:6" s="167" customFormat="1" ht="22.5" customHeight="1">
      <c r="A289" s="4">
        <v>41</v>
      </c>
      <c r="B289" s="167" t="s">
        <v>550</v>
      </c>
      <c r="C289" s="167" t="s">
        <v>3911</v>
      </c>
      <c r="D289" s="167" t="s">
        <v>552</v>
      </c>
      <c r="E289" s="167" t="s">
        <v>3912</v>
      </c>
      <c r="F289" s="4" t="s">
        <v>528</v>
      </c>
    </row>
    <row r="290" spans="1:6" s="167" customFormat="1" ht="22.5" customHeight="1">
      <c r="A290" s="4">
        <v>42</v>
      </c>
      <c r="B290" s="167" t="s">
        <v>524</v>
      </c>
      <c r="C290" s="167" t="s">
        <v>3917</v>
      </c>
      <c r="D290" s="167" t="s">
        <v>552</v>
      </c>
      <c r="E290" s="167" t="s">
        <v>3916</v>
      </c>
      <c r="F290" s="4" t="s">
        <v>528</v>
      </c>
    </row>
    <row r="291" spans="1:6" s="167" customFormat="1" ht="22.5" customHeight="1">
      <c r="A291" s="4">
        <v>43</v>
      </c>
      <c r="B291" s="167" t="s">
        <v>526</v>
      </c>
      <c r="C291" s="167" t="s">
        <v>3920</v>
      </c>
      <c r="D291" s="167" t="s">
        <v>651</v>
      </c>
      <c r="E291" s="167" t="s">
        <v>3921</v>
      </c>
      <c r="F291" s="4" t="s">
        <v>528</v>
      </c>
    </row>
    <row r="292" spans="1:6" s="167" customFormat="1" ht="22.5" customHeight="1">
      <c r="A292" s="4">
        <v>44</v>
      </c>
      <c r="B292" s="167" t="s">
        <v>784</v>
      </c>
      <c r="C292" s="167" t="s">
        <v>3922</v>
      </c>
      <c r="D292" s="167" t="s">
        <v>595</v>
      </c>
      <c r="E292" s="167" t="s">
        <v>3923</v>
      </c>
      <c r="F292" s="4" t="s">
        <v>528</v>
      </c>
    </row>
    <row r="293" spans="1:6" s="167" customFormat="1" ht="22.5" customHeight="1">
      <c r="A293" s="4">
        <v>45</v>
      </c>
      <c r="B293" s="167" t="s">
        <v>524</v>
      </c>
      <c r="C293" s="167" t="s">
        <v>3930</v>
      </c>
      <c r="D293" s="167" t="s">
        <v>529</v>
      </c>
      <c r="E293" s="167" t="s">
        <v>507</v>
      </c>
      <c r="F293" s="4" t="s">
        <v>528</v>
      </c>
    </row>
    <row r="294" spans="1:6" s="167" customFormat="1" ht="22.5" customHeight="1">
      <c r="A294" s="201" t="s">
        <v>658</v>
      </c>
      <c r="F294" s="4"/>
    </row>
    <row r="295" spans="1:6" s="167" customFormat="1" ht="22.5" customHeight="1">
      <c r="A295" s="202">
        <v>46</v>
      </c>
      <c r="B295" s="167" t="s">
        <v>595</v>
      </c>
      <c r="C295" s="167" t="s">
        <v>4095</v>
      </c>
      <c r="D295" s="167" t="s">
        <v>552</v>
      </c>
      <c r="E295" s="167" t="s">
        <v>2612</v>
      </c>
      <c r="F295" s="4" t="s">
        <v>528</v>
      </c>
    </row>
    <row r="296" spans="1:6" s="167" customFormat="1" ht="22.5" customHeight="1">
      <c r="A296" s="202">
        <v>47</v>
      </c>
      <c r="B296" s="167" t="s">
        <v>539</v>
      </c>
      <c r="C296" s="167" t="s">
        <v>4096</v>
      </c>
      <c r="D296" s="167" t="s">
        <v>534</v>
      </c>
      <c r="E296" s="167" t="s">
        <v>4097</v>
      </c>
      <c r="F296" s="4" t="s">
        <v>528</v>
      </c>
    </row>
    <row r="297" spans="1:6" s="167" customFormat="1" ht="22.5" customHeight="1">
      <c r="A297" s="202">
        <v>48</v>
      </c>
      <c r="B297" s="167" t="s">
        <v>524</v>
      </c>
      <c r="C297" s="167" t="s">
        <v>4099</v>
      </c>
      <c r="D297" s="167" t="s">
        <v>614</v>
      </c>
      <c r="E297" s="167" t="s">
        <v>4100</v>
      </c>
      <c r="F297" s="4" t="s">
        <v>528</v>
      </c>
    </row>
    <row r="298" spans="1:6" s="167" customFormat="1" ht="22.5" customHeight="1">
      <c r="A298" s="202">
        <v>49</v>
      </c>
      <c r="B298" s="167" t="s">
        <v>536</v>
      </c>
      <c r="C298" s="167" t="s">
        <v>4101</v>
      </c>
      <c r="D298" s="167" t="s">
        <v>552</v>
      </c>
      <c r="E298" s="167" t="s">
        <v>4102</v>
      </c>
      <c r="F298" s="4" t="s">
        <v>528</v>
      </c>
    </row>
    <row r="299" spans="1:6" s="167" customFormat="1" ht="22.5" customHeight="1">
      <c r="A299" s="202">
        <v>50</v>
      </c>
      <c r="B299" s="167" t="s">
        <v>524</v>
      </c>
      <c r="C299" s="167" t="s">
        <v>4103</v>
      </c>
      <c r="D299" s="167" t="s">
        <v>552</v>
      </c>
      <c r="E299" s="167" t="s">
        <v>4104</v>
      </c>
      <c r="F299" s="4" t="s">
        <v>528</v>
      </c>
    </row>
    <row r="300" spans="1:6" s="167" customFormat="1" ht="22.5" customHeight="1">
      <c r="A300" s="202">
        <v>51</v>
      </c>
      <c r="B300" s="167" t="s">
        <v>578</v>
      </c>
      <c r="C300" s="167" t="s">
        <v>4105</v>
      </c>
      <c r="D300" s="167" t="s">
        <v>618</v>
      </c>
      <c r="E300" s="167" t="s">
        <v>4106</v>
      </c>
      <c r="F300" s="4" t="s">
        <v>528</v>
      </c>
    </row>
    <row r="301" spans="1:6" s="167" customFormat="1" ht="22.5" customHeight="1">
      <c r="A301" s="202">
        <v>52</v>
      </c>
      <c r="B301" s="167" t="s">
        <v>529</v>
      </c>
      <c r="C301" s="167" t="s">
        <v>6011</v>
      </c>
      <c r="D301" s="167" t="s">
        <v>536</v>
      </c>
      <c r="E301" s="167" t="s">
        <v>1588</v>
      </c>
      <c r="F301" s="4" t="s">
        <v>528</v>
      </c>
    </row>
    <row r="302" spans="1:6" s="167" customFormat="1" ht="22.5" customHeight="1">
      <c r="A302" s="202">
        <v>53</v>
      </c>
      <c r="B302" s="167" t="s">
        <v>526</v>
      </c>
      <c r="C302" s="167" t="s">
        <v>511</v>
      </c>
      <c r="D302" s="167" t="s">
        <v>539</v>
      </c>
      <c r="E302" s="167" t="s">
        <v>1721</v>
      </c>
      <c r="F302" s="4" t="s">
        <v>528</v>
      </c>
    </row>
    <row r="303" spans="1:6" s="167" customFormat="1" ht="22.5" customHeight="1">
      <c r="A303" s="202">
        <v>54</v>
      </c>
      <c r="B303" s="277" t="s">
        <v>546</v>
      </c>
      <c r="C303" s="277" t="s">
        <v>6090</v>
      </c>
      <c r="D303" s="277" t="s">
        <v>539</v>
      </c>
      <c r="E303" s="21" t="s">
        <v>1563</v>
      </c>
      <c r="F303" s="275" t="s">
        <v>528</v>
      </c>
    </row>
    <row r="304" spans="1:6" s="167" customFormat="1" ht="22.5" customHeight="1">
      <c r="A304" s="71"/>
      <c r="F304" s="4"/>
    </row>
    <row r="305" spans="1:6" ht="22.5" customHeight="1">
      <c r="A305" s="71"/>
      <c r="F305" s="4"/>
    </row>
    <row r="307" spans="1:6" s="63" customFormat="1" ht="22.5" customHeight="1" thickBot="1">
      <c r="A307" s="688" t="s">
        <v>1538</v>
      </c>
      <c r="B307" s="688"/>
      <c r="C307" s="688"/>
      <c r="D307" s="688"/>
      <c r="E307" s="688"/>
      <c r="F307" s="62"/>
    </row>
    <row r="308" spans="1:6" s="61" customFormat="1" ht="22.5" customHeight="1">
      <c r="A308" s="58" t="s">
        <v>518</v>
      </c>
      <c r="B308" s="59" t="s">
        <v>519</v>
      </c>
      <c r="C308" s="60" t="s">
        <v>520</v>
      </c>
      <c r="D308" s="60" t="s">
        <v>521</v>
      </c>
      <c r="E308" s="60" t="s">
        <v>522</v>
      </c>
      <c r="F308" s="60" t="s">
        <v>523</v>
      </c>
    </row>
    <row r="309" spans="1:6" ht="22.5" customHeight="1">
      <c r="A309" s="4">
        <v>1</v>
      </c>
      <c r="B309" s="53" t="s">
        <v>529</v>
      </c>
      <c r="C309" s="53" t="s">
        <v>530</v>
      </c>
      <c r="D309" s="53" t="s">
        <v>526</v>
      </c>
      <c r="E309" s="53" t="s">
        <v>531</v>
      </c>
      <c r="F309" s="64" t="s">
        <v>528</v>
      </c>
    </row>
    <row r="310" spans="1:6" ht="22.5" customHeight="1">
      <c r="A310" s="4">
        <v>2</v>
      </c>
      <c r="B310" s="53" t="s">
        <v>532</v>
      </c>
      <c r="C310" s="53" t="s">
        <v>533</v>
      </c>
      <c r="D310" s="53" t="s">
        <v>534</v>
      </c>
      <c r="E310" s="53" t="s">
        <v>535</v>
      </c>
      <c r="F310" s="64" t="s">
        <v>528</v>
      </c>
    </row>
    <row r="311" spans="1:6" ht="22.5" customHeight="1">
      <c r="A311" s="4">
        <v>3</v>
      </c>
      <c r="B311" s="53" t="s">
        <v>536</v>
      </c>
      <c r="C311" s="53" t="s">
        <v>537</v>
      </c>
      <c r="D311" s="53" t="s">
        <v>534</v>
      </c>
      <c r="E311" s="53" t="s">
        <v>538</v>
      </c>
      <c r="F311" s="64" t="s">
        <v>528</v>
      </c>
    </row>
    <row r="312" spans="1:6" ht="22.5" customHeight="1">
      <c r="A312" s="4">
        <v>4</v>
      </c>
      <c r="B312" s="53" t="s">
        <v>539</v>
      </c>
      <c r="C312" s="53" t="s">
        <v>540</v>
      </c>
      <c r="D312" s="53" t="s">
        <v>541</v>
      </c>
      <c r="E312" s="53" t="s">
        <v>511</v>
      </c>
      <c r="F312" s="64" t="s">
        <v>528</v>
      </c>
    </row>
    <row r="313" spans="1:6" ht="22.5" customHeight="1">
      <c r="A313" s="4">
        <v>5</v>
      </c>
      <c r="B313" s="53" t="s">
        <v>536</v>
      </c>
      <c r="C313" s="53" t="s">
        <v>542</v>
      </c>
      <c r="D313" s="53" t="s">
        <v>543</v>
      </c>
      <c r="E313" s="53" t="s">
        <v>544</v>
      </c>
      <c r="F313" s="64" t="s">
        <v>528</v>
      </c>
    </row>
    <row r="314" spans="1:6" ht="22.5" customHeight="1">
      <c r="A314" s="4">
        <v>6</v>
      </c>
      <c r="B314" s="53" t="s">
        <v>536</v>
      </c>
      <c r="C314" s="53" t="s">
        <v>545</v>
      </c>
      <c r="D314" s="53" t="s">
        <v>546</v>
      </c>
      <c r="E314" s="53" t="s">
        <v>547</v>
      </c>
      <c r="F314" s="64" t="s">
        <v>528</v>
      </c>
    </row>
    <row r="315" spans="1:6" ht="22.5" customHeight="1">
      <c r="A315" s="4">
        <v>7</v>
      </c>
      <c r="B315" s="53" t="s">
        <v>524</v>
      </c>
      <c r="C315" s="53" t="s">
        <v>507</v>
      </c>
      <c r="D315" s="53" t="s">
        <v>526</v>
      </c>
      <c r="E315" s="53" t="s">
        <v>548</v>
      </c>
      <c r="F315" s="64" t="s">
        <v>528</v>
      </c>
    </row>
    <row r="316" spans="1:6" ht="22.5" customHeight="1">
      <c r="C316" s="17"/>
      <c r="E316" s="21"/>
    </row>
    <row r="319" spans="1:6" s="63" customFormat="1" ht="22.5" customHeight="1" thickBot="1">
      <c r="A319" s="688" t="s">
        <v>549</v>
      </c>
      <c r="B319" s="688"/>
      <c r="C319" s="688"/>
      <c r="D319" s="688"/>
      <c r="E319" s="688"/>
      <c r="F319" s="62"/>
    </row>
    <row r="320" spans="1:6" s="61" customFormat="1" ht="22.5" customHeight="1">
      <c r="A320" s="58" t="s">
        <v>518</v>
      </c>
      <c r="B320" s="59" t="s">
        <v>519</v>
      </c>
      <c r="C320" s="60" t="s">
        <v>520</v>
      </c>
      <c r="D320" s="60" t="s">
        <v>521</v>
      </c>
      <c r="E320" s="60" t="s">
        <v>522</v>
      </c>
      <c r="F320" s="60" t="s">
        <v>523</v>
      </c>
    </row>
    <row r="321" spans="1:6" s="61" customFormat="1" ht="22.5" customHeight="1">
      <c r="A321" s="65">
        <v>1</v>
      </c>
      <c r="B321" s="66" t="s">
        <v>550</v>
      </c>
      <c r="C321" s="66" t="s">
        <v>551</v>
      </c>
      <c r="D321" s="66" t="s">
        <v>552</v>
      </c>
      <c r="E321" s="66" t="s">
        <v>553</v>
      </c>
      <c r="F321" s="67" t="s">
        <v>528</v>
      </c>
    </row>
    <row r="322" spans="1:6" s="61" customFormat="1" ht="22.5" customHeight="1">
      <c r="A322" s="65">
        <v>2</v>
      </c>
      <c r="B322" s="66" t="s">
        <v>554</v>
      </c>
      <c r="C322" s="66" t="s">
        <v>555</v>
      </c>
      <c r="D322" s="66" t="s">
        <v>526</v>
      </c>
      <c r="E322" s="66" t="s">
        <v>556</v>
      </c>
      <c r="F322" s="67" t="s">
        <v>557</v>
      </c>
    </row>
    <row r="323" spans="1:6" s="61" customFormat="1" ht="22.5" customHeight="1">
      <c r="A323" s="65">
        <v>3</v>
      </c>
      <c r="B323" s="66" t="s">
        <v>552</v>
      </c>
      <c r="C323" s="66" t="s">
        <v>558</v>
      </c>
      <c r="D323" s="66" t="s">
        <v>532</v>
      </c>
      <c r="E323" s="66" t="s">
        <v>559</v>
      </c>
      <c r="F323" s="67" t="s">
        <v>528</v>
      </c>
    </row>
    <row r="324" spans="1:6" s="61" customFormat="1" ht="22.5" customHeight="1">
      <c r="A324" s="65">
        <v>4</v>
      </c>
      <c r="B324" s="66" t="s">
        <v>541</v>
      </c>
      <c r="C324" s="66" t="s">
        <v>560</v>
      </c>
      <c r="D324" s="66" t="s">
        <v>552</v>
      </c>
      <c r="E324" s="66" t="s">
        <v>561</v>
      </c>
      <c r="F324" s="67" t="s">
        <v>528</v>
      </c>
    </row>
    <row r="325" spans="1:6" s="61" customFormat="1" ht="22.5" customHeight="1">
      <c r="A325" s="65">
        <v>5</v>
      </c>
      <c r="B325" s="66" t="s">
        <v>550</v>
      </c>
      <c r="C325" s="66" t="s">
        <v>562</v>
      </c>
      <c r="D325" s="66" t="s">
        <v>529</v>
      </c>
      <c r="E325" s="66" t="s">
        <v>563</v>
      </c>
      <c r="F325" s="67" t="s">
        <v>528</v>
      </c>
    </row>
    <row r="326" spans="1:6" s="61" customFormat="1" ht="22.5" customHeight="1">
      <c r="A326" s="65">
        <v>6</v>
      </c>
      <c r="B326" s="66" t="s">
        <v>529</v>
      </c>
      <c r="C326" s="66" t="s">
        <v>564</v>
      </c>
      <c r="D326" s="66" t="s">
        <v>552</v>
      </c>
      <c r="E326" s="66" t="s">
        <v>565</v>
      </c>
      <c r="F326" s="67" t="s">
        <v>528</v>
      </c>
    </row>
    <row r="327" spans="1:6" s="61" customFormat="1" ht="22.5" customHeight="1">
      <c r="A327" s="65">
        <v>7</v>
      </c>
      <c r="B327" s="66" t="s">
        <v>526</v>
      </c>
      <c r="C327" s="66" t="s">
        <v>566</v>
      </c>
      <c r="D327" s="66" t="s">
        <v>550</v>
      </c>
      <c r="E327" s="66" t="s">
        <v>567</v>
      </c>
      <c r="F327" s="67" t="s">
        <v>528</v>
      </c>
    </row>
    <row r="328" spans="1:6" s="61" customFormat="1" ht="22.5" customHeight="1">
      <c r="A328" s="65">
        <v>8</v>
      </c>
      <c r="B328" s="66" t="s">
        <v>532</v>
      </c>
      <c r="C328" s="68" t="s">
        <v>568</v>
      </c>
      <c r="D328" s="66" t="s">
        <v>550</v>
      </c>
      <c r="E328" s="66" t="s">
        <v>569</v>
      </c>
      <c r="F328" s="67" t="s">
        <v>528</v>
      </c>
    </row>
    <row r="329" spans="1:6" s="61" customFormat="1" ht="22.5" customHeight="1">
      <c r="A329" s="65">
        <v>9</v>
      </c>
      <c r="B329" s="66" t="s">
        <v>552</v>
      </c>
      <c r="C329" s="66" t="s">
        <v>570</v>
      </c>
      <c r="D329" s="66" t="s">
        <v>550</v>
      </c>
      <c r="E329" s="66" t="s">
        <v>571</v>
      </c>
      <c r="F329" s="67" t="s">
        <v>528</v>
      </c>
    </row>
    <row r="330" spans="1:6" s="61" customFormat="1" ht="22.5" customHeight="1">
      <c r="A330" s="65">
        <v>10</v>
      </c>
      <c r="B330" s="66" t="s">
        <v>532</v>
      </c>
      <c r="C330" s="66" t="s">
        <v>572</v>
      </c>
      <c r="D330" s="66" t="s">
        <v>550</v>
      </c>
      <c r="E330" s="66" t="s">
        <v>573</v>
      </c>
      <c r="F330" s="67" t="s">
        <v>528</v>
      </c>
    </row>
    <row r="331" spans="1:6" s="61" customFormat="1" ht="22.5" customHeight="1">
      <c r="A331" s="65">
        <v>11</v>
      </c>
      <c r="B331" s="66" t="s">
        <v>539</v>
      </c>
      <c r="C331" s="66" t="s">
        <v>574</v>
      </c>
      <c r="D331" s="66" t="s">
        <v>552</v>
      </c>
      <c r="E331" s="66" t="s">
        <v>575</v>
      </c>
      <c r="F331" s="67" t="s">
        <v>528</v>
      </c>
    </row>
    <row r="332" spans="1:6" s="61" customFormat="1" ht="22.5" customHeight="1">
      <c r="A332" s="65">
        <v>12</v>
      </c>
      <c r="B332" s="66" t="s">
        <v>576</v>
      </c>
      <c r="C332" s="66" t="s">
        <v>577</v>
      </c>
      <c r="D332" s="66" t="s">
        <v>578</v>
      </c>
      <c r="E332" s="66" t="s">
        <v>579</v>
      </c>
      <c r="F332" s="67" t="s">
        <v>528</v>
      </c>
    </row>
    <row r="333" spans="1:6" s="61" customFormat="1" ht="22.5" customHeight="1">
      <c r="A333" s="65">
        <v>13</v>
      </c>
      <c r="B333" s="66" t="s">
        <v>526</v>
      </c>
      <c r="C333" s="66" t="s">
        <v>580</v>
      </c>
      <c r="D333" s="66" t="s">
        <v>552</v>
      </c>
      <c r="E333" s="66" t="s">
        <v>581</v>
      </c>
      <c r="F333" s="67" t="s">
        <v>528</v>
      </c>
    </row>
    <row r="334" spans="1:6" s="61" customFormat="1" ht="22.5" customHeight="1">
      <c r="A334" s="65">
        <v>14</v>
      </c>
      <c r="B334" s="66" t="s">
        <v>582</v>
      </c>
      <c r="C334" s="66" t="s">
        <v>583</v>
      </c>
      <c r="D334" s="66" t="s">
        <v>552</v>
      </c>
      <c r="E334" s="66" t="s">
        <v>584</v>
      </c>
      <c r="F334" s="67" t="s">
        <v>528</v>
      </c>
    </row>
    <row r="335" spans="1:6" s="61" customFormat="1" ht="22.5" customHeight="1">
      <c r="A335" s="65">
        <v>15</v>
      </c>
      <c r="B335" s="66" t="s">
        <v>576</v>
      </c>
      <c r="C335" s="66" t="s">
        <v>585</v>
      </c>
      <c r="D335" s="66" t="s">
        <v>550</v>
      </c>
      <c r="E335" s="66" t="s">
        <v>586</v>
      </c>
      <c r="F335" s="67" t="s">
        <v>528</v>
      </c>
    </row>
    <row r="336" spans="1:6" s="61" customFormat="1" ht="22.5" customHeight="1">
      <c r="A336" s="65">
        <v>16</v>
      </c>
      <c r="B336" s="66" t="s">
        <v>576</v>
      </c>
      <c r="C336" s="66" t="s">
        <v>587</v>
      </c>
      <c r="D336" s="66" t="s">
        <v>541</v>
      </c>
      <c r="E336" s="66" t="s">
        <v>588</v>
      </c>
      <c r="F336" s="67" t="s">
        <v>528</v>
      </c>
    </row>
    <row r="337" spans="1:6" s="61" customFormat="1" ht="22.5" customHeight="1">
      <c r="A337" s="65">
        <v>17</v>
      </c>
      <c r="B337" s="66" t="s">
        <v>589</v>
      </c>
      <c r="C337" s="66" t="s">
        <v>590</v>
      </c>
      <c r="D337" s="66" t="s">
        <v>526</v>
      </c>
      <c r="E337" s="66" t="s">
        <v>591</v>
      </c>
      <c r="F337" s="67" t="s">
        <v>528</v>
      </c>
    </row>
    <row r="338" spans="1:6" s="61" customFormat="1" ht="22.5" customHeight="1">
      <c r="A338" s="65">
        <v>18</v>
      </c>
      <c r="B338" s="66" t="s">
        <v>576</v>
      </c>
      <c r="C338" s="66" t="s">
        <v>592</v>
      </c>
      <c r="D338" s="66" t="s">
        <v>536</v>
      </c>
      <c r="E338" s="66" t="s">
        <v>593</v>
      </c>
      <c r="F338" s="67" t="s">
        <v>528</v>
      </c>
    </row>
    <row r="339" spans="1:6" s="61" customFormat="1" ht="22.5" customHeight="1">
      <c r="A339" s="65">
        <v>19</v>
      </c>
      <c r="B339" s="66" t="s">
        <v>576</v>
      </c>
      <c r="C339" s="66" t="s">
        <v>594</v>
      </c>
      <c r="D339" s="66" t="s">
        <v>595</v>
      </c>
      <c r="E339" s="66" t="s">
        <v>596</v>
      </c>
      <c r="F339" s="67" t="s">
        <v>528</v>
      </c>
    </row>
    <row r="340" spans="1:6" s="61" customFormat="1" ht="22.5" customHeight="1">
      <c r="A340" s="65">
        <v>20</v>
      </c>
      <c r="B340" s="66" t="s">
        <v>576</v>
      </c>
      <c r="C340" s="66" t="s">
        <v>597</v>
      </c>
      <c r="D340" s="66" t="s">
        <v>552</v>
      </c>
      <c r="E340" s="66" t="s">
        <v>598</v>
      </c>
      <c r="F340" s="67" t="s">
        <v>528</v>
      </c>
    </row>
    <row r="341" spans="1:6" s="61" customFormat="1" ht="22.5" customHeight="1">
      <c r="A341" s="65">
        <v>21</v>
      </c>
      <c r="B341" s="66" t="s">
        <v>524</v>
      </c>
      <c r="C341" s="66" t="s">
        <v>599</v>
      </c>
      <c r="D341" s="66" t="s">
        <v>582</v>
      </c>
      <c r="E341" s="66" t="s">
        <v>600</v>
      </c>
      <c r="F341" s="67" t="s">
        <v>528</v>
      </c>
    </row>
    <row r="342" spans="1:6" s="61" customFormat="1" ht="22.5" customHeight="1">
      <c r="A342" s="65">
        <v>22</v>
      </c>
      <c r="B342" s="66" t="s">
        <v>524</v>
      </c>
      <c r="C342" s="66" t="s">
        <v>601</v>
      </c>
      <c r="D342" s="66" t="s">
        <v>526</v>
      </c>
      <c r="E342" s="66" t="s">
        <v>516</v>
      </c>
      <c r="F342" s="67" t="s">
        <v>528</v>
      </c>
    </row>
    <row r="343" spans="1:6" s="61" customFormat="1" ht="22.5" customHeight="1">
      <c r="A343" s="65">
        <v>23</v>
      </c>
      <c r="B343" s="66" t="s">
        <v>524</v>
      </c>
      <c r="C343" s="66" t="s">
        <v>602</v>
      </c>
      <c r="D343" s="66" t="s">
        <v>552</v>
      </c>
      <c r="E343" s="66" t="s">
        <v>603</v>
      </c>
      <c r="F343" s="67" t="s">
        <v>528</v>
      </c>
    </row>
    <row r="344" spans="1:6" s="61" customFormat="1" ht="22.5" customHeight="1">
      <c r="A344" s="69">
        <v>24</v>
      </c>
      <c r="B344" s="70" t="s">
        <v>546</v>
      </c>
      <c r="C344" s="70" t="s">
        <v>604</v>
      </c>
      <c r="D344" s="70" t="s">
        <v>576</v>
      </c>
      <c r="E344" s="70" t="s">
        <v>605</v>
      </c>
      <c r="F344" s="64" t="s">
        <v>528</v>
      </c>
    </row>
    <row r="345" spans="1:6" s="61" customFormat="1" ht="22.5" customHeight="1">
      <c r="A345" s="69">
        <v>25</v>
      </c>
      <c r="B345" s="70" t="s">
        <v>526</v>
      </c>
      <c r="C345" s="70" t="s">
        <v>606</v>
      </c>
      <c r="D345" s="70" t="s">
        <v>524</v>
      </c>
      <c r="E345" s="70" t="s">
        <v>607</v>
      </c>
      <c r="F345" s="64" t="s">
        <v>528</v>
      </c>
    </row>
    <row r="346" spans="1:6" s="61" customFormat="1" ht="22.5" customHeight="1">
      <c r="A346" s="69">
        <v>26</v>
      </c>
      <c r="B346" s="70" t="s">
        <v>589</v>
      </c>
      <c r="C346" s="70" t="s">
        <v>608</v>
      </c>
      <c r="D346" s="70" t="s">
        <v>524</v>
      </c>
      <c r="E346" s="70" t="s">
        <v>609</v>
      </c>
      <c r="F346" s="64" t="s">
        <v>528</v>
      </c>
    </row>
    <row r="347" spans="1:6" s="61" customFormat="1" ht="22.5" customHeight="1">
      <c r="A347" s="69">
        <v>27</v>
      </c>
      <c r="B347" s="70" t="s">
        <v>550</v>
      </c>
      <c r="C347" s="70" t="s">
        <v>610</v>
      </c>
      <c r="D347" s="70" t="s">
        <v>576</v>
      </c>
      <c r="E347" s="70" t="s">
        <v>611</v>
      </c>
      <c r="F347" s="64" t="s">
        <v>528</v>
      </c>
    </row>
    <row r="348" spans="1:6" s="61" customFormat="1" ht="22.5" customHeight="1">
      <c r="A348" s="69">
        <v>28</v>
      </c>
      <c r="B348" s="70" t="s">
        <v>529</v>
      </c>
      <c r="C348" s="70" t="s">
        <v>612</v>
      </c>
      <c r="D348" s="70" t="s">
        <v>524</v>
      </c>
      <c r="E348" s="70" t="s">
        <v>613</v>
      </c>
      <c r="F348" s="64" t="s">
        <v>528</v>
      </c>
    </row>
    <row r="349" spans="1:6" s="61" customFormat="1" ht="22.5" customHeight="1">
      <c r="A349" s="69">
        <v>29</v>
      </c>
      <c r="B349" s="70" t="s">
        <v>614</v>
      </c>
      <c r="C349" s="70" t="s">
        <v>615</v>
      </c>
      <c r="D349" s="70" t="s">
        <v>534</v>
      </c>
      <c r="E349" s="70" t="s">
        <v>616</v>
      </c>
      <c r="F349" s="64" t="s">
        <v>528</v>
      </c>
    </row>
    <row r="350" spans="1:6" s="61" customFormat="1" ht="22.5" customHeight="1">
      <c r="A350" s="69">
        <v>30</v>
      </c>
      <c r="B350" s="70" t="s">
        <v>576</v>
      </c>
      <c r="C350" s="70" t="s">
        <v>617</v>
      </c>
      <c r="D350" s="70" t="s">
        <v>618</v>
      </c>
      <c r="E350" s="70" t="s">
        <v>619</v>
      </c>
      <c r="F350" s="64" t="s">
        <v>528</v>
      </c>
    </row>
    <row r="351" spans="1:6" s="73" customFormat="1" ht="22.5" customHeight="1">
      <c r="A351" s="71">
        <v>31</v>
      </c>
      <c r="B351" s="72" t="s">
        <v>620</v>
      </c>
      <c r="C351" s="53" t="s">
        <v>621</v>
      </c>
      <c r="D351" s="72" t="s">
        <v>524</v>
      </c>
      <c r="E351" s="53" t="s">
        <v>622</v>
      </c>
      <c r="F351" s="64" t="s">
        <v>528</v>
      </c>
    </row>
    <row r="352" spans="1:6" ht="22.5" customHeight="1">
      <c r="A352" s="4">
        <v>32</v>
      </c>
      <c r="B352" s="72" t="s">
        <v>529</v>
      </c>
      <c r="C352" s="53" t="s">
        <v>623</v>
      </c>
      <c r="D352" s="72" t="s">
        <v>524</v>
      </c>
      <c r="E352" s="53" t="s">
        <v>624</v>
      </c>
      <c r="F352" s="64" t="s">
        <v>528</v>
      </c>
    </row>
    <row r="353" spans="1:6" ht="22.5" customHeight="1">
      <c r="A353" s="4">
        <v>33</v>
      </c>
      <c r="B353" s="72" t="s">
        <v>532</v>
      </c>
      <c r="C353" s="53" t="s">
        <v>625</v>
      </c>
      <c r="D353" s="72" t="s">
        <v>524</v>
      </c>
      <c r="E353" s="53" t="s">
        <v>626</v>
      </c>
      <c r="F353" s="64" t="s">
        <v>528</v>
      </c>
    </row>
    <row r="354" spans="1:6" ht="22.5" customHeight="1">
      <c r="A354" s="4">
        <v>34</v>
      </c>
      <c r="B354" s="72" t="s">
        <v>529</v>
      </c>
      <c r="C354" s="53" t="s">
        <v>627</v>
      </c>
      <c r="D354" s="72" t="s">
        <v>524</v>
      </c>
      <c r="E354" s="53" t="s">
        <v>628</v>
      </c>
      <c r="F354" s="64" t="s">
        <v>528</v>
      </c>
    </row>
    <row r="355" spans="1:6" ht="22.5" customHeight="1">
      <c r="A355" s="4">
        <v>35</v>
      </c>
      <c r="B355" s="72" t="s">
        <v>529</v>
      </c>
      <c r="C355" s="53" t="s">
        <v>629</v>
      </c>
      <c r="D355" s="72" t="s">
        <v>554</v>
      </c>
      <c r="E355" s="53" t="s">
        <v>630</v>
      </c>
      <c r="F355" s="64" t="s">
        <v>528</v>
      </c>
    </row>
    <row r="356" spans="1:6" ht="22.5" customHeight="1">
      <c r="A356" s="4">
        <v>36</v>
      </c>
      <c r="B356" s="72" t="s">
        <v>534</v>
      </c>
      <c r="C356" s="53" t="s">
        <v>631</v>
      </c>
      <c r="D356" s="72" t="s">
        <v>552</v>
      </c>
      <c r="E356" s="53" t="s">
        <v>632</v>
      </c>
      <c r="F356" s="64" t="s">
        <v>528</v>
      </c>
    </row>
    <row r="357" spans="1:6" ht="22.5" customHeight="1">
      <c r="A357" s="4">
        <v>37</v>
      </c>
      <c r="B357" s="72" t="s">
        <v>589</v>
      </c>
      <c r="C357" s="53" t="s">
        <v>633</v>
      </c>
      <c r="D357" s="72" t="s">
        <v>595</v>
      </c>
      <c r="E357" s="53" t="s">
        <v>634</v>
      </c>
      <c r="F357" s="64" t="s">
        <v>528</v>
      </c>
    </row>
    <row r="358" spans="1:6" ht="22.5" customHeight="1">
      <c r="A358" s="4">
        <v>38</v>
      </c>
      <c r="B358" s="72" t="s">
        <v>635</v>
      </c>
      <c r="C358" s="53" t="s">
        <v>605</v>
      </c>
      <c r="D358" s="72" t="s">
        <v>550</v>
      </c>
      <c r="E358" s="53" t="s">
        <v>636</v>
      </c>
      <c r="F358" s="64" t="s">
        <v>528</v>
      </c>
    </row>
    <row r="359" spans="1:6" ht="22.5" customHeight="1">
      <c r="A359" s="4">
        <v>39</v>
      </c>
      <c r="B359" s="72" t="s">
        <v>550</v>
      </c>
      <c r="C359" s="53" t="s">
        <v>637</v>
      </c>
      <c r="D359" s="72" t="s">
        <v>526</v>
      </c>
      <c r="E359" s="53" t="s">
        <v>638</v>
      </c>
      <c r="F359" s="64" t="s">
        <v>528</v>
      </c>
    </row>
    <row r="360" spans="1:6" ht="22.5" customHeight="1">
      <c r="A360" s="4">
        <v>40</v>
      </c>
      <c r="B360" s="72" t="s">
        <v>529</v>
      </c>
      <c r="C360" s="53" t="s">
        <v>639</v>
      </c>
      <c r="D360" s="72" t="s">
        <v>524</v>
      </c>
      <c r="E360" s="53" t="s">
        <v>640</v>
      </c>
      <c r="F360" s="64" t="s">
        <v>528</v>
      </c>
    </row>
    <row r="361" spans="1:6" ht="22.5" customHeight="1">
      <c r="A361" s="4">
        <v>41</v>
      </c>
      <c r="B361" s="72" t="s">
        <v>552</v>
      </c>
      <c r="C361" s="53" t="s">
        <v>596</v>
      </c>
      <c r="D361" s="72" t="s">
        <v>595</v>
      </c>
      <c r="E361" s="53" t="s">
        <v>641</v>
      </c>
      <c r="F361" s="64" t="s">
        <v>528</v>
      </c>
    </row>
    <row r="362" spans="1:6" ht="22.5" customHeight="1">
      <c r="A362" s="4">
        <v>42</v>
      </c>
      <c r="B362" s="72" t="s">
        <v>524</v>
      </c>
      <c r="C362" s="53" t="s">
        <v>642</v>
      </c>
      <c r="D362" s="72" t="s">
        <v>589</v>
      </c>
      <c r="E362" s="53" t="s">
        <v>643</v>
      </c>
      <c r="F362" s="64" t="s">
        <v>528</v>
      </c>
    </row>
    <row r="363" spans="1:6" ht="22.5" customHeight="1">
      <c r="A363" s="4">
        <v>43</v>
      </c>
      <c r="B363" s="72" t="s">
        <v>529</v>
      </c>
      <c r="C363" s="53" t="s">
        <v>644</v>
      </c>
      <c r="D363" s="72" t="s">
        <v>645</v>
      </c>
      <c r="E363" s="53" t="s">
        <v>646</v>
      </c>
      <c r="F363" s="64" t="s">
        <v>528</v>
      </c>
    </row>
    <row r="364" spans="1:6" ht="22.5" customHeight="1">
      <c r="A364" s="4">
        <v>44</v>
      </c>
      <c r="B364" s="72" t="s">
        <v>532</v>
      </c>
      <c r="C364" s="53" t="s">
        <v>647</v>
      </c>
      <c r="D364" s="72" t="s">
        <v>618</v>
      </c>
      <c r="E364" s="53" t="s">
        <v>648</v>
      </c>
      <c r="F364" s="64" t="s">
        <v>528</v>
      </c>
    </row>
    <row r="365" spans="1:6" ht="22.5" customHeight="1">
      <c r="A365" s="4">
        <v>45</v>
      </c>
      <c r="B365" s="72" t="s">
        <v>524</v>
      </c>
      <c r="C365" s="53" t="s">
        <v>649</v>
      </c>
      <c r="D365" s="72" t="s">
        <v>614</v>
      </c>
      <c r="E365" s="53" t="s">
        <v>650</v>
      </c>
      <c r="F365" s="64" t="s">
        <v>528</v>
      </c>
    </row>
    <row r="366" spans="1:6" ht="22.5" customHeight="1">
      <c r="A366" s="4">
        <v>46</v>
      </c>
      <c r="B366" s="72" t="s">
        <v>651</v>
      </c>
      <c r="C366" s="53" t="s">
        <v>652</v>
      </c>
      <c r="D366" s="72" t="s">
        <v>534</v>
      </c>
      <c r="E366" s="53" t="s">
        <v>653</v>
      </c>
      <c r="F366" s="64" t="s">
        <v>528</v>
      </c>
    </row>
    <row r="367" spans="1:6" ht="22.5" customHeight="1">
      <c r="A367" s="4">
        <v>47</v>
      </c>
      <c r="B367" s="72" t="s">
        <v>539</v>
      </c>
      <c r="C367" s="53" t="s">
        <v>654</v>
      </c>
      <c r="D367" s="72" t="s">
        <v>552</v>
      </c>
      <c r="E367" s="53" t="s">
        <v>655</v>
      </c>
      <c r="F367" s="64" t="s">
        <v>528</v>
      </c>
    </row>
    <row r="368" spans="1:6" ht="22.5" customHeight="1">
      <c r="A368" s="4">
        <v>48</v>
      </c>
      <c r="B368" s="72" t="s">
        <v>529</v>
      </c>
      <c r="C368" s="53" t="s">
        <v>656</v>
      </c>
      <c r="D368" s="72" t="s">
        <v>645</v>
      </c>
      <c r="E368" s="53" t="s">
        <v>657</v>
      </c>
      <c r="F368" s="64" t="s">
        <v>528</v>
      </c>
    </row>
    <row r="369" spans="1:6" ht="22.5" customHeight="1">
      <c r="B369" s="74" t="s">
        <v>658</v>
      </c>
      <c r="C369" s="53"/>
      <c r="D369" s="72"/>
      <c r="E369" s="53"/>
      <c r="F369" s="64"/>
    </row>
    <row r="370" spans="1:6" ht="22.5" customHeight="1">
      <c r="A370" s="4">
        <v>49</v>
      </c>
      <c r="B370" s="72" t="s">
        <v>539</v>
      </c>
      <c r="C370" s="53" t="s">
        <v>659</v>
      </c>
      <c r="D370" s="72" t="s">
        <v>651</v>
      </c>
      <c r="E370" s="53" t="s">
        <v>660</v>
      </c>
      <c r="F370" s="64" t="s">
        <v>528</v>
      </c>
    </row>
    <row r="371" spans="1:6" ht="22.5" customHeight="1">
      <c r="A371" s="4">
        <v>50</v>
      </c>
      <c r="B371" s="72" t="s">
        <v>526</v>
      </c>
      <c r="C371" s="53" t="s">
        <v>661</v>
      </c>
      <c r="D371" s="72" t="s">
        <v>524</v>
      </c>
      <c r="E371" s="53" t="s">
        <v>662</v>
      </c>
      <c r="F371" s="64" t="s">
        <v>528</v>
      </c>
    </row>
    <row r="372" spans="1:6" ht="22.5" customHeight="1">
      <c r="A372" s="4">
        <v>51</v>
      </c>
      <c r="B372" s="53" t="s">
        <v>620</v>
      </c>
      <c r="C372" s="53" t="s">
        <v>663</v>
      </c>
      <c r="D372" s="53" t="s">
        <v>524</v>
      </c>
      <c r="E372" s="53" t="s">
        <v>664</v>
      </c>
      <c r="F372" s="64" t="s">
        <v>528</v>
      </c>
    </row>
    <row r="373" spans="1:6" ht="22.5" customHeight="1">
      <c r="A373" s="4">
        <v>52</v>
      </c>
      <c r="B373" s="53" t="s">
        <v>620</v>
      </c>
      <c r="C373" s="53" t="s">
        <v>665</v>
      </c>
      <c r="D373" s="53" t="s">
        <v>552</v>
      </c>
      <c r="E373" s="53" t="s">
        <v>666</v>
      </c>
      <c r="F373" s="64" t="s">
        <v>528</v>
      </c>
    </row>
    <row r="374" spans="1:6" ht="22.5" customHeight="1">
      <c r="A374" s="4">
        <v>53</v>
      </c>
      <c r="B374" s="53" t="s">
        <v>595</v>
      </c>
      <c r="C374" s="53" t="s">
        <v>667</v>
      </c>
      <c r="D374" s="53" t="s">
        <v>552</v>
      </c>
      <c r="E374" s="53" t="s">
        <v>668</v>
      </c>
      <c r="F374" s="64" t="s">
        <v>528</v>
      </c>
    </row>
    <row r="375" spans="1:6" ht="22.5" customHeight="1">
      <c r="A375" s="4">
        <v>54</v>
      </c>
      <c r="B375" s="53" t="s">
        <v>550</v>
      </c>
      <c r="C375" s="53" t="s">
        <v>669</v>
      </c>
      <c r="D375" s="53" t="s">
        <v>524</v>
      </c>
      <c r="E375" s="53" t="s">
        <v>670</v>
      </c>
      <c r="F375" s="64" t="s">
        <v>528</v>
      </c>
    </row>
    <row r="376" spans="1:6" ht="22.5" customHeight="1">
      <c r="B376" s="53" t="s">
        <v>651</v>
      </c>
      <c r="C376" s="53" t="s">
        <v>6092</v>
      </c>
      <c r="D376" s="53" t="s">
        <v>546</v>
      </c>
      <c r="E376" s="53" t="s">
        <v>6093</v>
      </c>
      <c r="F376" s="64" t="s">
        <v>528</v>
      </c>
    </row>
    <row r="377" spans="1:6" ht="22.5" customHeight="1">
      <c r="B377" s="53"/>
      <c r="C377" s="53"/>
      <c r="D377" s="53"/>
      <c r="E377" s="53"/>
      <c r="F377" s="64"/>
    </row>
    <row r="378" spans="1:6" ht="22.5" customHeight="1">
      <c r="B378" s="53"/>
      <c r="C378" s="53"/>
      <c r="D378" s="53"/>
      <c r="E378" s="53"/>
    </row>
    <row r="379" spans="1:6" ht="22.5" customHeight="1">
      <c r="B379" s="53"/>
      <c r="C379" s="53"/>
      <c r="D379" s="53"/>
      <c r="E379" s="53"/>
    </row>
    <row r="380" spans="1:6" ht="22.5" customHeight="1" thickBot="1">
      <c r="A380" s="688" t="s">
        <v>671</v>
      </c>
      <c r="B380" s="688"/>
      <c r="C380" s="688"/>
      <c r="D380" s="688"/>
      <c r="E380" s="688"/>
      <c r="F380" s="75"/>
    </row>
    <row r="381" spans="1:6" ht="22.5" customHeight="1">
      <c r="A381" s="58" t="s">
        <v>518</v>
      </c>
      <c r="B381" s="59" t="s">
        <v>519</v>
      </c>
      <c r="C381" s="60" t="s">
        <v>520</v>
      </c>
      <c r="D381" s="60" t="s">
        <v>521</v>
      </c>
      <c r="E381" s="60" t="s">
        <v>522</v>
      </c>
      <c r="F381" s="60" t="s">
        <v>523</v>
      </c>
    </row>
    <row r="382" spans="1:6" s="63" customFormat="1" ht="22.5" customHeight="1">
      <c r="A382" s="65">
        <v>1</v>
      </c>
      <c r="B382" s="66" t="s">
        <v>552</v>
      </c>
      <c r="C382" s="66" t="s">
        <v>672</v>
      </c>
      <c r="D382" s="66" t="s">
        <v>532</v>
      </c>
      <c r="E382" s="66" t="s">
        <v>673</v>
      </c>
      <c r="F382" s="62" t="s">
        <v>528</v>
      </c>
    </row>
    <row r="383" spans="1:6" s="63" customFormat="1" ht="22.5" customHeight="1">
      <c r="A383" s="65">
        <v>2</v>
      </c>
      <c r="B383" s="66" t="s">
        <v>541</v>
      </c>
      <c r="C383" s="66" t="s">
        <v>674</v>
      </c>
      <c r="D383" s="66" t="s">
        <v>589</v>
      </c>
      <c r="E383" s="66" t="s">
        <v>675</v>
      </c>
      <c r="F383" s="62" t="s">
        <v>528</v>
      </c>
    </row>
    <row r="384" spans="1:6" s="63" customFormat="1" ht="22.5" customHeight="1">
      <c r="A384" s="65">
        <v>3</v>
      </c>
      <c r="B384" s="66" t="s">
        <v>645</v>
      </c>
      <c r="C384" s="66" t="s">
        <v>676</v>
      </c>
      <c r="D384" s="66" t="s">
        <v>529</v>
      </c>
      <c r="E384" s="66" t="s">
        <v>677</v>
      </c>
      <c r="F384" s="62" t="s">
        <v>528</v>
      </c>
    </row>
    <row r="385" spans="1:6" s="63" customFormat="1" ht="22.5" customHeight="1">
      <c r="A385" s="65">
        <v>4</v>
      </c>
      <c r="B385" s="66" t="s">
        <v>532</v>
      </c>
      <c r="C385" s="66" t="s">
        <v>678</v>
      </c>
      <c r="D385" s="66" t="s">
        <v>524</v>
      </c>
      <c r="E385" s="66" t="s">
        <v>679</v>
      </c>
      <c r="F385" s="62" t="s">
        <v>528</v>
      </c>
    </row>
    <row r="386" spans="1:6" s="63" customFormat="1" ht="22.5" customHeight="1">
      <c r="A386" s="65"/>
      <c r="B386" s="66"/>
      <c r="C386" s="66"/>
      <c r="D386" s="66"/>
      <c r="E386" s="66"/>
      <c r="F386" s="62"/>
    </row>
    <row r="387" spans="1:6" s="63" customFormat="1" ht="22.5" customHeight="1">
      <c r="A387" s="65"/>
      <c r="B387" s="66"/>
      <c r="C387" s="66"/>
      <c r="D387" s="66"/>
      <c r="E387" s="66"/>
      <c r="F387" s="76"/>
    </row>
    <row r="388" spans="1:6" s="63" customFormat="1" ht="22.5" customHeight="1">
      <c r="A388" s="71"/>
    </row>
    <row r="390" spans="1:6" ht="22.5" customHeight="1" thickBot="1">
      <c r="A390" s="688" t="s">
        <v>680</v>
      </c>
      <c r="B390" s="688"/>
      <c r="C390" s="688"/>
      <c r="D390" s="688"/>
      <c r="E390" s="688"/>
      <c r="F390" s="75" t="s">
        <v>523</v>
      </c>
    </row>
    <row r="391" spans="1:6" ht="22.5" customHeight="1">
      <c r="A391" s="58" t="s">
        <v>518</v>
      </c>
      <c r="B391" s="59" t="s">
        <v>519</v>
      </c>
      <c r="C391" s="60" t="s">
        <v>520</v>
      </c>
      <c r="D391" s="60" t="s">
        <v>521</v>
      </c>
      <c r="E391" s="60" t="s">
        <v>522</v>
      </c>
      <c r="F391" s="60" t="s">
        <v>523</v>
      </c>
    </row>
    <row r="392" spans="1:6" ht="22.5" customHeight="1">
      <c r="A392" s="77">
        <v>1</v>
      </c>
      <c r="B392" s="78" t="s">
        <v>546</v>
      </c>
      <c r="C392" s="78" t="s">
        <v>681</v>
      </c>
      <c r="D392" s="78" t="s">
        <v>582</v>
      </c>
      <c r="E392" s="78" t="s">
        <v>682</v>
      </c>
      <c r="F392" s="79" t="s">
        <v>557</v>
      </c>
    </row>
    <row r="393" spans="1:6" ht="22.5" customHeight="1">
      <c r="A393" s="77">
        <v>2</v>
      </c>
      <c r="B393" s="78" t="s">
        <v>576</v>
      </c>
      <c r="C393" s="78" t="s">
        <v>683</v>
      </c>
      <c r="D393" s="78" t="s">
        <v>589</v>
      </c>
      <c r="E393" s="78" t="s">
        <v>684</v>
      </c>
      <c r="F393" s="79" t="s">
        <v>557</v>
      </c>
    </row>
    <row r="394" spans="1:6" ht="22.5" customHeight="1">
      <c r="A394" s="77">
        <v>3</v>
      </c>
      <c r="B394" s="78" t="s">
        <v>529</v>
      </c>
      <c r="C394" s="78" t="s">
        <v>685</v>
      </c>
      <c r="D394" s="78" t="s">
        <v>532</v>
      </c>
      <c r="E394" s="78" t="s">
        <v>686</v>
      </c>
      <c r="F394" s="79" t="s">
        <v>528</v>
      </c>
    </row>
    <row r="395" spans="1:6" ht="22.5" customHeight="1">
      <c r="A395" s="77">
        <v>4</v>
      </c>
      <c r="B395" s="78" t="s">
        <v>595</v>
      </c>
      <c r="C395" s="78" t="s">
        <v>687</v>
      </c>
      <c r="D395" s="78" t="s">
        <v>532</v>
      </c>
      <c r="E395" s="78" t="s">
        <v>688</v>
      </c>
      <c r="F395" s="79" t="s">
        <v>557</v>
      </c>
    </row>
    <row r="396" spans="1:6" ht="22.5" customHeight="1">
      <c r="A396" s="77">
        <v>5</v>
      </c>
      <c r="B396" s="78" t="s">
        <v>651</v>
      </c>
      <c r="C396" s="78" t="s">
        <v>689</v>
      </c>
      <c r="D396" s="78" t="s">
        <v>582</v>
      </c>
      <c r="E396" s="78" t="s">
        <v>690</v>
      </c>
      <c r="F396" s="79" t="s">
        <v>557</v>
      </c>
    </row>
    <row r="397" spans="1:6" s="2" customFormat="1" ht="22.5" customHeight="1">
      <c r="A397" s="77">
        <v>6</v>
      </c>
      <c r="B397" s="78" t="s">
        <v>576</v>
      </c>
      <c r="C397" s="78" t="s">
        <v>691</v>
      </c>
      <c r="D397" s="78" t="s">
        <v>582</v>
      </c>
      <c r="E397" s="78" t="s">
        <v>692</v>
      </c>
      <c r="F397" s="79" t="s">
        <v>557</v>
      </c>
    </row>
    <row r="398" spans="1:6" s="2" customFormat="1" ht="22.5" customHeight="1">
      <c r="A398" s="77">
        <v>7</v>
      </c>
      <c r="B398" s="78" t="s">
        <v>552</v>
      </c>
      <c r="C398" s="78" t="s">
        <v>693</v>
      </c>
      <c r="D398" s="78" t="s">
        <v>526</v>
      </c>
      <c r="E398" s="78" t="s">
        <v>694</v>
      </c>
      <c r="F398" s="79" t="s">
        <v>528</v>
      </c>
    </row>
    <row r="399" spans="1:6" ht="22.5" customHeight="1">
      <c r="A399" s="77">
        <v>8</v>
      </c>
      <c r="B399" s="78" t="s">
        <v>529</v>
      </c>
      <c r="C399" s="78" t="s">
        <v>695</v>
      </c>
      <c r="D399" s="78" t="s">
        <v>536</v>
      </c>
      <c r="E399" s="78" t="s">
        <v>696</v>
      </c>
      <c r="F399" s="79" t="s">
        <v>557</v>
      </c>
    </row>
    <row r="400" spans="1:6" ht="22.5" customHeight="1">
      <c r="A400" s="77">
        <v>9</v>
      </c>
      <c r="B400" s="78" t="s">
        <v>697</v>
      </c>
      <c r="C400" s="78" t="s">
        <v>698</v>
      </c>
      <c r="D400" s="78" t="s">
        <v>620</v>
      </c>
      <c r="E400" s="78" t="s">
        <v>699</v>
      </c>
      <c r="F400" s="79" t="s">
        <v>557</v>
      </c>
    </row>
    <row r="401" spans="1:6" ht="22.5" customHeight="1">
      <c r="A401" s="77">
        <v>10</v>
      </c>
      <c r="B401" s="78" t="s">
        <v>635</v>
      </c>
      <c r="C401" s="78" t="s">
        <v>700</v>
      </c>
      <c r="D401" s="78" t="s">
        <v>589</v>
      </c>
      <c r="E401" s="78" t="s">
        <v>701</v>
      </c>
      <c r="F401" s="79" t="s">
        <v>528</v>
      </c>
    </row>
    <row r="402" spans="1:6" ht="22.5" customHeight="1">
      <c r="A402" s="77">
        <v>11</v>
      </c>
      <c r="B402" s="78" t="s">
        <v>618</v>
      </c>
      <c r="C402" s="78" t="s">
        <v>702</v>
      </c>
      <c r="D402" s="78" t="s">
        <v>620</v>
      </c>
      <c r="E402" s="78" t="s">
        <v>703</v>
      </c>
      <c r="F402" s="79" t="s">
        <v>528</v>
      </c>
    </row>
    <row r="403" spans="1:6" ht="22.5" customHeight="1">
      <c r="A403" s="77">
        <v>12</v>
      </c>
      <c r="B403" s="78" t="s">
        <v>541</v>
      </c>
      <c r="C403" s="78" t="s">
        <v>704</v>
      </c>
      <c r="D403" s="78" t="s">
        <v>582</v>
      </c>
      <c r="E403" s="78" t="s">
        <v>705</v>
      </c>
      <c r="F403" s="79" t="s">
        <v>528</v>
      </c>
    </row>
    <row r="404" spans="1:6" ht="22.5" customHeight="1">
      <c r="A404" s="77">
        <v>13</v>
      </c>
      <c r="B404" s="78" t="s">
        <v>529</v>
      </c>
      <c r="C404" s="78" t="s">
        <v>706</v>
      </c>
      <c r="D404" s="78" t="s">
        <v>618</v>
      </c>
      <c r="E404" s="78" t="s">
        <v>707</v>
      </c>
      <c r="F404" s="79" t="s">
        <v>528</v>
      </c>
    </row>
    <row r="405" spans="1:6" ht="22.5" customHeight="1">
      <c r="A405" s="80" t="s">
        <v>708</v>
      </c>
      <c r="B405" s="78" t="s">
        <v>589</v>
      </c>
      <c r="C405" s="78" t="s">
        <v>709</v>
      </c>
      <c r="D405" s="78" t="s">
        <v>539</v>
      </c>
      <c r="E405" s="78" t="s">
        <v>710</v>
      </c>
      <c r="F405" s="79" t="s">
        <v>528</v>
      </c>
    </row>
    <row r="406" spans="1:6" ht="22.5" customHeight="1">
      <c r="A406" s="77">
        <v>15</v>
      </c>
      <c r="B406" s="78" t="s">
        <v>539</v>
      </c>
      <c r="C406" s="78" t="s">
        <v>711</v>
      </c>
      <c r="D406" s="78" t="s">
        <v>618</v>
      </c>
      <c r="E406" s="78" t="s">
        <v>712</v>
      </c>
      <c r="F406" s="79" t="s">
        <v>557</v>
      </c>
    </row>
    <row r="407" spans="1:6" ht="22.5" customHeight="1">
      <c r="A407" s="77">
        <v>16</v>
      </c>
      <c r="B407" s="78" t="s">
        <v>552</v>
      </c>
      <c r="C407" s="78" t="s">
        <v>713</v>
      </c>
      <c r="D407" s="78" t="s">
        <v>546</v>
      </c>
      <c r="E407" s="78" t="s">
        <v>714</v>
      </c>
      <c r="F407" s="79" t="s">
        <v>528</v>
      </c>
    </row>
    <row r="408" spans="1:6" ht="22.5" customHeight="1">
      <c r="A408" s="77">
        <v>17</v>
      </c>
      <c r="B408" s="78" t="s">
        <v>552</v>
      </c>
      <c r="C408" s="78" t="s">
        <v>715</v>
      </c>
      <c r="D408" s="78" t="s">
        <v>550</v>
      </c>
      <c r="E408" s="78" t="s">
        <v>716</v>
      </c>
      <c r="F408" s="79" t="s">
        <v>557</v>
      </c>
    </row>
    <row r="409" spans="1:6" ht="22.5" customHeight="1">
      <c r="A409" s="77">
        <v>18</v>
      </c>
      <c r="B409" s="78" t="s">
        <v>552</v>
      </c>
      <c r="C409" s="78" t="s">
        <v>717</v>
      </c>
      <c r="D409" s="78" t="s">
        <v>526</v>
      </c>
      <c r="E409" s="78" t="s">
        <v>718</v>
      </c>
      <c r="F409" s="79" t="s">
        <v>557</v>
      </c>
    </row>
    <row r="410" spans="1:6" ht="22.5" customHeight="1">
      <c r="A410" s="77">
        <v>19</v>
      </c>
      <c r="B410" s="78" t="s">
        <v>539</v>
      </c>
      <c r="C410" s="78" t="s">
        <v>719</v>
      </c>
      <c r="D410" s="78" t="s">
        <v>546</v>
      </c>
      <c r="E410" s="78" t="s">
        <v>720</v>
      </c>
      <c r="F410" s="79" t="s">
        <v>528</v>
      </c>
    </row>
    <row r="411" spans="1:6" ht="22.5" customHeight="1">
      <c r="A411" s="77">
        <v>20</v>
      </c>
      <c r="B411" s="78" t="s">
        <v>651</v>
      </c>
      <c r="C411" s="78" t="s">
        <v>721</v>
      </c>
      <c r="D411" s="78" t="s">
        <v>546</v>
      </c>
      <c r="E411" s="78" t="s">
        <v>722</v>
      </c>
      <c r="F411" s="79" t="s">
        <v>528</v>
      </c>
    </row>
    <row r="412" spans="1:6" ht="22.5" customHeight="1">
      <c r="A412" s="77">
        <v>21</v>
      </c>
      <c r="B412" s="78" t="s">
        <v>614</v>
      </c>
      <c r="C412" s="78" t="s">
        <v>723</v>
      </c>
      <c r="D412" s="78" t="s">
        <v>618</v>
      </c>
      <c r="E412" s="78" t="s">
        <v>724</v>
      </c>
      <c r="F412" s="79" t="s">
        <v>528</v>
      </c>
    </row>
    <row r="413" spans="1:6" ht="22.5" customHeight="1">
      <c r="A413" s="77">
        <v>22</v>
      </c>
      <c r="B413" s="78" t="s">
        <v>552</v>
      </c>
      <c r="C413" s="78" t="s">
        <v>725</v>
      </c>
      <c r="D413" s="78" t="s">
        <v>589</v>
      </c>
      <c r="E413" s="78" t="s">
        <v>726</v>
      </c>
      <c r="F413" s="79" t="s">
        <v>528</v>
      </c>
    </row>
    <row r="414" spans="1:6" ht="22.5" customHeight="1">
      <c r="A414" s="77">
        <v>23</v>
      </c>
      <c r="B414" s="78" t="s">
        <v>651</v>
      </c>
      <c r="C414" s="78" t="s">
        <v>727</v>
      </c>
      <c r="D414" s="78" t="s">
        <v>618</v>
      </c>
      <c r="E414" s="78" t="s">
        <v>728</v>
      </c>
      <c r="F414" s="79" t="s">
        <v>557</v>
      </c>
    </row>
    <row r="415" spans="1:6" ht="22.5" customHeight="1">
      <c r="A415" s="77">
        <v>24</v>
      </c>
      <c r="B415" s="78" t="s">
        <v>635</v>
      </c>
      <c r="C415" s="78" t="s">
        <v>729</v>
      </c>
      <c r="D415" s="78" t="s">
        <v>589</v>
      </c>
      <c r="E415" s="78" t="s">
        <v>730</v>
      </c>
      <c r="F415" s="79" t="s">
        <v>557</v>
      </c>
    </row>
    <row r="416" spans="1:6" ht="22.5" customHeight="1">
      <c r="A416" s="77">
        <v>25</v>
      </c>
      <c r="B416" s="78" t="s">
        <v>618</v>
      </c>
      <c r="C416" s="78" t="s">
        <v>731</v>
      </c>
      <c r="D416" s="78" t="s">
        <v>614</v>
      </c>
      <c r="E416" s="78" t="s">
        <v>732</v>
      </c>
      <c r="F416" s="79" t="s">
        <v>557</v>
      </c>
    </row>
    <row r="417" spans="1:6" ht="22.5" customHeight="1">
      <c r="A417" s="77">
        <v>26</v>
      </c>
      <c r="B417" s="78" t="s">
        <v>589</v>
      </c>
      <c r="C417" s="78" t="s">
        <v>733</v>
      </c>
      <c r="D417" s="78" t="s">
        <v>618</v>
      </c>
      <c r="E417" s="78" t="s">
        <v>734</v>
      </c>
      <c r="F417" s="79" t="s">
        <v>557</v>
      </c>
    </row>
    <row r="424" spans="1:6" ht="22.5" customHeight="1">
      <c r="A424" s="81"/>
      <c r="B424" s="82"/>
      <c r="C424" s="83" t="s">
        <v>735</v>
      </c>
      <c r="D424" s="82"/>
      <c r="E424" s="82"/>
    </row>
    <row r="425" spans="1:6" ht="22.5" customHeight="1">
      <c r="A425" s="58" t="s">
        <v>518</v>
      </c>
      <c r="B425" s="59" t="s">
        <v>519</v>
      </c>
      <c r="C425" s="60" t="s">
        <v>520</v>
      </c>
      <c r="D425" s="60" t="s">
        <v>521</v>
      </c>
      <c r="E425" s="60" t="s">
        <v>522</v>
      </c>
      <c r="F425" s="60" t="s">
        <v>523</v>
      </c>
    </row>
    <row r="427" spans="1:6" ht="22.5" customHeight="1">
      <c r="A427" s="4">
        <v>1</v>
      </c>
      <c r="B427" s="1" t="s">
        <v>554</v>
      </c>
      <c r="C427" s="1" t="s">
        <v>736</v>
      </c>
      <c r="D427" s="1" t="s">
        <v>552</v>
      </c>
      <c r="E427" s="1" t="s">
        <v>737</v>
      </c>
      <c r="F427" s="4" t="s">
        <v>557</v>
      </c>
    </row>
    <row r="428" spans="1:6" ht="22.5" customHeight="1">
      <c r="A428" s="4">
        <v>2</v>
      </c>
      <c r="B428" s="1" t="s">
        <v>552</v>
      </c>
      <c r="C428" s="1" t="s">
        <v>738</v>
      </c>
      <c r="D428" s="1" t="s">
        <v>635</v>
      </c>
      <c r="E428" s="1" t="s">
        <v>739</v>
      </c>
      <c r="F428" s="4" t="s">
        <v>557</v>
      </c>
    </row>
    <row r="429" spans="1:6" ht="22.5" customHeight="1">
      <c r="A429" s="4">
        <v>3</v>
      </c>
      <c r="B429" s="1" t="s">
        <v>552</v>
      </c>
      <c r="C429" s="1" t="s">
        <v>740</v>
      </c>
      <c r="D429" s="1" t="s">
        <v>201</v>
      </c>
      <c r="E429" s="1" t="s">
        <v>741</v>
      </c>
      <c r="F429" s="4" t="s">
        <v>557</v>
      </c>
    </row>
    <row r="430" spans="1:6" ht="22.5" customHeight="1">
      <c r="A430" s="4">
        <v>4</v>
      </c>
      <c r="B430" s="1" t="s">
        <v>554</v>
      </c>
      <c r="C430" s="1" t="s">
        <v>742</v>
      </c>
      <c r="D430" s="1" t="s">
        <v>552</v>
      </c>
      <c r="E430" s="1" t="s">
        <v>743</v>
      </c>
      <c r="F430" s="4" t="s">
        <v>557</v>
      </c>
    </row>
    <row r="431" spans="1:6" ht="22.5" customHeight="1">
      <c r="A431" s="4">
        <v>5</v>
      </c>
      <c r="B431" s="1" t="s">
        <v>552</v>
      </c>
      <c r="C431" s="1" t="s">
        <v>744</v>
      </c>
      <c r="D431" s="1" t="s">
        <v>532</v>
      </c>
      <c r="E431" s="1" t="s">
        <v>745</v>
      </c>
      <c r="F431" s="4" t="s">
        <v>557</v>
      </c>
    </row>
    <row r="432" spans="1:6" ht="22.5" customHeight="1">
      <c r="A432" s="4">
        <v>6</v>
      </c>
      <c r="B432" s="1" t="s">
        <v>576</v>
      </c>
      <c r="C432" s="1" t="s">
        <v>746</v>
      </c>
      <c r="D432" s="1" t="s">
        <v>529</v>
      </c>
      <c r="E432" s="1" t="s">
        <v>747</v>
      </c>
      <c r="F432" s="4" t="s">
        <v>528</v>
      </c>
    </row>
    <row r="433" spans="1:6" ht="22.5" customHeight="1">
      <c r="A433" s="4">
        <v>7</v>
      </c>
      <c r="B433" s="1" t="s">
        <v>552</v>
      </c>
      <c r="C433" s="1" t="s">
        <v>748</v>
      </c>
      <c r="D433" s="1" t="s">
        <v>595</v>
      </c>
      <c r="E433" s="1" t="s">
        <v>749</v>
      </c>
      <c r="F433" s="4" t="s">
        <v>557</v>
      </c>
    </row>
    <row r="434" spans="1:6" ht="22.5" customHeight="1">
      <c r="A434" s="4">
        <v>8</v>
      </c>
      <c r="B434" s="1" t="s">
        <v>554</v>
      </c>
      <c r="C434" s="1" t="s">
        <v>750</v>
      </c>
      <c r="D434" s="1" t="s">
        <v>550</v>
      </c>
      <c r="E434" s="1" t="s">
        <v>751</v>
      </c>
      <c r="F434" s="4" t="s">
        <v>528</v>
      </c>
    </row>
    <row r="435" spans="1:6" ht="22.5" customHeight="1">
      <c r="E435" s="1" t="s">
        <v>752</v>
      </c>
    </row>
    <row r="436" spans="1:6" ht="22.5" customHeight="1">
      <c r="A436" s="4">
        <v>9</v>
      </c>
      <c r="B436" s="1" t="s">
        <v>576</v>
      </c>
      <c r="C436" s="1" t="s">
        <v>753</v>
      </c>
      <c r="D436" s="1" t="s">
        <v>552</v>
      </c>
      <c r="E436" s="1" t="s">
        <v>754</v>
      </c>
      <c r="F436" s="4" t="s">
        <v>528</v>
      </c>
    </row>
    <row r="437" spans="1:6" ht="22.5" customHeight="1">
      <c r="A437" s="4">
        <v>10</v>
      </c>
      <c r="B437" s="1" t="s">
        <v>576</v>
      </c>
      <c r="C437" s="1" t="s">
        <v>593</v>
      </c>
      <c r="D437" s="1" t="s">
        <v>223</v>
      </c>
      <c r="E437" s="1" t="s">
        <v>755</v>
      </c>
      <c r="F437" s="4" t="s">
        <v>557</v>
      </c>
    </row>
    <row r="438" spans="1:6" ht="22.5" customHeight="1">
      <c r="A438" s="4">
        <v>11</v>
      </c>
      <c r="B438" s="1" t="s">
        <v>534</v>
      </c>
      <c r="C438" s="1" t="s">
        <v>756</v>
      </c>
      <c r="D438" s="1" t="s">
        <v>526</v>
      </c>
      <c r="E438" s="1" t="s">
        <v>757</v>
      </c>
      <c r="F438" s="4" t="s">
        <v>557</v>
      </c>
    </row>
    <row r="439" spans="1:6" ht="22.5" customHeight="1">
      <c r="A439" s="4">
        <v>12</v>
      </c>
      <c r="B439" s="1" t="s">
        <v>534</v>
      </c>
      <c r="C439" s="1" t="s">
        <v>758</v>
      </c>
      <c r="D439" s="1" t="s">
        <v>635</v>
      </c>
      <c r="E439" s="1" t="s">
        <v>759</v>
      </c>
      <c r="F439" s="4" t="s">
        <v>557</v>
      </c>
    </row>
    <row r="440" spans="1:6" ht="22.5" customHeight="1">
      <c r="A440" s="4">
        <v>13</v>
      </c>
      <c r="B440" s="1" t="s">
        <v>552</v>
      </c>
      <c r="C440" s="1" t="s">
        <v>760</v>
      </c>
      <c r="D440" s="1" t="s">
        <v>550</v>
      </c>
      <c r="E440" s="1" t="s">
        <v>761</v>
      </c>
      <c r="F440" s="4" t="s">
        <v>557</v>
      </c>
    </row>
    <row r="441" spans="1:6" ht="22.5" customHeight="1">
      <c r="A441" s="4">
        <v>14</v>
      </c>
      <c r="B441" s="1" t="s">
        <v>552</v>
      </c>
      <c r="C441" s="1" t="s">
        <v>762</v>
      </c>
      <c r="D441" s="1" t="s">
        <v>532</v>
      </c>
      <c r="E441" s="1" t="s">
        <v>763</v>
      </c>
      <c r="F441" s="4" t="s">
        <v>557</v>
      </c>
    </row>
    <row r="442" spans="1:6" ht="22.5" customHeight="1">
      <c r="A442" s="4">
        <v>15</v>
      </c>
      <c r="B442" s="1" t="s">
        <v>552</v>
      </c>
      <c r="C442" s="1" t="s">
        <v>764</v>
      </c>
      <c r="D442" s="1" t="s">
        <v>576</v>
      </c>
      <c r="E442" s="1" t="s">
        <v>765</v>
      </c>
      <c r="F442" s="4" t="s">
        <v>557</v>
      </c>
    </row>
    <row r="443" spans="1:6" ht="22.5" customHeight="1">
      <c r="A443" s="4">
        <v>16</v>
      </c>
      <c r="B443" s="1" t="s">
        <v>532</v>
      </c>
      <c r="C443" s="1" t="s">
        <v>766</v>
      </c>
      <c r="D443" s="1" t="s">
        <v>524</v>
      </c>
      <c r="E443" s="1" t="s">
        <v>767</v>
      </c>
      <c r="F443" s="4" t="s">
        <v>528</v>
      </c>
    </row>
    <row r="444" spans="1:6" ht="22.5" customHeight="1">
      <c r="A444" s="4">
        <v>17</v>
      </c>
      <c r="B444" s="1" t="s">
        <v>552</v>
      </c>
      <c r="C444" s="1" t="s">
        <v>768</v>
      </c>
      <c r="D444" s="1" t="s">
        <v>536</v>
      </c>
      <c r="E444" s="1" t="s">
        <v>769</v>
      </c>
      <c r="F444" s="4" t="s">
        <v>557</v>
      </c>
    </row>
    <row r="445" spans="1:6" ht="22.5" customHeight="1">
      <c r="A445" s="4">
        <v>18</v>
      </c>
      <c r="B445" s="1" t="s">
        <v>534</v>
      </c>
      <c r="C445" s="1" t="s">
        <v>770</v>
      </c>
      <c r="D445" s="1" t="s">
        <v>524</v>
      </c>
      <c r="E445" s="1" t="s">
        <v>771</v>
      </c>
      <c r="F445" s="4" t="s">
        <v>557</v>
      </c>
    </row>
    <row r="446" spans="1:6" ht="22.5" customHeight="1">
      <c r="A446" s="4">
        <v>19</v>
      </c>
      <c r="B446" s="1" t="s">
        <v>539</v>
      </c>
      <c r="C446" s="1" t="s">
        <v>772</v>
      </c>
      <c r="D446" s="1" t="s">
        <v>524</v>
      </c>
      <c r="E446" s="1" t="s">
        <v>773</v>
      </c>
      <c r="F446" s="4" t="s">
        <v>557</v>
      </c>
    </row>
    <row r="447" spans="1:6" ht="22.5" customHeight="1">
      <c r="A447" s="4">
        <v>20</v>
      </c>
      <c r="B447" s="1" t="s">
        <v>774</v>
      </c>
      <c r="C447" s="1" t="s">
        <v>775</v>
      </c>
      <c r="D447" s="1" t="s">
        <v>554</v>
      </c>
      <c r="E447" s="1" t="s">
        <v>776</v>
      </c>
      <c r="F447" s="4" t="s">
        <v>557</v>
      </c>
    </row>
    <row r="448" spans="1:6" ht="22.5" customHeight="1">
      <c r="A448" s="4">
        <v>21</v>
      </c>
      <c r="B448" s="1" t="s">
        <v>552</v>
      </c>
      <c r="C448" s="1" t="s">
        <v>777</v>
      </c>
      <c r="D448" s="1" t="s">
        <v>546</v>
      </c>
      <c r="E448" s="1" t="s">
        <v>778</v>
      </c>
      <c r="F448" s="4" t="s">
        <v>528</v>
      </c>
    </row>
    <row r="449" spans="1:6" ht="22.5" customHeight="1">
      <c r="A449" s="4">
        <v>22</v>
      </c>
      <c r="B449" s="1" t="s">
        <v>554</v>
      </c>
      <c r="C449" s="1" t="s">
        <v>779</v>
      </c>
      <c r="D449" s="1" t="s">
        <v>532</v>
      </c>
      <c r="E449" s="1" t="s">
        <v>780</v>
      </c>
      <c r="F449" s="4" t="s">
        <v>557</v>
      </c>
    </row>
    <row r="450" spans="1:6" ht="22.5" customHeight="1">
      <c r="A450" s="4">
        <v>23</v>
      </c>
      <c r="B450" s="1" t="s">
        <v>552</v>
      </c>
      <c r="C450" s="1" t="s">
        <v>781</v>
      </c>
      <c r="D450" s="1" t="s">
        <v>532</v>
      </c>
      <c r="E450" s="1" t="s">
        <v>782</v>
      </c>
      <c r="F450" s="4" t="s">
        <v>528</v>
      </c>
    </row>
    <row r="451" spans="1:6" ht="22.5" customHeight="1">
      <c r="A451" s="4">
        <v>24</v>
      </c>
      <c r="B451" s="1" t="s">
        <v>651</v>
      </c>
      <c r="C451" s="1" t="s">
        <v>783</v>
      </c>
      <c r="D451" s="1" t="s">
        <v>784</v>
      </c>
      <c r="E451" s="1" t="s">
        <v>785</v>
      </c>
      <c r="F451" s="4" t="s">
        <v>557</v>
      </c>
    </row>
    <row r="452" spans="1:6" ht="22.5" customHeight="1">
      <c r="A452" s="4">
        <v>25</v>
      </c>
      <c r="B452" s="1" t="s">
        <v>552</v>
      </c>
      <c r="C452" s="1" t="s">
        <v>786</v>
      </c>
      <c r="D452" s="1" t="s">
        <v>620</v>
      </c>
      <c r="E452" s="1" t="s">
        <v>787</v>
      </c>
      <c r="F452" s="4" t="s">
        <v>528</v>
      </c>
    </row>
    <row r="453" spans="1:6" ht="22.5" customHeight="1">
      <c r="A453" s="4">
        <v>26</v>
      </c>
      <c r="B453" s="1" t="s">
        <v>554</v>
      </c>
      <c r="C453" s="1" t="s">
        <v>788</v>
      </c>
      <c r="D453" s="1" t="s">
        <v>532</v>
      </c>
      <c r="E453" s="1" t="s">
        <v>789</v>
      </c>
      <c r="F453" s="4" t="s">
        <v>557</v>
      </c>
    </row>
    <row r="454" spans="1:6" ht="22.5" customHeight="1">
      <c r="A454" s="4">
        <v>27</v>
      </c>
      <c r="B454" s="1" t="s">
        <v>651</v>
      </c>
      <c r="C454" s="1" t="s">
        <v>790</v>
      </c>
      <c r="D454" s="1" t="s">
        <v>532</v>
      </c>
      <c r="E454" s="1" t="s">
        <v>791</v>
      </c>
      <c r="F454" s="4" t="s">
        <v>557</v>
      </c>
    </row>
    <row r="455" spans="1:6" ht="22.5" customHeight="1">
      <c r="A455" s="4">
        <v>28</v>
      </c>
      <c r="B455" s="1" t="s">
        <v>529</v>
      </c>
      <c r="C455" s="1" t="s">
        <v>792</v>
      </c>
      <c r="D455" s="1" t="s">
        <v>582</v>
      </c>
      <c r="E455" s="1" t="s">
        <v>793</v>
      </c>
      <c r="F455" s="4" t="s">
        <v>557</v>
      </c>
    </row>
    <row r="456" spans="1:6" ht="22.5" customHeight="1">
      <c r="A456" s="4">
        <v>29</v>
      </c>
      <c r="B456" s="1" t="s">
        <v>546</v>
      </c>
      <c r="C456" s="1" t="s">
        <v>794</v>
      </c>
      <c r="D456" s="1" t="s">
        <v>526</v>
      </c>
      <c r="E456" s="1" t="s">
        <v>795</v>
      </c>
      <c r="F456" s="4" t="s">
        <v>528</v>
      </c>
    </row>
    <row r="457" spans="1:6" ht="22.5" customHeight="1">
      <c r="A457" s="4">
        <v>30</v>
      </c>
      <c r="B457" s="1" t="s">
        <v>576</v>
      </c>
      <c r="C457" s="1" t="s">
        <v>796</v>
      </c>
      <c r="D457" s="1" t="s">
        <v>532</v>
      </c>
      <c r="E457" s="1" t="s">
        <v>797</v>
      </c>
      <c r="F457" s="4" t="s">
        <v>528</v>
      </c>
    </row>
    <row r="458" spans="1:6" ht="22.5" customHeight="1">
      <c r="A458" s="4">
        <v>31</v>
      </c>
      <c r="B458" s="1" t="s">
        <v>576</v>
      </c>
      <c r="C458" s="1" t="s">
        <v>798</v>
      </c>
      <c r="D458" s="1" t="s">
        <v>651</v>
      </c>
      <c r="E458" s="1" t="s">
        <v>799</v>
      </c>
      <c r="F458" s="4" t="s">
        <v>528</v>
      </c>
    </row>
    <row r="459" spans="1:6" ht="22.5" customHeight="1">
      <c r="A459" s="4">
        <v>32</v>
      </c>
      <c r="B459" s="1" t="s">
        <v>534</v>
      </c>
      <c r="C459" s="1" t="s">
        <v>800</v>
      </c>
      <c r="D459" s="1" t="s">
        <v>526</v>
      </c>
      <c r="E459" s="1" t="s">
        <v>801</v>
      </c>
      <c r="F459" s="4" t="s">
        <v>528</v>
      </c>
    </row>
    <row r="460" spans="1:6" ht="22.5" customHeight="1">
      <c r="A460" s="4">
        <v>33</v>
      </c>
      <c r="B460" s="1" t="s">
        <v>539</v>
      </c>
      <c r="C460" s="1" t="s">
        <v>802</v>
      </c>
      <c r="D460" s="1" t="s">
        <v>651</v>
      </c>
      <c r="E460" s="1" t="s">
        <v>803</v>
      </c>
      <c r="F460" s="4" t="s">
        <v>528</v>
      </c>
    </row>
    <row r="461" spans="1:6" ht="22.5" customHeight="1">
      <c r="A461" s="4">
        <v>34</v>
      </c>
      <c r="B461" s="1" t="s">
        <v>576</v>
      </c>
      <c r="C461" s="1" t="s">
        <v>804</v>
      </c>
      <c r="D461" s="1" t="s">
        <v>618</v>
      </c>
      <c r="E461" s="1" t="s">
        <v>805</v>
      </c>
      <c r="F461" s="4" t="s">
        <v>528</v>
      </c>
    </row>
    <row r="462" spans="1:6" ht="22.5" customHeight="1">
      <c r="A462" s="4">
        <v>35</v>
      </c>
      <c r="B462" s="1" t="s">
        <v>552</v>
      </c>
      <c r="C462" s="1" t="s">
        <v>806</v>
      </c>
      <c r="D462" s="1" t="s">
        <v>595</v>
      </c>
      <c r="E462" s="1" t="s">
        <v>807</v>
      </c>
      <c r="F462" s="4" t="s">
        <v>528</v>
      </c>
    </row>
    <row r="463" spans="1:6" ht="22.5" customHeight="1">
      <c r="A463" s="4">
        <v>36</v>
      </c>
      <c r="B463" s="1" t="s">
        <v>618</v>
      </c>
      <c r="C463" s="1" t="s">
        <v>808</v>
      </c>
      <c r="D463" s="1" t="s">
        <v>614</v>
      </c>
      <c r="E463" s="1" t="s">
        <v>809</v>
      </c>
      <c r="F463" s="4" t="s">
        <v>557</v>
      </c>
    </row>
    <row r="464" spans="1:6" ht="22.5" customHeight="1">
      <c r="A464" s="4">
        <v>37</v>
      </c>
      <c r="B464" s="1" t="s">
        <v>651</v>
      </c>
      <c r="C464" s="1" t="s">
        <v>810</v>
      </c>
      <c r="D464" s="1" t="s">
        <v>595</v>
      </c>
      <c r="E464" s="1" t="s">
        <v>811</v>
      </c>
      <c r="F464" s="4" t="s">
        <v>557</v>
      </c>
    </row>
    <row r="465" spans="1:6" ht="22.5" customHeight="1">
      <c r="A465" s="4">
        <v>38</v>
      </c>
      <c r="B465" s="1" t="s">
        <v>539</v>
      </c>
      <c r="C465" s="1" t="s">
        <v>812</v>
      </c>
      <c r="D465" s="1" t="s">
        <v>526</v>
      </c>
      <c r="E465" s="1" t="s">
        <v>813</v>
      </c>
      <c r="F465" s="4" t="s">
        <v>557</v>
      </c>
    </row>
    <row r="466" spans="1:6" ht="22.5" customHeight="1">
      <c r="A466" s="4">
        <v>39</v>
      </c>
      <c r="B466" s="1" t="s">
        <v>576</v>
      </c>
      <c r="C466" s="1" t="s">
        <v>811</v>
      </c>
      <c r="D466" s="1" t="s">
        <v>595</v>
      </c>
      <c r="E466" s="1" t="s">
        <v>814</v>
      </c>
      <c r="F466" s="4" t="s">
        <v>557</v>
      </c>
    </row>
    <row r="467" spans="1:6" ht="22.5" customHeight="1">
      <c r="A467" s="4">
        <v>40</v>
      </c>
      <c r="B467" s="1" t="s">
        <v>532</v>
      </c>
      <c r="C467" s="1" t="s">
        <v>815</v>
      </c>
      <c r="D467" s="1" t="s">
        <v>595</v>
      </c>
      <c r="E467" s="1" t="s">
        <v>816</v>
      </c>
      <c r="F467" s="4" t="s">
        <v>557</v>
      </c>
    </row>
    <row r="468" spans="1:6" ht="22.5" customHeight="1">
      <c r="A468" s="4">
        <v>41</v>
      </c>
      <c r="B468" s="1" t="s">
        <v>576</v>
      </c>
      <c r="C468" s="1" t="s">
        <v>817</v>
      </c>
      <c r="D468" s="1" t="s">
        <v>534</v>
      </c>
      <c r="E468" s="1" t="s">
        <v>818</v>
      </c>
      <c r="F468" s="4" t="s">
        <v>557</v>
      </c>
    </row>
    <row r="469" spans="1:6" ht="22.5" customHeight="1">
      <c r="A469" s="4">
        <v>42</v>
      </c>
      <c r="B469" s="1" t="s">
        <v>552</v>
      </c>
      <c r="C469" s="1" t="s">
        <v>819</v>
      </c>
      <c r="D469" s="1" t="s">
        <v>532</v>
      </c>
      <c r="E469" s="1" t="s">
        <v>768</v>
      </c>
      <c r="F469" s="4" t="s">
        <v>557</v>
      </c>
    </row>
    <row r="470" spans="1:6" ht="22.5" customHeight="1">
      <c r="A470" s="4">
        <v>43</v>
      </c>
      <c r="B470" s="1" t="s">
        <v>532</v>
      </c>
      <c r="C470" s="1" t="s">
        <v>820</v>
      </c>
      <c r="D470" s="1" t="s">
        <v>651</v>
      </c>
      <c r="E470" s="1" t="s">
        <v>821</v>
      </c>
      <c r="F470" s="4" t="s">
        <v>557</v>
      </c>
    </row>
    <row r="471" spans="1:6" ht="22.5" customHeight="1">
      <c r="A471" s="4">
        <v>44</v>
      </c>
      <c r="B471" s="1" t="s">
        <v>651</v>
      </c>
      <c r="C471" s="1" t="s">
        <v>822</v>
      </c>
      <c r="D471" s="1" t="s">
        <v>614</v>
      </c>
      <c r="E471" s="1" t="s">
        <v>823</v>
      </c>
      <c r="F471" s="4" t="s">
        <v>557</v>
      </c>
    </row>
    <row r="472" spans="1:6" ht="22.5" customHeight="1">
      <c r="A472" s="4">
        <v>45</v>
      </c>
      <c r="B472" s="1" t="s">
        <v>532</v>
      </c>
      <c r="C472" s="1" t="s">
        <v>824</v>
      </c>
      <c r="D472" s="1" t="s">
        <v>534</v>
      </c>
      <c r="E472" s="1" t="s">
        <v>825</v>
      </c>
      <c r="F472" s="4" t="s">
        <v>557</v>
      </c>
    </row>
    <row r="473" spans="1:6" ht="22.5" customHeight="1">
      <c r="A473" s="4">
        <v>46</v>
      </c>
      <c r="B473" s="1" t="s">
        <v>614</v>
      </c>
      <c r="C473" s="1" t="s">
        <v>826</v>
      </c>
      <c r="D473" s="1" t="s">
        <v>526</v>
      </c>
      <c r="E473" s="1" t="s">
        <v>827</v>
      </c>
      <c r="F473" s="4" t="s">
        <v>557</v>
      </c>
    </row>
    <row r="474" spans="1:6" ht="22.5" customHeight="1">
      <c r="F474" s="4"/>
    </row>
    <row r="475" spans="1:6" ht="22.5" customHeight="1">
      <c r="F475" s="4"/>
    </row>
    <row r="476" spans="1:6" ht="22.5" customHeight="1">
      <c r="A476" s="81"/>
      <c r="B476" s="82"/>
      <c r="C476" s="83" t="s">
        <v>828</v>
      </c>
      <c r="D476" s="82"/>
      <c r="E476" s="82"/>
      <c r="F476" s="2" t="s">
        <v>523</v>
      </c>
    </row>
    <row r="477" spans="1:6" ht="22.5" customHeight="1">
      <c r="A477" s="58" t="s">
        <v>518</v>
      </c>
      <c r="B477" s="59" t="s">
        <v>519</v>
      </c>
      <c r="C477" s="60" t="s">
        <v>520</v>
      </c>
      <c r="D477" s="60" t="s">
        <v>521</v>
      </c>
      <c r="E477" s="60" t="s">
        <v>522</v>
      </c>
      <c r="F477" s="2"/>
    </row>
    <row r="479" spans="1:6" ht="22.5" customHeight="1">
      <c r="A479" s="4">
        <v>1</v>
      </c>
      <c r="B479" s="1" t="s">
        <v>539</v>
      </c>
      <c r="C479" s="1" t="s">
        <v>829</v>
      </c>
      <c r="D479" s="1" t="s">
        <v>552</v>
      </c>
      <c r="E479" s="1" t="s">
        <v>830</v>
      </c>
      <c r="F479" s="4" t="s">
        <v>557</v>
      </c>
    </row>
    <row r="480" spans="1:6" ht="22.5" customHeight="1">
      <c r="A480" s="4">
        <v>2</v>
      </c>
      <c r="B480" s="1" t="s">
        <v>546</v>
      </c>
      <c r="C480" s="1" t="s">
        <v>831</v>
      </c>
      <c r="D480" s="1" t="s">
        <v>539</v>
      </c>
      <c r="E480" s="1" t="s">
        <v>832</v>
      </c>
      <c r="F480" s="4" t="s">
        <v>557</v>
      </c>
    </row>
    <row r="481" spans="1:23" ht="22.5" customHeight="1">
      <c r="A481" s="4">
        <v>3</v>
      </c>
      <c r="B481" s="1" t="s">
        <v>550</v>
      </c>
      <c r="C481" s="1" t="s">
        <v>833</v>
      </c>
      <c r="D481" s="1" t="s">
        <v>620</v>
      </c>
      <c r="E481" s="1" t="s">
        <v>834</v>
      </c>
      <c r="F481" s="4" t="s">
        <v>557</v>
      </c>
    </row>
    <row r="482" spans="1:23" ht="22.5" customHeight="1">
      <c r="A482" s="4">
        <v>4</v>
      </c>
      <c r="B482" s="1" t="s">
        <v>550</v>
      </c>
      <c r="C482" s="1" t="s">
        <v>835</v>
      </c>
      <c r="D482" s="1" t="s">
        <v>552</v>
      </c>
      <c r="E482" s="1" t="s">
        <v>836</v>
      </c>
      <c r="F482" s="4" t="s">
        <v>557</v>
      </c>
    </row>
    <row r="483" spans="1:23" ht="22.5" customHeight="1">
      <c r="A483" s="4">
        <v>5</v>
      </c>
      <c r="B483" s="1" t="s">
        <v>589</v>
      </c>
      <c r="C483" s="1" t="s">
        <v>837</v>
      </c>
      <c r="D483" s="1" t="s">
        <v>838</v>
      </c>
      <c r="E483" s="1" t="s">
        <v>839</v>
      </c>
      <c r="F483" s="4" t="s">
        <v>557</v>
      </c>
    </row>
    <row r="484" spans="1:23" ht="22.5" customHeight="1">
      <c r="A484" s="4">
        <v>6</v>
      </c>
      <c r="B484" s="1" t="s">
        <v>529</v>
      </c>
      <c r="C484" s="1" t="s">
        <v>840</v>
      </c>
      <c r="D484" s="1" t="s">
        <v>552</v>
      </c>
      <c r="E484" s="1" t="s">
        <v>841</v>
      </c>
    </row>
    <row r="485" spans="1:23" ht="22.5" customHeight="1">
      <c r="F485" s="4"/>
    </row>
    <row r="486" spans="1:23" ht="22.5" customHeight="1">
      <c r="A486" s="77"/>
      <c r="B486" s="78"/>
      <c r="C486" s="78"/>
      <c r="D486" s="78"/>
      <c r="E486" s="78"/>
      <c r="F486" s="79"/>
    </row>
    <row r="487" spans="1:23" ht="22.5" customHeight="1">
      <c r="A487" s="77"/>
      <c r="B487" s="78"/>
      <c r="C487" s="78"/>
      <c r="D487" s="78"/>
      <c r="E487" s="78"/>
      <c r="F487" s="79"/>
    </row>
    <row r="488" spans="1:23" ht="22.5" customHeight="1">
      <c r="A488" s="77"/>
      <c r="B488" s="78"/>
      <c r="C488" s="78"/>
      <c r="D488" s="78"/>
      <c r="E488" s="78"/>
      <c r="F488" s="79"/>
    </row>
    <row r="489" spans="1:23" ht="22.5" customHeight="1">
      <c r="A489" s="77"/>
      <c r="B489" s="78"/>
      <c r="C489" s="78"/>
      <c r="D489" s="78"/>
      <c r="E489" s="78"/>
      <c r="F489" s="79"/>
    </row>
    <row r="490" spans="1:23" ht="22.5" customHeight="1">
      <c r="A490" s="77"/>
      <c r="B490" s="78"/>
      <c r="C490" s="78"/>
      <c r="D490" s="78"/>
      <c r="E490" s="78"/>
      <c r="F490" s="79"/>
    </row>
    <row r="492" spans="1:23" s="2" customFormat="1" ht="22.5" customHeight="1" thickBot="1">
      <c r="A492" s="689"/>
      <c r="B492" s="689"/>
      <c r="C492" s="689"/>
      <c r="D492" s="689"/>
      <c r="E492" s="689"/>
    </row>
    <row r="493" spans="1:23" s="2" customFormat="1" ht="22.5" customHeight="1" thickBot="1">
      <c r="A493" s="690" t="s">
        <v>842</v>
      </c>
      <c r="B493" s="690"/>
      <c r="C493" s="690"/>
      <c r="D493" s="690"/>
      <c r="E493" s="690"/>
      <c r="F493" s="75"/>
      <c r="G493" s="75"/>
      <c r="H493" s="75"/>
      <c r="I493" s="75"/>
      <c r="J493" s="75"/>
      <c r="K493" s="75"/>
      <c r="L493" s="75"/>
      <c r="M493" s="75"/>
      <c r="N493" s="75"/>
      <c r="O493" s="75"/>
      <c r="P493" s="75"/>
      <c r="Q493" s="75"/>
      <c r="R493" s="75"/>
      <c r="S493" s="75"/>
      <c r="T493" s="75"/>
      <c r="U493" s="75"/>
      <c r="V493" s="75"/>
      <c r="W493" s="75"/>
    </row>
    <row r="494" spans="1:23" s="2" customFormat="1" ht="22.5" customHeight="1">
      <c r="A494" s="84" t="s">
        <v>518</v>
      </c>
      <c r="B494" s="85" t="s">
        <v>519</v>
      </c>
      <c r="C494" s="85" t="s">
        <v>520</v>
      </c>
      <c r="D494" s="85" t="s">
        <v>521</v>
      </c>
      <c r="E494" s="85" t="s">
        <v>520</v>
      </c>
      <c r="F494" s="75"/>
    </row>
    <row r="495" spans="1:23" s="2" customFormat="1" ht="22.5" customHeight="1">
      <c r="A495" s="86">
        <v>1</v>
      </c>
      <c r="B495" s="87" t="s">
        <v>529</v>
      </c>
      <c r="C495" s="75" t="s">
        <v>843</v>
      </c>
      <c r="D495" s="75" t="s">
        <v>651</v>
      </c>
      <c r="E495" s="75" t="s">
        <v>844</v>
      </c>
      <c r="F495" s="86" t="s">
        <v>557</v>
      </c>
    </row>
    <row r="496" spans="1:23" s="2" customFormat="1" ht="22.5" customHeight="1">
      <c r="A496" s="86">
        <v>2</v>
      </c>
      <c r="B496" s="87" t="s">
        <v>651</v>
      </c>
      <c r="C496" s="75" t="s">
        <v>845</v>
      </c>
      <c r="D496" s="75" t="s">
        <v>536</v>
      </c>
      <c r="E496" s="75" t="s">
        <v>846</v>
      </c>
      <c r="F496" s="86" t="s">
        <v>557</v>
      </c>
    </row>
    <row r="497" spans="1:6" s="2" customFormat="1" ht="22.5" customHeight="1">
      <c r="A497" s="86">
        <v>3</v>
      </c>
      <c r="B497" s="87" t="s">
        <v>651</v>
      </c>
      <c r="C497" s="75" t="s">
        <v>847</v>
      </c>
      <c r="D497" s="75" t="s">
        <v>576</v>
      </c>
      <c r="E497" s="75" t="s">
        <v>848</v>
      </c>
      <c r="F497" s="86" t="s">
        <v>557</v>
      </c>
    </row>
    <row r="498" spans="1:6" s="2" customFormat="1" ht="22.5" customHeight="1">
      <c r="A498" s="86">
        <v>4</v>
      </c>
      <c r="B498" s="75" t="s">
        <v>552</v>
      </c>
      <c r="C498" s="75" t="s">
        <v>849</v>
      </c>
      <c r="D498" s="75" t="s">
        <v>576</v>
      </c>
      <c r="E498" s="75" t="s">
        <v>850</v>
      </c>
      <c r="F498" s="86" t="s">
        <v>557</v>
      </c>
    </row>
    <row r="499" spans="1:6" s="2" customFormat="1" ht="22.5" customHeight="1">
      <c r="A499" s="86">
        <v>5</v>
      </c>
      <c r="B499" s="87" t="s">
        <v>526</v>
      </c>
      <c r="C499" s="75" t="s">
        <v>851</v>
      </c>
      <c r="D499" s="75" t="s">
        <v>550</v>
      </c>
      <c r="E499" s="75" t="s">
        <v>852</v>
      </c>
      <c r="F499" s="86" t="s">
        <v>557</v>
      </c>
    </row>
    <row r="500" spans="1:6" s="2" customFormat="1" ht="22.5" customHeight="1">
      <c r="A500" s="86">
        <v>6</v>
      </c>
      <c r="B500" s="87" t="s">
        <v>651</v>
      </c>
      <c r="C500" s="75" t="s">
        <v>853</v>
      </c>
      <c r="D500" s="75" t="s">
        <v>550</v>
      </c>
      <c r="E500" s="75" t="s">
        <v>854</v>
      </c>
      <c r="F500" s="86" t="s">
        <v>557</v>
      </c>
    </row>
    <row r="501" spans="1:6" s="2" customFormat="1" ht="22.5" customHeight="1">
      <c r="A501" s="86">
        <v>8</v>
      </c>
      <c r="B501" s="75" t="s">
        <v>651</v>
      </c>
      <c r="C501" s="75" t="s">
        <v>855</v>
      </c>
      <c r="D501" s="75" t="s">
        <v>534</v>
      </c>
      <c r="E501" s="75" t="s">
        <v>856</v>
      </c>
      <c r="F501" s="86" t="s">
        <v>557</v>
      </c>
    </row>
    <row r="502" spans="1:6" s="2" customFormat="1" ht="22.5" customHeight="1">
      <c r="A502" s="86">
        <v>7</v>
      </c>
      <c r="B502" s="75" t="s">
        <v>651</v>
      </c>
      <c r="C502" s="75" t="s">
        <v>857</v>
      </c>
      <c r="D502" s="75" t="s">
        <v>858</v>
      </c>
      <c r="E502" s="75" t="s">
        <v>855</v>
      </c>
      <c r="F502" s="86" t="s">
        <v>557</v>
      </c>
    </row>
    <row r="503" spans="1:6" s="2" customFormat="1" ht="22.5" customHeight="1">
      <c r="A503" s="86">
        <v>9</v>
      </c>
      <c r="B503" s="75" t="s">
        <v>534</v>
      </c>
      <c r="C503" s="75" t="s">
        <v>859</v>
      </c>
      <c r="D503" s="75" t="s">
        <v>536</v>
      </c>
      <c r="E503" s="75" t="s">
        <v>860</v>
      </c>
      <c r="F503" s="86" t="s">
        <v>557</v>
      </c>
    </row>
    <row r="504" spans="1:6" s="2" customFormat="1" ht="22.5" customHeight="1">
      <c r="A504" s="86">
        <v>10</v>
      </c>
      <c r="B504" s="75" t="s">
        <v>651</v>
      </c>
      <c r="C504" s="75" t="s">
        <v>861</v>
      </c>
      <c r="D504" s="75" t="s">
        <v>552</v>
      </c>
      <c r="E504" s="75" t="s">
        <v>862</v>
      </c>
      <c r="F504" s="86" t="s">
        <v>557</v>
      </c>
    </row>
    <row r="505" spans="1:6" s="2" customFormat="1" ht="22.5" customHeight="1">
      <c r="A505" s="86">
        <v>11</v>
      </c>
      <c r="B505" s="75" t="s">
        <v>550</v>
      </c>
      <c r="C505" s="75" t="s">
        <v>863</v>
      </c>
      <c r="D505" s="75" t="s">
        <v>534</v>
      </c>
      <c r="E505" s="75" t="s">
        <v>864</v>
      </c>
      <c r="F505" s="86" t="s">
        <v>557</v>
      </c>
    </row>
    <row r="506" spans="1:6" s="2" customFormat="1" ht="22.5" customHeight="1">
      <c r="A506" s="86">
        <v>12</v>
      </c>
      <c r="B506" s="75" t="s">
        <v>550</v>
      </c>
      <c r="C506" s="75" t="s">
        <v>865</v>
      </c>
      <c r="D506" s="75" t="s">
        <v>651</v>
      </c>
      <c r="E506" s="75" t="s">
        <v>866</v>
      </c>
      <c r="F506" s="86" t="s">
        <v>557</v>
      </c>
    </row>
    <row r="507" spans="1:6" s="2" customFormat="1" ht="22.5" customHeight="1">
      <c r="A507" s="86">
        <v>13</v>
      </c>
      <c r="B507" s="75" t="s">
        <v>550</v>
      </c>
      <c r="C507" s="75" t="s">
        <v>867</v>
      </c>
      <c r="D507" s="75" t="s">
        <v>697</v>
      </c>
      <c r="E507" s="75" t="s">
        <v>865</v>
      </c>
      <c r="F507" s="86" t="s">
        <v>557</v>
      </c>
    </row>
    <row r="508" spans="1:6" s="2" customFormat="1" ht="22.5" customHeight="1">
      <c r="A508" s="86">
        <v>14</v>
      </c>
      <c r="B508" s="75" t="s">
        <v>539</v>
      </c>
      <c r="C508" s="75" t="s">
        <v>868</v>
      </c>
      <c r="D508" s="75" t="s">
        <v>552</v>
      </c>
      <c r="E508" s="75" t="s">
        <v>869</v>
      </c>
      <c r="F508" s="86" t="s">
        <v>557</v>
      </c>
    </row>
    <row r="509" spans="1:6" s="2" customFormat="1" ht="22.5" customHeight="1">
      <c r="A509" s="86">
        <v>15</v>
      </c>
      <c r="B509" s="75" t="s">
        <v>576</v>
      </c>
      <c r="C509" s="75" t="s">
        <v>870</v>
      </c>
      <c r="D509" s="75" t="s">
        <v>524</v>
      </c>
      <c r="E509" s="75" t="s">
        <v>871</v>
      </c>
      <c r="F509" s="86" t="s">
        <v>557</v>
      </c>
    </row>
    <row r="510" spans="1:6" s="2" customFormat="1" ht="22.5" customHeight="1">
      <c r="A510" s="86">
        <v>16</v>
      </c>
      <c r="B510" s="75" t="s">
        <v>534</v>
      </c>
      <c r="C510" s="75" t="s">
        <v>872</v>
      </c>
      <c r="D510" s="75" t="s">
        <v>550</v>
      </c>
      <c r="E510" s="75" t="s">
        <v>873</v>
      </c>
      <c r="F510" s="86" t="s">
        <v>557</v>
      </c>
    </row>
    <row r="511" spans="1:6" s="2" customFormat="1" ht="22.5" customHeight="1">
      <c r="A511" s="86">
        <v>17</v>
      </c>
      <c r="B511" s="75" t="s">
        <v>524</v>
      </c>
      <c r="C511" s="75" t="s">
        <v>874</v>
      </c>
      <c r="D511" s="75" t="s">
        <v>550</v>
      </c>
      <c r="E511" s="75" t="s">
        <v>649</v>
      </c>
      <c r="F511" s="86" t="s">
        <v>557</v>
      </c>
    </row>
    <row r="512" spans="1:6" s="2" customFormat="1" ht="22.5" customHeight="1">
      <c r="A512" s="86">
        <v>18</v>
      </c>
      <c r="B512" s="75" t="s">
        <v>532</v>
      </c>
      <c r="C512" s="75" t="s">
        <v>875</v>
      </c>
      <c r="D512" s="75" t="s">
        <v>697</v>
      </c>
      <c r="E512" s="75" t="s">
        <v>876</v>
      </c>
      <c r="F512" s="86" t="s">
        <v>557</v>
      </c>
    </row>
    <row r="513" spans="1:6" s="2" customFormat="1" ht="22.5" customHeight="1">
      <c r="A513" s="86">
        <v>19</v>
      </c>
      <c r="B513" s="75" t="s">
        <v>576</v>
      </c>
      <c r="C513" s="75" t="s">
        <v>877</v>
      </c>
      <c r="D513" s="75" t="s">
        <v>546</v>
      </c>
      <c r="E513" s="75" t="s">
        <v>878</v>
      </c>
      <c r="F513" s="86" t="s">
        <v>557</v>
      </c>
    </row>
    <row r="514" spans="1:6" s="2" customFormat="1" ht="22.5" customHeight="1">
      <c r="A514" s="86">
        <v>20</v>
      </c>
      <c r="B514" s="75" t="s">
        <v>552</v>
      </c>
      <c r="C514" s="75" t="s">
        <v>879</v>
      </c>
      <c r="D514" s="75" t="s">
        <v>546</v>
      </c>
      <c r="E514" s="75" t="s">
        <v>880</v>
      </c>
      <c r="F514" s="86" t="s">
        <v>557</v>
      </c>
    </row>
    <row r="515" spans="1:6" s="2" customFormat="1" ht="22.5" customHeight="1">
      <c r="A515" s="86">
        <v>21</v>
      </c>
      <c r="B515" s="75" t="s">
        <v>552</v>
      </c>
      <c r="C515" s="75" t="s">
        <v>712</v>
      </c>
      <c r="D515" s="75" t="s">
        <v>539</v>
      </c>
      <c r="E515" s="75" t="s">
        <v>881</v>
      </c>
      <c r="F515" s="86" t="s">
        <v>557</v>
      </c>
    </row>
    <row r="516" spans="1:6" s="2" customFormat="1" ht="22.5" customHeight="1">
      <c r="A516" s="86">
        <v>22</v>
      </c>
      <c r="B516" s="87" t="s">
        <v>552</v>
      </c>
      <c r="C516" s="75" t="s">
        <v>882</v>
      </c>
      <c r="D516" s="75" t="s">
        <v>697</v>
      </c>
      <c r="E516" s="75" t="s">
        <v>883</v>
      </c>
      <c r="F516" s="86" t="s">
        <v>557</v>
      </c>
    </row>
    <row r="517" spans="1:6" s="2" customFormat="1" ht="22.5" customHeight="1">
      <c r="A517" s="86">
        <v>23</v>
      </c>
      <c r="B517" s="75" t="s">
        <v>539</v>
      </c>
      <c r="C517" s="75" t="s">
        <v>884</v>
      </c>
      <c r="D517" s="75" t="s">
        <v>651</v>
      </c>
      <c r="E517" s="75" t="s">
        <v>885</v>
      </c>
      <c r="F517" s="86" t="s">
        <v>528</v>
      </c>
    </row>
    <row r="518" spans="1:6" s="2" customFormat="1" ht="22.5" customHeight="1">
      <c r="A518" s="86">
        <v>24</v>
      </c>
      <c r="B518" s="75" t="s">
        <v>552</v>
      </c>
      <c r="C518" s="75" t="s">
        <v>886</v>
      </c>
      <c r="D518" s="75" t="s">
        <v>532</v>
      </c>
      <c r="E518" s="75" t="s">
        <v>887</v>
      </c>
      <c r="F518" s="86" t="s">
        <v>557</v>
      </c>
    </row>
    <row r="519" spans="1:6" s="2" customFormat="1" ht="22.5" customHeight="1">
      <c r="A519" s="86">
        <v>25</v>
      </c>
      <c r="B519" s="75" t="s">
        <v>554</v>
      </c>
      <c r="C519" s="75" t="s">
        <v>888</v>
      </c>
      <c r="D519" s="75" t="s">
        <v>582</v>
      </c>
      <c r="E519" s="75" t="s">
        <v>889</v>
      </c>
      <c r="F519" s="86" t="s">
        <v>557</v>
      </c>
    </row>
    <row r="520" spans="1:6" s="2" customFormat="1" ht="22.5" customHeight="1">
      <c r="A520" s="86">
        <v>26</v>
      </c>
      <c r="B520" s="75" t="s">
        <v>614</v>
      </c>
      <c r="C520" s="75" t="s">
        <v>890</v>
      </c>
      <c r="D520" s="75" t="s">
        <v>552</v>
      </c>
      <c r="E520" s="75" t="s">
        <v>891</v>
      </c>
      <c r="F520" s="86" t="s">
        <v>557</v>
      </c>
    </row>
    <row r="521" spans="1:6" s="2" customFormat="1" ht="22.5" customHeight="1">
      <c r="A521" s="69">
        <v>27</v>
      </c>
      <c r="B521" s="88" t="s">
        <v>526</v>
      </c>
      <c r="C521" s="88" t="s">
        <v>892</v>
      </c>
      <c r="D521" s="88" t="s">
        <v>552</v>
      </c>
      <c r="E521" s="88" t="s">
        <v>893</v>
      </c>
      <c r="F521" s="89" t="s">
        <v>557</v>
      </c>
    </row>
    <row r="522" spans="1:6" s="2" customFormat="1" ht="22.5" customHeight="1">
      <c r="A522" s="69">
        <v>28</v>
      </c>
      <c r="B522" s="88" t="s">
        <v>589</v>
      </c>
      <c r="C522" s="88" t="s">
        <v>894</v>
      </c>
      <c r="D522" s="88" t="s">
        <v>550</v>
      </c>
      <c r="E522" s="88" t="s">
        <v>895</v>
      </c>
      <c r="F522" s="89" t="s">
        <v>557</v>
      </c>
    </row>
    <row r="523" spans="1:6" s="2" customFormat="1" ht="22.5" customHeight="1">
      <c r="A523" s="69">
        <v>29</v>
      </c>
      <c r="B523" s="88" t="s">
        <v>554</v>
      </c>
      <c r="C523" s="88" t="s">
        <v>896</v>
      </c>
      <c r="D523" s="88" t="s">
        <v>550</v>
      </c>
      <c r="E523" s="88" t="s">
        <v>897</v>
      </c>
      <c r="F523" s="89" t="s">
        <v>557</v>
      </c>
    </row>
    <row r="524" spans="1:6" s="2" customFormat="1" ht="22.5" customHeight="1">
      <c r="A524" s="69">
        <v>30</v>
      </c>
      <c r="B524" s="88" t="s">
        <v>554</v>
      </c>
      <c r="C524" s="88" t="s">
        <v>898</v>
      </c>
      <c r="D524" s="88" t="s">
        <v>539</v>
      </c>
      <c r="E524" s="88" t="s">
        <v>899</v>
      </c>
      <c r="F524" s="89" t="s">
        <v>557</v>
      </c>
    </row>
    <row r="525" spans="1:6" s="2" customFormat="1" ht="22.5" customHeight="1">
      <c r="A525" s="69">
        <v>31</v>
      </c>
      <c r="B525" s="88" t="s">
        <v>900</v>
      </c>
      <c r="C525" s="88" t="s">
        <v>901</v>
      </c>
      <c r="D525" s="88" t="s">
        <v>635</v>
      </c>
      <c r="E525" s="88" t="s">
        <v>902</v>
      </c>
      <c r="F525" s="89" t="s">
        <v>557</v>
      </c>
    </row>
    <row r="526" spans="1:6" s="2" customFormat="1" ht="22.5" customHeight="1">
      <c r="A526" s="69">
        <v>32</v>
      </c>
      <c r="B526" s="88" t="s">
        <v>546</v>
      </c>
      <c r="C526" s="88" t="s">
        <v>903</v>
      </c>
      <c r="D526" s="88" t="s">
        <v>550</v>
      </c>
      <c r="E526" s="88" t="s">
        <v>904</v>
      </c>
      <c r="F526" s="89" t="s">
        <v>557</v>
      </c>
    </row>
    <row r="527" spans="1:6" s="2" customFormat="1" ht="22.5" customHeight="1">
      <c r="A527" s="69">
        <v>33</v>
      </c>
      <c r="B527" s="88" t="s">
        <v>635</v>
      </c>
      <c r="C527" s="88" t="s">
        <v>905</v>
      </c>
      <c r="D527" s="88" t="s">
        <v>651</v>
      </c>
      <c r="E527" s="88" t="s">
        <v>647</v>
      </c>
      <c r="F527" s="89" t="s">
        <v>557</v>
      </c>
    </row>
    <row r="528" spans="1:6" s="2" customFormat="1" ht="22.5" customHeight="1">
      <c r="A528" s="69">
        <v>34</v>
      </c>
      <c r="B528" s="88" t="s">
        <v>539</v>
      </c>
      <c r="C528" s="88" t="s">
        <v>906</v>
      </c>
      <c r="D528" s="88" t="s">
        <v>524</v>
      </c>
      <c r="E528" s="88" t="s">
        <v>907</v>
      </c>
      <c r="F528" s="89" t="s">
        <v>557</v>
      </c>
    </row>
    <row r="529" spans="1:6" s="2" customFormat="1" ht="22.5" customHeight="1">
      <c r="A529" s="69">
        <v>35</v>
      </c>
      <c r="B529" s="88" t="s">
        <v>546</v>
      </c>
      <c r="C529" s="88" t="s">
        <v>904</v>
      </c>
      <c r="D529" s="88" t="s">
        <v>550</v>
      </c>
      <c r="E529" s="88" t="s">
        <v>908</v>
      </c>
      <c r="F529" s="89" t="s">
        <v>557</v>
      </c>
    </row>
    <row r="530" spans="1:6" s="2" customFormat="1" ht="22.5" customHeight="1">
      <c r="A530" s="69">
        <v>36</v>
      </c>
      <c r="B530" s="88" t="s">
        <v>614</v>
      </c>
      <c r="C530" s="88" t="s">
        <v>909</v>
      </c>
      <c r="D530" s="88" t="s">
        <v>635</v>
      </c>
      <c r="E530" s="88" t="s">
        <v>910</v>
      </c>
      <c r="F530" s="89" t="s">
        <v>557</v>
      </c>
    </row>
    <row r="531" spans="1:6" s="2" customFormat="1" ht="22.5" customHeight="1">
      <c r="A531" s="69">
        <v>37</v>
      </c>
      <c r="B531" s="88" t="s">
        <v>614</v>
      </c>
      <c r="C531" s="88" t="s">
        <v>596</v>
      </c>
      <c r="D531" s="88" t="s">
        <v>536</v>
      </c>
      <c r="E531" s="88" t="s">
        <v>911</v>
      </c>
      <c r="F531" s="89" t="s">
        <v>557</v>
      </c>
    </row>
    <row r="532" spans="1:6" s="2" customFormat="1" ht="22.5" customHeight="1">
      <c r="A532" s="69">
        <v>38</v>
      </c>
      <c r="B532" s="88" t="s">
        <v>532</v>
      </c>
      <c r="C532" s="88" t="s">
        <v>912</v>
      </c>
      <c r="D532" s="88" t="s">
        <v>697</v>
      </c>
      <c r="E532" s="88" t="s">
        <v>913</v>
      </c>
      <c r="F532" s="89" t="s">
        <v>557</v>
      </c>
    </row>
    <row r="533" spans="1:6" s="2" customFormat="1" ht="22.5" customHeight="1">
      <c r="A533" s="69">
        <v>39</v>
      </c>
      <c r="B533" s="88" t="s">
        <v>589</v>
      </c>
      <c r="C533" s="88" t="s">
        <v>914</v>
      </c>
      <c r="D533" s="88" t="s">
        <v>550</v>
      </c>
      <c r="E533" s="88" t="s">
        <v>915</v>
      </c>
      <c r="F533" s="89" t="s">
        <v>557</v>
      </c>
    </row>
    <row r="534" spans="1:6" s="2" customFormat="1" ht="22.5" customHeight="1">
      <c r="A534" s="69">
        <v>40</v>
      </c>
      <c r="B534" s="88" t="s">
        <v>529</v>
      </c>
      <c r="C534" s="88" t="s">
        <v>916</v>
      </c>
      <c r="D534" s="88" t="s">
        <v>534</v>
      </c>
      <c r="E534" s="88" t="s">
        <v>917</v>
      </c>
      <c r="F534" s="89" t="s">
        <v>557</v>
      </c>
    </row>
    <row r="535" spans="1:6" s="2" customFormat="1" ht="22.5" customHeight="1">
      <c r="A535" s="69">
        <v>41</v>
      </c>
      <c r="B535" s="88" t="s">
        <v>534</v>
      </c>
      <c r="C535" s="88" t="s">
        <v>918</v>
      </c>
      <c r="D535" s="88" t="s">
        <v>552</v>
      </c>
      <c r="E535" s="88" t="s">
        <v>835</v>
      </c>
      <c r="F535" s="89" t="s">
        <v>557</v>
      </c>
    </row>
    <row r="536" spans="1:6" s="2" customFormat="1" ht="22.5" customHeight="1">
      <c r="A536" s="69">
        <v>42</v>
      </c>
      <c r="B536" s="88" t="s">
        <v>534</v>
      </c>
      <c r="C536" s="88" t="s">
        <v>916</v>
      </c>
      <c r="D536" s="88" t="s">
        <v>529</v>
      </c>
      <c r="E536" s="88" t="s">
        <v>919</v>
      </c>
      <c r="F536" s="89" t="s">
        <v>557</v>
      </c>
    </row>
    <row r="537" spans="1:6" s="2" customFormat="1" ht="22.5" customHeight="1">
      <c r="A537" s="69">
        <v>43</v>
      </c>
      <c r="B537" s="88" t="s">
        <v>534</v>
      </c>
      <c r="C537" s="88" t="s">
        <v>920</v>
      </c>
      <c r="D537" s="88" t="s">
        <v>550</v>
      </c>
      <c r="E537" s="88" t="s">
        <v>921</v>
      </c>
      <c r="F537" s="89" t="s">
        <v>557</v>
      </c>
    </row>
    <row r="538" spans="1:6" s="2" customFormat="1" ht="22.5" customHeight="1">
      <c r="A538" s="69">
        <v>44</v>
      </c>
      <c r="B538" s="88" t="s">
        <v>546</v>
      </c>
      <c r="C538" s="88" t="s">
        <v>922</v>
      </c>
      <c r="D538" s="88" t="s">
        <v>697</v>
      </c>
      <c r="E538" s="88" t="s">
        <v>923</v>
      </c>
      <c r="F538" s="89" t="s">
        <v>557</v>
      </c>
    </row>
    <row r="539" spans="1:6" s="2" customFormat="1" ht="22.5" customHeight="1">
      <c r="A539" s="69">
        <v>45</v>
      </c>
      <c r="B539" s="88" t="s">
        <v>635</v>
      </c>
      <c r="C539" s="88" t="s">
        <v>924</v>
      </c>
      <c r="D539" s="88" t="s">
        <v>552</v>
      </c>
      <c r="E539" s="88" t="s">
        <v>925</v>
      </c>
      <c r="F539" s="89" t="s">
        <v>557</v>
      </c>
    </row>
    <row r="540" spans="1:6" s="2" customFormat="1" ht="22.5" customHeight="1">
      <c r="A540" s="69">
        <v>46</v>
      </c>
      <c r="B540" s="88" t="s">
        <v>618</v>
      </c>
      <c r="C540" s="88" t="s">
        <v>926</v>
      </c>
      <c r="D540" s="88" t="s">
        <v>534</v>
      </c>
      <c r="E540" s="88" t="s">
        <v>927</v>
      </c>
      <c r="F540" s="89" t="s">
        <v>557</v>
      </c>
    </row>
    <row r="541" spans="1:6" s="2" customFormat="1" ht="22.5" customHeight="1">
      <c r="A541" s="69">
        <v>47</v>
      </c>
      <c r="B541" s="88" t="s">
        <v>529</v>
      </c>
      <c r="C541" s="88" t="s">
        <v>928</v>
      </c>
      <c r="D541" s="88" t="s">
        <v>618</v>
      </c>
      <c r="E541" s="88" t="s">
        <v>531</v>
      </c>
      <c r="F541" s="89" t="s">
        <v>557</v>
      </c>
    </row>
    <row r="542" spans="1:6" s="2" customFormat="1" ht="22.5" customHeight="1">
      <c r="A542" s="69">
        <v>48</v>
      </c>
      <c r="B542" s="88" t="s">
        <v>552</v>
      </c>
      <c r="C542" s="88" t="s">
        <v>929</v>
      </c>
      <c r="D542" s="88" t="s">
        <v>582</v>
      </c>
      <c r="E542" s="88" t="s">
        <v>930</v>
      </c>
      <c r="F542" s="89" t="s">
        <v>557</v>
      </c>
    </row>
    <row r="543" spans="1:6" s="2" customFormat="1" ht="22.5" customHeight="1">
      <c r="A543" s="69">
        <v>49</v>
      </c>
      <c r="B543" s="88" t="s">
        <v>552</v>
      </c>
      <c r="C543" s="88" t="s">
        <v>931</v>
      </c>
      <c r="D543" s="88" t="s">
        <v>529</v>
      </c>
      <c r="E543" s="88" t="s">
        <v>932</v>
      </c>
      <c r="F543" s="89" t="s">
        <v>557</v>
      </c>
    </row>
    <row r="544" spans="1:6" s="2" customFormat="1" ht="22.5" customHeight="1">
      <c r="A544" s="69">
        <v>50</v>
      </c>
      <c r="B544" s="88" t="s">
        <v>576</v>
      </c>
      <c r="C544" s="88" t="s">
        <v>933</v>
      </c>
      <c r="D544" s="88" t="s">
        <v>546</v>
      </c>
      <c r="E544" s="88" t="s">
        <v>934</v>
      </c>
      <c r="F544" s="89" t="s">
        <v>557</v>
      </c>
    </row>
    <row r="545" spans="1:23" s="2" customFormat="1" ht="22.5" customHeight="1">
      <c r="A545" s="69"/>
      <c r="B545" s="88"/>
      <c r="C545" s="88"/>
      <c r="D545" s="88"/>
      <c r="E545" s="88"/>
      <c r="F545" s="89"/>
    </row>
    <row r="546" spans="1:23" s="2" customFormat="1" ht="22.5" customHeight="1">
      <c r="A546" s="3"/>
      <c r="B546" s="88"/>
      <c r="C546" s="88"/>
      <c r="D546" s="88"/>
      <c r="E546" s="88"/>
    </row>
    <row r="547" spans="1:23" s="2" customFormat="1" ht="22.5" customHeight="1" thickBot="1">
      <c r="A547" s="691" t="s">
        <v>935</v>
      </c>
      <c r="B547" s="691"/>
      <c r="C547" s="691"/>
      <c r="D547" s="691"/>
      <c r="E547" s="691"/>
    </row>
    <row r="548" spans="1:23" s="2" customFormat="1" ht="22.5" customHeight="1">
      <c r="A548" s="90" t="s">
        <v>518</v>
      </c>
      <c r="B548" s="91" t="s">
        <v>519</v>
      </c>
      <c r="C548" s="91" t="s">
        <v>520</v>
      </c>
      <c r="D548" s="91" t="s">
        <v>521</v>
      </c>
      <c r="E548" s="91" t="s">
        <v>520</v>
      </c>
    </row>
    <row r="549" spans="1:23" s="2" customFormat="1" ht="22.5" customHeight="1">
      <c r="A549" s="69"/>
    </row>
    <row r="550" spans="1:23" s="2" customFormat="1" ht="22.5" customHeight="1">
      <c r="A550" s="92">
        <v>1</v>
      </c>
      <c r="B550" s="93" t="s">
        <v>526</v>
      </c>
      <c r="C550" s="93" t="s">
        <v>936</v>
      </c>
      <c r="D550" s="93" t="s">
        <v>532</v>
      </c>
      <c r="E550" s="93" t="s">
        <v>937</v>
      </c>
      <c r="F550" s="64" t="s">
        <v>557</v>
      </c>
    </row>
    <row r="551" spans="1:23" s="2" customFormat="1" ht="22.5" customHeight="1">
      <c r="A551" s="92">
        <v>2</v>
      </c>
      <c r="B551" s="93" t="s">
        <v>554</v>
      </c>
      <c r="C551" s="93" t="s">
        <v>938</v>
      </c>
      <c r="D551" s="93" t="s">
        <v>532</v>
      </c>
      <c r="E551" s="93" t="s">
        <v>939</v>
      </c>
      <c r="F551" s="64" t="s">
        <v>557</v>
      </c>
    </row>
    <row r="552" spans="1:23" s="2" customFormat="1" ht="22.5" customHeight="1">
      <c r="A552" s="92">
        <v>3</v>
      </c>
      <c r="B552" s="93" t="s">
        <v>552</v>
      </c>
      <c r="C552" s="93" t="s">
        <v>940</v>
      </c>
      <c r="D552" s="93" t="s">
        <v>576</v>
      </c>
      <c r="E552" s="93" t="s">
        <v>941</v>
      </c>
      <c r="F552" s="64" t="s">
        <v>557</v>
      </c>
    </row>
    <row r="553" spans="1:23" s="2" customFormat="1" ht="22.5" customHeight="1">
      <c r="A553" s="92">
        <v>4</v>
      </c>
      <c r="B553" s="93" t="s">
        <v>635</v>
      </c>
      <c r="C553" s="93" t="s">
        <v>942</v>
      </c>
      <c r="D553" s="93" t="s">
        <v>576</v>
      </c>
      <c r="E553" s="93" t="s">
        <v>943</v>
      </c>
      <c r="F553" s="64" t="s">
        <v>557</v>
      </c>
    </row>
    <row r="554" spans="1:23" s="2" customFormat="1" ht="22.5" customHeight="1">
      <c r="A554" s="92">
        <v>5</v>
      </c>
      <c r="B554" s="93" t="s">
        <v>651</v>
      </c>
      <c r="C554" s="93" t="s">
        <v>944</v>
      </c>
      <c r="D554" s="93" t="s">
        <v>635</v>
      </c>
      <c r="E554" s="93" t="s">
        <v>945</v>
      </c>
      <c r="F554" s="64" t="s">
        <v>557</v>
      </c>
    </row>
    <row r="555" spans="1:23" s="2" customFormat="1" ht="22.5" customHeight="1">
      <c r="A555" s="92"/>
      <c r="B555" s="93"/>
      <c r="C555" s="93" t="s">
        <v>946</v>
      </c>
      <c r="D555" s="93"/>
      <c r="E555" s="93"/>
      <c r="F555" s="3"/>
    </row>
    <row r="556" spans="1:23" s="2" customFormat="1" ht="22.5" customHeight="1">
      <c r="A556" s="92">
        <v>6</v>
      </c>
      <c r="B556" s="93" t="s">
        <v>554</v>
      </c>
      <c r="C556" s="93" t="s">
        <v>947</v>
      </c>
      <c r="D556" s="93" t="s">
        <v>529</v>
      </c>
      <c r="E556" s="93" t="s">
        <v>948</v>
      </c>
      <c r="F556" s="64" t="s">
        <v>557</v>
      </c>
    </row>
    <row r="557" spans="1:23" s="2" customFormat="1" ht="22.5" customHeight="1">
      <c r="A557" s="92">
        <v>7</v>
      </c>
      <c r="B557" s="93" t="s">
        <v>554</v>
      </c>
      <c r="C557" s="93" t="s">
        <v>949</v>
      </c>
      <c r="D557" s="93" t="s">
        <v>532</v>
      </c>
      <c r="E557" s="93" t="s">
        <v>950</v>
      </c>
      <c r="F557" s="64" t="s">
        <v>557</v>
      </c>
    </row>
    <row r="558" spans="1:23" s="2" customFormat="1" ht="22.5" customHeight="1">
      <c r="A558" s="92">
        <v>8</v>
      </c>
      <c r="B558" s="93" t="s">
        <v>532</v>
      </c>
      <c r="C558" s="93" t="s">
        <v>951</v>
      </c>
      <c r="D558" s="93" t="s">
        <v>635</v>
      </c>
      <c r="E558" s="93" t="s">
        <v>952</v>
      </c>
      <c r="F558" s="64" t="s">
        <v>557</v>
      </c>
    </row>
    <row r="559" spans="1:23" s="2" customFormat="1" ht="22.5" customHeight="1">
      <c r="A559" s="92">
        <v>9</v>
      </c>
      <c r="B559" s="93" t="s">
        <v>576</v>
      </c>
      <c r="C559" s="93" t="s">
        <v>953</v>
      </c>
      <c r="D559" s="93" t="s">
        <v>651</v>
      </c>
      <c r="E559" s="93" t="s">
        <v>954</v>
      </c>
      <c r="F559" s="64" t="s">
        <v>557</v>
      </c>
    </row>
    <row r="560" spans="1:23" s="2" customFormat="1" ht="22.5" customHeight="1">
      <c r="A560" s="92">
        <v>10</v>
      </c>
      <c r="B560" s="93" t="s">
        <v>554</v>
      </c>
      <c r="C560" s="93" t="s">
        <v>955</v>
      </c>
      <c r="D560" s="93" t="s">
        <v>552</v>
      </c>
      <c r="E560" s="93" t="s">
        <v>956</v>
      </c>
      <c r="F560" s="92" t="s">
        <v>557</v>
      </c>
      <c r="G560" s="93"/>
      <c r="H560" s="93"/>
      <c r="I560" s="93"/>
      <c r="J560" s="93"/>
      <c r="K560" s="93"/>
      <c r="L560" s="93"/>
      <c r="M560" s="93"/>
      <c r="N560" s="93"/>
      <c r="O560" s="93"/>
      <c r="P560" s="93"/>
      <c r="Q560" s="93"/>
      <c r="R560" s="93"/>
      <c r="S560" s="93"/>
      <c r="T560" s="93"/>
      <c r="U560" s="93"/>
      <c r="V560" s="93"/>
      <c r="W560" s="93"/>
    </row>
    <row r="561" spans="1:23" s="2" customFormat="1" ht="22.5" customHeight="1">
      <c r="A561" s="92">
        <v>11</v>
      </c>
      <c r="B561" s="93" t="s">
        <v>539</v>
      </c>
      <c r="C561" s="93" t="s">
        <v>957</v>
      </c>
      <c r="D561" s="93" t="s">
        <v>552</v>
      </c>
      <c r="E561" s="93" t="s">
        <v>958</v>
      </c>
      <c r="F561" s="92" t="s">
        <v>557</v>
      </c>
      <c r="G561" s="93"/>
      <c r="H561" s="93"/>
      <c r="I561" s="93"/>
      <c r="J561" s="93"/>
      <c r="K561" s="93"/>
      <c r="L561" s="93"/>
      <c r="M561" s="93"/>
      <c r="N561" s="93"/>
      <c r="O561" s="93"/>
      <c r="P561" s="93"/>
      <c r="Q561" s="93"/>
      <c r="R561" s="93"/>
      <c r="S561" s="93"/>
      <c r="T561" s="93"/>
      <c r="U561" s="93"/>
      <c r="V561" s="93"/>
      <c r="W561" s="93"/>
    </row>
    <row r="562" spans="1:23" s="2" customFormat="1" ht="22.5" customHeight="1">
      <c r="A562" s="92">
        <v>12</v>
      </c>
      <c r="B562" s="93" t="s">
        <v>618</v>
      </c>
      <c r="C562" s="93" t="s">
        <v>727</v>
      </c>
      <c r="D562" s="93" t="s">
        <v>552</v>
      </c>
      <c r="E562" s="93" t="s">
        <v>959</v>
      </c>
      <c r="F562" s="92" t="s">
        <v>557</v>
      </c>
      <c r="G562" s="93"/>
      <c r="H562" s="93"/>
      <c r="I562" s="93"/>
      <c r="J562" s="93"/>
      <c r="K562" s="93"/>
      <c r="L562" s="93"/>
      <c r="M562" s="93"/>
      <c r="N562" s="93"/>
      <c r="O562" s="93"/>
      <c r="P562" s="93"/>
      <c r="Q562" s="93"/>
      <c r="R562" s="93"/>
      <c r="S562" s="93"/>
      <c r="T562" s="93"/>
      <c r="U562" s="93"/>
      <c r="V562" s="93"/>
      <c r="W562" s="93" t="s">
        <v>960</v>
      </c>
    </row>
    <row r="563" spans="1:23" s="2" customFormat="1" ht="22.5" customHeight="1">
      <c r="A563" s="92">
        <v>13</v>
      </c>
      <c r="B563" s="93" t="s">
        <v>651</v>
      </c>
      <c r="C563" s="93" t="s">
        <v>961</v>
      </c>
      <c r="D563" s="93" t="s">
        <v>552</v>
      </c>
      <c r="E563" s="93" t="s">
        <v>962</v>
      </c>
      <c r="F563" s="92" t="s">
        <v>557</v>
      </c>
      <c r="G563" s="93"/>
      <c r="H563" s="93"/>
      <c r="I563" s="93"/>
      <c r="J563" s="93"/>
      <c r="K563" s="93"/>
      <c r="L563" s="93"/>
      <c r="M563" s="93"/>
      <c r="N563" s="93"/>
      <c r="O563" s="93"/>
      <c r="P563" s="93"/>
      <c r="Q563" s="93"/>
      <c r="R563" s="93"/>
      <c r="S563" s="93"/>
      <c r="T563" s="93"/>
      <c r="U563" s="93"/>
      <c r="V563" s="93"/>
      <c r="W563" s="93"/>
    </row>
    <row r="564" spans="1:23" s="2" customFormat="1" ht="22.5" customHeight="1">
      <c r="A564" s="92">
        <v>14</v>
      </c>
      <c r="B564" s="93" t="s">
        <v>554</v>
      </c>
      <c r="C564" s="93" t="s">
        <v>963</v>
      </c>
      <c r="D564" s="93" t="s">
        <v>552</v>
      </c>
      <c r="E564" s="93" t="s">
        <v>964</v>
      </c>
      <c r="F564" s="92" t="s">
        <v>557</v>
      </c>
      <c r="G564" s="93"/>
      <c r="H564" s="93"/>
      <c r="I564" s="93"/>
      <c r="J564" s="93"/>
      <c r="K564" s="93"/>
      <c r="L564" s="93"/>
      <c r="M564" s="93"/>
      <c r="N564" s="93"/>
      <c r="O564" s="93"/>
      <c r="P564" s="93"/>
      <c r="Q564" s="93"/>
      <c r="R564" s="93"/>
      <c r="S564" s="93"/>
      <c r="T564" s="93"/>
      <c r="U564" s="93"/>
      <c r="V564" s="93"/>
      <c r="W564" s="93"/>
    </row>
    <row r="565" spans="1:23" s="2" customFormat="1" ht="22.5" customHeight="1">
      <c r="A565" s="92">
        <v>15</v>
      </c>
      <c r="B565" s="93" t="s">
        <v>550</v>
      </c>
      <c r="C565" s="93" t="s">
        <v>965</v>
      </c>
      <c r="D565" s="93" t="s">
        <v>552</v>
      </c>
      <c r="E565" s="93" t="s">
        <v>966</v>
      </c>
      <c r="F565" s="92" t="s">
        <v>557</v>
      </c>
      <c r="G565" s="93"/>
      <c r="H565" s="93"/>
      <c r="I565" s="93"/>
      <c r="J565" s="93"/>
      <c r="K565" s="93"/>
      <c r="L565" s="93"/>
      <c r="M565" s="93"/>
      <c r="N565" s="93"/>
      <c r="O565" s="93"/>
      <c r="P565" s="93"/>
      <c r="Q565" s="93"/>
      <c r="R565" s="93"/>
      <c r="S565" s="93"/>
      <c r="T565" s="93"/>
      <c r="U565" s="93"/>
      <c r="V565" s="93"/>
      <c r="W565" s="93"/>
    </row>
    <row r="566" spans="1:23" s="2" customFormat="1" ht="22.5" customHeight="1">
      <c r="A566" s="92">
        <v>16</v>
      </c>
      <c r="B566" s="93" t="s">
        <v>595</v>
      </c>
      <c r="C566" s="93" t="s">
        <v>967</v>
      </c>
      <c r="D566" s="93" t="s">
        <v>552</v>
      </c>
      <c r="E566" s="93" t="s">
        <v>968</v>
      </c>
      <c r="F566" s="92" t="s">
        <v>557</v>
      </c>
      <c r="G566" s="93"/>
      <c r="H566" s="93"/>
      <c r="I566" s="93"/>
      <c r="J566" s="93"/>
      <c r="K566" s="93"/>
      <c r="L566" s="93"/>
      <c r="M566" s="93"/>
      <c r="N566" s="93"/>
      <c r="O566" s="93"/>
      <c r="P566" s="93"/>
      <c r="Q566" s="93"/>
      <c r="R566" s="93"/>
      <c r="S566" s="93"/>
      <c r="T566" s="93"/>
      <c r="U566" s="93"/>
      <c r="V566" s="93"/>
      <c r="W566" s="93"/>
    </row>
    <row r="567" spans="1:23" s="2" customFormat="1" ht="22.5" customHeight="1">
      <c r="A567" s="92">
        <v>17</v>
      </c>
      <c r="B567" s="93" t="s">
        <v>529</v>
      </c>
      <c r="C567" s="93" t="s">
        <v>969</v>
      </c>
      <c r="D567" s="93" t="s">
        <v>552</v>
      </c>
      <c r="E567" s="93" t="s">
        <v>970</v>
      </c>
      <c r="F567" s="92" t="s">
        <v>557</v>
      </c>
      <c r="G567" s="93"/>
      <c r="H567" s="93"/>
      <c r="I567" s="93"/>
      <c r="J567" s="93"/>
      <c r="K567" s="93"/>
      <c r="L567" s="93"/>
      <c r="M567" s="93"/>
      <c r="N567" s="93"/>
      <c r="O567" s="93"/>
      <c r="P567" s="93"/>
      <c r="Q567" s="93"/>
      <c r="R567" s="93"/>
      <c r="S567" s="93"/>
      <c r="T567" s="93"/>
      <c r="U567" s="93"/>
      <c r="V567" s="93"/>
      <c r="W567" s="93"/>
    </row>
    <row r="568" spans="1:23" s="2" customFormat="1" ht="22.5" customHeight="1">
      <c r="A568" s="92">
        <v>18</v>
      </c>
      <c r="B568" s="93" t="s">
        <v>971</v>
      </c>
      <c r="C568" s="93" t="s">
        <v>796</v>
      </c>
      <c r="D568" s="93" t="s">
        <v>552</v>
      </c>
      <c r="E568" s="93" t="s">
        <v>763</v>
      </c>
      <c r="F568" s="92" t="s">
        <v>557</v>
      </c>
      <c r="G568" s="93"/>
      <c r="H568" s="93"/>
      <c r="I568" s="93"/>
      <c r="J568" s="93"/>
      <c r="K568" s="93"/>
      <c r="L568" s="93"/>
      <c r="M568" s="93"/>
      <c r="N568" s="93"/>
      <c r="O568" s="93"/>
      <c r="P568" s="93"/>
      <c r="Q568" s="93"/>
      <c r="R568" s="93"/>
      <c r="S568" s="93"/>
      <c r="T568" s="93"/>
      <c r="U568" s="93"/>
      <c r="V568" s="93"/>
      <c r="W568" s="93"/>
    </row>
    <row r="569" spans="1:23" s="2" customFormat="1" ht="22.5" customHeight="1">
      <c r="A569" s="92">
        <v>19</v>
      </c>
      <c r="B569" s="93" t="s">
        <v>645</v>
      </c>
      <c r="C569" s="93" t="s">
        <v>972</v>
      </c>
      <c r="D569" s="93" t="s">
        <v>552</v>
      </c>
      <c r="E569" s="93" t="s">
        <v>973</v>
      </c>
      <c r="F569" s="92" t="s">
        <v>557</v>
      </c>
      <c r="G569" s="93"/>
      <c r="H569" s="93"/>
      <c r="I569" s="93"/>
      <c r="J569" s="93"/>
      <c r="K569" s="93"/>
      <c r="L569" s="93"/>
      <c r="M569" s="93"/>
      <c r="N569" s="93"/>
      <c r="O569" s="93"/>
      <c r="P569" s="93"/>
      <c r="Q569" s="93"/>
      <c r="R569" s="93"/>
      <c r="S569" s="93"/>
      <c r="T569" s="93"/>
      <c r="U569" s="93"/>
      <c r="V569" s="93"/>
      <c r="W569" s="93"/>
    </row>
    <row r="570" spans="1:23" s="2" customFormat="1" ht="22.5" customHeight="1">
      <c r="A570" s="92">
        <v>20</v>
      </c>
      <c r="B570" s="93" t="s">
        <v>651</v>
      </c>
      <c r="C570" s="93" t="s">
        <v>974</v>
      </c>
      <c r="D570" s="93" t="s">
        <v>539</v>
      </c>
      <c r="E570" s="93" t="s">
        <v>975</v>
      </c>
      <c r="F570" s="92" t="s">
        <v>557</v>
      </c>
      <c r="G570" s="93"/>
      <c r="H570" s="93"/>
      <c r="I570" s="93"/>
      <c r="J570" s="93"/>
      <c r="K570" s="93"/>
      <c r="L570" s="93"/>
      <c r="M570" s="93"/>
      <c r="N570" s="93"/>
      <c r="O570" s="93"/>
      <c r="P570" s="93"/>
      <c r="Q570" s="93"/>
      <c r="R570" s="93"/>
      <c r="S570" s="93"/>
      <c r="T570" s="93"/>
      <c r="U570" s="93"/>
      <c r="V570" s="93"/>
      <c r="W570" s="93"/>
    </row>
    <row r="571" spans="1:23" s="2" customFormat="1" ht="22.5" customHeight="1">
      <c r="A571" s="92">
        <v>20</v>
      </c>
      <c r="B571" s="93" t="s">
        <v>651</v>
      </c>
      <c r="C571" s="93" t="s">
        <v>976</v>
      </c>
      <c r="D571" s="93" t="s">
        <v>539</v>
      </c>
      <c r="E571" s="93" t="s">
        <v>977</v>
      </c>
      <c r="F571" s="92" t="s">
        <v>557</v>
      </c>
      <c r="G571" s="93"/>
      <c r="H571" s="93"/>
      <c r="I571" s="93"/>
      <c r="J571" s="93"/>
      <c r="K571" s="93"/>
      <c r="L571" s="93"/>
      <c r="M571" s="93"/>
      <c r="N571" s="93"/>
      <c r="O571" s="93"/>
      <c r="P571" s="93"/>
      <c r="Q571" s="93"/>
      <c r="R571" s="93"/>
      <c r="S571" s="93"/>
      <c r="T571" s="93"/>
      <c r="U571" s="93"/>
      <c r="V571" s="93"/>
      <c r="W571" s="93"/>
    </row>
    <row r="572" spans="1:23" ht="22.5" customHeight="1">
      <c r="A572" s="92">
        <v>21</v>
      </c>
      <c r="B572" s="93" t="s">
        <v>550</v>
      </c>
      <c r="C572" s="93" t="s">
        <v>978</v>
      </c>
      <c r="D572" s="93" t="s">
        <v>635</v>
      </c>
      <c r="E572" s="93" t="s">
        <v>979</v>
      </c>
      <c r="F572" s="92" t="s">
        <v>557</v>
      </c>
      <c r="G572" s="93"/>
      <c r="H572" s="93"/>
      <c r="I572" s="93"/>
      <c r="J572" s="93"/>
      <c r="K572" s="93"/>
      <c r="L572" s="93"/>
      <c r="M572" s="93"/>
      <c r="N572" s="93"/>
      <c r="O572" s="93"/>
      <c r="P572" s="93"/>
      <c r="Q572" s="93"/>
      <c r="R572" s="93"/>
      <c r="S572" s="93"/>
      <c r="T572" s="93"/>
      <c r="U572" s="93"/>
      <c r="V572" s="93"/>
      <c r="W572" s="93"/>
    </row>
    <row r="573" spans="1:23" ht="22.5" customHeight="1">
      <c r="A573" s="92">
        <v>22</v>
      </c>
      <c r="B573" s="93" t="s">
        <v>971</v>
      </c>
      <c r="C573" s="93" t="s">
        <v>980</v>
      </c>
      <c r="D573" s="93" t="s">
        <v>532</v>
      </c>
      <c r="E573" s="93" t="s">
        <v>981</v>
      </c>
      <c r="F573" s="92" t="s">
        <v>557</v>
      </c>
      <c r="G573" s="93"/>
      <c r="H573" s="93"/>
      <c r="I573" s="93"/>
      <c r="J573" s="93"/>
      <c r="K573" s="93"/>
      <c r="L573" s="93"/>
      <c r="M573" s="93"/>
      <c r="N573" s="93"/>
      <c r="O573" s="93"/>
      <c r="P573" s="93"/>
      <c r="Q573" s="93"/>
      <c r="R573" s="93"/>
      <c r="S573" s="93"/>
      <c r="T573" s="93"/>
      <c r="U573" s="93"/>
      <c r="V573" s="93"/>
      <c r="W573" s="93"/>
    </row>
    <row r="574" spans="1:23" ht="22.5" customHeight="1">
      <c r="A574" s="92">
        <v>23</v>
      </c>
      <c r="B574" s="93" t="s">
        <v>784</v>
      </c>
      <c r="C574" s="93" t="s">
        <v>982</v>
      </c>
      <c r="D574" s="93" t="s">
        <v>550</v>
      </c>
      <c r="E574" s="93" t="s">
        <v>983</v>
      </c>
      <c r="F574" s="92" t="s">
        <v>557</v>
      </c>
      <c r="G574" s="93"/>
      <c r="H574" s="93"/>
      <c r="I574" s="93"/>
      <c r="J574" s="93"/>
      <c r="K574" s="93"/>
      <c r="L574" s="93"/>
      <c r="M574" s="93"/>
      <c r="N574" s="93"/>
      <c r="O574" s="93"/>
      <c r="P574" s="93"/>
      <c r="Q574" s="93"/>
      <c r="R574" s="93"/>
      <c r="S574" s="93"/>
      <c r="T574" s="93"/>
      <c r="U574" s="93"/>
      <c r="V574" s="93"/>
      <c r="W574" s="93"/>
    </row>
    <row r="576" spans="1:23" ht="22.5" customHeight="1">
      <c r="A576" s="69"/>
    </row>
    <row r="579" spans="1:13" ht="22.5" customHeight="1" thickBot="1">
      <c r="A579" s="692" t="s">
        <v>984</v>
      </c>
      <c r="B579" s="692"/>
      <c r="C579" s="692"/>
      <c r="D579" s="692"/>
      <c r="E579" s="692"/>
    </row>
    <row r="580" spans="1:13" ht="22.5" customHeight="1">
      <c r="A580" s="94" t="s">
        <v>518</v>
      </c>
      <c r="B580" s="95" t="s">
        <v>519</v>
      </c>
      <c r="C580" s="95" t="s">
        <v>520</v>
      </c>
      <c r="D580" s="95" t="s">
        <v>521</v>
      </c>
      <c r="E580" s="95" t="s">
        <v>520</v>
      </c>
      <c r="F580" s="4"/>
    </row>
    <row r="581" spans="1:13" ht="22.5" customHeight="1">
      <c r="A581" s="4">
        <v>1</v>
      </c>
      <c r="B581" s="96" t="s">
        <v>552</v>
      </c>
      <c r="C581" s="97" t="s">
        <v>914</v>
      </c>
      <c r="D581" s="96" t="s">
        <v>651</v>
      </c>
      <c r="E581" s="1" t="s">
        <v>985</v>
      </c>
      <c r="F581" s="4" t="s">
        <v>557</v>
      </c>
    </row>
    <row r="582" spans="1:13" ht="22.5" customHeight="1">
      <c r="A582" s="4">
        <v>2</v>
      </c>
      <c r="B582" s="96" t="s">
        <v>651</v>
      </c>
      <c r="C582" s="1" t="s">
        <v>986</v>
      </c>
      <c r="D582" s="96" t="s">
        <v>784</v>
      </c>
      <c r="E582" s="63" t="s">
        <v>987</v>
      </c>
      <c r="F582" s="4" t="s">
        <v>557</v>
      </c>
    </row>
    <row r="583" spans="1:13" ht="22.5" customHeight="1">
      <c r="A583" s="4">
        <v>3</v>
      </c>
      <c r="B583" s="98" t="s">
        <v>536</v>
      </c>
      <c r="C583" s="1" t="s">
        <v>988</v>
      </c>
      <c r="D583" s="96" t="s">
        <v>532</v>
      </c>
      <c r="E583" s="63" t="s">
        <v>989</v>
      </c>
      <c r="F583" s="4" t="s">
        <v>557</v>
      </c>
    </row>
    <row r="587" spans="1:13" ht="22.5" customHeight="1" thickBot="1">
      <c r="A587" s="687" t="s">
        <v>990</v>
      </c>
      <c r="B587" s="687"/>
      <c r="C587" s="687"/>
      <c r="D587" s="687"/>
      <c r="E587" s="687"/>
      <c r="F587" s="99"/>
    </row>
    <row r="588" spans="1:13" ht="22.5" customHeight="1">
      <c r="A588" s="100" t="s">
        <v>518</v>
      </c>
      <c r="B588" s="101" t="s">
        <v>519</v>
      </c>
      <c r="C588" s="101" t="s">
        <v>520</v>
      </c>
      <c r="D588" s="101" t="s">
        <v>521</v>
      </c>
      <c r="E588" s="101" t="s">
        <v>520</v>
      </c>
      <c r="F588" s="99" t="s">
        <v>991</v>
      </c>
    </row>
    <row r="589" spans="1:13" ht="22.5" customHeight="1">
      <c r="A589" s="99">
        <v>1</v>
      </c>
      <c r="B589" s="102" t="s">
        <v>524</v>
      </c>
      <c r="C589" s="103" t="s">
        <v>992</v>
      </c>
      <c r="D589" s="102" t="s">
        <v>552</v>
      </c>
      <c r="E589" s="104" t="s">
        <v>560</v>
      </c>
      <c r="F589" s="99"/>
    </row>
    <row r="590" spans="1:13" ht="22.5" customHeight="1">
      <c r="A590" s="99">
        <v>2</v>
      </c>
      <c r="B590" s="102" t="s">
        <v>651</v>
      </c>
      <c r="C590" s="104" t="s">
        <v>892</v>
      </c>
      <c r="D590" s="102" t="s">
        <v>589</v>
      </c>
      <c r="E590" s="103" t="s">
        <v>993</v>
      </c>
      <c r="F590" s="99"/>
      <c r="G590" s="104"/>
      <c r="H590" s="104"/>
      <c r="I590" s="104"/>
      <c r="J590" s="104"/>
      <c r="K590" s="104"/>
      <c r="L590" s="104"/>
      <c r="M590" s="104"/>
    </row>
    <row r="591" spans="1:13" ht="22.5" customHeight="1">
      <c r="A591" s="99">
        <v>3</v>
      </c>
      <c r="B591" s="105" t="s">
        <v>614</v>
      </c>
      <c r="C591" s="103" t="s">
        <v>994</v>
      </c>
      <c r="D591" s="102" t="s">
        <v>546</v>
      </c>
      <c r="E591" s="104" t="s">
        <v>995</v>
      </c>
      <c r="F591" s="99"/>
      <c r="G591" s="104"/>
      <c r="H591" s="104"/>
      <c r="I591" s="104"/>
      <c r="J591" s="104"/>
      <c r="K591" s="104"/>
      <c r="L591" s="104"/>
      <c r="M591" s="104"/>
    </row>
    <row r="592" spans="1:13" ht="22.5" customHeight="1">
      <c r="A592" s="99">
        <v>4</v>
      </c>
      <c r="B592" s="102" t="s">
        <v>529</v>
      </c>
      <c r="C592" s="103" t="s">
        <v>996</v>
      </c>
      <c r="D592" s="102" t="s">
        <v>635</v>
      </c>
      <c r="E592" s="103" t="s">
        <v>997</v>
      </c>
      <c r="F592" s="99"/>
      <c r="G592" s="104"/>
      <c r="H592" s="104"/>
      <c r="I592" s="104"/>
      <c r="J592" s="104"/>
      <c r="K592" s="104"/>
      <c r="L592" s="104"/>
      <c r="M592" s="104"/>
    </row>
    <row r="593" spans="1:13" ht="22.5" customHeight="1">
      <c r="A593" s="99">
        <v>5</v>
      </c>
      <c r="B593" s="102" t="s">
        <v>532</v>
      </c>
      <c r="C593" s="103" t="s">
        <v>744</v>
      </c>
      <c r="D593" s="102" t="s">
        <v>635</v>
      </c>
      <c r="E593" s="103" t="s">
        <v>998</v>
      </c>
      <c r="F593" s="99"/>
      <c r="G593" s="104"/>
      <c r="H593" s="104"/>
      <c r="I593" s="104"/>
      <c r="J593" s="104"/>
      <c r="K593" s="104"/>
      <c r="L593" s="104"/>
      <c r="M593" s="104"/>
    </row>
    <row r="594" spans="1:13" ht="22.5" customHeight="1">
      <c r="A594" s="99">
        <v>6</v>
      </c>
      <c r="B594" s="102" t="s">
        <v>576</v>
      </c>
      <c r="C594" s="103" t="s">
        <v>999</v>
      </c>
      <c r="D594" s="102" t="s">
        <v>635</v>
      </c>
      <c r="E594" s="104" t="s">
        <v>1000</v>
      </c>
      <c r="F594" s="99"/>
      <c r="G594" s="104"/>
      <c r="H594" s="104"/>
      <c r="I594" s="104"/>
      <c r="J594" s="104"/>
      <c r="K594" s="104"/>
      <c r="L594" s="104"/>
      <c r="M594" s="104"/>
    </row>
    <row r="595" spans="1:13" ht="22.5" customHeight="1">
      <c r="A595" s="99">
        <v>7</v>
      </c>
      <c r="B595" s="102" t="s">
        <v>550</v>
      </c>
      <c r="C595" s="103" t="s">
        <v>851</v>
      </c>
      <c r="D595" s="102" t="s">
        <v>635</v>
      </c>
      <c r="E595" s="104" t="s">
        <v>1001</v>
      </c>
      <c r="F595" s="99"/>
      <c r="G595" s="104"/>
      <c r="H595" s="104"/>
      <c r="I595" s="104"/>
      <c r="J595" s="104"/>
      <c r="K595" s="104"/>
      <c r="L595" s="104"/>
      <c r="M595" s="104"/>
    </row>
    <row r="596" spans="1:13" ht="22.5" customHeight="1">
      <c r="A596" s="99">
        <v>8</v>
      </c>
      <c r="B596" s="102" t="s">
        <v>576</v>
      </c>
      <c r="C596" s="103" t="s">
        <v>1002</v>
      </c>
      <c r="D596" s="102" t="s">
        <v>546</v>
      </c>
      <c r="E596" s="103" t="s">
        <v>1003</v>
      </c>
      <c r="F596" s="99"/>
      <c r="G596" s="104"/>
      <c r="H596" s="104"/>
      <c r="I596" s="104"/>
      <c r="J596" s="104"/>
      <c r="K596" s="104"/>
      <c r="L596" s="104"/>
      <c r="M596" s="104"/>
    </row>
    <row r="597" spans="1:13" ht="22.5" customHeight="1">
      <c r="A597" s="99">
        <v>9</v>
      </c>
      <c r="B597" s="102" t="s">
        <v>595</v>
      </c>
      <c r="C597" s="103" t="s">
        <v>1004</v>
      </c>
      <c r="D597" s="102" t="s">
        <v>618</v>
      </c>
      <c r="E597" s="103" t="s">
        <v>1005</v>
      </c>
      <c r="F597" s="99"/>
      <c r="G597" s="104"/>
      <c r="H597" s="104"/>
      <c r="I597" s="104"/>
      <c r="J597" s="104"/>
      <c r="K597" s="104"/>
      <c r="L597" s="104"/>
      <c r="M597" s="104"/>
    </row>
    <row r="598" spans="1:13" ht="22.5" customHeight="1">
      <c r="A598" s="99">
        <v>10</v>
      </c>
      <c r="B598" s="102" t="s">
        <v>534</v>
      </c>
      <c r="C598" s="103" t="s">
        <v>1006</v>
      </c>
      <c r="D598" s="102" t="s">
        <v>589</v>
      </c>
      <c r="E598" s="103" t="s">
        <v>1007</v>
      </c>
      <c r="F598" s="99"/>
      <c r="G598" s="104"/>
      <c r="H598" s="104"/>
      <c r="I598" s="104"/>
      <c r="J598" s="104"/>
      <c r="K598" s="104"/>
      <c r="L598" s="104"/>
      <c r="M598" s="106"/>
    </row>
    <row r="599" spans="1:13" ht="22.5" customHeight="1">
      <c r="A599" s="99">
        <v>11</v>
      </c>
      <c r="B599" s="102" t="s">
        <v>554</v>
      </c>
      <c r="C599" s="103" t="s">
        <v>1008</v>
      </c>
      <c r="D599" s="102" t="s">
        <v>550</v>
      </c>
      <c r="E599" s="103" t="s">
        <v>1009</v>
      </c>
      <c r="F599" s="99"/>
      <c r="G599" s="104"/>
      <c r="H599" s="104"/>
      <c r="I599" s="104"/>
      <c r="J599" s="104"/>
      <c r="K599" s="104"/>
      <c r="L599" s="104"/>
      <c r="M599" s="104"/>
    </row>
    <row r="600" spans="1:13" ht="22.5" customHeight="1">
      <c r="A600" s="99">
        <v>12</v>
      </c>
      <c r="B600" s="102" t="s">
        <v>618</v>
      </c>
      <c r="C600" s="103" t="s">
        <v>1010</v>
      </c>
      <c r="D600" s="102" t="s">
        <v>1011</v>
      </c>
      <c r="E600" s="103" t="s">
        <v>1012</v>
      </c>
      <c r="F600" s="99"/>
      <c r="G600" s="104"/>
      <c r="H600" s="104"/>
      <c r="I600" s="104"/>
      <c r="J600" s="104"/>
      <c r="K600" s="104"/>
      <c r="L600" s="104"/>
      <c r="M600" s="104"/>
    </row>
    <row r="601" spans="1:13" ht="22.5" customHeight="1">
      <c r="A601" s="99">
        <v>13</v>
      </c>
      <c r="B601" s="102" t="s">
        <v>635</v>
      </c>
      <c r="C601" s="103" t="s">
        <v>1013</v>
      </c>
      <c r="D601" s="102" t="s">
        <v>589</v>
      </c>
      <c r="E601" s="103" t="s">
        <v>1014</v>
      </c>
      <c r="F601" s="99"/>
      <c r="G601" s="104"/>
      <c r="H601" s="104"/>
      <c r="I601" s="104"/>
      <c r="J601" s="104"/>
      <c r="K601" s="104"/>
      <c r="L601" s="104"/>
      <c r="M601" s="104"/>
    </row>
    <row r="602" spans="1:13" ht="22.5" customHeight="1">
      <c r="A602" s="99">
        <v>14</v>
      </c>
      <c r="B602" s="102" t="s">
        <v>534</v>
      </c>
      <c r="C602" s="103" t="s">
        <v>1015</v>
      </c>
      <c r="D602" s="102" t="s">
        <v>524</v>
      </c>
      <c r="E602" s="103" t="s">
        <v>870</v>
      </c>
      <c r="F602" s="99"/>
      <c r="G602" s="104"/>
      <c r="H602" s="104"/>
      <c r="I602" s="104"/>
      <c r="J602" s="104"/>
      <c r="K602" s="104"/>
      <c r="L602" s="104"/>
      <c r="M602" s="104"/>
    </row>
    <row r="603" spans="1:13" ht="22.5" customHeight="1">
      <c r="A603" s="99">
        <v>15</v>
      </c>
      <c r="B603" s="102" t="s">
        <v>526</v>
      </c>
      <c r="C603" s="103" t="s">
        <v>1016</v>
      </c>
      <c r="D603" s="102" t="s">
        <v>595</v>
      </c>
      <c r="E603" s="103" t="s">
        <v>1017</v>
      </c>
      <c r="F603" s="104"/>
      <c r="G603" s="104"/>
      <c r="H603" s="104"/>
      <c r="I603" s="104"/>
      <c r="J603" s="104"/>
      <c r="K603" s="104"/>
      <c r="L603" s="104"/>
      <c r="M603" s="104"/>
    </row>
    <row r="604" spans="1:13" ht="22.5" customHeight="1">
      <c r="A604" s="99">
        <v>16</v>
      </c>
      <c r="B604" s="102" t="s">
        <v>550</v>
      </c>
      <c r="C604" s="103" t="s">
        <v>1018</v>
      </c>
      <c r="D604" s="102" t="s">
        <v>546</v>
      </c>
      <c r="E604" s="103" t="s">
        <v>1019</v>
      </c>
      <c r="F604" s="99"/>
      <c r="G604" s="104"/>
      <c r="H604" s="104"/>
      <c r="I604" s="104"/>
      <c r="J604" s="104"/>
      <c r="K604" s="104"/>
      <c r="L604" s="104"/>
      <c r="M604" s="104"/>
    </row>
    <row r="605" spans="1:13" ht="22.5" customHeight="1">
      <c r="A605" s="99">
        <v>17</v>
      </c>
      <c r="B605" s="102" t="s">
        <v>529</v>
      </c>
      <c r="C605" s="103" t="s">
        <v>1020</v>
      </c>
      <c r="D605" s="102" t="s">
        <v>618</v>
      </c>
      <c r="E605" s="103" t="s">
        <v>703</v>
      </c>
      <c r="F605" s="99"/>
      <c r="G605" s="104"/>
      <c r="H605" s="104"/>
      <c r="I605" s="104"/>
      <c r="J605" s="104"/>
      <c r="K605" s="104"/>
      <c r="L605" s="104"/>
      <c r="M605" s="104"/>
    </row>
    <row r="606" spans="1:13" ht="22.5" customHeight="1">
      <c r="A606" s="99">
        <v>18</v>
      </c>
      <c r="B606" s="102" t="s">
        <v>532</v>
      </c>
      <c r="C606" s="103" t="s">
        <v>1021</v>
      </c>
      <c r="D606" s="102" t="s">
        <v>534</v>
      </c>
      <c r="E606" s="103" t="s">
        <v>1022</v>
      </c>
      <c r="F606" s="99"/>
    </row>
    <row r="607" spans="1:13" ht="22.5" customHeight="1">
      <c r="A607" s="99">
        <v>19</v>
      </c>
      <c r="B607" s="102" t="s">
        <v>552</v>
      </c>
      <c r="C607" s="103" t="s">
        <v>1023</v>
      </c>
      <c r="D607" s="102" t="s">
        <v>526</v>
      </c>
      <c r="E607" s="103" t="s">
        <v>1024</v>
      </c>
      <c r="F607" s="99"/>
    </row>
    <row r="608" spans="1:13" ht="22.5" customHeight="1">
      <c r="A608" s="99">
        <v>20</v>
      </c>
      <c r="B608" s="102" t="s">
        <v>554</v>
      </c>
      <c r="C608" s="103" t="s">
        <v>1025</v>
      </c>
      <c r="D608" s="102" t="s">
        <v>526</v>
      </c>
      <c r="E608" s="103" t="s">
        <v>1026</v>
      </c>
      <c r="F608" s="99"/>
    </row>
    <row r="609" spans="1:6" ht="22.5" customHeight="1">
      <c r="A609" s="99">
        <v>21</v>
      </c>
      <c r="B609" s="102" t="s">
        <v>536</v>
      </c>
      <c r="C609" s="103" t="s">
        <v>1027</v>
      </c>
      <c r="D609" s="102" t="s">
        <v>529</v>
      </c>
      <c r="E609" s="103" t="s">
        <v>1028</v>
      </c>
      <c r="F609" s="99"/>
    </row>
    <row r="610" spans="1:6" ht="22.5" customHeight="1">
      <c r="A610" s="99">
        <v>22</v>
      </c>
      <c r="B610" s="102" t="s">
        <v>532</v>
      </c>
      <c r="C610" s="103" t="s">
        <v>1029</v>
      </c>
      <c r="D610" s="102" t="s">
        <v>589</v>
      </c>
      <c r="E610" s="103" t="s">
        <v>1030</v>
      </c>
      <c r="F610" s="99"/>
    </row>
    <row r="611" spans="1:6" ht="22.5" customHeight="1">
      <c r="A611" s="99">
        <v>23</v>
      </c>
      <c r="B611" s="102" t="s">
        <v>554</v>
      </c>
      <c r="C611" s="103" t="s">
        <v>1031</v>
      </c>
      <c r="D611" s="102" t="s">
        <v>550</v>
      </c>
      <c r="E611" s="103" t="s">
        <v>1032</v>
      </c>
      <c r="F611" s="99"/>
    </row>
    <row r="612" spans="1:6" ht="22.5" customHeight="1">
      <c r="A612" s="99">
        <v>24</v>
      </c>
      <c r="B612" s="102" t="s">
        <v>539</v>
      </c>
      <c r="C612" s="103" t="s">
        <v>1033</v>
      </c>
      <c r="D612" s="102" t="s">
        <v>524</v>
      </c>
      <c r="E612" s="103" t="s">
        <v>1034</v>
      </c>
      <c r="F612" s="99"/>
    </row>
    <row r="613" spans="1:6" ht="22.5" customHeight="1">
      <c r="A613" s="99">
        <v>25</v>
      </c>
      <c r="B613" s="102" t="s">
        <v>1035</v>
      </c>
      <c r="C613" s="103" t="s">
        <v>1036</v>
      </c>
      <c r="D613" s="102" t="s">
        <v>550</v>
      </c>
      <c r="E613" s="103" t="s">
        <v>874</v>
      </c>
      <c r="F613" s="99"/>
    </row>
    <row r="614" spans="1:6" ht="22.5" customHeight="1">
      <c r="A614" s="99">
        <v>26</v>
      </c>
      <c r="B614" s="102" t="s">
        <v>529</v>
      </c>
      <c r="C614" s="104" t="s">
        <v>1037</v>
      </c>
      <c r="D614" s="102" t="s">
        <v>651</v>
      </c>
      <c r="E614" s="104" t="s">
        <v>1038</v>
      </c>
      <c r="F614" s="99"/>
    </row>
    <row r="615" spans="1:6" ht="22.5" customHeight="1">
      <c r="A615" s="99">
        <v>27</v>
      </c>
      <c r="B615" s="102" t="s">
        <v>526</v>
      </c>
      <c r="C615" s="104" t="s">
        <v>1039</v>
      </c>
      <c r="D615" s="102" t="s">
        <v>550</v>
      </c>
      <c r="E615" s="104" t="s">
        <v>1040</v>
      </c>
      <c r="F615" s="99"/>
    </row>
    <row r="616" spans="1:6" ht="22.5" customHeight="1">
      <c r="A616" s="99">
        <v>28</v>
      </c>
      <c r="B616" s="102" t="s">
        <v>554</v>
      </c>
      <c r="C616" s="104" t="s">
        <v>1041</v>
      </c>
      <c r="D616" s="102" t="s">
        <v>618</v>
      </c>
      <c r="E616" s="104" t="s">
        <v>1042</v>
      </c>
      <c r="F616" s="99"/>
    </row>
    <row r="617" spans="1:6" ht="22.5" customHeight="1">
      <c r="A617" s="99">
        <v>29</v>
      </c>
      <c r="B617" s="102" t="s">
        <v>554</v>
      </c>
      <c r="C617" s="104" t="s">
        <v>1043</v>
      </c>
      <c r="D617" s="102" t="s">
        <v>651</v>
      </c>
      <c r="E617" s="104" t="s">
        <v>1044</v>
      </c>
      <c r="F617" s="99"/>
    </row>
    <row r="618" spans="1:6" ht="22.5" customHeight="1">
      <c r="A618" s="99">
        <v>30</v>
      </c>
      <c r="B618" s="102" t="s">
        <v>554</v>
      </c>
      <c r="C618" s="104" t="s">
        <v>1045</v>
      </c>
      <c r="D618" s="102" t="s">
        <v>576</v>
      </c>
      <c r="E618" s="104" t="s">
        <v>1046</v>
      </c>
      <c r="F618" s="99"/>
    </row>
    <row r="619" spans="1:6" ht="22.5" customHeight="1">
      <c r="A619" s="99">
        <v>31</v>
      </c>
      <c r="B619" s="102" t="s">
        <v>620</v>
      </c>
      <c r="C619" s="104" t="s">
        <v>1047</v>
      </c>
      <c r="D619" s="102" t="s">
        <v>524</v>
      </c>
      <c r="E619" s="104" t="s">
        <v>1048</v>
      </c>
      <c r="F619" s="99"/>
    </row>
    <row r="620" spans="1:6" ht="22.5" customHeight="1">
      <c r="A620" s="4">
        <v>32</v>
      </c>
      <c r="B620" s="96" t="s">
        <v>550</v>
      </c>
      <c r="C620" s="1" t="s">
        <v>1049</v>
      </c>
      <c r="D620" s="96" t="s">
        <v>526</v>
      </c>
      <c r="E620" s="1" t="s">
        <v>1050</v>
      </c>
    </row>
    <row r="621" spans="1:6" ht="22.5" customHeight="1">
      <c r="A621" s="4">
        <v>33</v>
      </c>
      <c r="B621" s="96" t="s">
        <v>552</v>
      </c>
      <c r="C621" s="1" t="s">
        <v>1051</v>
      </c>
      <c r="D621" s="96" t="s">
        <v>550</v>
      </c>
      <c r="E621" s="1" t="s">
        <v>1052</v>
      </c>
    </row>
    <row r="622" spans="1:6" ht="22.5" customHeight="1">
      <c r="A622" s="4">
        <v>34</v>
      </c>
      <c r="B622" s="96" t="s">
        <v>552</v>
      </c>
      <c r="C622" s="1" t="s">
        <v>1053</v>
      </c>
      <c r="D622" s="96" t="s">
        <v>635</v>
      </c>
      <c r="E622" s="1" t="s">
        <v>1054</v>
      </c>
    </row>
    <row r="623" spans="1:6" ht="22.5" customHeight="1">
      <c r="A623" s="4">
        <v>35</v>
      </c>
      <c r="B623" s="96" t="s">
        <v>532</v>
      </c>
      <c r="C623" s="1" t="s">
        <v>1018</v>
      </c>
      <c r="D623" s="96" t="s">
        <v>550</v>
      </c>
      <c r="E623" s="1" t="s">
        <v>1055</v>
      </c>
    </row>
    <row r="624" spans="1:6" ht="22.5" customHeight="1">
      <c r="A624" s="4">
        <v>36</v>
      </c>
      <c r="B624" s="96" t="s">
        <v>552</v>
      </c>
      <c r="C624" s="1" t="s">
        <v>1056</v>
      </c>
      <c r="D624" s="96" t="s">
        <v>554</v>
      </c>
      <c r="E624" s="1" t="s">
        <v>1057</v>
      </c>
    </row>
    <row r="625" spans="1:6" ht="22.5" customHeight="1">
      <c r="A625" s="4">
        <v>37</v>
      </c>
      <c r="B625" s="96" t="s">
        <v>618</v>
      </c>
      <c r="C625" s="1" t="s">
        <v>1058</v>
      </c>
      <c r="D625" s="96" t="s">
        <v>524</v>
      </c>
      <c r="E625" s="1" t="s">
        <v>1059</v>
      </c>
    </row>
    <row r="626" spans="1:6" ht="22.5" customHeight="1">
      <c r="A626" s="4">
        <v>38</v>
      </c>
      <c r="B626" s="96" t="s">
        <v>614</v>
      </c>
      <c r="C626" s="1" t="s">
        <v>1060</v>
      </c>
      <c r="D626" s="96" t="s">
        <v>635</v>
      </c>
      <c r="E626" s="1" t="s">
        <v>1061</v>
      </c>
    </row>
    <row r="627" spans="1:6" ht="22.5" customHeight="1">
      <c r="A627" s="4">
        <v>39</v>
      </c>
      <c r="B627" s="96" t="s">
        <v>614</v>
      </c>
      <c r="C627" s="1" t="s">
        <v>1062</v>
      </c>
      <c r="D627" s="96" t="s">
        <v>550</v>
      </c>
      <c r="E627" s="1" t="s">
        <v>1063</v>
      </c>
    </row>
    <row r="628" spans="1:6" ht="22.5" customHeight="1">
      <c r="A628" s="4">
        <v>40</v>
      </c>
      <c r="B628" s="96" t="s">
        <v>546</v>
      </c>
      <c r="C628" s="1" t="s">
        <v>1064</v>
      </c>
      <c r="D628" s="96" t="s">
        <v>539</v>
      </c>
      <c r="E628" s="1" t="s">
        <v>1065</v>
      </c>
    </row>
    <row r="629" spans="1:6" ht="22.5" customHeight="1">
      <c r="A629" s="4">
        <v>41</v>
      </c>
      <c r="B629" s="96" t="s">
        <v>554</v>
      </c>
      <c r="C629" s="1" t="s">
        <v>1066</v>
      </c>
      <c r="D629" s="96" t="s">
        <v>550</v>
      </c>
      <c r="E629" s="1" t="s">
        <v>1067</v>
      </c>
    </row>
    <row r="630" spans="1:6" ht="22.5" customHeight="1">
      <c r="A630" s="4">
        <v>42</v>
      </c>
      <c r="B630" s="96" t="s">
        <v>532</v>
      </c>
      <c r="C630" s="1" t="s">
        <v>1068</v>
      </c>
      <c r="D630" s="96" t="s">
        <v>635</v>
      </c>
      <c r="E630" s="1" t="s">
        <v>1069</v>
      </c>
    </row>
    <row r="634" spans="1:6" ht="22.5" customHeight="1" thickBot="1">
      <c r="A634" s="400" t="s">
        <v>1070</v>
      </c>
      <c r="B634" s="107"/>
      <c r="C634" s="107"/>
      <c r="D634" s="107"/>
      <c r="E634" s="107"/>
      <c r="F634" s="4"/>
    </row>
    <row r="635" spans="1:6" ht="22.5" customHeight="1">
      <c r="A635" s="94" t="s">
        <v>518</v>
      </c>
      <c r="B635" s="95" t="s">
        <v>519</v>
      </c>
      <c r="C635" s="95" t="s">
        <v>520</v>
      </c>
      <c r="D635" s="95" t="s">
        <v>521</v>
      </c>
      <c r="E635" s="95" t="s">
        <v>520</v>
      </c>
      <c r="F635" s="4" t="s">
        <v>991</v>
      </c>
    </row>
    <row r="636" spans="1:6" ht="22.5" customHeight="1">
      <c r="A636" s="4">
        <v>1</v>
      </c>
      <c r="B636" s="96" t="s">
        <v>651</v>
      </c>
      <c r="C636" s="63" t="s">
        <v>1071</v>
      </c>
      <c r="D636" s="96" t="s">
        <v>532</v>
      </c>
      <c r="E636" s="63" t="s">
        <v>1072</v>
      </c>
      <c r="F636" s="4" t="s">
        <v>1073</v>
      </c>
    </row>
    <row r="637" spans="1:6" ht="22.5" customHeight="1">
      <c r="A637" s="4">
        <v>2</v>
      </c>
      <c r="B637" s="96" t="s">
        <v>618</v>
      </c>
      <c r="C637" s="63" t="s">
        <v>1074</v>
      </c>
      <c r="D637" s="96" t="s">
        <v>532</v>
      </c>
      <c r="E637" s="63" t="s">
        <v>1075</v>
      </c>
      <c r="F637" s="4" t="s">
        <v>1073</v>
      </c>
    </row>
    <row r="638" spans="1:6" ht="22.5" customHeight="1">
      <c r="A638" s="4">
        <v>3</v>
      </c>
      <c r="B638" s="98" t="s">
        <v>618</v>
      </c>
      <c r="C638" s="63" t="s">
        <v>1076</v>
      </c>
      <c r="D638" s="96" t="s">
        <v>552</v>
      </c>
      <c r="E638" s="1" t="s">
        <v>1077</v>
      </c>
      <c r="F638" s="4" t="s">
        <v>1073</v>
      </c>
    </row>
    <row r="639" spans="1:6" ht="22.5" customHeight="1">
      <c r="A639" s="4">
        <v>4</v>
      </c>
      <c r="B639" s="96" t="s">
        <v>552</v>
      </c>
      <c r="C639" s="63" t="s">
        <v>1078</v>
      </c>
      <c r="D639" s="96" t="s">
        <v>576</v>
      </c>
      <c r="E639" s="63" t="s">
        <v>1079</v>
      </c>
      <c r="F639" s="4" t="s">
        <v>1073</v>
      </c>
    </row>
    <row r="640" spans="1:6" ht="22.5" customHeight="1">
      <c r="A640" s="4">
        <v>5</v>
      </c>
      <c r="B640" s="96" t="s">
        <v>552</v>
      </c>
      <c r="C640" s="63" t="s">
        <v>727</v>
      </c>
      <c r="D640" s="96" t="s">
        <v>529</v>
      </c>
      <c r="E640" s="1" t="s">
        <v>1080</v>
      </c>
      <c r="F640" s="4" t="s">
        <v>1073</v>
      </c>
    </row>
    <row r="641" spans="1:6" ht="22.5" customHeight="1">
      <c r="A641" s="4">
        <v>6</v>
      </c>
      <c r="B641" s="96" t="s">
        <v>554</v>
      </c>
      <c r="C641" s="63" t="s">
        <v>1081</v>
      </c>
      <c r="D641" s="96" t="s">
        <v>550</v>
      </c>
      <c r="E641" s="1" t="s">
        <v>1082</v>
      </c>
      <c r="F641" s="4" t="s">
        <v>1073</v>
      </c>
    </row>
    <row r="642" spans="1:6" ht="22.5" customHeight="1">
      <c r="A642" s="4">
        <v>7</v>
      </c>
      <c r="B642" s="96" t="s">
        <v>552</v>
      </c>
      <c r="C642" s="63" t="s">
        <v>957</v>
      </c>
      <c r="D642" s="96" t="s">
        <v>550</v>
      </c>
      <c r="E642" s="1" t="s">
        <v>1083</v>
      </c>
      <c r="F642" s="4" t="s">
        <v>1073</v>
      </c>
    </row>
    <row r="643" spans="1:6" ht="22.5" customHeight="1">
      <c r="A643" s="4">
        <v>8</v>
      </c>
      <c r="B643" s="96" t="s">
        <v>635</v>
      </c>
      <c r="C643" s="63" t="s">
        <v>1084</v>
      </c>
      <c r="D643" s="96" t="s">
        <v>526</v>
      </c>
      <c r="E643" s="63" t="s">
        <v>581</v>
      </c>
      <c r="F643" s="4" t="s">
        <v>1073</v>
      </c>
    </row>
    <row r="644" spans="1:6" ht="22.5" customHeight="1">
      <c r="A644" s="4">
        <v>9</v>
      </c>
      <c r="B644" s="96" t="s">
        <v>635</v>
      </c>
      <c r="C644" s="63" t="s">
        <v>1085</v>
      </c>
      <c r="D644" s="96" t="s">
        <v>651</v>
      </c>
      <c r="E644" s="63" t="s">
        <v>1086</v>
      </c>
      <c r="F644" s="4" t="s">
        <v>1073</v>
      </c>
    </row>
    <row r="645" spans="1:6" ht="22.5" customHeight="1">
      <c r="A645" s="4">
        <v>10</v>
      </c>
      <c r="B645" s="96" t="s">
        <v>554</v>
      </c>
      <c r="C645" s="63" t="s">
        <v>569</v>
      </c>
      <c r="D645" s="96" t="s">
        <v>589</v>
      </c>
      <c r="E645" s="63" t="s">
        <v>1087</v>
      </c>
      <c r="F645" s="4" t="s">
        <v>1073</v>
      </c>
    </row>
    <row r="646" spans="1:6" ht="22.5" customHeight="1">
      <c r="A646" s="4">
        <v>11</v>
      </c>
      <c r="B646" s="96" t="s">
        <v>552</v>
      </c>
      <c r="C646" s="63" t="s">
        <v>1088</v>
      </c>
      <c r="D646" s="96" t="s">
        <v>1035</v>
      </c>
      <c r="E646" s="63" t="s">
        <v>1089</v>
      </c>
      <c r="F646" s="4" t="s">
        <v>1073</v>
      </c>
    </row>
    <row r="647" spans="1:6" ht="22.5" customHeight="1">
      <c r="A647" s="99">
        <v>12</v>
      </c>
      <c r="B647" s="102" t="s">
        <v>552</v>
      </c>
      <c r="C647" s="103" t="s">
        <v>1090</v>
      </c>
      <c r="D647" s="102" t="s">
        <v>554</v>
      </c>
      <c r="E647" s="103" t="s">
        <v>1091</v>
      </c>
      <c r="F647" s="99" t="s">
        <v>1073</v>
      </c>
    </row>
    <row r="648" spans="1:6" ht="22.5" customHeight="1">
      <c r="A648" s="99">
        <v>13</v>
      </c>
      <c r="B648" s="102" t="s">
        <v>552</v>
      </c>
      <c r="C648" s="103" t="s">
        <v>1092</v>
      </c>
      <c r="D648" s="102" t="s">
        <v>576</v>
      </c>
      <c r="E648" s="103" t="s">
        <v>1093</v>
      </c>
      <c r="F648" s="99" t="s">
        <v>1073</v>
      </c>
    </row>
    <row r="649" spans="1:6" ht="22.5" customHeight="1">
      <c r="A649" s="99">
        <v>14</v>
      </c>
      <c r="B649" s="102" t="s">
        <v>554</v>
      </c>
      <c r="C649" s="104" t="s">
        <v>1094</v>
      </c>
      <c r="D649" s="102" t="s">
        <v>576</v>
      </c>
      <c r="E649" s="104" t="s">
        <v>1095</v>
      </c>
      <c r="F649" s="99" t="s">
        <v>1073</v>
      </c>
    </row>
    <row r="650" spans="1:6" ht="22.5" customHeight="1">
      <c r="A650" s="99">
        <v>15</v>
      </c>
      <c r="B650" s="102" t="s">
        <v>554</v>
      </c>
      <c r="C650" s="104" t="s">
        <v>639</v>
      </c>
      <c r="D650" s="102" t="s">
        <v>529</v>
      </c>
      <c r="E650" s="104" t="s">
        <v>696</v>
      </c>
      <c r="F650" s="108" t="s">
        <v>1073</v>
      </c>
    </row>
    <row r="651" spans="1:6" ht="22.5" customHeight="1">
      <c r="A651" s="108">
        <v>16</v>
      </c>
      <c r="B651" s="102" t="s">
        <v>582</v>
      </c>
      <c r="C651" s="104" t="s">
        <v>1096</v>
      </c>
      <c r="D651" s="102" t="s">
        <v>576</v>
      </c>
      <c r="E651" s="104" t="s">
        <v>1097</v>
      </c>
      <c r="F651" s="99" t="s">
        <v>1073</v>
      </c>
    </row>
    <row r="652" spans="1:6" ht="22.5" customHeight="1">
      <c r="A652" s="99">
        <v>17</v>
      </c>
      <c r="B652" s="102" t="s">
        <v>552</v>
      </c>
      <c r="C652" s="104" t="s">
        <v>1098</v>
      </c>
      <c r="D652" s="102" t="s">
        <v>550</v>
      </c>
      <c r="E652" s="104" t="s">
        <v>1099</v>
      </c>
      <c r="F652" s="99" t="s">
        <v>1073</v>
      </c>
    </row>
    <row r="653" spans="1:6" ht="22.5" customHeight="1">
      <c r="A653" s="99">
        <v>18</v>
      </c>
      <c r="B653" s="102" t="s">
        <v>529</v>
      </c>
      <c r="C653" s="104" t="s">
        <v>1100</v>
      </c>
      <c r="D653" s="102" t="s">
        <v>550</v>
      </c>
      <c r="E653" s="104" t="s">
        <v>1101</v>
      </c>
      <c r="F653" s="99" t="s">
        <v>1073</v>
      </c>
    </row>
    <row r="654" spans="1:6" ht="22.5" customHeight="1">
      <c r="A654" s="99">
        <v>19</v>
      </c>
      <c r="B654" s="102" t="s">
        <v>552</v>
      </c>
      <c r="C654" s="104" t="s">
        <v>1102</v>
      </c>
      <c r="D654" s="102" t="s">
        <v>536</v>
      </c>
      <c r="E654" s="104" t="s">
        <v>1103</v>
      </c>
      <c r="F654" s="99" t="s">
        <v>1073</v>
      </c>
    </row>
    <row r="655" spans="1:6" ht="22.5" customHeight="1">
      <c r="A655" s="99">
        <v>20</v>
      </c>
      <c r="B655" s="102" t="s">
        <v>576</v>
      </c>
      <c r="C655" s="104" t="s">
        <v>1104</v>
      </c>
      <c r="D655" s="102" t="s">
        <v>550</v>
      </c>
      <c r="E655" s="104" t="s">
        <v>1105</v>
      </c>
      <c r="F655" s="99" t="s">
        <v>1073</v>
      </c>
    </row>
    <row r="659" spans="1:6" ht="22.5" customHeight="1">
      <c r="A659" s="53" t="s">
        <v>1106</v>
      </c>
    </row>
    <row r="660" spans="1:6" ht="22.5" customHeight="1">
      <c r="A660" s="4" t="s">
        <v>518</v>
      </c>
      <c r="B660" s="1" t="s">
        <v>519</v>
      </c>
      <c r="C660" s="1" t="s">
        <v>520</v>
      </c>
      <c r="D660" s="1" t="s">
        <v>521</v>
      </c>
      <c r="E660" s="1" t="s">
        <v>520</v>
      </c>
    </row>
    <row r="661" spans="1:6" ht="22.5" customHeight="1">
      <c r="A661" s="4">
        <v>1</v>
      </c>
      <c r="B661" s="1" t="s">
        <v>532</v>
      </c>
      <c r="C661" s="1" t="s">
        <v>1107</v>
      </c>
      <c r="D661" s="1" t="s">
        <v>618</v>
      </c>
      <c r="E661" s="1" t="s">
        <v>1108</v>
      </c>
      <c r="F661" s="1" t="s">
        <v>1073</v>
      </c>
    </row>
    <row r="662" spans="1:6" ht="22.5" customHeight="1">
      <c r="A662" s="4">
        <v>2</v>
      </c>
      <c r="B662" s="1" t="s">
        <v>554</v>
      </c>
      <c r="C662" s="1" t="s">
        <v>1109</v>
      </c>
      <c r="D662" s="1" t="s">
        <v>529</v>
      </c>
      <c r="E662" s="1" t="s">
        <v>1110</v>
      </c>
      <c r="F662" s="1" t="s">
        <v>1073</v>
      </c>
    </row>
    <row r="663" spans="1:6" ht="22.5" customHeight="1">
      <c r="A663" s="4">
        <v>3</v>
      </c>
      <c r="B663" s="1" t="s">
        <v>554</v>
      </c>
      <c r="C663" s="1" t="s">
        <v>696</v>
      </c>
      <c r="D663" s="1" t="s">
        <v>589</v>
      </c>
      <c r="E663" s="1" t="s">
        <v>1111</v>
      </c>
      <c r="F663" s="1" t="s">
        <v>1073</v>
      </c>
    </row>
    <row r="664" spans="1:6" ht="22.5" customHeight="1">
      <c r="A664" s="4">
        <v>4</v>
      </c>
      <c r="B664" s="1" t="s">
        <v>552</v>
      </c>
      <c r="C664" s="1" t="s">
        <v>1112</v>
      </c>
      <c r="D664" s="1" t="s">
        <v>589</v>
      </c>
      <c r="E664" s="1" t="s">
        <v>1113</v>
      </c>
      <c r="F664" s="1" t="s">
        <v>1073</v>
      </c>
    </row>
    <row r="665" spans="1:6" ht="22.5" customHeight="1">
      <c r="C665" s="1" t="s">
        <v>1114</v>
      </c>
      <c r="E665" s="1" t="s">
        <v>1115</v>
      </c>
    </row>
    <row r="666" spans="1:6" ht="22.5" customHeight="1">
      <c r="A666" s="4">
        <v>5</v>
      </c>
      <c r="B666" s="1" t="s">
        <v>576</v>
      </c>
      <c r="C666" s="1" t="s">
        <v>1116</v>
      </c>
      <c r="D666" s="1" t="s">
        <v>526</v>
      </c>
      <c r="E666" s="1" t="s">
        <v>1117</v>
      </c>
      <c r="F666" s="1" t="s">
        <v>1073</v>
      </c>
    </row>
    <row r="670" spans="1:6" ht="22.5" customHeight="1" thickBot="1">
      <c r="A670" s="400" t="s">
        <v>1118</v>
      </c>
      <c r="B670" s="107"/>
      <c r="C670" s="107"/>
      <c r="D670" s="107"/>
      <c r="E670" s="107"/>
      <c r="F670" s="4"/>
    </row>
    <row r="671" spans="1:6" ht="22.5" customHeight="1">
      <c r="A671" s="94" t="s">
        <v>518</v>
      </c>
      <c r="B671" s="95" t="s">
        <v>519</v>
      </c>
      <c r="C671" s="95" t="s">
        <v>520</v>
      </c>
      <c r="D671" s="95" t="s">
        <v>521</v>
      </c>
      <c r="E671" s="95" t="s">
        <v>520</v>
      </c>
      <c r="F671" s="4" t="s">
        <v>991</v>
      </c>
    </row>
    <row r="672" spans="1:6" ht="22.5" customHeight="1">
      <c r="A672" s="4">
        <v>1</v>
      </c>
      <c r="B672" s="96" t="s">
        <v>524</v>
      </c>
      <c r="C672" s="63" t="s">
        <v>1119</v>
      </c>
      <c r="D672" s="96" t="s">
        <v>576</v>
      </c>
      <c r="E672" s="1" t="s">
        <v>1120</v>
      </c>
      <c r="F672" s="4"/>
    </row>
    <row r="673" spans="1:6" ht="22.5" customHeight="1">
      <c r="A673" s="4">
        <v>2</v>
      </c>
      <c r="B673" s="96" t="s">
        <v>614</v>
      </c>
      <c r="C673" s="1" t="s">
        <v>1121</v>
      </c>
      <c r="D673" s="96" t="s">
        <v>526</v>
      </c>
      <c r="E673" s="63" t="s">
        <v>1122</v>
      </c>
      <c r="F673" s="4"/>
    </row>
    <row r="674" spans="1:6" ht="22.5" customHeight="1">
      <c r="A674" s="4">
        <v>3</v>
      </c>
      <c r="B674" s="98" t="s">
        <v>620</v>
      </c>
      <c r="C674" s="63" t="s">
        <v>1123</v>
      </c>
      <c r="D674" s="96" t="s">
        <v>576</v>
      </c>
      <c r="E674" s="1" t="s">
        <v>1124</v>
      </c>
      <c r="F674" s="4"/>
    </row>
    <row r="675" spans="1:6" ht="22.5" customHeight="1">
      <c r="A675" s="4">
        <v>4</v>
      </c>
      <c r="B675" s="96" t="s">
        <v>784</v>
      </c>
      <c r="C675" s="63" t="s">
        <v>1125</v>
      </c>
      <c r="D675" s="96" t="s">
        <v>524</v>
      </c>
      <c r="E675" s="63" t="s">
        <v>1126</v>
      </c>
      <c r="F675" s="4"/>
    </row>
    <row r="676" spans="1:6" ht="22.5" customHeight="1">
      <c r="A676" s="4">
        <v>5</v>
      </c>
      <c r="B676" s="96" t="s">
        <v>576</v>
      </c>
      <c r="C676" s="63" t="s">
        <v>646</v>
      </c>
      <c r="D676" s="96" t="s">
        <v>1127</v>
      </c>
      <c r="E676" s="63" t="s">
        <v>1128</v>
      </c>
      <c r="F676" s="4"/>
    </row>
    <row r="677" spans="1:6" ht="22.5" customHeight="1">
      <c r="A677" s="4">
        <v>6</v>
      </c>
      <c r="B677" s="96" t="s">
        <v>550</v>
      </c>
      <c r="C677" s="63" t="s">
        <v>982</v>
      </c>
      <c r="D677" s="96" t="s">
        <v>576</v>
      </c>
      <c r="E677" s="1" t="s">
        <v>1129</v>
      </c>
      <c r="F677" s="4"/>
    </row>
    <row r="678" spans="1:6" ht="22.5" customHeight="1">
      <c r="A678" s="4">
        <v>7</v>
      </c>
      <c r="B678" s="96" t="s">
        <v>595</v>
      </c>
      <c r="C678" s="63" t="s">
        <v>1130</v>
      </c>
      <c r="D678" s="96" t="s">
        <v>550</v>
      </c>
      <c r="E678" s="1" t="s">
        <v>1131</v>
      </c>
      <c r="F678" s="4"/>
    </row>
    <row r="679" spans="1:6" ht="22.5" customHeight="1">
      <c r="A679" s="4">
        <v>8</v>
      </c>
      <c r="B679" s="96" t="s">
        <v>546</v>
      </c>
      <c r="C679" s="63" t="s">
        <v>1132</v>
      </c>
      <c r="D679" s="96" t="s">
        <v>524</v>
      </c>
      <c r="E679" s="63" t="s">
        <v>1133</v>
      </c>
      <c r="F679" s="4"/>
    </row>
    <row r="680" spans="1:6" ht="22.5" customHeight="1">
      <c r="A680" s="4">
        <v>9</v>
      </c>
      <c r="B680" s="96" t="s">
        <v>550</v>
      </c>
      <c r="C680" s="63" t="s">
        <v>1134</v>
      </c>
      <c r="D680" s="96" t="s">
        <v>554</v>
      </c>
      <c r="E680" s="63" t="s">
        <v>1135</v>
      </c>
      <c r="F680" s="4"/>
    </row>
    <row r="681" spans="1:6" ht="22.5" customHeight="1">
      <c r="A681" s="4">
        <v>10</v>
      </c>
      <c r="B681" s="96" t="s">
        <v>550</v>
      </c>
      <c r="C681" s="63" t="s">
        <v>1136</v>
      </c>
      <c r="D681" s="96" t="s">
        <v>524</v>
      </c>
      <c r="E681" s="63" t="s">
        <v>1137</v>
      </c>
      <c r="F681" s="4"/>
    </row>
    <row r="682" spans="1:6" ht="22.5" customHeight="1">
      <c r="A682" s="4">
        <v>11</v>
      </c>
      <c r="B682" s="96" t="s">
        <v>651</v>
      </c>
      <c r="C682" s="63" t="s">
        <v>1138</v>
      </c>
      <c r="D682" s="96" t="s">
        <v>614</v>
      </c>
      <c r="E682" s="63" t="s">
        <v>1139</v>
      </c>
      <c r="F682" s="4"/>
    </row>
    <row r="683" spans="1:6" ht="22.5" customHeight="1">
      <c r="A683" s="4">
        <v>12</v>
      </c>
      <c r="B683" s="96" t="s">
        <v>550</v>
      </c>
      <c r="C683" s="63" t="s">
        <v>1140</v>
      </c>
      <c r="D683" s="96" t="s">
        <v>784</v>
      </c>
      <c r="E683" s="63" t="s">
        <v>1141</v>
      </c>
      <c r="F683" s="4"/>
    </row>
    <row r="684" spans="1:6" ht="22.5" customHeight="1">
      <c r="A684" s="4">
        <v>13</v>
      </c>
      <c r="B684" s="96" t="s">
        <v>532</v>
      </c>
      <c r="C684" s="63" t="s">
        <v>1142</v>
      </c>
      <c r="D684" s="96" t="s">
        <v>582</v>
      </c>
      <c r="E684" s="63" t="s">
        <v>1143</v>
      </c>
      <c r="F684" s="4"/>
    </row>
    <row r="685" spans="1:6" ht="22.5" customHeight="1">
      <c r="A685" s="4">
        <v>14</v>
      </c>
      <c r="B685" s="96" t="s">
        <v>651</v>
      </c>
      <c r="C685" s="63" t="s">
        <v>1144</v>
      </c>
      <c r="D685" s="96" t="s">
        <v>582</v>
      </c>
      <c r="E685" s="63" t="s">
        <v>1145</v>
      </c>
      <c r="F685" s="4"/>
    </row>
    <row r="686" spans="1:6" ht="22.5" customHeight="1">
      <c r="A686" s="4">
        <v>15</v>
      </c>
      <c r="B686" s="96" t="s">
        <v>651</v>
      </c>
      <c r="C686" s="63" t="s">
        <v>1146</v>
      </c>
      <c r="D686" s="96" t="s">
        <v>552</v>
      </c>
      <c r="E686" s="63" t="s">
        <v>1147</v>
      </c>
    </row>
    <row r="687" spans="1:6" ht="22.5" customHeight="1">
      <c r="A687" s="4">
        <v>16</v>
      </c>
      <c r="B687" s="96" t="s">
        <v>552</v>
      </c>
      <c r="C687" s="63" t="s">
        <v>1148</v>
      </c>
      <c r="D687" s="96" t="s">
        <v>554</v>
      </c>
      <c r="E687" s="63" t="s">
        <v>1149</v>
      </c>
      <c r="F687" s="4"/>
    </row>
    <row r="688" spans="1:6" ht="22.5" customHeight="1">
      <c r="A688" s="4">
        <v>17</v>
      </c>
      <c r="B688" s="96"/>
      <c r="C688" s="63" t="s">
        <v>1150</v>
      </c>
      <c r="D688" s="96"/>
      <c r="E688" s="63"/>
      <c r="F688" s="4"/>
    </row>
    <row r="689" spans="1:6" ht="22.5" customHeight="1">
      <c r="A689" s="4">
        <v>18</v>
      </c>
      <c r="B689" s="96" t="s">
        <v>1035</v>
      </c>
      <c r="C689" s="63" t="s">
        <v>1151</v>
      </c>
      <c r="D689" s="96" t="s">
        <v>526</v>
      </c>
      <c r="E689" s="63" t="s">
        <v>567</v>
      </c>
      <c r="F689" s="4"/>
    </row>
    <row r="690" spans="1:6" ht="22.5" customHeight="1">
      <c r="A690" s="4">
        <v>19</v>
      </c>
      <c r="B690" s="96" t="s">
        <v>554</v>
      </c>
      <c r="C690" s="63" t="s">
        <v>1152</v>
      </c>
      <c r="D690" s="96" t="s">
        <v>578</v>
      </c>
      <c r="E690" s="63" t="s">
        <v>1153</v>
      </c>
      <c r="F690" s="4"/>
    </row>
    <row r="691" spans="1:6" ht="22.5" customHeight="1">
      <c r="A691" s="4">
        <v>20</v>
      </c>
      <c r="B691" s="96" t="s">
        <v>554</v>
      </c>
      <c r="C691" s="63" t="s">
        <v>563</v>
      </c>
      <c r="D691" s="96" t="s">
        <v>595</v>
      </c>
      <c r="E691" s="63" t="s">
        <v>633</v>
      </c>
      <c r="F691" s="4"/>
    </row>
    <row r="692" spans="1:6" ht="22.5" customHeight="1">
      <c r="A692" s="4">
        <v>21</v>
      </c>
      <c r="B692" s="96" t="s">
        <v>534</v>
      </c>
      <c r="C692" s="63" t="s">
        <v>1154</v>
      </c>
      <c r="D692" s="96" t="s">
        <v>550</v>
      </c>
      <c r="E692" s="63" t="s">
        <v>1155</v>
      </c>
      <c r="F692" s="4"/>
    </row>
    <row r="693" spans="1:6" ht="22.5" customHeight="1">
      <c r="A693" s="4">
        <v>22</v>
      </c>
      <c r="B693" s="96" t="s">
        <v>552</v>
      </c>
      <c r="C693" s="63" t="s">
        <v>1156</v>
      </c>
      <c r="D693" s="96" t="s">
        <v>576</v>
      </c>
      <c r="E693" s="63" t="s">
        <v>1157</v>
      </c>
      <c r="F693" s="4"/>
    </row>
    <row r="694" spans="1:6" ht="22.5" customHeight="1">
      <c r="A694" s="4">
        <v>23</v>
      </c>
      <c r="B694" s="96" t="s">
        <v>554</v>
      </c>
      <c r="C694" s="63" t="s">
        <v>1158</v>
      </c>
      <c r="D694" s="96" t="s">
        <v>546</v>
      </c>
      <c r="E694" s="63" t="s">
        <v>1159</v>
      </c>
      <c r="F694" s="4"/>
    </row>
    <row r="695" spans="1:6" ht="22.5" customHeight="1">
      <c r="A695" s="4">
        <v>24</v>
      </c>
      <c r="B695" s="96" t="s">
        <v>529</v>
      </c>
      <c r="C695" s="63" t="s">
        <v>1160</v>
      </c>
      <c r="D695" s="96" t="s">
        <v>539</v>
      </c>
      <c r="E695" s="63" t="s">
        <v>1161</v>
      </c>
      <c r="F695" s="4"/>
    </row>
    <row r="696" spans="1:6" ht="22.5" customHeight="1">
      <c r="A696" s="4">
        <v>25</v>
      </c>
      <c r="B696" s="96" t="s">
        <v>552</v>
      </c>
      <c r="C696" s="63" t="s">
        <v>1162</v>
      </c>
      <c r="D696" s="96" t="s">
        <v>526</v>
      </c>
      <c r="E696" s="63" t="s">
        <v>1163</v>
      </c>
      <c r="F696" s="4"/>
    </row>
    <row r="697" spans="1:6" ht="22.5" customHeight="1">
      <c r="A697" s="4">
        <v>26</v>
      </c>
      <c r="B697" s="96" t="s">
        <v>552</v>
      </c>
      <c r="C697" s="1" t="s">
        <v>1164</v>
      </c>
      <c r="D697" s="96" t="s">
        <v>595</v>
      </c>
      <c r="E697" s="1" t="s">
        <v>1165</v>
      </c>
      <c r="F697" s="4"/>
    </row>
    <row r="698" spans="1:6" ht="22.5" customHeight="1">
      <c r="A698" s="4">
        <v>27</v>
      </c>
      <c r="B698" s="1" t="s">
        <v>552</v>
      </c>
      <c r="C698" s="1" t="s">
        <v>1166</v>
      </c>
      <c r="D698" s="1" t="s">
        <v>529</v>
      </c>
      <c r="E698" s="1" t="s">
        <v>1101</v>
      </c>
    </row>
    <row r="699" spans="1:6" ht="22.5" customHeight="1">
      <c r="A699" s="4">
        <v>28</v>
      </c>
      <c r="B699" s="1" t="s">
        <v>651</v>
      </c>
      <c r="C699" s="1" t="s">
        <v>914</v>
      </c>
      <c r="D699" s="1" t="s">
        <v>576</v>
      </c>
      <c r="E699" s="1" t="s">
        <v>1167</v>
      </c>
    </row>
    <row r="700" spans="1:6" ht="22.5" customHeight="1">
      <c r="A700" s="4">
        <v>29</v>
      </c>
      <c r="B700" s="1" t="s">
        <v>552</v>
      </c>
      <c r="C700" s="1" t="s">
        <v>1168</v>
      </c>
      <c r="D700" s="1" t="s">
        <v>546</v>
      </c>
      <c r="E700" s="1" t="s">
        <v>1169</v>
      </c>
    </row>
    <row r="701" spans="1:6" ht="22.5" customHeight="1">
      <c r="A701" s="4">
        <v>30</v>
      </c>
      <c r="B701" s="1" t="s">
        <v>529</v>
      </c>
      <c r="C701" s="1" t="s">
        <v>1170</v>
      </c>
      <c r="D701" s="1" t="s">
        <v>589</v>
      </c>
      <c r="E701" s="1" t="s">
        <v>1171</v>
      </c>
    </row>
    <row r="702" spans="1:6" ht="22.5" customHeight="1">
      <c r="A702" s="4">
        <v>31</v>
      </c>
      <c r="B702" s="1" t="s">
        <v>552</v>
      </c>
      <c r="C702" s="1" t="s">
        <v>1172</v>
      </c>
      <c r="D702" s="1" t="s">
        <v>582</v>
      </c>
      <c r="E702" s="1" t="s">
        <v>1173</v>
      </c>
    </row>
    <row r="703" spans="1:6" ht="22.5" customHeight="1">
      <c r="A703" s="4">
        <v>32</v>
      </c>
      <c r="B703" s="1" t="s">
        <v>532</v>
      </c>
      <c r="C703" s="1" t="s">
        <v>1174</v>
      </c>
      <c r="D703" s="1" t="s">
        <v>534</v>
      </c>
      <c r="E703" s="1" t="s">
        <v>1175</v>
      </c>
    </row>
    <row r="704" spans="1:6" ht="22.5" customHeight="1">
      <c r="A704" s="4">
        <v>33</v>
      </c>
      <c r="B704" s="1" t="s">
        <v>554</v>
      </c>
      <c r="C704" s="1" t="s">
        <v>1176</v>
      </c>
      <c r="D704" s="1" t="s">
        <v>534</v>
      </c>
      <c r="E704" s="1" t="s">
        <v>1177</v>
      </c>
    </row>
    <row r="705" spans="1:6" ht="22.5" customHeight="1">
      <c r="A705" s="4">
        <v>34</v>
      </c>
      <c r="B705" s="1" t="s">
        <v>554</v>
      </c>
      <c r="C705" s="1" t="s">
        <v>869</v>
      </c>
      <c r="D705" s="1" t="s">
        <v>539</v>
      </c>
      <c r="E705" s="1" t="s">
        <v>1178</v>
      </c>
    </row>
    <row r="706" spans="1:6" ht="22.5" customHeight="1">
      <c r="A706" s="4">
        <v>35</v>
      </c>
      <c r="B706" s="1" t="s">
        <v>784</v>
      </c>
      <c r="C706" s="1" t="s">
        <v>1179</v>
      </c>
      <c r="D706" s="1" t="s">
        <v>534</v>
      </c>
      <c r="E706" s="1" t="s">
        <v>1180</v>
      </c>
    </row>
    <row r="709" spans="1:6" ht="22.5" customHeight="1">
      <c r="A709" s="4" t="s">
        <v>518</v>
      </c>
      <c r="B709" s="1" t="s">
        <v>519</v>
      </c>
      <c r="C709" s="1" t="s">
        <v>520</v>
      </c>
      <c r="D709" s="1" t="s">
        <v>521</v>
      </c>
      <c r="E709" s="1" t="s">
        <v>520</v>
      </c>
    </row>
    <row r="710" spans="1:6" ht="22.5" customHeight="1">
      <c r="A710" s="4">
        <v>1</v>
      </c>
      <c r="B710" s="1" t="s">
        <v>552</v>
      </c>
      <c r="C710" s="1" t="s">
        <v>1181</v>
      </c>
      <c r="D710" s="1" t="s">
        <v>554</v>
      </c>
      <c r="E710" s="1" t="s">
        <v>1182</v>
      </c>
      <c r="F710" s="1" t="s">
        <v>1073</v>
      </c>
    </row>
    <row r="711" spans="1:6" ht="22.5" customHeight="1">
      <c r="A711" s="4">
        <v>2</v>
      </c>
      <c r="B711" s="1" t="s">
        <v>582</v>
      </c>
      <c r="C711" s="1" t="s">
        <v>1183</v>
      </c>
      <c r="D711" s="1" t="s">
        <v>552</v>
      </c>
      <c r="E711" s="1" t="s">
        <v>1184</v>
      </c>
      <c r="F711" s="1" t="s">
        <v>1073</v>
      </c>
    </row>
    <row r="712" spans="1:6" ht="22.5" customHeight="1">
      <c r="A712" s="4">
        <v>3</v>
      </c>
      <c r="B712" s="1" t="s">
        <v>536</v>
      </c>
      <c r="C712" s="1" t="s">
        <v>1185</v>
      </c>
      <c r="D712" s="1" t="s">
        <v>554</v>
      </c>
      <c r="E712" s="1" t="s">
        <v>1186</v>
      </c>
      <c r="F712" s="1" t="s">
        <v>1073</v>
      </c>
    </row>
    <row r="713" spans="1:6" ht="22.5" customHeight="1">
      <c r="A713" s="4">
        <v>4</v>
      </c>
      <c r="B713" s="1" t="s">
        <v>539</v>
      </c>
      <c r="C713" s="1" t="s">
        <v>1187</v>
      </c>
      <c r="D713" s="1" t="s">
        <v>552</v>
      </c>
      <c r="E713" s="1" t="s">
        <v>1188</v>
      </c>
      <c r="F713" s="1" t="s">
        <v>1073</v>
      </c>
    </row>
    <row r="714" spans="1:6" ht="22.5" customHeight="1">
      <c r="A714" s="4">
        <v>5</v>
      </c>
      <c r="B714" s="1" t="s">
        <v>651</v>
      </c>
      <c r="C714" s="1" t="s">
        <v>1189</v>
      </c>
      <c r="D714" s="1" t="s">
        <v>552</v>
      </c>
      <c r="E714" s="1" t="s">
        <v>1190</v>
      </c>
      <c r="F714" s="1" t="s">
        <v>1073</v>
      </c>
    </row>
    <row r="715" spans="1:6" ht="22.5" customHeight="1">
      <c r="A715" s="4">
        <v>6</v>
      </c>
      <c r="B715" s="1" t="s">
        <v>552</v>
      </c>
      <c r="C715" s="1" t="s">
        <v>1191</v>
      </c>
      <c r="D715" s="1" t="s">
        <v>554</v>
      </c>
      <c r="E715" s="1" t="s">
        <v>913</v>
      </c>
      <c r="F715" s="1" t="s">
        <v>1073</v>
      </c>
    </row>
    <row r="718" spans="1:6" ht="22.5" customHeight="1">
      <c r="A718" s="53" t="s">
        <v>1192</v>
      </c>
    </row>
    <row r="719" spans="1:6" ht="22.5" customHeight="1">
      <c r="A719" s="4" t="s">
        <v>518</v>
      </c>
      <c r="B719" s="1" t="s">
        <v>519</v>
      </c>
      <c r="C719" s="1" t="s">
        <v>520</v>
      </c>
      <c r="D719" s="1" t="s">
        <v>521</v>
      </c>
      <c r="E719" s="1" t="s">
        <v>520</v>
      </c>
      <c r="F719" s="1" t="s">
        <v>991</v>
      </c>
    </row>
    <row r="720" spans="1:6" ht="22.5" customHeight="1">
      <c r="A720" s="4">
        <v>1</v>
      </c>
      <c r="B720" s="1" t="s">
        <v>524</v>
      </c>
      <c r="C720" s="1" t="s">
        <v>603</v>
      </c>
      <c r="D720" s="1" t="s">
        <v>552</v>
      </c>
      <c r="E720" s="1" t="s">
        <v>1193</v>
      </c>
      <c r="F720" s="1" t="s">
        <v>1073</v>
      </c>
    </row>
    <row r="721" spans="1:6" ht="22.5" customHeight="1">
      <c r="A721" s="4">
        <v>2</v>
      </c>
      <c r="B721" s="1" t="s">
        <v>552</v>
      </c>
      <c r="C721" s="1" t="s">
        <v>1194</v>
      </c>
      <c r="D721" s="1" t="s">
        <v>526</v>
      </c>
      <c r="E721" s="1" t="s">
        <v>1195</v>
      </c>
      <c r="F721" s="1" t="s">
        <v>1073</v>
      </c>
    </row>
    <row r="722" spans="1:6" ht="22.5" customHeight="1">
      <c r="A722" s="4">
        <v>3</v>
      </c>
      <c r="B722" s="1" t="s">
        <v>532</v>
      </c>
      <c r="C722" s="1" t="s">
        <v>1196</v>
      </c>
      <c r="D722" s="1" t="s">
        <v>582</v>
      </c>
      <c r="E722" s="1" t="s">
        <v>1197</v>
      </c>
      <c r="F722" s="1" t="s">
        <v>1073</v>
      </c>
    </row>
    <row r="723" spans="1:6" ht="22.5" customHeight="1">
      <c r="A723" s="4">
        <v>4</v>
      </c>
      <c r="B723" s="1" t="s">
        <v>526</v>
      </c>
      <c r="C723" s="1" t="s">
        <v>794</v>
      </c>
      <c r="D723" s="1" t="s">
        <v>552</v>
      </c>
      <c r="E723" s="1" t="s">
        <v>1198</v>
      </c>
      <c r="F723" s="1" t="s">
        <v>1073</v>
      </c>
    </row>
    <row r="724" spans="1:6" ht="22.5" customHeight="1">
      <c r="A724" s="4">
        <v>5</v>
      </c>
      <c r="B724" s="1" t="s">
        <v>552</v>
      </c>
      <c r="C724" s="1" t="s">
        <v>1199</v>
      </c>
      <c r="D724" s="1" t="s">
        <v>620</v>
      </c>
      <c r="E724" s="1" t="s">
        <v>1200</v>
      </c>
      <c r="F724" s="1" t="s">
        <v>1073</v>
      </c>
    </row>
    <row r="725" spans="1:6" ht="22.5" customHeight="1">
      <c r="A725" s="4">
        <v>6</v>
      </c>
      <c r="B725" s="1" t="s">
        <v>552</v>
      </c>
      <c r="C725" s="1" t="s">
        <v>1201</v>
      </c>
      <c r="D725" s="1" t="s">
        <v>529</v>
      </c>
      <c r="E725" s="1" t="s">
        <v>1202</v>
      </c>
      <c r="F725" s="1" t="s">
        <v>1073</v>
      </c>
    </row>
    <row r="726" spans="1:6" ht="22.5" customHeight="1">
      <c r="A726" s="4">
        <v>7</v>
      </c>
      <c r="B726" s="1" t="s">
        <v>546</v>
      </c>
      <c r="C726" s="1" t="s">
        <v>1203</v>
      </c>
      <c r="D726" s="1" t="s">
        <v>552</v>
      </c>
      <c r="E726" s="1" t="s">
        <v>1204</v>
      </c>
      <c r="F726" s="1" t="s">
        <v>1073</v>
      </c>
    </row>
    <row r="727" spans="1:6" ht="22.5" customHeight="1">
      <c r="A727" s="4">
        <v>8</v>
      </c>
      <c r="B727" s="1" t="s">
        <v>784</v>
      </c>
      <c r="C727" s="1" t="s">
        <v>1205</v>
      </c>
      <c r="D727" s="1" t="s">
        <v>552</v>
      </c>
      <c r="E727" s="1" t="s">
        <v>1206</v>
      </c>
      <c r="F727" s="1" t="s">
        <v>1073</v>
      </c>
    </row>
    <row r="728" spans="1:6" ht="22.5" customHeight="1">
      <c r="A728" s="4">
        <v>9</v>
      </c>
      <c r="B728" s="1" t="s">
        <v>554</v>
      </c>
      <c r="C728" s="1" t="s">
        <v>1207</v>
      </c>
      <c r="D728" s="1" t="s">
        <v>532</v>
      </c>
      <c r="E728" s="1" t="s">
        <v>1208</v>
      </c>
      <c r="F728" s="1" t="s">
        <v>1073</v>
      </c>
    </row>
    <row r="729" spans="1:6" ht="22.5" customHeight="1">
      <c r="A729" s="4">
        <v>10</v>
      </c>
      <c r="B729" s="1" t="s">
        <v>534</v>
      </c>
      <c r="C729" s="1" t="s">
        <v>1209</v>
      </c>
      <c r="D729" s="1" t="s">
        <v>532</v>
      </c>
      <c r="E729" s="1" t="s">
        <v>1210</v>
      </c>
      <c r="F729" s="1" t="s">
        <v>1073</v>
      </c>
    </row>
    <row r="730" spans="1:6" ht="22.5" customHeight="1">
      <c r="A730" s="4">
        <v>11</v>
      </c>
      <c r="B730" s="1" t="s">
        <v>552</v>
      </c>
      <c r="C730" s="1" t="s">
        <v>1211</v>
      </c>
      <c r="D730" s="1" t="s">
        <v>651</v>
      </c>
      <c r="E730" s="1" t="s">
        <v>1212</v>
      </c>
      <c r="F730" s="1" t="s">
        <v>1073</v>
      </c>
    </row>
    <row r="731" spans="1:6" ht="22.5" customHeight="1">
      <c r="A731" s="4">
        <v>12</v>
      </c>
      <c r="B731" s="1" t="s">
        <v>269</v>
      </c>
      <c r="C731" s="1" t="s">
        <v>1213</v>
      </c>
      <c r="D731" s="1" t="s">
        <v>651</v>
      </c>
      <c r="E731" s="1" t="s">
        <v>905</v>
      </c>
      <c r="F731" s="1" t="s">
        <v>1073</v>
      </c>
    </row>
    <row r="732" spans="1:6" ht="22.5" customHeight="1">
      <c r="A732" s="4">
        <v>13</v>
      </c>
      <c r="B732" s="1" t="s">
        <v>552</v>
      </c>
      <c r="C732" s="1" t="s">
        <v>1214</v>
      </c>
      <c r="D732" s="1" t="s">
        <v>269</v>
      </c>
      <c r="E732" s="1" t="s">
        <v>1215</v>
      </c>
      <c r="F732" s="1" t="s">
        <v>1073</v>
      </c>
    </row>
    <row r="733" spans="1:6" ht="22.5" customHeight="1">
      <c r="A733" s="4">
        <v>14</v>
      </c>
      <c r="B733" s="1" t="s">
        <v>552</v>
      </c>
      <c r="C733" s="1" t="s">
        <v>1216</v>
      </c>
      <c r="D733" s="1" t="s">
        <v>279</v>
      </c>
      <c r="E733" s="1" t="s">
        <v>1217</v>
      </c>
      <c r="F733" s="1" t="s">
        <v>1073</v>
      </c>
    </row>
    <row r="734" spans="1:6" ht="22.5" customHeight="1">
      <c r="A734" s="4">
        <v>15</v>
      </c>
      <c r="B734" s="1" t="s">
        <v>554</v>
      </c>
      <c r="C734" s="1" t="s">
        <v>881</v>
      </c>
      <c r="D734" s="1" t="s">
        <v>651</v>
      </c>
      <c r="E734" s="1" t="s">
        <v>1218</v>
      </c>
      <c r="F734" s="1" t="s">
        <v>1073</v>
      </c>
    </row>
    <row r="735" spans="1:6" ht="22.5" customHeight="1">
      <c r="A735" s="4">
        <v>16</v>
      </c>
      <c r="B735" s="1" t="s">
        <v>541</v>
      </c>
      <c r="C735" s="1" t="s">
        <v>540</v>
      </c>
      <c r="D735" s="1" t="s">
        <v>524</v>
      </c>
      <c r="E735" s="1" t="s">
        <v>1219</v>
      </c>
      <c r="F735" s="1" t="s">
        <v>1073</v>
      </c>
    </row>
    <row r="736" spans="1:6" ht="22.5" customHeight="1">
      <c r="A736" s="4">
        <v>17</v>
      </c>
      <c r="B736" s="1" t="s">
        <v>614</v>
      </c>
      <c r="C736" s="1" t="s">
        <v>1063</v>
      </c>
      <c r="D736" s="1" t="s">
        <v>532</v>
      </c>
      <c r="E736" s="1" t="s">
        <v>1220</v>
      </c>
      <c r="F736" s="1" t="s">
        <v>1073</v>
      </c>
    </row>
    <row r="737" spans="1:6" ht="22.5" customHeight="1">
      <c r="A737" s="4">
        <v>18</v>
      </c>
      <c r="B737" s="1" t="s">
        <v>576</v>
      </c>
      <c r="C737" s="1" t="s">
        <v>1221</v>
      </c>
      <c r="D737" s="1" t="s">
        <v>635</v>
      </c>
      <c r="E737" s="1" t="s">
        <v>1222</v>
      </c>
      <c r="F737" s="1" t="s">
        <v>1073</v>
      </c>
    </row>
    <row r="738" spans="1:6" ht="22.5" customHeight="1">
      <c r="A738" s="4">
        <v>19</v>
      </c>
      <c r="B738" s="1" t="s">
        <v>576</v>
      </c>
      <c r="C738" s="1" t="s">
        <v>1223</v>
      </c>
      <c r="D738" s="1" t="s">
        <v>651</v>
      </c>
      <c r="E738" s="1" t="s">
        <v>1224</v>
      </c>
      <c r="F738" s="1" t="s">
        <v>1073</v>
      </c>
    </row>
    <row r="739" spans="1:6" ht="22.5" customHeight="1">
      <c r="A739" s="4">
        <v>20</v>
      </c>
      <c r="B739" s="1" t="s">
        <v>595</v>
      </c>
      <c r="C739" s="1" t="s">
        <v>1225</v>
      </c>
      <c r="D739" s="1" t="s">
        <v>526</v>
      </c>
      <c r="E739" s="1" t="s">
        <v>1226</v>
      </c>
      <c r="F739" s="1" t="s">
        <v>1073</v>
      </c>
    </row>
    <row r="740" spans="1:6" ht="22.5" customHeight="1">
      <c r="A740" s="4">
        <v>21</v>
      </c>
      <c r="B740" s="1" t="s">
        <v>595</v>
      </c>
      <c r="C740" s="1" t="s">
        <v>1227</v>
      </c>
      <c r="D740" s="1" t="s">
        <v>554</v>
      </c>
      <c r="E740" s="1" t="s">
        <v>1228</v>
      </c>
      <c r="F740" s="1" t="s">
        <v>1073</v>
      </c>
    </row>
    <row r="741" spans="1:6" ht="22.5" customHeight="1">
      <c r="A741" s="4">
        <v>22</v>
      </c>
      <c r="B741" s="1" t="s">
        <v>529</v>
      </c>
      <c r="C741" s="1" t="s">
        <v>1161</v>
      </c>
      <c r="D741" s="1" t="s">
        <v>552</v>
      </c>
      <c r="E741" s="1" t="s">
        <v>1229</v>
      </c>
      <c r="F741" s="1" t="s">
        <v>1073</v>
      </c>
    </row>
    <row r="745" spans="1:6" ht="22.5" customHeight="1">
      <c r="A745" s="53" t="s">
        <v>1230</v>
      </c>
    </row>
    <row r="746" spans="1:6" ht="22.5" customHeight="1">
      <c r="A746" s="4" t="s">
        <v>518</v>
      </c>
      <c r="B746" s="1" t="s">
        <v>519</v>
      </c>
      <c r="C746" s="1" t="s">
        <v>520</v>
      </c>
      <c r="D746" s="1" t="s">
        <v>521</v>
      </c>
      <c r="E746" s="1" t="s">
        <v>520</v>
      </c>
      <c r="F746" s="1" t="s">
        <v>523</v>
      </c>
    </row>
    <row r="747" spans="1:6" ht="22.5" customHeight="1">
      <c r="A747" s="4">
        <v>1</v>
      </c>
      <c r="B747" s="1" t="s">
        <v>526</v>
      </c>
      <c r="C747" s="1" t="s">
        <v>1231</v>
      </c>
      <c r="D747" s="1" t="s">
        <v>554</v>
      </c>
      <c r="E747" s="1" t="s">
        <v>1232</v>
      </c>
      <c r="F747" s="1" t="s">
        <v>1073</v>
      </c>
    </row>
    <row r="748" spans="1:6" ht="22.5" customHeight="1">
      <c r="A748" s="4">
        <v>2</v>
      </c>
      <c r="B748" s="1" t="s">
        <v>554</v>
      </c>
      <c r="C748" s="1" t="s">
        <v>1233</v>
      </c>
      <c r="D748" s="1" t="s">
        <v>552</v>
      </c>
      <c r="E748" s="1" t="s">
        <v>1234</v>
      </c>
      <c r="F748" s="1" t="s">
        <v>1073</v>
      </c>
    </row>
    <row r="749" spans="1:6" ht="22.5" customHeight="1">
      <c r="A749" s="4">
        <v>3</v>
      </c>
      <c r="B749" s="1" t="s">
        <v>614</v>
      </c>
      <c r="C749" s="1" t="s">
        <v>1235</v>
      </c>
      <c r="D749" s="1" t="s">
        <v>524</v>
      </c>
      <c r="E749" s="1" t="s">
        <v>1236</v>
      </c>
      <c r="F749" s="1" t="s">
        <v>1073</v>
      </c>
    </row>
    <row r="750" spans="1:6" ht="22.5" customHeight="1">
      <c r="A750" s="4">
        <v>4</v>
      </c>
      <c r="B750" s="1" t="s">
        <v>552</v>
      </c>
      <c r="C750" s="1" t="s">
        <v>1237</v>
      </c>
      <c r="D750" s="1" t="s">
        <v>529</v>
      </c>
      <c r="E750" s="1" t="s">
        <v>1238</v>
      </c>
      <c r="F750" s="1" t="s">
        <v>1073</v>
      </c>
    </row>
    <row r="751" spans="1:6" ht="22.5" customHeight="1">
      <c r="A751" s="4">
        <v>5</v>
      </c>
      <c r="B751" s="1" t="s">
        <v>618</v>
      </c>
      <c r="C751" s="1" t="s">
        <v>1239</v>
      </c>
      <c r="D751" s="1" t="s">
        <v>526</v>
      </c>
      <c r="E751" s="1" t="s">
        <v>1240</v>
      </c>
      <c r="F751" s="1" t="s">
        <v>1073</v>
      </c>
    </row>
    <row r="752" spans="1:6" ht="22.5" customHeight="1">
      <c r="A752" s="4">
        <v>6</v>
      </c>
      <c r="B752" s="1" t="s">
        <v>554</v>
      </c>
      <c r="C752" s="1" t="s">
        <v>1241</v>
      </c>
      <c r="D752" s="1" t="s">
        <v>546</v>
      </c>
      <c r="E752" s="1" t="s">
        <v>1242</v>
      </c>
      <c r="F752" s="1" t="s">
        <v>1073</v>
      </c>
    </row>
    <row r="753" spans="1:6" ht="22.5" customHeight="1">
      <c r="A753" s="4">
        <v>7</v>
      </c>
      <c r="B753" s="1" t="s">
        <v>554</v>
      </c>
      <c r="C753" s="1" t="s">
        <v>1243</v>
      </c>
      <c r="D753" s="1" t="s">
        <v>546</v>
      </c>
      <c r="E753" s="1" t="s">
        <v>1244</v>
      </c>
      <c r="F753" s="1" t="s">
        <v>1073</v>
      </c>
    </row>
    <row r="754" spans="1:6" ht="22.5" customHeight="1">
      <c r="A754" s="4">
        <v>8</v>
      </c>
      <c r="B754" s="1" t="s">
        <v>618</v>
      </c>
      <c r="C754" s="1" t="s">
        <v>1245</v>
      </c>
      <c r="D754" s="1" t="s">
        <v>582</v>
      </c>
      <c r="E754" s="1" t="s">
        <v>1246</v>
      </c>
      <c r="F754" s="1" t="s">
        <v>1073</v>
      </c>
    </row>
    <row r="755" spans="1:6" ht="22.5" customHeight="1">
      <c r="A755" s="4">
        <v>9</v>
      </c>
      <c r="B755" s="1" t="s">
        <v>529</v>
      </c>
      <c r="C755" s="1" t="s">
        <v>1247</v>
      </c>
      <c r="D755" s="1" t="s">
        <v>541</v>
      </c>
      <c r="E755" s="1" t="s">
        <v>1248</v>
      </c>
      <c r="F755" s="1" t="s">
        <v>1073</v>
      </c>
    </row>
    <row r="756" spans="1:6" ht="22.5" customHeight="1">
      <c r="A756" s="4">
        <v>10</v>
      </c>
      <c r="B756" s="1" t="s">
        <v>620</v>
      </c>
      <c r="C756" s="1" t="s">
        <v>1249</v>
      </c>
      <c r="D756" s="1" t="s">
        <v>576</v>
      </c>
      <c r="E756" s="1" t="s">
        <v>1250</v>
      </c>
    </row>
    <row r="757" spans="1:6" ht="22.5" customHeight="1">
      <c r="A757" s="4">
        <v>11</v>
      </c>
      <c r="B757" s="1" t="s">
        <v>532</v>
      </c>
      <c r="C757" s="1" t="s">
        <v>1071</v>
      </c>
      <c r="D757" s="1" t="s">
        <v>539</v>
      </c>
      <c r="E757" s="1" t="s">
        <v>1251</v>
      </c>
    </row>
    <row r="760" spans="1:6" ht="22.5" customHeight="1">
      <c r="A760" s="53" t="s">
        <v>1252</v>
      </c>
    </row>
    <row r="761" spans="1:6" ht="22.5" customHeight="1">
      <c r="A761" s="4" t="s">
        <v>518</v>
      </c>
      <c r="B761" s="1" t="s">
        <v>519</v>
      </c>
      <c r="C761" s="1" t="s">
        <v>520</v>
      </c>
      <c r="D761" s="1" t="s">
        <v>521</v>
      </c>
      <c r="E761" s="1" t="s">
        <v>520</v>
      </c>
    </row>
    <row r="762" spans="1:6" ht="22.5" customHeight="1">
      <c r="A762" s="4">
        <v>1</v>
      </c>
      <c r="B762" s="1" t="s">
        <v>532</v>
      </c>
      <c r="C762" s="1" t="s">
        <v>1253</v>
      </c>
      <c r="D762" s="1" t="s">
        <v>614</v>
      </c>
      <c r="E762" s="1" t="s">
        <v>1254</v>
      </c>
      <c r="F762" s="1" t="s">
        <v>1073</v>
      </c>
    </row>
    <row r="763" spans="1:6" ht="22.5" customHeight="1">
      <c r="A763" s="4">
        <v>2</v>
      </c>
      <c r="B763" s="1" t="s">
        <v>554</v>
      </c>
      <c r="C763" s="1" t="s">
        <v>1255</v>
      </c>
      <c r="D763" s="1" t="s">
        <v>784</v>
      </c>
      <c r="E763" s="1" t="s">
        <v>1256</v>
      </c>
      <c r="F763" s="1" t="s">
        <v>1073</v>
      </c>
    </row>
    <row r="764" spans="1:6" ht="22.5" customHeight="1">
      <c r="A764" s="4">
        <v>3</v>
      </c>
      <c r="B764" s="1" t="s">
        <v>554</v>
      </c>
      <c r="C764" s="1" t="s">
        <v>1257</v>
      </c>
      <c r="D764" s="1" t="s">
        <v>552</v>
      </c>
      <c r="E764" s="1" t="s">
        <v>1258</v>
      </c>
      <c r="F764" s="1" t="s">
        <v>1073</v>
      </c>
    </row>
    <row r="765" spans="1:6" ht="22.5" customHeight="1">
      <c r="A765" s="4">
        <v>4</v>
      </c>
      <c r="B765" s="1" t="s">
        <v>526</v>
      </c>
      <c r="C765" s="1" t="s">
        <v>1259</v>
      </c>
      <c r="D765" s="1" t="s">
        <v>554</v>
      </c>
      <c r="E765" s="1" t="s">
        <v>1260</v>
      </c>
      <c r="F765" s="1" t="s">
        <v>1073</v>
      </c>
    </row>
    <row r="766" spans="1:6" ht="22.5" customHeight="1">
      <c r="A766" s="4">
        <v>5</v>
      </c>
      <c r="B766" s="1" t="s">
        <v>552</v>
      </c>
      <c r="C766" s="1" t="s">
        <v>1205</v>
      </c>
      <c r="D766" s="1" t="s">
        <v>589</v>
      </c>
      <c r="E766" s="1" t="s">
        <v>1261</v>
      </c>
      <c r="F766" s="1" t="s">
        <v>1073</v>
      </c>
    </row>
    <row r="767" spans="1:6" ht="22.5" customHeight="1">
      <c r="A767" s="4">
        <v>6</v>
      </c>
      <c r="B767" s="1" t="s">
        <v>620</v>
      </c>
      <c r="C767" s="1" t="s">
        <v>1262</v>
      </c>
      <c r="D767" s="1" t="s">
        <v>529</v>
      </c>
      <c r="E767" s="1" t="s">
        <v>1263</v>
      </c>
      <c r="F767" s="1" t="s">
        <v>1073</v>
      </c>
    </row>
    <row r="768" spans="1:6" ht="22.5" customHeight="1">
      <c r="A768" s="4">
        <v>7</v>
      </c>
      <c r="B768" s="1" t="s">
        <v>534</v>
      </c>
      <c r="C768" s="1" t="s">
        <v>1264</v>
      </c>
      <c r="D768" s="1" t="s">
        <v>635</v>
      </c>
      <c r="E768" s="1" t="s">
        <v>1265</v>
      </c>
      <c r="F768" s="1" t="s">
        <v>1073</v>
      </c>
    </row>
    <row r="769" spans="1:6" ht="22.5" customHeight="1">
      <c r="A769" s="4">
        <v>8</v>
      </c>
      <c r="B769" s="1" t="s">
        <v>651</v>
      </c>
      <c r="C769" s="1" t="s">
        <v>1266</v>
      </c>
      <c r="D769" s="1" t="s">
        <v>554</v>
      </c>
      <c r="E769" s="1" t="s">
        <v>1267</v>
      </c>
      <c r="F769" s="1" t="s">
        <v>1073</v>
      </c>
    </row>
    <row r="772" spans="1:6" ht="22.5" customHeight="1">
      <c r="A772" s="53" t="s">
        <v>1268</v>
      </c>
    </row>
    <row r="773" spans="1:6" ht="22.5" customHeight="1">
      <c r="A773" s="4" t="s">
        <v>518</v>
      </c>
      <c r="B773" s="1" t="s">
        <v>519</v>
      </c>
      <c r="C773" s="1" t="s">
        <v>520</v>
      </c>
      <c r="D773" s="1" t="s">
        <v>521</v>
      </c>
      <c r="E773" s="1" t="s">
        <v>520</v>
      </c>
      <c r="F773" s="1" t="s">
        <v>991</v>
      </c>
    </row>
    <row r="774" spans="1:6" ht="22.5" customHeight="1">
      <c r="A774" s="4">
        <v>1</v>
      </c>
      <c r="B774" s="1" t="s">
        <v>554</v>
      </c>
      <c r="C774" s="1" t="s">
        <v>1017</v>
      </c>
      <c r="D774" s="1" t="s">
        <v>552</v>
      </c>
      <c r="E774" s="1" t="s">
        <v>1269</v>
      </c>
      <c r="F774" s="1" t="s">
        <v>1073</v>
      </c>
    </row>
    <row r="775" spans="1:6" ht="22.5" customHeight="1">
      <c r="A775" s="4">
        <v>2</v>
      </c>
      <c r="B775" s="1" t="s">
        <v>526</v>
      </c>
      <c r="C775" s="1" t="s">
        <v>1270</v>
      </c>
      <c r="D775" s="1" t="s">
        <v>614</v>
      </c>
      <c r="E775" s="1" t="s">
        <v>1271</v>
      </c>
      <c r="F775" s="1" t="s">
        <v>1073</v>
      </c>
    </row>
    <row r="776" spans="1:6" ht="22.5" customHeight="1">
      <c r="A776" s="4">
        <v>3</v>
      </c>
      <c r="B776" s="1" t="s">
        <v>618</v>
      </c>
      <c r="C776" s="1" t="s">
        <v>1272</v>
      </c>
      <c r="D776" s="1" t="s">
        <v>526</v>
      </c>
      <c r="E776" s="1" t="s">
        <v>1273</v>
      </c>
      <c r="F776" s="1" t="s">
        <v>1073</v>
      </c>
    </row>
    <row r="777" spans="1:6" ht="22.5" customHeight="1">
      <c r="A777" s="4">
        <v>4</v>
      </c>
      <c r="B777" s="1" t="s">
        <v>532</v>
      </c>
      <c r="C777" s="1" t="s">
        <v>1274</v>
      </c>
      <c r="D777" s="1" t="s">
        <v>614</v>
      </c>
      <c r="E777" s="1" t="s">
        <v>1275</v>
      </c>
      <c r="F777" s="1" t="s">
        <v>1073</v>
      </c>
    </row>
    <row r="778" spans="1:6" ht="22.5" customHeight="1">
      <c r="A778" s="4">
        <v>5</v>
      </c>
      <c r="B778" s="1" t="s">
        <v>784</v>
      </c>
      <c r="C778" s="1" t="s">
        <v>1276</v>
      </c>
      <c r="D778" s="1" t="s">
        <v>552</v>
      </c>
      <c r="E778" s="1" t="s">
        <v>603</v>
      </c>
      <c r="F778" s="1" t="s">
        <v>1073</v>
      </c>
    </row>
    <row r="779" spans="1:6" ht="22.5" customHeight="1">
      <c r="A779" s="4">
        <v>6</v>
      </c>
      <c r="B779" s="1" t="s">
        <v>554</v>
      </c>
      <c r="C779" s="1" t="s">
        <v>1277</v>
      </c>
      <c r="D779" s="1" t="s">
        <v>620</v>
      </c>
      <c r="E779" s="1" t="s">
        <v>1278</v>
      </c>
      <c r="F779" s="1" t="s">
        <v>1073</v>
      </c>
    </row>
    <row r="780" spans="1:6" ht="22.5" customHeight="1">
      <c r="A780" s="4">
        <v>7</v>
      </c>
      <c r="B780" s="1" t="s">
        <v>554</v>
      </c>
      <c r="C780" s="1" t="s">
        <v>1279</v>
      </c>
      <c r="D780" s="1" t="s">
        <v>526</v>
      </c>
      <c r="E780" s="1" t="s">
        <v>1280</v>
      </c>
      <c r="F780" s="1" t="s">
        <v>1073</v>
      </c>
    </row>
    <row r="781" spans="1:6" ht="22.5" customHeight="1">
      <c r="A781" s="4">
        <v>8</v>
      </c>
      <c r="B781" s="1" t="s">
        <v>552</v>
      </c>
      <c r="C781" s="1" t="s">
        <v>1195</v>
      </c>
      <c r="D781" s="1" t="s">
        <v>578</v>
      </c>
      <c r="E781" s="1" t="s">
        <v>1281</v>
      </c>
      <c r="F781" s="1" t="s">
        <v>1073</v>
      </c>
    </row>
    <row r="782" spans="1:6" ht="22.5" customHeight="1">
      <c r="A782" s="4">
        <v>9</v>
      </c>
      <c r="B782" s="1" t="s">
        <v>529</v>
      </c>
      <c r="C782" s="1" t="s">
        <v>1109</v>
      </c>
      <c r="D782" s="1" t="s">
        <v>554</v>
      </c>
      <c r="E782" s="1" t="s">
        <v>1282</v>
      </c>
      <c r="F782" s="1" t="s">
        <v>1073</v>
      </c>
    </row>
    <row r="783" spans="1:6" ht="22.5" customHeight="1">
      <c r="A783" s="4">
        <v>10</v>
      </c>
      <c r="B783" s="1" t="s">
        <v>526</v>
      </c>
      <c r="C783" s="1" t="s">
        <v>1283</v>
      </c>
      <c r="D783" s="1" t="s">
        <v>554</v>
      </c>
      <c r="E783" s="1" t="s">
        <v>1284</v>
      </c>
      <c r="F783" s="1" t="s">
        <v>1073</v>
      </c>
    </row>
    <row r="786" spans="1:6" ht="22.5" customHeight="1">
      <c r="A786" s="53" t="s">
        <v>1285</v>
      </c>
    </row>
    <row r="787" spans="1:6" ht="22.5" customHeight="1">
      <c r="A787" s="4" t="s">
        <v>518</v>
      </c>
      <c r="B787" s="1" t="s">
        <v>519</v>
      </c>
      <c r="C787" s="1" t="s">
        <v>520</v>
      </c>
      <c r="D787" s="1" t="s">
        <v>521</v>
      </c>
      <c r="E787" s="1" t="s">
        <v>520</v>
      </c>
      <c r="F787" s="1" t="s">
        <v>991</v>
      </c>
    </row>
    <row r="788" spans="1:6" ht="22.5" customHeight="1">
      <c r="A788" s="4">
        <v>1</v>
      </c>
      <c r="B788" s="1" t="s">
        <v>546</v>
      </c>
      <c r="C788" s="1" t="s">
        <v>1286</v>
      </c>
      <c r="D788" s="1" t="s">
        <v>539</v>
      </c>
      <c r="E788" s="1" t="s">
        <v>1287</v>
      </c>
      <c r="F788" s="1" t="s">
        <v>1073</v>
      </c>
    </row>
    <row r="789" spans="1:6" ht="22.5" customHeight="1">
      <c r="A789" s="4">
        <v>2</v>
      </c>
      <c r="B789" s="1" t="s">
        <v>620</v>
      </c>
      <c r="C789" s="1" t="s">
        <v>1288</v>
      </c>
      <c r="D789" s="1" t="s">
        <v>614</v>
      </c>
      <c r="E789" s="1" t="s">
        <v>1289</v>
      </c>
      <c r="F789" s="1" t="s">
        <v>1073</v>
      </c>
    </row>
    <row r="790" spans="1:6" ht="22.5" customHeight="1">
      <c r="A790" s="4">
        <v>3</v>
      </c>
      <c r="B790" s="1" t="s">
        <v>554</v>
      </c>
      <c r="C790" s="1" t="s">
        <v>1290</v>
      </c>
      <c r="D790" s="1" t="s">
        <v>529</v>
      </c>
      <c r="E790" s="1" t="s">
        <v>1291</v>
      </c>
      <c r="F790" s="1" t="s">
        <v>1073</v>
      </c>
    </row>
    <row r="791" spans="1:6" ht="22.5" customHeight="1">
      <c r="A791" s="4">
        <v>4</v>
      </c>
      <c r="B791" s="1" t="s">
        <v>554</v>
      </c>
      <c r="C791" s="1" t="s">
        <v>1292</v>
      </c>
      <c r="D791" s="1" t="s">
        <v>589</v>
      </c>
      <c r="E791" s="1" t="s">
        <v>1293</v>
      </c>
      <c r="F791" s="1" t="s">
        <v>1073</v>
      </c>
    </row>
    <row r="792" spans="1:6" ht="22.5" customHeight="1">
      <c r="A792" s="4">
        <v>5</v>
      </c>
      <c r="B792" s="1" t="s">
        <v>552</v>
      </c>
      <c r="C792" s="1" t="s">
        <v>874</v>
      </c>
      <c r="D792" s="1" t="s">
        <v>620</v>
      </c>
      <c r="E792" s="1" t="s">
        <v>1294</v>
      </c>
      <c r="F792" s="1" t="s">
        <v>1073</v>
      </c>
    </row>
    <row r="793" spans="1:6" ht="22.5" customHeight="1">
      <c r="A793" s="4">
        <v>6</v>
      </c>
      <c r="B793" s="1" t="s">
        <v>552</v>
      </c>
      <c r="C793" s="1" t="s">
        <v>1295</v>
      </c>
      <c r="D793" s="1" t="s">
        <v>582</v>
      </c>
      <c r="E793" s="1" t="s">
        <v>1296</v>
      </c>
      <c r="F793" s="1" t="s">
        <v>1073</v>
      </c>
    </row>
    <row r="794" spans="1:6" ht="22.5" customHeight="1">
      <c r="A794" s="4">
        <v>7</v>
      </c>
      <c r="B794" s="1" t="s">
        <v>651</v>
      </c>
      <c r="C794" s="1" t="s">
        <v>1297</v>
      </c>
      <c r="D794" s="1" t="s">
        <v>524</v>
      </c>
      <c r="E794" s="1" t="s">
        <v>1298</v>
      </c>
      <c r="F794" s="1" t="s">
        <v>1073</v>
      </c>
    </row>
    <row r="795" spans="1:6" ht="22.5" customHeight="1">
      <c r="A795" s="4">
        <v>8</v>
      </c>
      <c r="B795" s="1" t="s">
        <v>526</v>
      </c>
      <c r="C795" s="1" t="s">
        <v>1299</v>
      </c>
      <c r="D795" s="1" t="s">
        <v>620</v>
      </c>
      <c r="E795" s="1" t="s">
        <v>1300</v>
      </c>
      <c r="F795" s="1" t="s">
        <v>1073</v>
      </c>
    </row>
    <row r="796" spans="1:6" ht="22.5" customHeight="1">
      <c r="A796" s="4">
        <v>9</v>
      </c>
      <c r="B796" s="1" t="s">
        <v>532</v>
      </c>
      <c r="C796" s="1" t="s">
        <v>1301</v>
      </c>
      <c r="D796" s="1" t="s">
        <v>546</v>
      </c>
      <c r="E796" s="1" t="s">
        <v>1302</v>
      </c>
      <c r="F796" s="1" t="s">
        <v>1073</v>
      </c>
    </row>
    <row r="797" spans="1:6" ht="22.5" customHeight="1">
      <c r="A797" s="4">
        <v>10</v>
      </c>
      <c r="B797" s="1" t="s">
        <v>534</v>
      </c>
      <c r="C797" s="1" t="s">
        <v>1303</v>
      </c>
      <c r="D797" s="1" t="s">
        <v>595</v>
      </c>
      <c r="E797" s="1" t="s">
        <v>1304</v>
      </c>
      <c r="F797" s="1" t="s">
        <v>1073</v>
      </c>
    </row>
    <row r="798" spans="1:6" ht="22.5" customHeight="1">
      <c r="A798" s="4">
        <v>11</v>
      </c>
      <c r="B798" s="1" t="s">
        <v>618</v>
      </c>
      <c r="C798" s="1" t="s">
        <v>1305</v>
      </c>
      <c r="D798" s="1" t="s">
        <v>651</v>
      </c>
      <c r="E798" s="1" t="s">
        <v>1306</v>
      </c>
      <c r="F798" s="1" t="s">
        <v>1073</v>
      </c>
    </row>
    <row r="799" spans="1:6" ht="22.5" customHeight="1">
      <c r="A799" s="4">
        <v>12</v>
      </c>
      <c r="B799" s="1" t="s">
        <v>552</v>
      </c>
      <c r="C799" s="1" t="s">
        <v>1307</v>
      </c>
      <c r="D799" s="1" t="s">
        <v>554</v>
      </c>
      <c r="E799" s="1" t="s">
        <v>1308</v>
      </c>
      <c r="F799" s="1" t="s">
        <v>1073</v>
      </c>
    </row>
    <row r="800" spans="1:6" ht="22.5" customHeight="1">
      <c r="A800" s="4">
        <v>13</v>
      </c>
      <c r="B800" s="1" t="s">
        <v>552</v>
      </c>
      <c r="C800" s="1" t="s">
        <v>1309</v>
      </c>
      <c r="D800" s="1" t="s">
        <v>532</v>
      </c>
      <c r="E800" s="1" t="s">
        <v>1310</v>
      </c>
      <c r="F800" s="1" t="s">
        <v>1073</v>
      </c>
    </row>
    <row r="801" spans="1:6" ht="22.5" customHeight="1">
      <c r="A801" s="4">
        <v>14</v>
      </c>
      <c r="B801" s="1" t="s">
        <v>651</v>
      </c>
      <c r="C801" s="1" t="s">
        <v>1311</v>
      </c>
      <c r="D801" s="1" t="s">
        <v>554</v>
      </c>
      <c r="E801" s="1" t="s">
        <v>1312</v>
      </c>
      <c r="F801" s="1" t="s">
        <v>1073</v>
      </c>
    </row>
    <row r="802" spans="1:6" ht="22.5" customHeight="1">
      <c r="A802" s="4">
        <v>15</v>
      </c>
      <c r="B802" s="1" t="s">
        <v>576</v>
      </c>
      <c r="C802" s="1" t="s">
        <v>1222</v>
      </c>
      <c r="D802" s="1" t="s">
        <v>529</v>
      </c>
      <c r="E802" s="1" t="s">
        <v>1313</v>
      </c>
      <c r="F802" s="1" t="s">
        <v>1073</v>
      </c>
    </row>
    <row r="803" spans="1:6" ht="22.5" customHeight="1">
      <c r="A803" s="4">
        <v>16</v>
      </c>
      <c r="B803" s="1" t="s">
        <v>614</v>
      </c>
      <c r="C803" s="1" t="s">
        <v>1314</v>
      </c>
      <c r="D803" s="1" t="s">
        <v>651</v>
      </c>
      <c r="E803" s="1" t="s">
        <v>1315</v>
      </c>
      <c r="F803" s="1" t="s">
        <v>1073</v>
      </c>
    </row>
    <row r="804" spans="1:6" ht="22.5" customHeight="1">
      <c r="A804" s="4">
        <v>17</v>
      </c>
      <c r="B804" s="1" t="s">
        <v>526</v>
      </c>
      <c r="C804" s="1" t="s">
        <v>1316</v>
      </c>
      <c r="D804" s="1" t="s">
        <v>784</v>
      </c>
      <c r="E804" s="1" t="s">
        <v>1317</v>
      </c>
      <c r="F804" s="1" t="s">
        <v>1073</v>
      </c>
    </row>
    <row r="805" spans="1:6" ht="22.5" customHeight="1">
      <c r="A805" s="4">
        <v>18</v>
      </c>
      <c r="B805" s="1" t="s">
        <v>651</v>
      </c>
      <c r="C805" s="1" t="s">
        <v>1318</v>
      </c>
      <c r="D805" s="1" t="s">
        <v>532</v>
      </c>
      <c r="E805" s="1" t="s">
        <v>1319</v>
      </c>
      <c r="F805" s="1" t="s">
        <v>1073</v>
      </c>
    </row>
    <row r="806" spans="1:6" ht="22.5" customHeight="1">
      <c r="A806" s="4">
        <v>19</v>
      </c>
      <c r="B806" s="1" t="s">
        <v>614</v>
      </c>
      <c r="C806" s="1" t="s">
        <v>808</v>
      </c>
      <c r="D806" s="1" t="s">
        <v>524</v>
      </c>
      <c r="E806" s="1" t="s">
        <v>1320</v>
      </c>
      <c r="F806" s="1" t="s">
        <v>1073</v>
      </c>
    </row>
    <row r="807" spans="1:6" ht="22.5" customHeight="1">
      <c r="A807" s="4">
        <v>20</v>
      </c>
      <c r="B807" s="1" t="s">
        <v>595</v>
      </c>
      <c r="C807" s="1" t="s">
        <v>1321</v>
      </c>
      <c r="D807" s="1" t="s">
        <v>651</v>
      </c>
      <c r="E807" s="1" t="s">
        <v>1322</v>
      </c>
      <c r="F807" s="1" t="s">
        <v>1073</v>
      </c>
    </row>
    <row r="808" spans="1:6" ht="22.5" customHeight="1">
      <c r="A808" s="4">
        <v>21</v>
      </c>
      <c r="B808" s="1" t="s">
        <v>554</v>
      </c>
      <c r="C808" s="1" t="s">
        <v>1323</v>
      </c>
      <c r="D808" s="1" t="s">
        <v>595</v>
      </c>
      <c r="E808" s="1" t="s">
        <v>1324</v>
      </c>
      <c r="F808" s="1" t="s">
        <v>1073</v>
      </c>
    </row>
    <row r="809" spans="1:6" ht="22.5" customHeight="1">
      <c r="A809" s="4">
        <v>22</v>
      </c>
      <c r="B809" s="1" t="s">
        <v>554</v>
      </c>
      <c r="C809" s="1" t="s">
        <v>1325</v>
      </c>
      <c r="D809" s="1" t="s">
        <v>529</v>
      </c>
      <c r="E809" s="1" t="s">
        <v>1326</v>
      </c>
      <c r="F809" s="1" t="s">
        <v>1073</v>
      </c>
    </row>
    <row r="810" spans="1:6" ht="22.5" customHeight="1">
      <c r="A810" s="4">
        <v>23</v>
      </c>
      <c r="B810" s="1" t="s">
        <v>1327</v>
      </c>
      <c r="C810" s="1" t="s">
        <v>1328</v>
      </c>
      <c r="D810" s="1" t="s">
        <v>554</v>
      </c>
      <c r="E810" s="1" t="s">
        <v>1329</v>
      </c>
      <c r="F810" s="1" t="s">
        <v>1073</v>
      </c>
    </row>
    <row r="811" spans="1:6" ht="22.5" customHeight="1">
      <c r="A811" s="4">
        <v>24</v>
      </c>
      <c r="B811" s="1" t="s">
        <v>526</v>
      </c>
      <c r="C811" s="1" t="s">
        <v>1330</v>
      </c>
      <c r="D811" s="1" t="s">
        <v>552</v>
      </c>
      <c r="E811" s="1" t="s">
        <v>1331</v>
      </c>
      <c r="F811" s="1" t="s">
        <v>1073</v>
      </c>
    </row>
    <row r="812" spans="1:6" ht="22.5" customHeight="1">
      <c r="A812" s="4">
        <v>25</v>
      </c>
      <c r="B812" s="1" t="s">
        <v>534</v>
      </c>
      <c r="C812" s="1" t="s">
        <v>1332</v>
      </c>
      <c r="D812" s="1" t="s">
        <v>541</v>
      </c>
      <c r="E812" s="1" t="s">
        <v>1333</v>
      </c>
      <c r="F812" s="1" t="s">
        <v>1073</v>
      </c>
    </row>
    <row r="815" spans="1:6" ht="22.5" customHeight="1">
      <c r="A815" s="53" t="s">
        <v>1334</v>
      </c>
    </row>
    <row r="816" spans="1:6" ht="22.5" customHeight="1">
      <c r="A816" s="4" t="s">
        <v>518</v>
      </c>
      <c r="B816" s="1" t="s">
        <v>519</v>
      </c>
      <c r="C816" s="1" t="s">
        <v>520</v>
      </c>
      <c r="D816" s="1" t="s">
        <v>521</v>
      </c>
      <c r="E816" s="1" t="s">
        <v>520</v>
      </c>
    </row>
    <row r="817" spans="1:5" ht="22.5" customHeight="1">
      <c r="A817" s="4">
        <v>1</v>
      </c>
      <c r="B817" s="1" t="s">
        <v>536</v>
      </c>
      <c r="C817" s="1" t="s">
        <v>1335</v>
      </c>
      <c r="D817" s="1" t="s">
        <v>532</v>
      </c>
      <c r="E817" s="1" t="s">
        <v>1336</v>
      </c>
    </row>
    <row r="818" spans="1:5" ht="22.5" customHeight="1">
      <c r="A818" s="4">
        <v>2</v>
      </c>
      <c r="B818" s="1" t="s">
        <v>582</v>
      </c>
      <c r="C818" s="1" t="s">
        <v>1337</v>
      </c>
      <c r="D818" s="1" t="s">
        <v>532</v>
      </c>
      <c r="E818" s="1" t="s">
        <v>1338</v>
      </c>
    </row>
    <row r="819" spans="1:5" ht="22.5" customHeight="1">
      <c r="A819" s="4">
        <v>3</v>
      </c>
      <c r="B819" s="1" t="s">
        <v>614</v>
      </c>
      <c r="C819" s="1" t="s">
        <v>1339</v>
      </c>
      <c r="D819" s="1" t="s">
        <v>532</v>
      </c>
      <c r="E819" s="1" t="s">
        <v>767</v>
      </c>
    </row>
    <row r="822" spans="1:5" ht="22.5" customHeight="1">
      <c r="A822" s="53" t="s">
        <v>1340</v>
      </c>
    </row>
    <row r="823" spans="1:5" ht="22.5" customHeight="1">
      <c r="A823" s="4" t="s">
        <v>518</v>
      </c>
      <c r="B823" s="1" t="s">
        <v>519</v>
      </c>
      <c r="C823" s="1" t="s">
        <v>520</v>
      </c>
      <c r="D823" s="1" t="s">
        <v>521</v>
      </c>
      <c r="E823" s="1" t="s">
        <v>520</v>
      </c>
    </row>
    <row r="824" spans="1:5" ht="22.5" customHeight="1">
      <c r="A824" s="4">
        <v>1</v>
      </c>
      <c r="B824" s="1" t="s">
        <v>576</v>
      </c>
      <c r="C824" s="1" t="s">
        <v>1224</v>
      </c>
      <c r="D824" s="1" t="s">
        <v>618</v>
      </c>
      <c r="E824" s="1" t="s">
        <v>1341</v>
      </c>
    </row>
    <row r="825" spans="1:5" ht="22.5" customHeight="1">
      <c r="A825" s="4">
        <v>2</v>
      </c>
      <c r="B825" s="1" t="s">
        <v>620</v>
      </c>
      <c r="C825" s="1" t="s">
        <v>1342</v>
      </c>
      <c r="D825" s="1" t="s">
        <v>524</v>
      </c>
      <c r="E825" s="1" t="s">
        <v>1343</v>
      </c>
    </row>
    <row r="826" spans="1:5" ht="22.5" customHeight="1">
      <c r="A826" s="4">
        <v>3</v>
      </c>
      <c r="B826" s="1" t="s">
        <v>532</v>
      </c>
      <c r="C826" s="1" t="s">
        <v>1344</v>
      </c>
      <c r="D826" s="1" t="s">
        <v>552</v>
      </c>
      <c r="E826" s="1" t="s">
        <v>1345</v>
      </c>
    </row>
    <row r="827" spans="1:5" ht="22.5" customHeight="1">
      <c r="A827" s="4">
        <v>4</v>
      </c>
      <c r="B827" s="1" t="s">
        <v>635</v>
      </c>
      <c r="C827" s="1" t="s">
        <v>744</v>
      </c>
      <c r="D827" s="1" t="s">
        <v>620</v>
      </c>
      <c r="E827" s="1" t="s">
        <v>1346</v>
      </c>
    </row>
    <row r="828" spans="1:5" ht="22.5" customHeight="1">
      <c r="A828" s="4">
        <v>5</v>
      </c>
      <c r="B828" s="1" t="s">
        <v>546</v>
      </c>
      <c r="C828" s="1" t="s">
        <v>556</v>
      </c>
      <c r="D828" s="1" t="s">
        <v>532</v>
      </c>
      <c r="E828" s="1" t="s">
        <v>1347</v>
      </c>
    </row>
    <row r="829" spans="1:5" ht="22.5" customHeight="1">
      <c r="A829" s="4">
        <v>6</v>
      </c>
      <c r="B829" s="1" t="s">
        <v>546</v>
      </c>
      <c r="C829" s="1" t="s">
        <v>1348</v>
      </c>
      <c r="D829" s="1" t="s">
        <v>614</v>
      </c>
      <c r="E829" s="1" t="s">
        <v>1349</v>
      </c>
    </row>
    <row r="830" spans="1:5" ht="22.5" customHeight="1">
      <c r="A830" s="4">
        <v>7</v>
      </c>
      <c r="B830" s="1" t="s">
        <v>546</v>
      </c>
      <c r="C830" s="1" t="s">
        <v>994</v>
      </c>
      <c r="D830" s="1" t="s">
        <v>554</v>
      </c>
      <c r="E830" s="1" t="s">
        <v>1350</v>
      </c>
    </row>
    <row r="831" spans="1:5" ht="22.5" customHeight="1">
      <c r="A831" s="4">
        <v>8</v>
      </c>
      <c r="B831" s="1" t="s">
        <v>552</v>
      </c>
      <c r="C831" s="1" t="s">
        <v>1351</v>
      </c>
      <c r="D831" s="1" t="s">
        <v>524</v>
      </c>
      <c r="E831" s="1" t="s">
        <v>1352</v>
      </c>
    </row>
    <row r="832" spans="1:5" ht="22.5" customHeight="1">
      <c r="A832" s="4">
        <v>9</v>
      </c>
      <c r="B832" s="1" t="s">
        <v>576</v>
      </c>
      <c r="C832" s="1" t="s">
        <v>1353</v>
      </c>
      <c r="D832" s="1" t="s">
        <v>620</v>
      </c>
      <c r="E832" s="1" t="s">
        <v>1354</v>
      </c>
    </row>
    <row r="833" spans="1:6" ht="22.5" customHeight="1">
      <c r="A833" s="4">
        <v>10</v>
      </c>
      <c r="B833" s="1" t="s">
        <v>534</v>
      </c>
      <c r="C833" s="1" t="s">
        <v>1355</v>
      </c>
      <c r="D833" s="1" t="s">
        <v>552</v>
      </c>
      <c r="E833" s="1" t="s">
        <v>1333</v>
      </c>
    </row>
    <row r="834" spans="1:6" ht="22.5" customHeight="1">
      <c r="A834" s="4">
        <v>11</v>
      </c>
      <c r="B834" s="1" t="s">
        <v>532</v>
      </c>
      <c r="C834" s="1" t="s">
        <v>1356</v>
      </c>
      <c r="D834" s="1" t="s">
        <v>620</v>
      </c>
      <c r="E834" s="1" t="s">
        <v>1357</v>
      </c>
    </row>
    <row r="835" spans="1:6" ht="22.5" customHeight="1">
      <c r="A835" s="4">
        <v>12</v>
      </c>
      <c r="B835" s="1" t="s">
        <v>552</v>
      </c>
      <c r="C835" s="1" t="s">
        <v>1358</v>
      </c>
      <c r="D835" s="1" t="s">
        <v>620</v>
      </c>
      <c r="E835" s="1" t="s">
        <v>1359</v>
      </c>
    </row>
    <row r="836" spans="1:6" ht="22.5" customHeight="1">
      <c r="A836" s="4">
        <v>13</v>
      </c>
      <c r="B836" s="1" t="s">
        <v>536</v>
      </c>
      <c r="C836" s="1" t="s">
        <v>1360</v>
      </c>
      <c r="D836" s="1" t="s">
        <v>552</v>
      </c>
      <c r="E836" s="1" t="s">
        <v>1361</v>
      </c>
    </row>
    <row r="837" spans="1:6" ht="22.5" customHeight="1">
      <c r="A837" s="4">
        <v>14</v>
      </c>
      <c r="B837" s="1" t="s">
        <v>552</v>
      </c>
      <c r="C837" s="1" t="s">
        <v>1362</v>
      </c>
      <c r="D837" s="1" t="s">
        <v>554</v>
      </c>
      <c r="E837" s="1" t="s">
        <v>1363</v>
      </c>
    </row>
    <row r="838" spans="1:6" ht="22.5" customHeight="1">
      <c r="A838" s="4">
        <v>15</v>
      </c>
      <c r="B838" s="1" t="s">
        <v>651</v>
      </c>
      <c r="C838" s="1" t="s">
        <v>1364</v>
      </c>
      <c r="D838" s="1" t="s">
        <v>554</v>
      </c>
      <c r="E838" s="1" t="s">
        <v>1365</v>
      </c>
    </row>
    <row r="839" spans="1:6" ht="22.5" customHeight="1">
      <c r="A839" s="4">
        <v>16</v>
      </c>
      <c r="B839" s="1" t="s">
        <v>554</v>
      </c>
      <c r="C839" s="1" t="s">
        <v>1366</v>
      </c>
      <c r="D839" s="1" t="s">
        <v>595</v>
      </c>
      <c r="E839" s="1" t="s">
        <v>1367</v>
      </c>
    </row>
    <row r="840" spans="1:6" ht="22.5" customHeight="1">
      <c r="A840" s="4">
        <v>17</v>
      </c>
      <c r="B840" s="1" t="s">
        <v>595</v>
      </c>
      <c r="C840" s="1" t="s">
        <v>1368</v>
      </c>
      <c r="D840" s="1" t="s">
        <v>618</v>
      </c>
      <c r="E840" s="1" t="s">
        <v>1369</v>
      </c>
    </row>
    <row r="841" spans="1:6" ht="22.5" customHeight="1">
      <c r="A841" s="4">
        <v>18</v>
      </c>
      <c r="B841" s="1" t="s">
        <v>534</v>
      </c>
      <c r="C841" s="1" t="s">
        <v>1370</v>
      </c>
      <c r="D841" s="1" t="s">
        <v>618</v>
      </c>
      <c r="E841" s="1" t="s">
        <v>1371</v>
      </c>
    </row>
    <row r="842" spans="1:6" ht="22.5" customHeight="1">
      <c r="A842" s="4">
        <v>19</v>
      </c>
      <c r="B842" s="1" t="s">
        <v>595</v>
      </c>
      <c r="C842" s="1" t="s">
        <v>1372</v>
      </c>
      <c r="D842" s="1" t="s">
        <v>618</v>
      </c>
      <c r="E842" s="1" t="s">
        <v>1373</v>
      </c>
    </row>
    <row r="845" spans="1:6" ht="22.5" customHeight="1">
      <c r="A845" s="53" t="s">
        <v>1374</v>
      </c>
    </row>
    <row r="846" spans="1:6" ht="22.5" customHeight="1">
      <c r="A846" s="4" t="s">
        <v>518</v>
      </c>
      <c r="B846" s="1" t="s">
        <v>519</v>
      </c>
      <c r="C846" s="1" t="s">
        <v>520</v>
      </c>
      <c r="D846" s="1" t="s">
        <v>521</v>
      </c>
      <c r="E846" s="1" t="s">
        <v>520</v>
      </c>
      <c r="F846" s="1" t="s">
        <v>991</v>
      </c>
    </row>
    <row r="847" spans="1:6" ht="22.5" customHeight="1">
      <c r="A847" s="4">
        <v>1</v>
      </c>
      <c r="B847" s="1" t="s">
        <v>532</v>
      </c>
      <c r="C847" s="1" t="s">
        <v>1063</v>
      </c>
      <c r="D847" s="1" t="s">
        <v>614</v>
      </c>
      <c r="E847" s="1" t="s">
        <v>1253</v>
      </c>
      <c r="F847" s="1" t="s">
        <v>1073</v>
      </c>
    </row>
    <row r="848" spans="1:6" ht="22.5" customHeight="1">
      <c r="A848" s="4">
        <v>2</v>
      </c>
      <c r="B848" s="1" t="s">
        <v>1327</v>
      </c>
      <c r="C848" s="1" t="s">
        <v>1375</v>
      </c>
      <c r="D848" s="1" t="s">
        <v>614</v>
      </c>
      <c r="E848" s="1" t="s">
        <v>1376</v>
      </c>
      <c r="F848" s="1" t="s">
        <v>1073</v>
      </c>
    </row>
    <row r="849" spans="1:6" ht="22.5" customHeight="1">
      <c r="A849" s="4">
        <v>3</v>
      </c>
      <c r="B849" s="1" t="s">
        <v>784</v>
      </c>
      <c r="C849" s="1" t="s">
        <v>1377</v>
      </c>
      <c r="D849" s="1" t="s">
        <v>532</v>
      </c>
      <c r="E849" s="1" t="s">
        <v>1378</v>
      </c>
      <c r="F849" s="1" t="s">
        <v>1073</v>
      </c>
    </row>
    <row r="850" spans="1:6" ht="22.5" customHeight="1">
      <c r="A850" s="4">
        <v>4</v>
      </c>
      <c r="B850" s="1" t="s">
        <v>614</v>
      </c>
      <c r="C850" s="1" t="s">
        <v>1379</v>
      </c>
      <c r="D850" s="1" t="s">
        <v>529</v>
      </c>
      <c r="E850" s="1" t="s">
        <v>1380</v>
      </c>
    </row>
    <row r="851" spans="1:6" ht="22.5" customHeight="1">
      <c r="A851" s="4">
        <v>5</v>
      </c>
      <c r="B851" s="1" t="s">
        <v>529</v>
      </c>
      <c r="C851" s="1" t="s">
        <v>1381</v>
      </c>
      <c r="D851" s="1" t="s">
        <v>552</v>
      </c>
      <c r="E851" s="1" t="s">
        <v>1382</v>
      </c>
      <c r="F851" s="1" t="s">
        <v>1073</v>
      </c>
    </row>
    <row r="852" spans="1:6" ht="22.5" customHeight="1">
      <c r="A852" s="4">
        <v>6</v>
      </c>
      <c r="B852" s="1" t="s">
        <v>529</v>
      </c>
      <c r="C852" s="1" t="s">
        <v>1383</v>
      </c>
      <c r="D852" s="1" t="s">
        <v>620</v>
      </c>
      <c r="E852" s="1" t="s">
        <v>1384</v>
      </c>
      <c r="F852" s="1" t="s">
        <v>1073</v>
      </c>
    </row>
    <row r="853" spans="1:6" ht="22.5" customHeight="1">
      <c r="A853" s="4">
        <v>7</v>
      </c>
      <c r="B853" s="1" t="s">
        <v>645</v>
      </c>
      <c r="C853" s="1" t="s">
        <v>1385</v>
      </c>
      <c r="D853" s="1" t="s">
        <v>552</v>
      </c>
      <c r="E853" s="1" t="s">
        <v>1386</v>
      </c>
      <c r="F853" s="1" t="s">
        <v>1073</v>
      </c>
    </row>
    <row r="854" spans="1:6" ht="22.5" customHeight="1">
      <c r="A854" s="4">
        <v>8</v>
      </c>
      <c r="B854" s="1" t="s">
        <v>1327</v>
      </c>
      <c r="C854" s="1" t="s">
        <v>1387</v>
      </c>
      <c r="D854" s="1" t="s">
        <v>552</v>
      </c>
      <c r="E854" s="1" t="s">
        <v>1388</v>
      </c>
      <c r="F854" s="1" t="s">
        <v>1073</v>
      </c>
    </row>
    <row r="855" spans="1:6" ht="22.5" customHeight="1">
      <c r="A855" s="4">
        <v>9</v>
      </c>
      <c r="B855" s="1" t="s">
        <v>651</v>
      </c>
      <c r="C855" s="1" t="s">
        <v>1389</v>
      </c>
      <c r="D855" s="1" t="s">
        <v>526</v>
      </c>
      <c r="E855" s="1" t="s">
        <v>1390</v>
      </c>
      <c r="F855" s="1" t="s">
        <v>1073</v>
      </c>
    </row>
    <row r="856" spans="1:6" ht="22.5" customHeight="1">
      <c r="A856" s="4">
        <v>10</v>
      </c>
      <c r="B856" s="1" t="s">
        <v>595</v>
      </c>
      <c r="C856" s="1" t="s">
        <v>1391</v>
      </c>
      <c r="D856" s="1" t="s">
        <v>582</v>
      </c>
      <c r="E856" s="1" t="s">
        <v>1392</v>
      </c>
      <c r="F856" s="1" t="s">
        <v>1073</v>
      </c>
    </row>
    <row r="857" spans="1:6" ht="22.5" customHeight="1">
      <c r="A857" s="4">
        <v>11</v>
      </c>
      <c r="B857" s="1" t="s">
        <v>546</v>
      </c>
      <c r="C857" s="1" t="s">
        <v>1393</v>
      </c>
      <c r="D857" s="1" t="s">
        <v>539</v>
      </c>
      <c r="E857" s="1" t="s">
        <v>1394</v>
      </c>
      <c r="F857" s="1" t="s">
        <v>1073</v>
      </c>
    </row>
    <row r="858" spans="1:6" ht="22.5" customHeight="1">
      <c r="A858" s="4">
        <v>12</v>
      </c>
      <c r="B858" s="1" t="s">
        <v>554</v>
      </c>
      <c r="C858" s="1" t="s">
        <v>1395</v>
      </c>
      <c r="D858" s="1" t="s">
        <v>620</v>
      </c>
      <c r="E858" s="1" t="s">
        <v>1396</v>
      </c>
      <c r="F858" s="1" t="s">
        <v>1073</v>
      </c>
    </row>
    <row r="859" spans="1:6" ht="22.5" customHeight="1">
      <c r="A859" s="4">
        <v>13</v>
      </c>
      <c r="B859" s="1" t="s">
        <v>554</v>
      </c>
      <c r="C859" s="1" t="s">
        <v>1397</v>
      </c>
      <c r="D859" s="1" t="s">
        <v>576</v>
      </c>
      <c r="E859" s="1" t="s">
        <v>1398</v>
      </c>
      <c r="F859" s="1" t="s">
        <v>1073</v>
      </c>
    </row>
    <row r="860" spans="1:6" ht="22.5" customHeight="1">
      <c r="A860" s="4">
        <v>14</v>
      </c>
      <c r="B860" s="1" t="s">
        <v>554</v>
      </c>
      <c r="C860" s="1" t="s">
        <v>1399</v>
      </c>
      <c r="D860" s="1" t="s">
        <v>1400</v>
      </c>
      <c r="E860" s="1" t="s">
        <v>1401</v>
      </c>
      <c r="F860" s="1" t="s">
        <v>1073</v>
      </c>
    </row>
    <row r="861" spans="1:6" ht="22.5" customHeight="1">
      <c r="A861" s="4">
        <v>15</v>
      </c>
      <c r="B861" s="1" t="s">
        <v>554</v>
      </c>
      <c r="C861" s="1" t="s">
        <v>1269</v>
      </c>
      <c r="D861" s="1" t="s">
        <v>529</v>
      </c>
      <c r="E861" s="1" t="s">
        <v>1402</v>
      </c>
      <c r="F861" s="1" t="s">
        <v>1073</v>
      </c>
    </row>
    <row r="862" spans="1:6" ht="22.5" customHeight="1">
      <c r="A862" s="4">
        <v>16</v>
      </c>
      <c r="B862" s="1" t="s">
        <v>582</v>
      </c>
      <c r="C862" s="1" t="s">
        <v>1403</v>
      </c>
      <c r="D862" s="1" t="s">
        <v>784</v>
      </c>
      <c r="E862" s="1" t="s">
        <v>1404</v>
      </c>
      <c r="F862" s="1" t="s">
        <v>1073</v>
      </c>
    </row>
    <row r="863" spans="1:6" ht="22.5" customHeight="1">
      <c r="A863" s="4">
        <v>17</v>
      </c>
      <c r="B863" s="1" t="s">
        <v>552</v>
      </c>
      <c r="C863" s="1" t="s">
        <v>1405</v>
      </c>
      <c r="D863" s="1" t="s">
        <v>651</v>
      </c>
      <c r="E863" s="1" t="s">
        <v>1406</v>
      </c>
      <c r="F863" s="1" t="s">
        <v>1073</v>
      </c>
    </row>
    <row r="864" spans="1:6" ht="22.5" customHeight="1">
      <c r="A864" s="4">
        <v>18</v>
      </c>
      <c r="B864" s="1" t="s">
        <v>614</v>
      </c>
      <c r="C864" s="1" t="s">
        <v>1063</v>
      </c>
      <c r="D864" s="1" t="s">
        <v>1327</v>
      </c>
      <c r="E864" s="1" t="s">
        <v>1036</v>
      </c>
    </row>
    <row r="867" spans="1:5" ht="22.5" customHeight="1">
      <c r="A867" s="53" t="s">
        <v>1407</v>
      </c>
    </row>
    <row r="868" spans="1:5" ht="22.5" customHeight="1">
      <c r="A868" s="4" t="s">
        <v>518</v>
      </c>
      <c r="B868" s="1" t="s">
        <v>519</v>
      </c>
      <c r="C868" s="1" t="s">
        <v>520</v>
      </c>
      <c r="D868" s="1" t="s">
        <v>521</v>
      </c>
      <c r="E868" s="1" t="s">
        <v>520</v>
      </c>
    </row>
    <row r="869" spans="1:5" ht="22.5" customHeight="1">
      <c r="A869" s="4">
        <v>1</v>
      </c>
      <c r="B869" s="1" t="s">
        <v>524</v>
      </c>
      <c r="C869" s="1" t="s">
        <v>1408</v>
      </c>
      <c r="D869" s="1" t="s">
        <v>582</v>
      </c>
      <c r="E869" s="1" t="s">
        <v>1409</v>
      </c>
    </row>
    <row r="870" spans="1:5" ht="22.5" customHeight="1">
      <c r="A870" s="4">
        <v>2</v>
      </c>
      <c r="B870" s="1" t="s">
        <v>524</v>
      </c>
      <c r="C870" s="1" t="s">
        <v>1410</v>
      </c>
      <c r="D870" s="1" t="s">
        <v>552</v>
      </c>
      <c r="E870" s="1" t="s">
        <v>1411</v>
      </c>
    </row>
    <row r="871" spans="1:5" ht="22.5" customHeight="1">
      <c r="A871" s="4">
        <v>3</v>
      </c>
      <c r="B871" s="1" t="s">
        <v>524</v>
      </c>
      <c r="C871" s="1" t="s">
        <v>1412</v>
      </c>
      <c r="D871" s="1" t="s">
        <v>1413</v>
      </c>
      <c r="E871" s="1" t="s">
        <v>1414</v>
      </c>
    </row>
    <row r="872" spans="1:5" ht="22.5" customHeight="1">
      <c r="A872" s="4">
        <v>4</v>
      </c>
      <c r="B872" s="1" t="s">
        <v>534</v>
      </c>
      <c r="C872" s="1" t="s">
        <v>1415</v>
      </c>
      <c r="D872" s="1" t="s">
        <v>614</v>
      </c>
      <c r="E872" s="1" t="s">
        <v>1416</v>
      </c>
    </row>
    <row r="873" spans="1:5" ht="22.5" customHeight="1">
      <c r="A873" s="4">
        <v>5</v>
      </c>
      <c r="B873" s="1" t="s">
        <v>635</v>
      </c>
      <c r="C873" s="1" t="s">
        <v>1417</v>
      </c>
      <c r="D873" s="1" t="s">
        <v>1413</v>
      </c>
      <c r="E873" s="1" t="s">
        <v>1418</v>
      </c>
    </row>
    <row r="874" spans="1:5" ht="22.5" customHeight="1">
      <c r="A874" s="4">
        <v>6</v>
      </c>
      <c r="B874" s="1" t="s">
        <v>529</v>
      </c>
      <c r="C874" s="1" t="s">
        <v>1419</v>
      </c>
      <c r="D874" s="1" t="s">
        <v>614</v>
      </c>
      <c r="E874" s="1" t="s">
        <v>1420</v>
      </c>
    </row>
    <row r="875" spans="1:5" ht="22.5" customHeight="1">
      <c r="A875" s="4">
        <v>7</v>
      </c>
      <c r="B875" s="1" t="s">
        <v>524</v>
      </c>
      <c r="C875" s="1" t="s">
        <v>1421</v>
      </c>
      <c r="D875" s="1" t="s">
        <v>620</v>
      </c>
      <c r="E875" s="1" t="s">
        <v>1422</v>
      </c>
    </row>
    <row r="876" spans="1:5" ht="22.5" customHeight="1">
      <c r="A876" s="4">
        <v>8</v>
      </c>
      <c r="B876" s="1" t="s">
        <v>524</v>
      </c>
      <c r="C876" s="1" t="s">
        <v>1423</v>
      </c>
      <c r="D876" s="1" t="s">
        <v>552</v>
      </c>
      <c r="E876" s="1" t="s">
        <v>1424</v>
      </c>
    </row>
    <row r="877" spans="1:5" ht="22.5" customHeight="1">
      <c r="A877" s="4">
        <v>9</v>
      </c>
      <c r="B877" s="1" t="s">
        <v>524</v>
      </c>
      <c r="C877" s="1" t="s">
        <v>1425</v>
      </c>
      <c r="D877" s="1" t="s">
        <v>541</v>
      </c>
      <c r="E877" s="1" t="s">
        <v>1426</v>
      </c>
    </row>
    <row r="878" spans="1:5" ht="22.5" customHeight="1">
      <c r="A878" s="4">
        <v>10</v>
      </c>
      <c r="B878" s="1" t="s">
        <v>524</v>
      </c>
      <c r="C878" s="1" t="s">
        <v>1427</v>
      </c>
      <c r="D878" s="1" t="s">
        <v>554</v>
      </c>
      <c r="E878" s="1" t="s">
        <v>1428</v>
      </c>
    </row>
    <row r="879" spans="1:5" ht="22.5" customHeight="1">
      <c r="A879" s="4">
        <v>11</v>
      </c>
      <c r="B879" s="1" t="s">
        <v>635</v>
      </c>
      <c r="C879" s="1" t="s">
        <v>1429</v>
      </c>
      <c r="D879" s="1" t="s">
        <v>554</v>
      </c>
      <c r="E879" s="1" t="s">
        <v>1430</v>
      </c>
    </row>
    <row r="880" spans="1:5" ht="22.5" customHeight="1">
      <c r="A880" s="4">
        <v>12</v>
      </c>
      <c r="B880" s="1" t="s">
        <v>529</v>
      </c>
      <c r="C880" s="1" t="s">
        <v>1431</v>
      </c>
      <c r="D880" s="1" t="s">
        <v>554</v>
      </c>
      <c r="E880" s="1" t="s">
        <v>1432</v>
      </c>
    </row>
    <row r="881" spans="1:5" ht="22.5" customHeight="1">
      <c r="A881" s="4">
        <v>13</v>
      </c>
      <c r="B881" s="1" t="s">
        <v>524</v>
      </c>
      <c r="C881" s="1" t="s">
        <v>1433</v>
      </c>
      <c r="D881" s="1" t="s">
        <v>532</v>
      </c>
      <c r="E881" s="1" t="s">
        <v>1434</v>
      </c>
    </row>
    <row r="882" spans="1:5" ht="22.5" customHeight="1">
      <c r="A882" s="4">
        <v>14</v>
      </c>
      <c r="B882" s="1" t="s">
        <v>620</v>
      </c>
      <c r="C882" s="1" t="s">
        <v>1435</v>
      </c>
      <c r="D882" s="1" t="s">
        <v>614</v>
      </c>
      <c r="E882" s="1" t="s">
        <v>1436</v>
      </c>
    </row>
    <row r="883" spans="1:5" ht="22.5" customHeight="1">
      <c r="A883" s="4">
        <v>15</v>
      </c>
      <c r="B883" s="1" t="s">
        <v>554</v>
      </c>
      <c r="C883" s="1" t="s">
        <v>1437</v>
      </c>
      <c r="D883" s="1" t="s">
        <v>532</v>
      </c>
      <c r="E883" s="1" t="s">
        <v>1438</v>
      </c>
    </row>
    <row r="884" spans="1:5" ht="22.5" customHeight="1">
      <c r="A884" s="4">
        <v>16</v>
      </c>
      <c r="B884" s="1" t="s">
        <v>524</v>
      </c>
      <c r="C884" s="1" t="s">
        <v>1439</v>
      </c>
      <c r="D884" s="1" t="s">
        <v>539</v>
      </c>
      <c r="E884" s="1" t="s">
        <v>1440</v>
      </c>
    </row>
    <row r="885" spans="1:5" ht="22.5" customHeight="1">
      <c r="A885" s="4">
        <v>17</v>
      </c>
      <c r="B885" s="1" t="s">
        <v>651</v>
      </c>
      <c r="C885" s="1" t="s">
        <v>1441</v>
      </c>
      <c r="D885" s="1" t="s">
        <v>541</v>
      </c>
      <c r="E885" s="1" t="s">
        <v>1319</v>
      </c>
    </row>
    <row r="886" spans="1:5" ht="22.5" customHeight="1">
      <c r="A886" s="4">
        <v>18</v>
      </c>
      <c r="B886" s="1" t="s">
        <v>552</v>
      </c>
      <c r="C886" s="1" t="s">
        <v>1442</v>
      </c>
      <c r="D886" s="1" t="s">
        <v>529</v>
      </c>
      <c r="E886" s="1" t="s">
        <v>1406</v>
      </c>
    </row>
    <row r="887" spans="1:5" ht="22.5" customHeight="1">
      <c r="A887" s="4">
        <v>19</v>
      </c>
      <c r="B887" s="1" t="s">
        <v>524</v>
      </c>
      <c r="C887" s="1" t="s">
        <v>1443</v>
      </c>
      <c r="D887" s="1" t="s">
        <v>620</v>
      </c>
      <c r="E887" s="1" t="s">
        <v>1444</v>
      </c>
    </row>
    <row r="888" spans="1:5" ht="22.5" customHeight="1">
      <c r="A888" s="4">
        <v>20</v>
      </c>
      <c r="B888" s="1" t="s">
        <v>524</v>
      </c>
      <c r="C888" s="1" t="s">
        <v>1445</v>
      </c>
      <c r="D888" s="1" t="s">
        <v>529</v>
      </c>
      <c r="E888" s="1" t="s">
        <v>1439</v>
      </c>
    </row>
    <row r="889" spans="1:5" ht="22.5" customHeight="1">
      <c r="A889" s="4">
        <v>21</v>
      </c>
      <c r="B889" s="1" t="s">
        <v>539</v>
      </c>
      <c r="C889" s="1" t="s">
        <v>1446</v>
      </c>
      <c r="D889" s="1" t="s">
        <v>589</v>
      </c>
      <c r="E889" s="1" t="s">
        <v>1447</v>
      </c>
    </row>
    <row r="892" spans="1:5" ht="22.5" customHeight="1">
      <c r="A892" s="53" t="s">
        <v>1448</v>
      </c>
    </row>
    <row r="893" spans="1:5" ht="22.5" customHeight="1">
      <c r="A893" s="4" t="s">
        <v>518</v>
      </c>
      <c r="B893" s="1" t="s">
        <v>519</v>
      </c>
      <c r="C893" s="1" t="s">
        <v>520</v>
      </c>
      <c r="D893" s="1" t="s">
        <v>521</v>
      </c>
      <c r="E893" s="1" t="s">
        <v>520</v>
      </c>
    </row>
    <row r="894" spans="1:5" ht="22.5" customHeight="1">
      <c r="A894" s="4">
        <v>1</v>
      </c>
      <c r="B894" s="1" t="s">
        <v>554</v>
      </c>
      <c r="C894" s="1" t="s">
        <v>1449</v>
      </c>
      <c r="D894" s="1" t="s">
        <v>576</v>
      </c>
      <c r="E894" s="1" t="s">
        <v>1450</v>
      </c>
    </row>
    <row r="895" spans="1:5" ht="22.5" customHeight="1">
      <c r="A895" s="4">
        <v>2</v>
      </c>
      <c r="B895" s="1" t="s">
        <v>651</v>
      </c>
      <c r="C895" s="1" t="s">
        <v>1451</v>
      </c>
      <c r="D895" s="1" t="s">
        <v>614</v>
      </c>
      <c r="E895" s="1" t="s">
        <v>1452</v>
      </c>
    </row>
    <row r="896" spans="1:5" ht="22.5" customHeight="1">
      <c r="A896" s="4">
        <v>3</v>
      </c>
      <c r="B896" s="1" t="s">
        <v>552</v>
      </c>
      <c r="C896" s="1" t="s">
        <v>1453</v>
      </c>
      <c r="D896" s="1" t="s">
        <v>645</v>
      </c>
      <c r="E896" s="1" t="s">
        <v>1454</v>
      </c>
    </row>
    <row r="897" spans="1:5" ht="22.5" customHeight="1">
      <c r="A897" s="4">
        <v>4</v>
      </c>
      <c r="B897" s="1" t="s">
        <v>552</v>
      </c>
      <c r="C897" s="1" t="s">
        <v>1455</v>
      </c>
      <c r="D897" s="1" t="s">
        <v>576</v>
      </c>
      <c r="E897" s="1" t="s">
        <v>1456</v>
      </c>
    </row>
    <row r="898" spans="1:5" ht="22.5" customHeight="1">
      <c r="A898" s="4">
        <v>5</v>
      </c>
      <c r="B898" s="1" t="s">
        <v>524</v>
      </c>
      <c r="C898" s="1" t="s">
        <v>1457</v>
      </c>
      <c r="D898" s="1" t="s">
        <v>552</v>
      </c>
      <c r="E898" s="1" t="s">
        <v>1458</v>
      </c>
    </row>
    <row r="899" spans="1:5" ht="22.5" customHeight="1">
      <c r="A899" s="4">
        <v>6</v>
      </c>
      <c r="B899" s="1" t="s">
        <v>552</v>
      </c>
      <c r="C899" s="1" t="s">
        <v>1459</v>
      </c>
      <c r="D899" s="1" t="s">
        <v>576</v>
      </c>
      <c r="E899" s="1" t="s">
        <v>1458</v>
      </c>
    </row>
    <row r="900" spans="1:5" ht="22.5" customHeight="1">
      <c r="A900" s="4">
        <v>7</v>
      </c>
      <c r="B900" s="1" t="s">
        <v>635</v>
      </c>
      <c r="C900" s="1" t="s">
        <v>1460</v>
      </c>
      <c r="D900" s="1" t="s">
        <v>620</v>
      </c>
      <c r="E900" s="1" t="s">
        <v>1461</v>
      </c>
    </row>
    <row r="901" spans="1:5" ht="22.5" customHeight="1">
      <c r="A901" s="4">
        <v>8</v>
      </c>
      <c r="B901" s="1" t="s">
        <v>539</v>
      </c>
      <c r="C901" s="1" t="s">
        <v>1462</v>
      </c>
      <c r="D901" s="1" t="s">
        <v>552</v>
      </c>
      <c r="E901" s="1" t="s">
        <v>1463</v>
      </c>
    </row>
    <row r="903" spans="1:5" ht="22.5" customHeight="1">
      <c r="A903" s="53" t="s">
        <v>1464</v>
      </c>
    </row>
    <row r="904" spans="1:5" ht="22.5" customHeight="1">
      <c r="A904" s="4" t="s">
        <v>518</v>
      </c>
      <c r="B904" s="1" t="s">
        <v>519</v>
      </c>
      <c r="C904" s="1" t="s">
        <v>520</v>
      </c>
      <c r="D904" s="1" t="s">
        <v>521</v>
      </c>
      <c r="E904" s="1" t="s">
        <v>520</v>
      </c>
    </row>
    <row r="905" spans="1:5" ht="22.5" customHeight="1">
      <c r="A905" s="4">
        <v>1</v>
      </c>
      <c r="B905" s="1" t="s">
        <v>614</v>
      </c>
      <c r="C905" s="1" t="s">
        <v>1465</v>
      </c>
      <c r="D905" s="1" t="s">
        <v>552</v>
      </c>
      <c r="E905" s="1" t="s">
        <v>1466</v>
      </c>
    </row>
    <row r="906" spans="1:5" ht="22.5" customHeight="1">
      <c r="A906" s="4">
        <v>2</v>
      </c>
      <c r="B906" s="1" t="s">
        <v>552</v>
      </c>
      <c r="C906" s="1" t="s">
        <v>1467</v>
      </c>
      <c r="D906" s="1" t="s">
        <v>532</v>
      </c>
      <c r="E906" s="1" t="s">
        <v>1468</v>
      </c>
    </row>
    <row r="907" spans="1:5" ht="22.5" customHeight="1">
      <c r="A907" s="4">
        <v>3</v>
      </c>
      <c r="B907" s="1" t="s">
        <v>552</v>
      </c>
      <c r="C907" s="1" t="s">
        <v>1469</v>
      </c>
      <c r="D907" s="1" t="s">
        <v>620</v>
      </c>
      <c r="E907" s="1" t="s">
        <v>1470</v>
      </c>
    </row>
    <row r="908" spans="1:5" ht="22.5" customHeight="1">
      <c r="A908" s="4">
        <v>4</v>
      </c>
      <c r="B908" s="1" t="s">
        <v>582</v>
      </c>
      <c r="C908" s="1" t="s">
        <v>1471</v>
      </c>
      <c r="D908" s="1" t="s">
        <v>620</v>
      </c>
      <c r="E908" s="1" t="s">
        <v>1472</v>
      </c>
    </row>
    <row r="909" spans="1:5" ht="22.5" customHeight="1">
      <c r="A909" s="4">
        <v>5</v>
      </c>
      <c r="B909" s="1" t="s">
        <v>578</v>
      </c>
      <c r="C909" s="1" t="s">
        <v>1473</v>
      </c>
      <c r="D909" s="1" t="s">
        <v>620</v>
      </c>
      <c r="E909" s="1" t="s">
        <v>1474</v>
      </c>
    </row>
    <row r="910" spans="1:5" ht="22.5" customHeight="1">
      <c r="A910" s="4">
        <v>6</v>
      </c>
      <c r="B910" s="1" t="s">
        <v>651</v>
      </c>
      <c r="C910" s="1" t="s">
        <v>1475</v>
      </c>
      <c r="D910" s="1" t="s">
        <v>620</v>
      </c>
      <c r="E910" s="1" t="s">
        <v>1476</v>
      </c>
    </row>
    <row r="911" spans="1:5" ht="22.5" customHeight="1">
      <c r="A911" s="4">
        <v>7</v>
      </c>
      <c r="B911" s="1" t="s">
        <v>554</v>
      </c>
      <c r="C911" s="1" t="s">
        <v>1442</v>
      </c>
      <c r="D911" s="1" t="s">
        <v>552</v>
      </c>
      <c r="E911" s="1" t="s">
        <v>1477</v>
      </c>
    </row>
    <row r="912" spans="1:5" ht="22.5" customHeight="1">
      <c r="A912" s="4">
        <v>8</v>
      </c>
      <c r="B912" s="1" t="s">
        <v>546</v>
      </c>
      <c r="C912" s="1" t="s">
        <v>1478</v>
      </c>
      <c r="D912" s="1" t="s">
        <v>529</v>
      </c>
      <c r="E912" s="1" t="s">
        <v>1479</v>
      </c>
    </row>
    <row r="913" spans="1:5" ht="22.5" customHeight="1">
      <c r="A913" s="4">
        <v>9</v>
      </c>
      <c r="B913" s="1" t="s">
        <v>614</v>
      </c>
      <c r="C913" s="1" t="s">
        <v>1480</v>
      </c>
      <c r="D913" s="1" t="s">
        <v>554</v>
      </c>
      <c r="E913" s="1" t="s">
        <v>1481</v>
      </c>
    </row>
    <row r="914" spans="1:5" ht="22.5" customHeight="1">
      <c r="A914" s="4">
        <v>10</v>
      </c>
      <c r="B914" s="1" t="s">
        <v>546</v>
      </c>
      <c r="C914" s="1" t="s">
        <v>1482</v>
      </c>
      <c r="D914" s="1" t="s">
        <v>614</v>
      </c>
      <c r="E914" s="1" t="s">
        <v>1483</v>
      </c>
    </row>
    <row r="915" spans="1:5" ht="22.5" customHeight="1">
      <c r="A915" s="4">
        <v>11</v>
      </c>
      <c r="B915" s="1" t="s">
        <v>576</v>
      </c>
      <c r="C915" s="1" t="s">
        <v>1484</v>
      </c>
      <c r="D915" s="1" t="s">
        <v>620</v>
      </c>
      <c r="E915" s="1" t="s">
        <v>1485</v>
      </c>
    </row>
    <row r="916" spans="1:5" ht="22.5" customHeight="1">
      <c r="A916" s="4">
        <v>12</v>
      </c>
      <c r="B916" s="1" t="s">
        <v>552</v>
      </c>
      <c r="C916" s="1" t="s">
        <v>1486</v>
      </c>
      <c r="D916" s="1" t="s">
        <v>651</v>
      </c>
      <c r="E916" s="1" t="s">
        <v>1487</v>
      </c>
    </row>
    <row r="917" spans="1:5" ht="22.5" customHeight="1">
      <c r="A917" s="4">
        <v>13</v>
      </c>
      <c r="B917" s="1" t="s">
        <v>576</v>
      </c>
      <c r="C917" s="1" t="s">
        <v>1488</v>
      </c>
      <c r="D917" s="1" t="s">
        <v>552</v>
      </c>
      <c r="E917" s="1" t="s">
        <v>1489</v>
      </c>
    </row>
    <row r="918" spans="1:5" ht="22.5" customHeight="1">
      <c r="A918" s="4">
        <v>14</v>
      </c>
      <c r="B918" s="1" t="s">
        <v>576</v>
      </c>
      <c r="C918" s="1" t="s">
        <v>1096</v>
      </c>
      <c r="D918" s="1" t="s">
        <v>1413</v>
      </c>
      <c r="E918" s="1" t="s">
        <v>1490</v>
      </c>
    </row>
    <row r="919" spans="1:5" ht="22.5" customHeight="1">
      <c r="A919" s="4">
        <v>15</v>
      </c>
      <c r="B919" s="1" t="s">
        <v>614</v>
      </c>
      <c r="C919" s="1" t="s">
        <v>1491</v>
      </c>
      <c r="D919" s="1" t="s">
        <v>529</v>
      </c>
      <c r="E919" s="1" t="s">
        <v>1492</v>
      </c>
    </row>
    <row r="921" spans="1:5" ht="22.5" customHeight="1">
      <c r="A921" s="53" t="s">
        <v>1493</v>
      </c>
    </row>
    <row r="923" spans="1:5" ht="22.5" customHeight="1">
      <c r="A923" s="53" t="s">
        <v>1494</v>
      </c>
    </row>
    <row r="924" spans="1:5" ht="22.5" customHeight="1">
      <c r="A924" s="4" t="s">
        <v>518</v>
      </c>
      <c r="B924" s="1" t="s">
        <v>519</v>
      </c>
      <c r="C924" s="1" t="s">
        <v>520</v>
      </c>
      <c r="D924" s="1" t="s">
        <v>521</v>
      </c>
      <c r="E924" s="1" t="s">
        <v>520</v>
      </c>
    </row>
    <row r="925" spans="1:5" ht="22.5" customHeight="1">
      <c r="A925" s="4">
        <v>1</v>
      </c>
      <c r="B925" s="1" t="s">
        <v>529</v>
      </c>
      <c r="C925" s="1" t="s">
        <v>1495</v>
      </c>
      <c r="D925" s="1" t="s">
        <v>546</v>
      </c>
      <c r="E925" s="1" t="s">
        <v>1496</v>
      </c>
    </row>
    <row r="926" spans="1:5" ht="22.5" customHeight="1">
      <c r="A926" s="4">
        <v>2</v>
      </c>
      <c r="B926" s="1" t="s">
        <v>524</v>
      </c>
      <c r="C926" s="1" t="s">
        <v>1496</v>
      </c>
      <c r="D926" s="1" t="s">
        <v>546</v>
      </c>
      <c r="E926" s="1" t="s">
        <v>1497</v>
      </c>
    </row>
    <row r="927" spans="1:5" ht="22.5" customHeight="1">
      <c r="A927" s="4">
        <v>3</v>
      </c>
      <c r="B927" s="1" t="s">
        <v>589</v>
      </c>
      <c r="C927" s="1" t="s">
        <v>1498</v>
      </c>
      <c r="D927" s="1" t="s">
        <v>582</v>
      </c>
      <c r="E927" s="1" t="s">
        <v>1499</v>
      </c>
    </row>
    <row r="928" spans="1:5" ht="22.5" customHeight="1">
      <c r="A928" s="4">
        <v>4</v>
      </c>
      <c r="B928" s="1" t="s">
        <v>1327</v>
      </c>
      <c r="C928" s="1" t="s">
        <v>1500</v>
      </c>
      <c r="D928" s="1" t="s">
        <v>552</v>
      </c>
      <c r="E928" s="1" t="s">
        <v>1501</v>
      </c>
    </row>
    <row r="929" spans="1:5" ht="22.5" customHeight="1">
      <c r="A929" s="4">
        <v>5</v>
      </c>
      <c r="B929" s="1" t="s">
        <v>534</v>
      </c>
      <c r="C929" s="1" t="s">
        <v>1443</v>
      </c>
      <c r="D929" s="1" t="s">
        <v>524</v>
      </c>
      <c r="E929" s="1" t="s">
        <v>1502</v>
      </c>
    </row>
    <row r="930" spans="1:5" ht="22.5" customHeight="1">
      <c r="A930" s="4">
        <v>6</v>
      </c>
      <c r="B930" s="1" t="s">
        <v>552</v>
      </c>
      <c r="C930" s="1" t="s">
        <v>1215</v>
      </c>
      <c r="D930" s="1" t="s">
        <v>651</v>
      </c>
      <c r="E930" s="1" t="s">
        <v>1503</v>
      </c>
    </row>
    <row r="931" spans="1:5" ht="22.5" customHeight="1">
      <c r="A931" s="4">
        <v>7</v>
      </c>
      <c r="B931" s="1" t="s">
        <v>614</v>
      </c>
      <c r="C931" s="1" t="s">
        <v>910</v>
      </c>
      <c r="D931" s="1" t="s">
        <v>554</v>
      </c>
      <c r="E931" s="1" t="s">
        <v>1504</v>
      </c>
    </row>
    <row r="932" spans="1:5" ht="22.5" customHeight="1">
      <c r="A932" s="4">
        <v>8</v>
      </c>
      <c r="B932" s="1" t="s">
        <v>554</v>
      </c>
      <c r="C932" s="1" t="s">
        <v>1185</v>
      </c>
      <c r="D932" s="1" t="s">
        <v>595</v>
      </c>
      <c r="E932" s="1" t="s">
        <v>1505</v>
      </c>
    </row>
    <row r="933" spans="1:5" ht="22.5" customHeight="1">
      <c r="A933" s="4">
        <v>9</v>
      </c>
      <c r="B933" s="1" t="s">
        <v>614</v>
      </c>
      <c r="C933" s="1" t="s">
        <v>1506</v>
      </c>
      <c r="D933" s="1" t="s">
        <v>784</v>
      </c>
      <c r="E933" s="1" t="s">
        <v>1507</v>
      </c>
    </row>
    <row r="934" spans="1:5" ht="22.5" customHeight="1">
      <c r="A934" s="4">
        <v>10</v>
      </c>
      <c r="B934" s="1" t="s">
        <v>635</v>
      </c>
      <c r="C934" s="1" t="s">
        <v>1508</v>
      </c>
      <c r="D934" s="1" t="s">
        <v>529</v>
      </c>
      <c r="E934" s="1" t="s">
        <v>1509</v>
      </c>
    </row>
    <row r="935" spans="1:5" ht="22.5" customHeight="1">
      <c r="A935" s="4">
        <v>11</v>
      </c>
      <c r="B935" s="1" t="s">
        <v>524</v>
      </c>
      <c r="C935" s="1" t="s">
        <v>1510</v>
      </c>
      <c r="D935" s="1" t="s">
        <v>620</v>
      </c>
      <c r="E935" s="1" t="s">
        <v>1511</v>
      </c>
    </row>
    <row r="936" spans="1:5" ht="22.5" customHeight="1">
      <c r="A936" s="4">
        <v>12</v>
      </c>
      <c r="B936" s="1" t="s">
        <v>554</v>
      </c>
      <c r="C936" s="1" t="s">
        <v>1512</v>
      </c>
      <c r="D936" s="1" t="s">
        <v>529</v>
      </c>
      <c r="E936" s="1" t="s">
        <v>1513</v>
      </c>
    </row>
    <row r="937" spans="1:5" ht="22.5" customHeight="1">
      <c r="A937" s="4">
        <v>13</v>
      </c>
      <c r="B937" s="1" t="s">
        <v>614</v>
      </c>
      <c r="C937" s="1" t="s">
        <v>1514</v>
      </c>
      <c r="D937" s="1" t="s">
        <v>534</v>
      </c>
      <c r="E937" s="1" t="s">
        <v>1515</v>
      </c>
    </row>
    <row r="938" spans="1:5" ht="22.5" customHeight="1">
      <c r="A938" s="4">
        <v>14</v>
      </c>
      <c r="B938" s="1" t="s">
        <v>651</v>
      </c>
      <c r="C938" s="1" t="s">
        <v>1486</v>
      </c>
      <c r="D938" s="1" t="s">
        <v>614</v>
      </c>
      <c r="E938" s="1" t="s">
        <v>843</v>
      </c>
    </row>
    <row r="939" spans="1:5" ht="22.5" customHeight="1">
      <c r="A939" s="4">
        <v>15</v>
      </c>
      <c r="B939" s="1" t="s">
        <v>651</v>
      </c>
      <c r="C939" s="1" t="s">
        <v>1405</v>
      </c>
      <c r="D939" s="1" t="s">
        <v>576</v>
      </c>
      <c r="E939" s="1" t="s">
        <v>1516</v>
      </c>
    </row>
    <row r="940" spans="1:5" ht="22.5" customHeight="1">
      <c r="A940" s="4">
        <v>16</v>
      </c>
      <c r="B940" s="1" t="s">
        <v>635</v>
      </c>
      <c r="C940" s="1" t="s">
        <v>1517</v>
      </c>
      <c r="D940" s="1" t="s">
        <v>651</v>
      </c>
      <c r="E940" s="1" t="s">
        <v>1518</v>
      </c>
    </row>
    <row r="941" spans="1:5" ht="22.5" customHeight="1">
      <c r="A941" s="4">
        <v>17</v>
      </c>
      <c r="B941" s="1" t="s">
        <v>589</v>
      </c>
      <c r="C941" s="1" t="s">
        <v>1519</v>
      </c>
      <c r="D941" s="1" t="s">
        <v>546</v>
      </c>
      <c r="E941" s="1" t="s">
        <v>1520</v>
      </c>
    </row>
    <row r="942" spans="1:5" ht="22.5" customHeight="1">
      <c r="A942" s="4">
        <v>18</v>
      </c>
      <c r="B942" s="1" t="s">
        <v>524</v>
      </c>
      <c r="C942" s="1" t="s">
        <v>1521</v>
      </c>
      <c r="D942" s="1" t="s">
        <v>552</v>
      </c>
      <c r="E942" s="1" t="s">
        <v>1522</v>
      </c>
    </row>
    <row r="943" spans="1:5" ht="22.5" customHeight="1">
      <c r="A943" s="4">
        <v>19</v>
      </c>
      <c r="B943" s="1" t="s">
        <v>582</v>
      </c>
      <c r="C943" s="1" t="s">
        <v>1523</v>
      </c>
      <c r="D943" s="1" t="s">
        <v>552</v>
      </c>
      <c r="E943" s="1" t="s">
        <v>1381</v>
      </c>
    </row>
    <row r="944" spans="1:5" ht="22.5" customHeight="1">
      <c r="A944" s="4">
        <v>20</v>
      </c>
      <c r="B944" s="1" t="s">
        <v>618</v>
      </c>
      <c r="C944" s="1" t="s">
        <v>1524</v>
      </c>
      <c r="D944" s="1" t="s">
        <v>552</v>
      </c>
      <c r="E944" s="1" t="s">
        <v>1187</v>
      </c>
    </row>
    <row r="945" spans="1:5" ht="22.5" customHeight="1">
      <c r="A945" s="4">
        <v>21</v>
      </c>
      <c r="B945" s="1" t="s">
        <v>532</v>
      </c>
      <c r="C945" s="1" t="s">
        <v>1357</v>
      </c>
      <c r="D945" s="1" t="s">
        <v>576</v>
      </c>
      <c r="E945" s="1" t="s">
        <v>1525</v>
      </c>
    </row>
    <row r="946" spans="1:5" ht="22.5" customHeight="1">
      <c r="A946" s="4">
        <v>22</v>
      </c>
      <c r="B946" s="1" t="s">
        <v>524</v>
      </c>
      <c r="C946" s="1" t="s">
        <v>1526</v>
      </c>
      <c r="D946" s="1" t="s">
        <v>529</v>
      </c>
      <c r="E946" s="1" t="s">
        <v>1527</v>
      </c>
    </row>
    <row r="947" spans="1:5" ht="22.5" customHeight="1">
      <c r="A947" s="4">
        <v>23</v>
      </c>
      <c r="B947" s="1" t="s">
        <v>635</v>
      </c>
      <c r="C947" s="1" t="s">
        <v>1528</v>
      </c>
      <c r="D947" s="1" t="s">
        <v>534</v>
      </c>
      <c r="E947" s="1" t="s">
        <v>1529</v>
      </c>
    </row>
    <row r="948" spans="1:5" ht="22.5" customHeight="1">
      <c r="A948" s="4">
        <v>24</v>
      </c>
      <c r="B948" s="1" t="s">
        <v>524</v>
      </c>
      <c r="C948" s="1" t="s">
        <v>1530</v>
      </c>
      <c r="D948" s="1" t="s">
        <v>618</v>
      </c>
      <c r="E948" s="1" t="s">
        <v>1531</v>
      </c>
    </row>
    <row r="949" spans="1:5" ht="22.5" customHeight="1">
      <c r="A949" s="4">
        <v>25</v>
      </c>
      <c r="B949" s="1" t="s">
        <v>618</v>
      </c>
      <c r="C949" s="1" t="s">
        <v>1532</v>
      </c>
      <c r="D949" s="1" t="s">
        <v>546</v>
      </c>
      <c r="E949" s="1" t="s">
        <v>1533</v>
      </c>
    </row>
    <row r="950" spans="1:5" ht="22.5" customHeight="1">
      <c r="A950" s="4">
        <v>26</v>
      </c>
      <c r="B950" s="1" t="s">
        <v>595</v>
      </c>
      <c r="C950" s="1" t="s">
        <v>1534</v>
      </c>
      <c r="D950" s="1" t="s">
        <v>582</v>
      </c>
      <c r="E950" s="1" t="s">
        <v>1535</v>
      </c>
    </row>
    <row r="951" spans="1:5" ht="22.5" customHeight="1">
      <c r="A951" s="4">
        <v>27</v>
      </c>
      <c r="B951" s="1" t="s">
        <v>546</v>
      </c>
      <c r="C951" s="1" t="s">
        <v>1536</v>
      </c>
      <c r="D951" s="1" t="s">
        <v>539</v>
      </c>
      <c r="E951" s="1" t="s">
        <v>1537</v>
      </c>
    </row>
  </sheetData>
  <mergeCells count="18">
    <mergeCell ref="A85:E85"/>
    <mergeCell ref="A162:E162"/>
    <mergeCell ref="A241:E241"/>
    <mergeCell ref="A168:E168"/>
    <mergeCell ref="A3:E3"/>
    <mergeCell ref="A14:E14"/>
    <mergeCell ref="A22:E22"/>
    <mergeCell ref="A72:E72"/>
    <mergeCell ref="A587:E587"/>
    <mergeCell ref="A247:E247"/>
    <mergeCell ref="A307:E307"/>
    <mergeCell ref="A319:E319"/>
    <mergeCell ref="A380:E380"/>
    <mergeCell ref="A390:E390"/>
    <mergeCell ref="A492:E492"/>
    <mergeCell ref="A493:E493"/>
    <mergeCell ref="A547:E547"/>
    <mergeCell ref="A579:E57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0"/>
  </sheetPr>
  <dimension ref="A1:AG975"/>
  <sheetViews>
    <sheetView workbookViewId="0">
      <selection activeCell="G49" sqref="G49"/>
    </sheetView>
  </sheetViews>
  <sheetFormatPr defaultColWidth="9.140625" defaultRowHeight="15"/>
  <cols>
    <col min="1" max="1" width="7.28515625" style="167" customWidth="1"/>
    <col min="2" max="7" width="24.7109375" style="167" customWidth="1"/>
    <col min="8" max="8" width="23" style="167" customWidth="1"/>
    <col min="9" max="9" width="19.5703125" style="167" customWidth="1"/>
    <col min="10" max="10" width="4.5703125" style="167" customWidth="1"/>
    <col min="11" max="11" width="9.140625" style="167"/>
    <col min="12" max="12" width="17.85546875" style="167" customWidth="1"/>
    <col min="13" max="13" width="5.140625" style="167" customWidth="1"/>
    <col min="14" max="14" width="6.85546875" style="167" customWidth="1"/>
    <col min="15" max="15" width="9.140625" style="167"/>
    <col min="16" max="16" width="18.42578125" style="167" customWidth="1"/>
    <col min="17" max="17" width="4.7109375" style="167" customWidth="1"/>
    <col min="18" max="18" width="4.140625" style="167" customWidth="1"/>
    <col min="19" max="19" width="9.140625" style="167"/>
    <col min="20" max="20" width="19" style="167" customWidth="1"/>
    <col min="21" max="21" width="5" style="167" customWidth="1"/>
    <col min="22" max="22" width="4.7109375" style="167" customWidth="1"/>
    <col min="23" max="23" width="9.140625" style="167"/>
    <col min="24" max="24" width="14.85546875" style="167" customWidth="1"/>
    <col min="25" max="25" width="3.85546875" style="167" customWidth="1"/>
    <col min="26" max="26" width="4.85546875" style="167" customWidth="1"/>
    <col min="27" max="27" width="9.140625" style="167"/>
    <col min="28" max="28" width="18" style="167" customWidth="1"/>
    <col min="29" max="16384" width="9.140625" style="167"/>
  </cols>
  <sheetData>
    <row r="1" spans="1:9" s="388" customFormat="1"/>
    <row r="2" spans="1:9" s="388" customFormat="1" ht="42" customHeight="1">
      <c r="A2" s="409" t="s">
        <v>6518</v>
      </c>
    </row>
    <row r="3" spans="1:9" s="388" customFormat="1" ht="23.25" customHeight="1">
      <c r="A3" s="409"/>
    </row>
    <row r="4" spans="1:9" s="141" customFormat="1" ht="24.75" customHeight="1">
      <c r="A4" s="479"/>
      <c r="B4" s="235" t="s">
        <v>11045</v>
      </c>
    </row>
    <row r="5" spans="1:9" s="384" customFormat="1" ht="24.75" customHeight="1">
      <c r="A5" s="388"/>
      <c r="B5" s="360" t="s">
        <v>2477</v>
      </c>
      <c r="C5" s="360" t="s">
        <v>1729</v>
      </c>
      <c r="D5" s="360" t="s">
        <v>1730</v>
      </c>
      <c r="E5" s="360" t="s">
        <v>1731</v>
      </c>
      <c r="F5" s="360" t="s">
        <v>1732</v>
      </c>
      <c r="G5" s="360" t="s">
        <v>1826</v>
      </c>
      <c r="H5" s="360" t="s">
        <v>1827</v>
      </c>
      <c r="I5" s="360" t="s">
        <v>1828</v>
      </c>
    </row>
    <row r="6" spans="1:9" s="384" customFormat="1" ht="24.75" customHeight="1">
      <c r="A6" s="390">
        <v>1</v>
      </c>
      <c r="B6" s="388" t="s">
        <v>2701</v>
      </c>
    </row>
    <row r="7" spans="1:9" s="384" customFormat="1" ht="24.75" customHeight="1">
      <c r="A7" s="390">
        <v>2</v>
      </c>
      <c r="B7" s="388" t="s">
        <v>169</v>
      </c>
    </row>
    <row r="8" spans="1:9" s="384" customFormat="1" ht="24.75" customHeight="1">
      <c r="A8" s="390">
        <v>3</v>
      </c>
      <c r="B8" s="388" t="s">
        <v>71</v>
      </c>
    </row>
    <row r="9" spans="1:9" s="384" customFormat="1" ht="24.75" customHeight="1">
      <c r="A9" s="390">
        <v>4</v>
      </c>
      <c r="B9" s="388" t="s">
        <v>6951</v>
      </c>
    </row>
    <row r="10" spans="1:9" s="384" customFormat="1" ht="24.75" customHeight="1">
      <c r="A10" s="390">
        <v>5</v>
      </c>
      <c r="B10" s="388" t="s">
        <v>2655</v>
      </c>
    </row>
    <row r="11" spans="1:9" s="384" customFormat="1" ht="24.75" customHeight="1">
      <c r="A11" s="390">
        <v>6</v>
      </c>
      <c r="B11" s="388" t="s">
        <v>223</v>
      </c>
    </row>
    <row r="12" spans="1:9" s="384" customFormat="1" ht="24.75" customHeight="1">
      <c r="A12" s="390">
        <v>7</v>
      </c>
      <c r="B12" s="388" t="s">
        <v>279</v>
      </c>
    </row>
    <row r="13" spans="1:9" s="384" customFormat="1" ht="24.75" customHeight="1">
      <c r="A13" s="390">
        <v>8</v>
      </c>
      <c r="B13" s="388" t="s">
        <v>269</v>
      </c>
    </row>
    <row r="14" spans="1:9" s="384" customFormat="1" ht="24.75" customHeight="1">
      <c r="A14" s="390">
        <v>9</v>
      </c>
      <c r="B14" s="388" t="s">
        <v>2623</v>
      </c>
    </row>
    <row r="15" spans="1:9" s="384" customFormat="1" ht="24.75" customHeight="1">
      <c r="A15" s="390">
        <v>10</v>
      </c>
      <c r="B15" s="388" t="s">
        <v>158</v>
      </c>
    </row>
    <row r="16" spans="1:9" s="384" customFormat="1" ht="24.75" customHeight="1">
      <c r="A16" s="390">
        <v>11</v>
      </c>
      <c r="B16" s="388" t="s">
        <v>85</v>
      </c>
    </row>
    <row r="17" spans="1:2" s="384" customFormat="1" ht="24.75" customHeight="1">
      <c r="A17" s="390">
        <v>12</v>
      </c>
      <c r="B17" s="388" t="s">
        <v>185</v>
      </c>
    </row>
    <row r="18" spans="1:2" s="384" customFormat="1" ht="24.75" customHeight="1">
      <c r="A18" s="390">
        <v>13</v>
      </c>
      <c r="B18" s="388" t="s">
        <v>240</v>
      </c>
    </row>
    <row r="19" spans="1:2" s="384" customFormat="1" ht="24.75" customHeight="1">
      <c r="A19" s="390">
        <v>14</v>
      </c>
      <c r="B19" s="388" t="s">
        <v>232</v>
      </c>
    </row>
    <row r="20" spans="1:2" s="384" customFormat="1" ht="24.75" customHeight="1">
      <c r="A20" s="390">
        <v>15</v>
      </c>
      <c r="B20" s="388" t="s">
        <v>139</v>
      </c>
    </row>
    <row r="21" spans="1:2" s="384" customFormat="1" ht="24.75" customHeight="1">
      <c r="A21" s="390">
        <v>16</v>
      </c>
      <c r="B21" s="388" t="s">
        <v>2705</v>
      </c>
    </row>
    <row r="22" spans="1:2" s="384" customFormat="1" ht="24.75" customHeight="1">
      <c r="A22" s="390">
        <v>17</v>
      </c>
      <c r="B22" s="388" t="s">
        <v>2638</v>
      </c>
    </row>
    <row r="23" spans="1:2" s="384" customFormat="1" ht="24.75" customHeight="1">
      <c r="A23" s="390">
        <v>18</v>
      </c>
      <c r="B23" s="388" t="s">
        <v>177</v>
      </c>
    </row>
    <row r="24" spans="1:2" s="384" customFormat="1" ht="24.75" customHeight="1">
      <c r="A24" s="390">
        <v>19</v>
      </c>
      <c r="B24" s="388" t="s">
        <v>212</v>
      </c>
    </row>
    <row r="25" spans="1:2" s="384" customFormat="1" ht="24.75" customHeight="1">
      <c r="A25" s="390">
        <v>20</v>
      </c>
      <c r="B25" s="388" t="s">
        <v>2676</v>
      </c>
    </row>
    <row r="26" spans="1:2" s="384" customFormat="1" ht="24.75" customHeight="1">
      <c r="A26" s="390">
        <v>21</v>
      </c>
      <c r="B26" s="388" t="s">
        <v>201</v>
      </c>
    </row>
    <row r="27" spans="1:2" s="384" customFormat="1" ht="24.75" customHeight="1">
      <c r="A27" s="390">
        <v>22</v>
      </c>
      <c r="B27" s="388" t="s">
        <v>191</v>
      </c>
    </row>
    <row r="28" spans="1:2" s="384" customFormat="1" ht="24.75" customHeight="1">
      <c r="A28" s="390">
        <v>23</v>
      </c>
      <c r="B28" s="388" t="s">
        <v>114</v>
      </c>
    </row>
    <row r="29" spans="1:2" s="384" customFormat="1" ht="24.75" customHeight="1">
      <c r="A29" s="390">
        <v>24</v>
      </c>
      <c r="B29" s="388" t="s">
        <v>106</v>
      </c>
    </row>
    <row r="30" spans="1:2" s="384" customFormat="1" ht="24.75" customHeight="1">
      <c r="A30" s="642"/>
      <c r="B30" s="643"/>
    </row>
    <row r="31" spans="1:2" s="388" customFormat="1" ht="21" customHeight="1">
      <c r="A31" s="73"/>
    </row>
    <row r="32" spans="1:2" s="141" customFormat="1" ht="24.75" customHeight="1">
      <c r="A32" s="479"/>
      <c r="B32" s="235" t="s">
        <v>7615</v>
      </c>
    </row>
    <row r="33" spans="1:9" s="390" customFormat="1" ht="21" customHeight="1">
      <c r="A33" s="388"/>
      <c r="B33" s="360" t="s">
        <v>2477</v>
      </c>
      <c r="C33" s="360" t="s">
        <v>1729</v>
      </c>
      <c r="D33" s="360" t="s">
        <v>1730</v>
      </c>
      <c r="E33" s="360" t="s">
        <v>1731</v>
      </c>
      <c r="F33" s="360" t="s">
        <v>1732</v>
      </c>
      <c r="G33" s="360" t="s">
        <v>1826</v>
      </c>
      <c r="H33" s="360" t="s">
        <v>1827</v>
      </c>
      <c r="I33" s="360" t="s">
        <v>1828</v>
      </c>
    </row>
    <row r="34" spans="1:9" s="388" customFormat="1" ht="21" customHeight="1">
      <c r="A34" s="390">
        <v>1</v>
      </c>
      <c r="B34" s="388" t="s">
        <v>6821</v>
      </c>
      <c r="C34" s="388" t="s">
        <v>9750</v>
      </c>
      <c r="D34" s="388" t="s">
        <v>7993</v>
      </c>
      <c r="E34" s="388" t="s">
        <v>9751</v>
      </c>
      <c r="F34" s="384" t="s">
        <v>9752</v>
      </c>
      <c r="G34" s="388" t="s">
        <v>9753</v>
      </c>
      <c r="H34" s="388" t="s">
        <v>9754</v>
      </c>
      <c r="I34" s="388" t="s">
        <v>7733</v>
      </c>
    </row>
    <row r="35" spans="1:9" s="388" customFormat="1" ht="21" customHeight="1">
      <c r="A35" s="390">
        <v>2</v>
      </c>
      <c r="B35" s="388" t="s">
        <v>6901</v>
      </c>
      <c r="C35" s="388" t="s">
        <v>9755</v>
      </c>
      <c r="D35" s="388" t="s">
        <v>9756</v>
      </c>
      <c r="E35" s="388" t="s">
        <v>9757</v>
      </c>
      <c r="F35" s="388" t="s">
        <v>9758</v>
      </c>
      <c r="G35" s="388" t="s">
        <v>9759</v>
      </c>
      <c r="H35" s="388" t="s">
        <v>9760</v>
      </c>
      <c r="I35" s="388" t="s">
        <v>9851</v>
      </c>
    </row>
    <row r="36" spans="1:9" s="388" customFormat="1" ht="21" customHeight="1">
      <c r="A36" s="390">
        <v>3</v>
      </c>
      <c r="B36" s="388" t="s">
        <v>6330</v>
      </c>
      <c r="C36" s="388" t="s">
        <v>9761</v>
      </c>
      <c r="D36" s="388" t="s">
        <v>8028</v>
      </c>
      <c r="E36" s="388" t="s">
        <v>8040</v>
      </c>
      <c r="F36" s="388" t="s">
        <v>8107</v>
      </c>
      <c r="G36" s="388" t="s">
        <v>8130</v>
      </c>
      <c r="H36" s="388" t="s">
        <v>9762</v>
      </c>
      <c r="I36" s="388" t="s">
        <v>9852</v>
      </c>
    </row>
    <row r="37" spans="1:9" s="388" customFormat="1" ht="21" customHeight="1">
      <c r="A37" s="390">
        <v>4</v>
      </c>
      <c r="B37" s="388" t="s">
        <v>6779</v>
      </c>
      <c r="C37" s="388" t="s">
        <v>9763</v>
      </c>
      <c r="D37" s="388" t="s">
        <v>9764</v>
      </c>
      <c r="E37" s="388" t="s">
        <v>9765</v>
      </c>
      <c r="F37" s="388" t="s">
        <v>9766</v>
      </c>
      <c r="G37" s="388" t="s">
        <v>9767</v>
      </c>
      <c r="H37" s="388" t="s">
        <v>8172</v>
      </c>
      <c r="I37" s="388" t="s">
        <v>9853</v>
      </c>
    </row>
    <row r="38" spans="1:9" s="388" customFormat="1" ht="21" customHeight="1">
      <c r="A38" s="390">
        <v>5</v>
      </c>
      <c r="B38" s="388" t="s">
        <v>6864</v>
      </c>
      <c r="C38" s="388" t="s">
        <v>7729</v>
      </c>
      <c r="D38" s="388" t="s">
        <v>7985</v>
      </c>
      <c r="E38" s="388" t="s">
        <v>9768</v>
      </c>
      <c r="F38" s="388" t="s">
        <v>7638</v>
      </c>
      <c r="G38" s="388" t="s">
        <v>9769</v>
      </c>
      <c r="H38" s="388" t="s">
        <v>9770</v>
      </c>
      <c r="I38" s="388" t="s">
        <v>9854</v>
      </c>
    </row>
    <row r="39" spans="1:9" s="388" customFormat="1" ht="21" customHeight="1">
      <c r="A39" s="390">
        <v>6</v>
      </c>
      <c r="B39" s="388" t="s">
        <v>6791</v>
      </c>
      <c r="C39" s="388" t="s">
        <v>7735</v>
      </c>
      <c r="D39" s="388" t="s">
        <v>8008</v>
      </c>
      <c r="E39" s="388" t="s">
        <v>7676</v>
      </c>
      <c r="F39" s="388" t="s">
        <v>7650</v>
      </c>
      <c r="G39" s="388" t="s">
        <v>9771</v>
      </c>
      <c r="H39" s="388" t="s">
        <v>7744</v>
      </c>
      <c r="I39" s="388" t="s">
        <v>8177</v>
      </c>
    </row>
    <row r="40" spans="1:9" s="388" customFormat="1" ht="21" customHeight="1">
      <c r="A40" s="390">
        <v>7</v>
      </c>
      <c r="B40" s="388" t="s">
        <v>6785</v>
      </c>
      <c r="C40" s="388" t="s">
        <v>9772</v>
      </c>
      <c r="D40" s="388" t="s">
        <v>9773</v>
      </c>
      <c r="E40" s="388" t="s">
        <v>9774</v>
      </c>
      <c r="F40" s="388" t="s">
        <v>9775</v>
      </c>
      <c r="G40" s="388" t="s">
        <v>9776</v>
      </c>
      <c r="H40" s="388" t="s">
        <v>9777</v>
      </c>
      <c r="I40" s="388" t="s">
        <v>9855</v>
      </c>
    </row>
    <row r="41" spans="1:9" s="388" customFormat="1" ht="21" customHeight="1">
      <c r="A41" s="390">
        <v>8</v>
      </c>
      <c r="B41" s="388" t="s">
        <v>6885</v>
      </c>
      <c r="C41" s="388" t="s">
        <v>9778</v>
      </c>
      <c r="D41" s="388" t="s">
        <v>7642</v>
      </c>
      <c r="E41" s="388" t="s">
        <v>9779</v>
      </c>
      <c r="F41" s="388" t="s">
        <v>8046</v>
      </c>
      <c r="G41" s="388" t="s">
        <v>9780</v>
      </c>
      <c r="H41" s="388" t="s">
        <v>9781</v>
      </c>
      <c r="I41" s="388" t="s">
        <v>7700</v>
      </c>
    </row>
    <row r="42" spans="1:9" s="388" customFormat="1" ht="21" customHeight="1">
      <c r="A42" s="390">
        <v>9</v>
      </c>
      <c r="B42" s="388" t="s">
        <v>6841</v>
      </c>
      <c r="C42" s="388" t="s">
        <v>9782</v>
      </c>
      <c r="D42" s="388" t="s">
        <v>7692</v>
      </c>
      <c r="E42" s="388" t="s">
        <v>9783</v>
      </c>
      <c r="F42" s="388" t="s">
        <v>8190</v>
      </c>
      <c r="G42" s="388" t="s">
        <v>7662</v>
      </c>
      <c r="H42" s="388" t="s">
        <v>9784</v>
      </c>
      <c r="I42" s="388" t="s">
        <v>9856</v>
      </c>
    </row>
    <row r="43" spans="1:9" s="388" customFormat="1" ht="21" customHeight="1">
      <c r="A43" s="390">
        <v>10</v>
      </c>
      <c r="B43" s="388" t="s">
        <v>6830</v>
      </c>
      <c r="C43" s="388" t="s">
        <v>9785</v>
      </c>
      <c r="D43" s="388" t="s">
        <v>7991</v>
      </c>
      <c r="E43" s="388" t="s">
        <v>8166</v>
      </c>
      <c r="F43" s="388" t="s">
        <v>8038</v>
      </c>
      <c r="G43" s="388" t="s">
        <v>9786</v>
      </c>
      <c r="H43" s="388" t="s">
        <v>9787</v>
      </c>
      <c r="I43" s="388" t="s">
        <v>9857</v>
      </c>
    </row>
    <row r="44" spans="1:9" s="388" customFormat="1" ht="21" customHeight="1">
      <c r="A44" s="390">
        <v>11</v>
      </c>
      <c r="B44" s="388" t="s">
        <v>6827</v>
      </c>
      <c r="C44" s="388" t="s">
        <v>7627</v>
      </c>
      <c r="D44" s="388" t="s">
        <v>9788</v>
      </c>
      <c r="E44" s="388" t="s">
        <v>8018</v>
      </c>
      <c r="F44" s="388" t="s">
        <v>6223</v>
      </c>
      <c r="G44" s="388" t="s">
        <v>8034</v>
      </c>
      <c r="H44" s="388" t="s">
        <v>9789</v>
      </c>
      <c r="I44" s="388" t="s">
        <v>9858</v>
      </c>
    </row>
    <row r="45" spans="1:9" s="388" customFormat="1" ht="21" customHeight="1">
      <c r="A45" s="390">
        <v>12</v>
      </c>
      <c r="B45" s="388" t="s">
        <v>6816</v>
      </c>
      <c r="C45" s="388" t="s">
        <v>9790</v>
      </c>
      <c r="D45" s="388" t="s">
        <v>8061</v>
      </c>
      <c r="E45" s="388" t="s">
        <v>7646</v>
      </c>
      <c r="F45" s="388" t="s">
        <v>7666</v>
      </c>
      <c r="G45" s="388" t="s">
        <v>9791</v>
      </c>
      <c r="H45" s="388" t="s">
        <v>8007</v>
      </c>
      <c r="I45" s="388" t="s">
        <v>9859</v>
      </c>
    </row>
    <row r="46" spans="1:9" s="388" customFormat="1" ht="21" customHeight="1">
      <c r="A46" s="390">
        <v>13</v>
      </c>
      <c r="B46" s="388" t="s">
        <v>6811</v>
      </c>
      <c r="C46" s="388" t="s">
        <v>9792</v>
      </c>
      <c r="D46" s="388" t="s">
        <v>7828</v>
      </c>
      <c r="E46" s="388" t="s">
        <v>9793</v>
      </c>
      <c r="F46" s="388" t="s">
        <v>9794</v>
      </c>
      <c r="G46" s="388" t="s">
        <v>9795</v>
      </c>
      <c r="H46" s="388" t="s">
        <v>7656</v>
      </c>
      <c r="I46" s="388" t="s">
        <v>9860</v>
      </c>
    </row>
    <row r="47" spans="1:9" s="388" customFormat="1" ht="21" customHeight="1">
      <c r="A47" s="390">
        <v>14</v>
      </c>
      <c r="B47" s="388" t="s">
        <v>6799</v>
      </c>
      <c r="C47" s="388" t="s">
        <v>7620</v>
      </c>
      <c r="D47" s="388" t="s">
        <v>7995</v>
      </c>
      <c r="E47" s="388" t="s">
        <v>9796</v>
      </c>
      <c r="F47" s="388" t="s">
        <v>9797</v>
      </c>
      <c r="G47" s="388" t="s">
        <v>9798</v>
      </c>
      <c r="H47" s="388" t="s">
        <v>8114</v>
      </c>
      <c r="I47" s="388" t="s">
        <v>6415</v>
      </c>
    </row>
    <row r="48" spans="1:9" s="388" customFormat="1" ht="21" customHeight="1">
      <c r="A48" s="390">
        <v>15</v>
      </c>
      <c r="B48" s="388" t="s">
        <v>6860</v>
      </c>
      <c r="C48" s="388" t="s">
        <v>7623</v>
      </c>
      <c r="D48" s="388" t="s">
        <v>9799</v>
      </c>
      <c r="E48" s="388" t="s">
        <v>6215</v>
      </c>
      <c r="F48" s="388" t="s">
        <v>8091</v>
      </c>
      <c r="G48" s="388" t="s">
        <v>9800</v>
      </c>
      <c r="H48" s="388" t="s">
        <v>8219</v>
      </c>
      <c r="I48" s="388" t="s">
        <v>8275</v>
      </c>
    </row>
    <row r="49" spans="1:9" s="388" customFormat="1" ht="21" customHeight="1">
      <c r="A49" s="390">
        <v>16</v>
      </c>
      <c r="B49" s="388" t="s">
        <v>6895</v>
      </c>
      <c r="C49" s="388" t="s">
        <v>8168</v>
      </c>
      <c r="D49" s="388" t="s">
        <v>9801</v>
      </c>
      <c r="E49" s="388" t="s">
        <v>9802</v>
      </c>
      <c r="F49" s="388" t="s">
        <v>9803</v>
      </c>
      <c r="G49" s="388" t="s">
        <v>7806</v>
      </c>
      <c r="H49" s="388" t="s">
        <v>9804</v>
      </c>
      <c r="I49" s="388" t="s">
        <v>8090</v>
      </c>
    </row>
    <row r="50" spans="1:9" s="388" customFormat="1" ht="21" customHeight="1">
      <c r="A50" s="390">
        <v>17</v>
      </c>
      <c r="B50" s="388" t="s">
        <v>6879</v>
      </c>
      <c r="C50" s="388" t="s">
        <v>9805</v>
      </c>
      <c r="D50" s="388" t="s">
        <v>7839</v>
      </c>
      <c r="E50" s="388" t="s">
        <v>7997</v>
      </c>
      <c r="F50" s="388" t="s">
        <v>8215</v>
      </c>
      <c r="G50" s="388" t="s">
        <v>9806</v>
      </c>
      <c r="H50" s="388" t="s">
        <v>9861</v>
      </c>
      <c r="I50" s="388" t="s">
        <v>9862</v>
      </c>
    </row>
    <row r="51" spans="1:9" s="388" customFormat="1" ht="21" customHeight="1">
      <c r="A51" s="390">
        <v>18</v>
      </c>
      <c r="B51" s="388" t="s">
        <v>6316</v>
      </c>
      <c r="C51" s="388" t="s">
        <v>9807</v>
      </c>
      <c r="D51" s="388" t="s">
        <v>7999</v>
      </c>
      <c r="E51" s="388" t="s">
        <v>7672</v>
      </c>
      <c r="F51" s="388" t="s">
        <v>9808</v>
      </c>
      <c r="G51" s="388" t="s">
        <v>7716</v>
      </c>
      <c r="H51" s="388" t="s">
        <v>6386</v>
      </c>
      <c r="I51" s="388" t="s">
        <v>8009</v>
      </c>
    </row>
    <row r="52" spans="1:9" s="388" customFormat="1" ht="21" customHeight="1">
      <c r="A52" s="390">
        <v>19</v>
      </c>
      <c r="B52" s="388" t="s">
        <v>6847</v>
      </c>
      <c r="C52" s="388" t="s">
        <v>9809</v>
      </c>
      <c r="D52" s="388" t="s">
        <v>8012</v>
      </c>
      <c r="E52" s="388" t="s">
        <v>8059</v>
      </c>
      <c r="F52" s="388" t="s">
        <v>9810</v>
      </c>
      <c r="G52" s="388" t="s">
        <v>9811</v>
      </c>
      <c r="H52" s="388" t="s">
        <v>8257</v>
      </c>
      <c r="I52" s="388" t="s">
        <v>9863</v>
      </c>
    </row>
    <row r="53" spans="1:9" s="388" customFormat="1" ht="21" customHeight="1">
      <c r="A53" s="390">
        <v>20</v>
      </c>
      <c r="B53" s="388" t="s">
        <v>6872</v>
      </c>
      <c r="C53" s="388" t="s">
        <v>9812</v>
      </c>
      <c r="D53" s="388" t="s">
        <v>8184</v>
      </c>
      <c r="E53" s="388" t="s">
        <v>8093</v>
      </c>
      <c r="F53" s="388" t="s">
        <v>9813</v>
      </c>
      <c r="G53" s="388" t="s">
        <v>8235</v>
      </c>
      <c r="H53" s="388" t="s">
        <v>9864</v>
      </c>
      <c r="I53" s="388" t="s">
        <v>9865</v>
      </c>
    </row>
    <row r="54" spans="1:9" s="388" customFormat="1" ht="21" customHeight="1">
      <c r="A54" s="390">
        <v>21</v>
      </c>
      <c r="B54" s="388" t="s">
        <v>6837</v>
      </c>
      <c r="C54" s="388" t="s">
        <v>7664</v>
      </c>
      <c r="D54" s="388" t="s">
        <v>8004</v>
      </c>
      <c r="E54" s="388" t="s">
        <v>9814</v>
      </c>
      <c r="F54" s="388" t="s">
        <v>9815</v>
      </c>
      <c r="G54" s="388" t="s">
        <v>7708</v>
      </c>
      <c r="H54" s="388" t="s">
        <v>9866</v>
      </c>
      <c r="I54" s="388" t="s">
        <v>9867</v>
      </c>
    </row>
    <row r="55" spans="1:9" s="388" customFormat="1" ht="21" customHeight="1">
      <c r="A55" s="390">
        <v>22</v>
      </c>
      <c r="B55" s="388" t="s">
        <v>6833</v>
      </c>
      <c r="C55" s="388" t="s">
        <v>9816</v>
      </c>
      <c r="D55" s="388" t="s">
        <v>7759</v>
      </c>
      <c r="E55" s="388" t="s">
        <v>9817</v>
      </c>
      <c r="F55" s="388" t="s">
        <v>9818</v>
      </c>
      <c r="G55" s="388" t="s">
        <v>8124</v>
      </c>
      <c r="H55" s="388" t="s">
        <v>9868</v>
      </c>
      <c r="I55" s="388" t="s">
        <v>9869</v>
      </c>
    </row>
    <row r="56" spans="1:9" s="388" customFormat="1" ht="21" customHeight="1">
      <c r="A56" s="390">
        <v>23</v>
      </c>
      <c r="B56" s="388" t="s">
        <v>6854</v>
      </c>
      <c r="C56" s="388" t="s">
        <v>9819</v>
      </c>
      <c r="D56" s="388" t="s">
        <v>8050</v>
      </c>
      <c r="E56" s="388" t="s">
        <v>9820</v>
      </c>
      <c r="F56" s="388" t="s">
        <v>9821</v>
      </c>
      <c r="G56" s="388" t="s">
        <v>9822</v>
      </c>
      <c r="H56" s="388" t="s">
        <v>7786</v>
      </c>
      <c r="I56" s="388" t="s">
        <v>8198</v>
      </c>
    </row>
    <row r="57" spans="1:9" s="388" customFormat="1" ht="21" customHeight="1">
      <c r="A57" s="390">
        <v>24</v>
      </c>
      <c r="B57" s="388" t="s">
        <v>6889</v>
      </c>
      <c r="C57" s="388" t="s">
        <v>9823</v>
      </c>
      <c r="D57" s="388" t="s">
        <v>9824</v>
      </c>
      <c r="E57" s="388" t="s">
        <v>9825</v>
      </c>
      <c r="F57" s="388" t="s">
        <v>9826</v>
      </c>
      <c r="G57" s="388" t="s">
        <v>9827</v>
      </c>
      <c r="H57" s="388" t="s">
        <v>9870</v>
      </c>
      <c r="I57" s="388" t="s">
        <v>9871</v>
      </c>
    </row>
    <row r="58" spans="1:9" s="388" customFormat="1" ht="21" customHeight="1">
      <c r="A58" s="73"/>
    </row>
    <row r="59" spans="1:9" s="388" customFormat="1" ht="20.25" customHeight="1">
      <c r="A59" s="73"/>
    </row>
    <row r="60" spans="1:9" s="141" customFormat="1" ht="24.75" customHeight="1">
      <c r="A60" s="479"/>
      <c r="B60" s="235" t="s">
        <v>6909</v>
      </c>
    </row>
    <row r="61" spans="1:9" s="390" customFormat="1" ht="21" customHeight="1">
      <c r="A61" s="388"/>
      <c r="B61" s="360" t="s">
        <v>2477</v>
      </c>
      <c r="C61" s="360" t="s">
        <v>1729</v>
      </c>
      <c r="D61" s="360" t="s">
        <v>1730</v>
      </c>
      <c r="E61" s="360" t="s">
        <v>1731</v>
      </c>
      <c r="F61" s="360" t="s">
        <v>1732</v>
      </c>
      <c r="G61" s="360" t="s">
        <v>1826</v>
      </c>
      <c r="H61" s="360" t="s">
        <v>1827</v>
      </c>
      <c r="I61" s="360" t="s">
        <v>1828</v>
      </c>
    </row>
    <row r="62" spans="1:9" s="390" customFormat="1" ht="21" customHeight="1">
      <c r="A62" s="390">
        <v>1</v>
      </c>
      <c r="B62" s="388" t="s">
        <v>6779</v>
      </c>
      <c r="C62" s="388" t="s">
        <v>6653</v>
      </c>
      <c r="D62" s="388" t="s">
        <v>6780</v>
      </c>
      <c r="E62" s="388" t="s">
        <v>6781</v>
      </c>
      <c r="F62" s="388" t="s">
        <v>6782</v>
      </c>
      <c r="G62" s="388" t="s">
        <v>6607</v>
      </c>
      <c r="H62" s="388" t="s">
        <v>6783</v>
      </c>
      <c r="I62" s="388" t="s">
        <v>6784</v>
      </c>
    </row>
    <row r="63" spans="1:9" s="390" customFormat="1" ht="21" customHeight="1">
      <c r="A63" s="390">
        <v>2</v>
      </c>
      <c r="B63" s="388" t="s">
        <v>6785</v>
      </c>
      <c r="C63" s="388" t="s">
        <v>6633</v>
      </c>
      <c r="D63" s="388" t="s">
        <v>6786</v>
      </c>
      <c r="E63" s="388" t="s">
        <v>6787</v>
      </c>
      <c r="F63" s="388" t="s">
        <v>6788</v>
      </c>
      <c r="G63" s="388" t="s">
        <v>6603</v>
      </c>
      <c r="H63" s="388" t="s">
        <v>6789</v>
      </c>
      <c r="I63" s="388" t="s">
        <v>6790</v>
      </c>
    </row>
    <row r="64" spans="1:9" s="390" customFormat="1" ht="21" customHeight="1">
      <c r="A64" s="390">
        <v>3</v>
      </c>
      <c r="B64" s="388" t="s">
        <v>6791</v>
      </c>
      <c r="C64" s="388" t="s">
        <v>6652</v>
      </c>
      <c r="D64" s="388" t="s">
        <v>6792</v>
      </c>
      <c r="E64" s="388" t="s">
        <v>6793</v>
      </c>
      <c r="F64" s="388" t="s">
        <v>6794</v>
      </c>
      <c r="G64" s="388" t="s">
        <v>6677</v>
      </c>
      <c r="H64" s="388" t="s">
        <v>6563</v>
      </c>
      <c r="I64" s="388" t="s">
        <v>6795</v>
      </c>
    </row>
    <row r="65" spans="1:9" s="390" customFormat="1" ht="21" customHeight="1">
      <c r="A65" s="390">
        <v>4</v>
      </c>
      <c r="B65" s="388" t="s">
        <v>6330</v>
      </c>
      <c r="C65" s="388" t="s">
        <v>6665</v>
      </c>
      <c r="D65" s="388" t="s">
        <v>6796</v>
      </c>
      <c r="E65" s="388" t="s">
        <v>6541</v>
      </c>
      <c r="F65" s="388" t="s">
        <v>6574</v>
      </c>
      <c r="G65" s="388" t="s">
        <v>6797</v>
      </c>
      <c r="H65" s="388" t="s">
        <v>6798</v>
      </c>
      <c r="I65" s="388" t="s">
        <v>6634</v>
      </c>
    </row>
    <row r="66" spans="1:9" s="390" customFormat="1" ht="21" customHeight="1">
      <c r="A66" s="390">
        <v>5</v>
      </c>
      <c r="B66" s="388" t="s">
        <v>6799</v>
      </c>
      <c r="C66" s="388" t="s">
        <v>6639</v>
      </c>
      <c r="D66" s="388" t="s">
        <v>6800</v>
      </c>
      <c r="E66" s="388" t="s">
        <v>6801</v>
      </c>
      <c r="F66" s="388" t="s">
        <v>6802</v>
      </c>
      <c r="G66" s="388" t="s">
        <v>6803</v>
      </c>
      <c r="H66" s="388" t="s">
        <v>6804</v>
      </c>
      <c r="I66" s="388" t="s">
        <v>6595</v>
      </c>
    </row>
    <row r="67" spans="1:9" s="390" customFormat="1" ht="21" customHeight="1">
      <c r="A67" s="390">
        <v>6</v>
      </c>
      <c r="B67" s="388" t="s">
        <v>6316</v>
      </c>
      <c r="C67" s="388" t="s">
        <v>6805</v>
      </c>
      <c r="D67" s="388" t="s">
        <v>6806</v>
      </c>
      <c r="E67" s="388" t="s">
        <v>6807</v>
      </c>
      <c r="F67" s="388" t="s">
        <v>6808</v>
      </c>
      <c r="G67" s="388" t="s">
        <v>6809</v>
      </c>
      <c r="H67" s="388" t="s">
        <v>6810</v>
      </c>
      <c r="I67" s="388" t="s">
        <v>6547</v>
      </c>
    </row>
    <row r="68" spans="1:9" s="390" customFormat="1" ht="21" customHeight="1">
      <c r="A68" s="390">
        <v>7</v>
      </c>
      <c r="B68" s="388" t="s">
        <v>6811</v>
      </c>
      <c r="C68" s="388" t="s">
        <v>6602</v>
      </c>
      <c r="D68" s="388" t="s">
        <v>6552</v>
      </c>
      <c r="E68" s="388" t="s">
        <v>6812</v>
      </c>
      <c r="F68" s="388" t="s">
        <v>6813</v>
      </c>
      <c r="G68" s="388" t="s">
        <v>6814</v>
      </c>
      <c r="H68" s="388" t="s">
        <v>6815</v>
      </c>
      <c r="I68" s="388" t="s">
        <v>6620</v>
      </c>
    </row>
    <row r="69" spans="1:9" s="390" customFormat="1" ht="21" customHeight="1">
      <c r="A69" s="390">
        <v>8</v>
      </c>
      <c r="B69" s="388" t="s">
        <v>6816</v>
      </c>
      <c r="C69" s="388" t="s">
        <v>6817</v>
      </c>
      <c r="D69" s="388" t="s">
        <v>6818</v>
      </c>
      <c r="E69" s="388" t="s">
        <v>6682</v>
      </c>
      <c r="F69" s="388" t="s">
        <v>6819</v>
      </c>
      <c r="G69" s="388" t="s">
        <v>6612</v>
      </c>
      <c r="H69" s="388" t="s">
        <v>6642</v>
      </c>
      <c r="I69" s="388" t="s">
        <v>6820</v>
      </c>
    </row>
    <row r="70" spans="1:9" s="390" customFormat="1" ht="21" customHeight="1">
      <c r="A70" s="390">
        <v>9</v>
      </c>
      <c r="B70" s="388" t="s">
        <v>6821</v>
      </c>
      <c r="C70" s="388" t="s">
        <v>6822</v>
      </c>
      <c r="D70" s="388" t="s">
        <v>6823</v>
      </c>
      <c r="E70" s="388" t="s">
        <v>6824</v>
      </c>
      <c r="F70" s="388" t="s">
        <v>6825</v>
      </c>
      <c r="G70" s="388" t="s">
        <v>6594</v>
      </c>
      <c r="H70" s="388" t="s">
        <v>6826</v>
      </c>
      <c r="I70" s="388" t="s">
        <v>6627</v>
      </c>
    </row>
    <row r="71" spans="1:9" s="390" customFormat="1" ht="21" customHeight="1">
      <c r="A71" s="390">
        <v>10</v>
      </c>
      <c r="B71" s="388" t="s">
        <v>6827</v>
      </c>
      <c r="C71" s="388" t="s">
        <v>6828</v>
      </c>
      <c r="D71" s="388" t="s">
        <v>6681</v>
      </c>
      <c r="E71" s="388" t="s">
        <v>6568</v>
      </c>
      <c r="F71" s="388" t="s">
        <v>6646</v>
      </c>
      <c r="G71" s="388" t="s">
        <v>6570</v>
      </c>
      <c r="H71" s="388" t="s">
        <v>6578</v>
      </c>
      <c r="I71" s="388" t="s">
        <v>6829</v>
      </c>
    </row>
    <row r="72" spans="1:9" s="390" customFormat="1" ht="21" customHeight="1">
      <c r="A72" s="390">
        <v>11</v>
      </c>
      <c r="B72" s="388" t="s">
        <v>6830</v>
      </c>
      <c r="C72" s="388" t="s">
        <v>6626</v>
      </c>
      <c r="D72" s="388" t="s">
        <v>6544</v>
      </c>
      <c r="E72" s="388" t="s">
        <v>6831</v>
      </c>
      <c r="F72" s="388" t="s">
        <v>6590</v>
      </c>
      <c r="G72" s="388" t="s">
        <v>6764</v>
      </c>
      <c r="H72" s="388" t="s">
        <v>6832</v>
      </c>
      <c r="I72" s="388" t="s">
        <v>6778</v>
      </c>
    </row>
    <row r="73" spans="1:9" s="390" customFormat="1" ht="21" customHeight="1">
      <c r="A73" s="390">
        <v>12</v>
      </c>
      <c r="B73" s="388" t="s">
        <v>6833</v>
      </c>
      <c r="C73" s="388" t="s">
        <v>6834</v>
      </c>
      <c r="D73" s="388" t="s">
        <v>6835</v>
      </c>
      <c r="E73" s="388" t="s">
        <v>6556</v>
      </c>
      <c r="F73" s="388" t="s">
        <v>6580</v>
      </c>
      <c r="G73" s="388" t="s">
        <v>6836</v>
      </c>
      <c r="H73" s="388" t="s">
        <v>6589</v>
      </c>
      <c r="I73" s="388" t="s">
        <v>6586</v>
      </c>
    </row>
    <row r="74" spans="1:9" s="390" customFormat="1" ht="21" customHeight="1">
      <c r="A74" s="390">
        <v>13</v>
      </c>
      <c r="B74" s="388" t="s">
        <v>6837</v>
      </c>
      <c r="C74" s="388" t="s">
        <v>6624</v>
      </c>
      <c r="D74" s="388" t="s">
        <v>6622</v>
      </c>
      <c r="E74" s="388" t="s">
        <v>6838</v>
      </c>
      <c r="F74" s="388" t="s">
        <v>6839</v>
      </c>
      <c r="G74" s="388" t="s">
        <v>6610</v>
      </c>
      <c r="H74" s="388" t="s">
        <v>6585</v>
      </c>
      <c r="I74" s="388" t="s">
        <v>6840</v>
      </c>
    </row>
    <row r="75" spans="1:9" s="390" customFormat="1" ht="21" customHeight="1">
      <c r="A75" s="390">
        <v>14</v>
      </c>
      <c r="B75" s="388" t="s">
        <v>6841</v>
      </c>
      <c r="C75" s="388" t="s">
        <v>6842</v>
      </c>
      <c r="D75" s="388" t="s">
        <v>6843</v>
      </c>
      <c r="E75" s="388" t="s">
        <v>6637</v>
      </c>
      <c r="F75" s="388" t="s">
        <v>6844</v>
      </c>
      <c r="G75" s="388" t="s">
        <v>6845</v>
      </c>
      <c r="H75" s="388" t="s">
        <v>6846</v>
      </c>
      <c r="I75" s="272" t="s">
        <v>6601</v>
      </c>
    </row>
    <row r="76" spans="1:9" s="390" customFormat="1" ht="21" customHeight="1">
      <c r="A76" s="390">
        <v>15</v>
      </c>
      <c r="B76" s="388" t="s">
        <v>6847</v>
      </c>
      <c r="C76" s="388" t="s">
        <v>6848</v>
      </c>
      <c r="D76" s="388" t="s">
        <v>6849</v>
      </c>
      <c r="E76" s="388" t="s">
        <v>6564</v>
      </c>
      <c r="F76" s="388" t="s">
        <v>6850</v>
      </c>
      <c r="G76" s="388" t="s">
        <v>6851</v>
      </c>
      <c r="H76" s="388" t="s">
        <v>6852</v>
      </c>
      <c r="I76" s="388" t="s">
        <v>6853</v>
      </c>
    </row>
    <row r="77" spans="1:9" s="390" customFormat="1" ht="21" customHeight="1">
      <c r="A77" s="390">
        <v>16</v>
      </c>
      <c r="B77" s="388" t="s">
        <v>6854</v>
      </c>
      <c r="C77" s="388" t="s">
        <v>6543</v>
      </c>
      <c r="D77" s="388" t="s">
        <v>6855</v>
      </c>
      <c r="E77" s="388" t="s">
        <v>6856</v>
      </c>
      <c r="F77" s="388" t="s">
        <v>6857</v>
      </c>
      <c r="G77" s="388" t="s">
        <v>6858</v>
      </c>
      <c r="H77" s="388" t="s">
        <v>6859</v>
      </c>
      <c r="I77" s="388" t="s">
        <v>6592</v>
      </c>
    </row>
    <row r="78" spans="1:9" s="390" customFormat="1" ht="21" customHeight="1">
      <c r="A78" s="390">
        <v>17</v>
      </c>
      <c r="B78" s="388" t="s">
        <v>6860</v>
      </c>
      <c r="C78" s="388" t="s">
        <v>6861</v>
      </c>
      <c r="D78" s="388" t="s">
        <v>6632</v>
      </c>
      <c r="E78" s="388" t="s">
        <v>6566</v>
      </c>
      <c r="F78" s="388" t="s">
        <v>6567</v>
      </c>
      <c r="G78" s="388" t="s">
        <v>6661</v>
      </c>
      <c r="H78" s="388" t="s">
        <v>6862</v>
      </c>
      <c r="I78" s="388" t="s">
        <v>6863</v>
      </c>
    </row>
    <row r="79" spans="1:9" s="390" customFormat="1" ht="21" customHeight="1">
      <c r="A79" s="390">
        <v>18</v>
      </c>
      <c r="B79" s="388" t="s">
        <v>6864</v>
      </c>
      <c r="C79" s="388" t="s">
        <v>6865</v>
      </c>
      <c r="D79" s="388" t="s">
        <v>6866</v>
      </c>
      <c r="E79" s="388" t="s">
        <v>6867</v>
      </c>
      <c r="F79" s="388" t="s">
        <v>6868</v>
      </c>
      <c r="G79" s="388" t="s">
        <v>6869</v>
      </c>
      <c r="H79" s="388" t="s">
        <v>6870</v>
      </c>
      <c r="I79" s="388" t="s">
        <v>6871</v>
      </c>
    </row>
    <row r="80" spans="1:9" s="390" customFormat="1" ht="21" customHeight="1">
      <c r="A80" s="390">
        <v>19</v>
      </c>
      <c r="B80" s="388" t="s">
        <v>6872</v>
      </c>
      <c r="C80" s="388" t="s">
        <v>6873</v>
      </c>
      <c r="D80" s="388" t="s">
        <v>6874</v>
      </c>
      <c r="E80" s="388" t="s">
        <v>6875</v>
      </c>
      <c r="F80" s="388" t="s">
        <v>6876</v>
      </c>
      <c r="G80" s="388" t="s">
        <v>6877</v>
      </c>
      <c r="H80" s="388" t="s">
        <v>6878</v>
      </c>
      <c r="I80" s="388" t="s">
        <v>6671</v>
      </c>
    </row>
    <row r="81" spans="1:9" s="390" customFormat="1" ht="21" customHeight="1">
      <c r="A81" s="390">
        <v>20</v>
      </c>
      <c r="B81" s="388" t="s">
        <v>6879</v>
      </c>
      <c r="C81" s="388" t="s">
        <v>6880</v>
      </c>
      <c r="D81" s="388" t="s">
        <v>6881</v>
      </c>
      <c r="E81" s="388" t="s">
        <v>6882</v>
      </c>
      <c r="F81" s="388" t="s">
        <v>6591</v>
      </c>
      <c r="G81" s="388" t="s">
        <v>6883</v>
      </c>
      <c r="H81" s="388" t="s">
        <v>6884</v>
      </c>
      <c r="I81" s="388" t="s">
        <v>6599</v>
      </c>
    </row>
    <row r="82" spans="1:9" s="390" customFormat="1" ht="21" customHeight="1">
      <c r="A82" s="390">
        <v>21</v>
      </c>
      <c r="B82" s="388" t="s">
        <v>6885</v>
      </c>
      <c r="C82" s="388" t="s">
        <v>6886</v>
      </c>
      <c r="D82" s="388" t="s">
        <v>6887</v>
      </c>
      <c r="E82" s="388" t="s">
        <v>6888</v>
      </c>
      <c r="F82" s="388" t="s">
        <v>6549</v>
      </c>
      <c r="G82" s="388" t="s">
        <v>6573</v>
      </c>
      <c r="H82" s="388" t="s">
        <v>6559</v>
      </c>
      <c r="I82" s="388" t="s">
        <v>6648</v>
      </c>
    </row>
    <row r="83" spans="1:9" s="390" customFormat="1" ht="21" customHeight="1">
      <c r="A83" s="390">
        <v>22</v>
      </c>
      <c r="B83" s="388" t="s">
        <v>6889</v>
      </c>
      <c r="C83" s="388" t="s">
        <v>6890</v>
      </c>
      <c r="D83" s="388" t="s">
        <v>6891</v>
      </c>
      <c r="E83" s="388" t="s">
        <v>6892</v>
      </c>
      <c r="F83" s="388" t="s">
        <v>6893</v>
      </c>
      <c r="G83" s="388" t="s">
        <v>6894</v>
      </c>
      <c r="H83" s="388" t="s">
        <v>6615</v>
      </c>
      <c r="I83" s="388" t="s">
        <v>6584</v>
      </c>
    </row>
    <row r="84" spans="1:9" s="390" customFormat="1" ht="21" customHeight="1">
      <c r="A84" s="390">
        <v>23</v>
      </c>
      <c r="B84" s="388" t="s">
        <v>6895</v>
      </c>
      <c r="C84" s="388" t="s">
        <v>6896</v>
      </c>
      <c r="D84" s="388" t="s">
        <v>6897</v>
      </c>
      <c r="E84" s="388" t="s">
        <v>6664</v>
      </c>
      <c r="F84" s="388" t="s">
        <v>6898</v>
      </c>
      <c r="G84" s="388" t="s">
        <v>6899</v>
      </c>
      <c r="H84" s="388" t="s">
        <v>6900</v>
      </c>
      <c r="I84" s="388" t="s">
        <v>6659</v>
      </c>
    </row>
    <row r="85" spans="1:9" s="390" customFormat="1" ht="21" customHeight="1">
      <c r="A85" s="390">
        <v>24</v>
      </c>
      <c r="B85" s="388" t="s">
        <v>6901</v>
      </c>
      <c r="C85" s="388" t="s">
        <v>6902</v>
      </c>
      <c r="D85" s="388" t="s">
        <v>6903</v>
      </c>
      <c r="E85" s="388" t="s">
        <v>6904</v>
      </c>
      <c r="F85" s="388" t="s">
        <v>6905</v>
      </c>
      <c r="G85" s="388" t="s">
        <v>6906</v>
      </c>
      <c r="H85" s="388" t="s">
        <v>6907</v>
      </c>
      <c r="I85" s="388" t="s">
        <v>6908</v>
      </c>
    </row>
    <row r="86" spans="1:9" s="390" customFormat="1" ht="21" customHeight="1">
      <c r="A86" s="478"/>
    </row>
    <row r="87" spans="1:9" s="388" customFormat="1"/>
    <row r="88" spans="1:9" s="388" customFormat="1"/>
    <row r="89" spans="1:9" s="388" customFormat="1"/>
    <row r="90" spans="1:9" s="388" customFormat="1"/>
    <row r="91" spans="1:9" s="141" customFormat="1" ht="18.75">
      <c r="B91" s="194" t="s">
        <v>6292</v>
      </c>
    </row>
    <row r="92" spans="1:9" s="388" customFormat="1"/>
    <row r="93" spans="1:9" s="388" customFormat="1">
      <c r="B93" s="360" t="s">
        <v>6519</v>
      </c>
      <c r="C93" s="360" t="s">
        <v>1539</v>
      </c>
      <c r="D93" s="360" t="s">
        <v>1541</v>
      </c>
      <c r="E93" s="360" t="s">
        <v>1542</v>
      </c>
      <c r="F93" s="360" t="s">
        <v>1543</v>
      </c>
      <c r="G93" s="360" t="s">
        <v>1544</v>
      </c>
      <c r="H93" s="360" t="s">
        <v>1545</v>
      </c>
      <c r="I93" s="360" t="s">
        <v>1546</v>
      </c>
    </row>
    <row r="94" spans="1:9" s="388" customFormat="1">
      <c r="A94" s="390">
        <v>1</v>
      </c>
      <c r="B94" s="388" t="s">
        <v>6293</v>
      </c>
      <c r="C94" s="388" t="s">
        <v>6115</v>
      </c>
      <c r="D94" s="388" t="s">
        <v>6177</v>
      </c>
      <c r="E94" s="388" t="s">
        <v>6219</v>
      </c>
      <c r="F94" s="388" t="s">
        <v>6285</v>
      </c>
      <c r="G94" s="388" t="s">
        <v>6368</v>
      </c>
      <c r="H94" s="388" t="s">
        <v>6135</v>
      </c>
      <c r="I94" s="388" t="s">
        <v>6369</v>
      </c>
    </row>
    <row r="95" spans="1:9" s="388" customFormat="1">
      <c r="A95" s="390">
        <v>2</v>
      </c>
      <c r="B95" s="388" t="s">
        <v>6294</v>
      </c>
      <c r="C95" s="388" t="s">
        <v>6103</v>
      </c>
      <c r="D95" s="388" t="s">
        <v>6295</v>
      </c>
      <c r="E95" s="388" t="s">
        <v>6296</v>
      </c>
      <c r="F95" s="388" t="s">
        <v>6117</v>
      </c>
      <c r="G95" s="388" t="s">
        <v>6121</v>
      </c>
      <c r="H95" s="388" t="s">
        <v>6370</v>
      </c>
      <c r="I95" s="388" t="s">
        <v>6371</v>
      </c>
    </row>
    <row r="96" spans="1:9" s="388" customFormat="1">
      <c r="A96" s="390">
        <v>3</v>
      </c>
      <c r="B96" s="388" t="s">
        <v>6297</v>
      </c>
      <c r="C96" s="388" t="s">
        <v>6144</v>
      </c>
      <c r="D96" s="388" t="s">
        <v>6298</v>
      </c>
      <c r="E96" s="388" t="s">
        <v>6142</v>
      </c>
      <c r="F96" s="388" t="s">
        <v>6148</v>
      </c>
      <c r="G96" s="388" t="s">
        <v>6225</v>
      </c>
      <c r="H96" s="388" t="s">
        <v>6216</v>
      </c>
      <c r="I96" s="388" t="s">
        <v>6147</v>
      </c>
    </row>
    <row r="97" spans="1:10" s="388" customFormat="1">
      <c r="A97" s="390">
        <v>4</v>
      </c>
      <c r="B97" s="388" t="s">
        <v>6299</v>
      </c>
      <c r="C97" s="388" t="s">
        <v>6156</v>
      </c>
      <c r="D97" s="388" t="s">
        <v>6300</v>
      </c>
      <c r="E97" s="388" t="s">
        <v>6108</v>
      </c>
      <c r="F97" s="388" t="s">
        <v>6186</v>
      </c>
      <c r="G97" s="388" t="s">
        <v>6124</v>
      </c>
      <c r="H97" s="388" t="s">
        <v>6204</v>
      </c>
      <c r="I97" s="388" t="s">
        <v>6372</v>
      </c>
    </row>
    <row r="98" spans="1:10" s="388" customFormat="1">
      <c r="A98" s="390">
        <v>5</v>
      </c>
      <c r="B98" s="388" t="s">
        <v>6301</v>
      </c>
      <c r="C98" s="388" t="s">
        <v>6302</v>
      </c>
      <c r="D98" s="388" t="s">
        <v>6303</v>
      </c>
      <c r="E98" s="388" t="s">
        <v>6304</v>
      </c>
      <c r="F98" s="388" t="s">
        <v>6305</v>
      </c>
      <c r="G98" s="388" t="s">
        <v>6192</v>
      </c>
      <c r="H98" s="388" t="s">
        <v>6373</v>
      </c>
      <c r="I98" s="388" t="s">
        <v>6150</v>
      </c>
    </row>
    <row r="99" spans="1:10" s="388" customFormat="1">
      <c r="A99" s="390">
        <v>6</v>
      </c>
      <c r="B99" s="388" t="s">
        <v>6306</v>
      </c>
      <c r="C99" s="388" t="s">
        <v>6307</v>
      </c>
      <c r="D99" s="388" t="s">
        <v>6308</v>
      </c>
      <c r="E99" s="388" t="s">
        <v>6309</v>
      </c>
      <c r="F99" s="388" t="s">
        <v>6310</v>
      </c>
      <c r="G99" s="388" t="s">
        <v>6374</v>
      </c>
      <c r="H99" s="388" t="s">
        <v>6375</v>
      </c>
      <c r="I99" s="388" t="s">
        <v>6222</v>
      </c>
    </row>
    <row r="100" spans="1:10" s="388" customFormat="1">
      <c r="A100" s="390">
        <v>7</v>
      </c>
      <c r="B100" s="388" t="s">
        <v>6311</v>
      </c>
      <c r="C100" s="388" t="s">
        <v>6106</v>
      </c>
      <c r="D100" s="388" t="s">
        <v>6120</v>
      </c>
      <c r="E100" s="388" t="s">
        <v>6113</v>
      </c>
      <c r="F100" s="388" t="s">
        <v>6312</v>
      </c>
      <c r="G100" s="388" t="s">
        <v>6376</v>
      </c>
      <c r="H100" s="388" t="s">
        <v>3024</v>
      </c>
      <c r="I100" s="388" t="s">
        <v>6377</v>
      </c>
    </row>
    <row r="101" spans="1:10" s="388" customFormat="1">
      <c r="A101" s="390">
        <v>8</v>
      </c>
      <c r="B101" s="388" t="s">
        <v>6313</v>
      </c>
      <c r="C101" s="388" t="s">
        <v>6119</v>
      </c>
      <c r="D101" s="388" t="s">
        <v>6314</v>
      </c>
      <c r="E101" s="388" t="s">
        <v>6189</v>
      </c>
      <c r="F101" s="388" t="s">
        <v>6315</v>
      </c>
      <c r="G101" s="388" t="s">
        <v>6378</v>
      </c>
      <c r="H101" s="388" t="s">
        <v>6223</v>
      </c>
      <c r="I101" s="388" t="s">
        <v>6140</v>
      </c>
    </row>
    <row r="102" spans="1:10">
      <c r="A102" s="390">
        <v>9</v>
      </c>
      <c r="B102" s="388" t="s">
        <v>6316</v>
      </c>
      <c r="C102" s="388" t="s">
        <v>6317</v>
      </c>
      <c r="D102" s="388" t="s">
        <v>6318</v>
      </c>
      <c r="E102" s="388" t="s">
        <v>6319</v>
      </c>
      <c r="F102" s="388" t="s">
        <v>6320</v>
      </c>
      <c r="G102" s="388" t="s">
        <v>6172</v>
      </c>
      <c r="H102" s="388" t="s">
        <v>6175</v>
      </c>
      <c r="I102" s="388" t="s">
        <v>6379</v>
      </c>
      <c r="J102" s="388"/>
    </row>
    <row r="103" spans="1:10" s="388" customFormat="1">
      <c r="A103" s="390">
        <v>10</v>
      </c>
      <c r="B103" s="388" t="s">
        <v>6321</v>
      </c>
      <c r="C103" s="388" t="s">
        <v>6322</v>
      </c>
      <c r="D103" s="388" t="s">
        <v>6208</v>
      </c>
      <c r="E103" s="388" t="s">
        <v>6181</v>
      </c>
      <c r="F103" s="388" t="s">
        <v>6323</v>
      </c>
      <c r="G103" s="388" t="s">
        <v>6380</v>
      </c>
      <c r="H103" s="388" t="s">
        <v>6381</v>
      </c>
      <c r="I103" s="388" t="s">
        <v>6382</v>
      </c>
    </row>
    <row r="104" spans="1:10" s="388" customFormat="1">
      <c r="A104" s="390">
        <v>11</v>
      </c>
      <c r="B104" s="388" t="s">
        <v>6324</v>
      </c>
      <c r="C104" s="388" t="s">
        <v>6325</v>
      </c>
      <c r="D104" s="388" t="s">
        <v>6155</v>
      </c>
      <c r="E104" s="388" t="s">
        <v>6326</v>
      </c>
      <c r="F104" s="388" t="s">
        <v>6383</v>
      </c>
      <c r="G104" s="388" t="s">
        <v>6384</v>
      </c>
      <c r="H104" s="388" t="s">
        <v>6141</v>
      </c>
      <c r="I104" s="388" t="s">
        <v>6385</v>
      </c>
    </row>
    <row r="105" spans="1:10" s="388" customFormat="1">
      <c r="A105" s="390">
        <v>12</v>
      </c>
      <c r="B105" s="388" t="s">
        <v>6327</v>
      </c>
      <c r="C105" s="388" t="s">
        <v>6111</v>
      </c>
      <c r="D105" s="388" t="s">
        <v>6328</v>
      </c>
      <c r="E105" s="388" t="s">
        <v>6329</v>
      </c>
      <c r="F105" s="388" t="s">
        <v>6165</v>
      </c>
      <c r="G105" s="388" t="s">
        <v>6139</v>
      </c>
      <c r="H105" s="388" t="s">
        <v>6198</v>
      </c>
      <c r="I105" s="388" t="s">
        <v>6386</v>
      </c>
    </row>
    <row r="106" spans="1:10" s="388" customFormat="1">
      <c r="A106" s="390">
        <v>13</v>
      </c>
      <c r="B106" s="388" t="s">
        <v>6330</v>
      </c>
      <c r="C106" s="388" t="s">
        <v>6331</v>
      </c>
      <c r="D106" s="388" t="s">
        <v>6332</v>
      </c>
      <c r="E106" s="388" t="s">
        <v>6200</v>
      </c>
      <c r="F106" s="388" t="s">
        <v>6387</v>
      </c>
      <c r="G106" s="388" t="s">
        <v>6154</v>
      </c>
      <c r="H106" s="388" t="s">
        <v>362</v>
      </c>
      <c r="I106" s="388" t="s">
        <v>6207</v>
      </c>
    </row>
    <row r="107" spans="1:10" s="388" customFormat="1">
      <c r="A107" s="390">
        <v>14</v>
      </c>
      <c r="B107" s="388" t="s">
        <v>6333</v>
      </c>
      <c r="C107" s="388" t="s">
        <v>6334</v>
      </c>
      <c r="D107" s="388" t="s">
        <v>6335</v>
      </c>
      <c r="E107" s="388" t="s">
        <v>6336</v>
      </c>
      <c r="F107" s="388" t="s">
        <v>6388</v>
      </c>
      <c r="G107" s="388" t="s">
        <v>6389</v>
      </c>
      <c r="H107" s="388" t="s">
        <v>6390</v>
      </c>
      <c r="I107" s="388" t="s">
        <v>6211</v>
      </c>
    </row>
    <row r="108" spans="1:10" s="388" customFormat="1">
      <c r="A108" s="390">
        <v>15</v>
      </c>
      <c r="B108" s="388" t="s">
        <v>6337</v>
      </c>
      <c r="C108" s="388" t="s">
        <v>6102</v>
      </c>
      <c r="D108" s="388" t="s">
        <v>6182</v>
      </c>
      <c r="E108" s="388" t="s">
        <v>6185</v>
      </c>
      <c r="F108" s="388" t="s">
        <v>6183</v>
      </c>
      <c r="G108" s="388" t="s">
        <v>6391</v>
      </c>
      <c r="H108" s="388" t="s">
        <v>6190</v>
      </c>
      <c r="I108" s="388" t="s">
        <v>246</v>
      </c>
    </row>
    <row r="109" spans="1:10" s="388" customFormat="1">
      <c r="A109" s="390">
        <v>16</v>
      </c>
      <c r="B109" s="388" t="s">
        <v>6338</v>
      </c>
      <c r="C109" s="388" t="s">
        <v>6160</v>
      </c>
      <c r="D109" s="388" t="s">
        <v>6339</v>
      </c>
      <c r="E109" s="388" t="s">
        <v>6221</v>
      </c>
      <c r="F109" s="388" t="s">
        <v>6392</v>
      </c>
      <c r="G109" s="388" t="s">
        <v>6393</v>
      </c>
      <c r="H109" s="388" t="s">
        <v>6394</v>
      </c>
      <c r="I109" s="388" t="s">
        <v>6420</v>
      </c>
    </row>
    <row r="110" spans="1:10" s="388" customFormat="1">
      <c r="A110" s="390">
        <v>17</v>
      </c>
      <c r="B110" s="388" t="s">
        <v>6340</v>
      </c>
      <c r="C110" s="388" t="s">
        <v>6168</v>
      </c>
      <c r="D110" s="388" t="s">
        <v>6341</v>
      </c>
      <c r="E110" s="388" t="s">
        <v>6132</v>
      </c>
      <c r="F110" s="388" t="s">
        <v>6395</v>
      </c>
      <c r="G110" s="388" t="s">
        <v>6214</v>
      </c>
      <c r="H110" s="388" t="s">
        <v>6396</v>
      </c>
      <c r="I110" s="388" t="s">
        <v>6180</v>
      </c>
    </row>
    <row r="111" spans="1:10" s="388" customFormat="1">
      <c r="A111" s="390">
        <v>18</v>
      </c>
      <c r="B111" s="388" t="s">
        <v>6342</v>
      </c>
      <c r="C111" s="388" t="s">
        <v>6343</v>
      </c>
      <c r="D111" s="388" t="s">
        <v>6344</v>
      </c>
      <c r="E111" s="388" t="s">
        <v>6345</v>
      </c>
      <c r="F111" s="388" t="s">
        <v>6166</v>
      </c>
      <c r="G111" s="388" t="s">
        <v>6397</v>
      </c>
      <c r="H111" s="388" t="s">
        <v>6178</v>
      </c>
      <c r="I111" s="388" t="s">
        <v>6398</v>
      </c>
    </row>
    <row r="112" spans="1:10" s="388" customFormat="1">
      <c r="A112" s="390">
        <v>19</v>
      </c>
      <c r="B112" s="388" t="s">
        <v>6346</v>
      </c>
      <c r="C112" s="388" t="s">
        <v>6347</v>
      </c>
      <c r="D112" s="388" t="s">
        <v>6348</v>
      </c>
      <c r="E112" s="388" t="s">
        <v>6349</v>
      </c>
      <c r="F112" s="388" t="s">
        <v>6399</v>
      </c>
      <c r="G112" s="388" t="s">
        <v>6400</v>
      </c>
      <c r="H112" s="388" t="s">
        <v>6401</v>
      </c>
      <c r="I112" s="388" t="s">
        <v>6402</v>
      </c>
    </row>
    <row r="113" spans="1:28" s="388" customFormat="1">
      <c r="A113" s="390">
        <v>20</v>
      </c>
      <c r="B113" s="388" t="s">
        <v>6350</v>
      </c>
      <c r="C113" s="388" t="s">
        <v>6351</v>
      </c>
      <c r="D113" s="388" t="s">
        <v>6162</v>
      </c>
      <c r="E113" s="388" t="s">
        <v>6206</v>
      </c>
      <c r="F113" s="388" t="s">
        <v>6191</v>
      </c>
      <c r="G113" s="388" t="s">
        <v>6403</v>
      </c>
      <c r="H113" s="388" t="s">
        <v>6404</v>
      </c>
      <c r="I113" s="388" t="s">
        <v>6195</v>
      </c>
    </row>
    <row r="114" spans="1:28" s="388" customFormat="1">
      <c r="A114" s="390">
        <v>21</v>
      </c>
      <c r="B114" s="388" t="s">
        <v>6352</v>
      </c>
      <c r="C114" s="388" t="s">
        <v>6176</v>
      </c>
      <c r="D114" s="388" t="s">
        <v>6353</v>
      </c>
      <c r="E114" s="388" t="s">
        <v>6354</v>
      </c>
      <c r="F114" s="388" t="s">
        <v>6405</v>
      </c>
      <c r="G114" s="388" t="s">
        <v>6406</v>
      </c>
      <c r="H114" s="388" t="s">
        <v>6407</v>
      </c>
      <c r="I114" s="388" t="s">
        <v>6224</v>
      </c>
    </row>
    <row r="115" spans="1:28" s="388" customFormat="1">
      <c r="A115" s="390">
        <v>22</v>
      </c>
      <c r="B115" s="388" t="s">
        <v>6355</v>
      </c>
      <c r="C115" s="388" t="s">
        <v>6356</v>
      </c>
      <c r="D115" s="388" t="s">
        <v>6357</v>
      </c>
      <c r="E115" s="388" t="s">
        <v>6358</v>
      </c>
      <c r="F115" s="388" t="s">
        <v>6408</v>
      </c>
      <c r="G115" s="388" t="s">
        <v>6409</v>
      </c>
      <c r="H115" s="388" t="s">
        <v>6410</v>
      </c>
      <c r="I115" s="388" t="s">
        <v>6411</v>
      </c>
    </row>
    <row r="116" spans="1:28" s="388" customFormat="1">
      <c r="A116" s="390">
        <v>23</v>
      </c>
      <c r="B116" s="388" t="s">
        <v>6359</v>
      </c>
      <c r="C116" s="388" t="s">
        <v>6360</v>
      </c>
      <c r="D116" s="388" t="s">
        <v>6126</v>
      </c>
      <c r="E116" s="388" t="s">
        <v>6171</v>
      </c>
      <c r="F116" s="388" t="s">
        <v>6143</v>
      </c>
      <c r="G116" s="388" t="s">
        <v>6412</v>
      </c>
      <c r="H116" s="388" t="s">
        <v>6153</v>
      </c>
      <c r="I116" s="388" t="s">
        <v>6215</v>
      </c>
    </row>
    <row r="117" spans="1:28" s="388" customFormat="1">
      <c r="A117" s="390">
        <v>24</v>
      </c>
      <c r="B117" s="388" t="s">
        <v>6413</v>
      </c>
      <c r="C117" s="388" t="s">
        <v>6414</v>
      </c>
      <c r="D117" s="388" t="s">
        <v>6109</v>
      </c>
      <c r="E117" s="388" t="s">
        <v>6169</v>
      </c>
      <c r="F117" s="388" t="s">
        <v>6415</v>
      </c>
      <c r="G117" s="388" t="s">
        <v>6202</v>
      </c>
      <c r="H117" s="388" t="s">
        <v>6416</v>
      </c>
      <c r="I117" s="388" t="s">
        <v>6149</v>
      </c>
    </row>
    <row r="118" spans="1:28" s="388" customFormat="1"/>
    <row r="122" spans="1:28" ht="16.5" customHeight="1">
      <c r="A122" s="140"/>
      <c r="B122" s="140" t="s">
        <v>4997</v>
      </c>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row>
    <row r="123" spans="1:28" ht="16.5" customHeight="1">
      <c r="A123" s="388"/>
      <c r="B123" s="388"/>
      <c r="C123" s="388"/>
      <c r="D123" s="388"/>
      <c r="E123" s="388"/>
      <c r="F123" s="388"/>
      <c r="G123" s="388"/>
      <c r="H123" s="388"/>
      <c r="I123" s="388"/>
      <c r="J123" s="388"/>
      <c r="K123" s="388"/>
      <c r="L123" s="388"/>
      <c r="M123" s="388"/>
      <c r="N123" s="388"/>
      <c r="O123" s="388"/>
      <c r="P123" s="388"/>
      <c r="Q123" s="388"/>
      <c r="R123" s="388"/>
      <c r="S123" s="388"/>
      <c r="T123" s="388"/>
      <c r="U123" s="388"/>
      <c r="V123" s="388"/>
      <c r="W123" s="388"/>
      <c r="X123" s="388"/>
      <c r="Y123" s="388"/>
      <c r="Z123" s="388"/>
      <c r="AA123" s="388"/>
      <c r="AB123" s="388"/>
    </row>
    <row r="124" spans="1:28" ht="16.5" customHeight="1" thickBot="1">
      <c r="A124" s="173" t="s">
        <v>3942</v>
      </c>
      <c r="B124" s="703" t="s">
        <v>1539</v>
      </c>
      <c r="C124" s="704"/>
      <c r="D124" s="174" t="s">
        <v>1540</v>
      </c>
      <c r="E124" s="175"/>
      <c r="F124" s="698" t="s">
        <v>1541</v>
      </c>
      <c r="G124" s="699"/>
      <c r="H124" s="174" t="s">
        <v>1540</v>
      </c>
      <c r="I124" s="175"/>
      <c r="J124" s="698" t="s">
        <v>1542</v>
      </c>
      <c r="K124" s="699"/>
      <c r="L124" s="174" t="s">
        <v>1540</v>
      </c>
      <c r="M124" s="175"/>
      <c r="N124" s="698" t="s">
        <v>1543</v>
      </c>
      <c r="O124" s="699"/>
      <c r="P124" s="174" t="s">
        <v>1540</v>
      </c>
      <c r="Q124" s="175"/>
      <c r="R124" s="698" t="s">
        <v>1544</v>
      </c>
      <c r="S124" s="699"/>
      <c r="T124" s="174" t="s">
        <v>1540</v>
      </c>
      <c r="U124" s="175"/>
      <c r="V124" s="698" t="s">
        <v>1545</v>
      </c>
      <c r="W124" s="699"/>
      <c r="X124" s="176" t="s">
        <v>1540</v>
      </c>
      <c r="Y124" s="177"/>
      <c r="Z124" s="698" t="s">
        <v>1546</v>
      </c>
      <c r="AA124" s="699"/>
      <c r="AB124" s="176" t="s">
        <v>1540</v>
      </c>
    </row>
    <row r="125" spans="1:28" ht="16.5" customHeight="1">
      <c r="A125" s="178" t="s">
        <v>1400</v>
      </c>
      <c r="B125" s="179">
        <v>1</v>
      </c>
      <c r="C125" s="178" t="s">
        <v>1400</v>
      </c>
      <c r="D125" s="178" t="s">
        <v>3943</v>
      </c>
      <c r="E125" s="180"/>
      <c r="F125" s="179">
        <v>1</v>
      </c>
      <c r="G125" s="178" t="s">
        <v>1400</v>
      </c>
      <c r="H125" s="179" t="s">
        <v>3944</v>
      </c>
      <c r="I125" s="180"/>
      <c r="J125" s="179">
        <v>1</v>
      </c>
      <c r="K125" s="178" t="s">
        <v>1400</v>
      </c>
      <c r="L125" s="179" t="s">
        <v>3945</v>
      </c>
      <c r="M125" s="180"/>
      <c r="N125" s="179">
        <v>1</v>
      </c>
      <c r="O125" s="178" t="s">
        <v>1400</v>
      </c>
      <c r="P125" s="179" t="s">
        <v>2630</v>
      </c>
      <c r="Q125" s="180"/>
      <c r="R125" s="179">
        <v>1</v>
      </c>
      <c r="S125" s="178" t="s">
        <v>1400</v>
      </c>
      <c r="T125" s="178" t="s">
        <v>3946</v>
      </c>
      <c r="U125" s="180"/>
      <c r="V125" s="179">
        <v>1</v>
      </c>
      <c r="W125" s="178" t="s">
        <v>1797</v>
      </c>
      <c r="X125" s="181" t="s">
        <v>3947</v>
      </c>
      <c r="Y125" s="182"/>
      <c r="Z125" s="181">
        <v>1</v>
      </c>
      <c r="AA125" s="183" t="s">
        <v>69</v>
      </c>
      <c r="AB125" s="181" t="s">
        <v>3948</v>
      </c>
    </row>
    <row r="126" spans="1:28" ht="16.5" customHeight="1">
      <c r="A126" s="184" t="s">
        <v>1551</v>
      </c>
      <c r="B126" s="184">
        <v>2</v>
      </c>
      <c r="C126" s="184" t="s">
        <v>1603</v>
      </c>
      <c r="D126" s="184" t="s">
        <v>3949</v>
      </c>
      <c r="E126" s="180"/>
      <c r="F126" s="184">
        <v>2</v>
      </c>
      <c r="G126" s="184" t="s">
        <v>858</v>
      </c>
      <c r="H126" s="185" t="s">
        <v>3950</v>
      </c>
      <c r="I126" s="180"/>
      <c r="J126" s="184">
        <v>2</v>
      </c>
      <c r="K126" s="184" t="s">
        <v>134</v>
      </c>
      <c r="L126" s="185" t="s">
        <v>3951</v>
      </c>
      <c r="M126" s="180"/>
      <c r="N126" s="184">
        <v>2</v>
      </c>
      <c r="O126" s="184" t="s">
        <v>1592</v>
      </c>
      <c r="P126" s="185" t="s">
        <v>3952</v>
      </c>
      <c r="Q126" s="180"/>
      <c r="R126" s="184">
        <v>2</v>
      </c>
      <c r="S126" s="184" t="s">
        <v>1548</v>
      </c>
      <c r="T126" s="184" t="s">
        <v>3953</v>
      </c>
      <c r="U126" s="180"/>
      <c r="V126" s="184">
        <v>2</v>
      </c>
      <c r="W126" s="184" t="s">
        <v>1648</v>
      </c>
      <c r="X126" s="186" t="s">
        <v>3954</v>
      </c>
      <c r="Y126" s="182"/>
      <c r="Z126" s="187">
        <v>2</v>
      </c>
      <c r="AA126" s="187" t="s">
        <v>134</v>
      </c>
      <c r="AB126" s="186" t="s">
        <v>3955</v>
      </c>
    </row>
    <row r="127" spans="1:28" ht="16.5" customHeight="1">
      <c r="A127" s="188" t="s">
        <v>38</v>
      </c>
      <c r="B127" s="185">
        <v>3</v>
      </c>
      <c r="C127" s="188" t="s">
        <v>1603</v>
      </c>
      <c r="D127" s="178" t="s">
        <v>3956</v>
      </c>
      <c r="E127" s="180"/>
      <c r="F127" s="185">
        <v>3</v>
      </c>
      <c r="G127" s="188" t="s">
        <v>1603</v>
      </c>
      <c r="H127" s="185" t="s">
        <v>3957</v>
      </c>
      <c r="I127" s="180"/>
      <c r="J127" s="185">
        <v>3</v>
      </c>
      <c r="K127" s="188" t="s">
        <v>1603</v>
      </c>
      <c r="L127" s="185" t="s">
        <v>3958</v>
      </c>
      <c r="M127" s="180"/>
      <c r="N127" s="185">
        <v>3</v>
      </c>
      <c r="O127" s="188" t="s">
        <v>38</v>
      </c>
      <c r="P127" s="185" t="s">
        <v>3959</v>
      </c>
      <c r="Q127" s="180"/>
      <c r="R127" s="185">
        <v>3</v>
      </c>
      <c r="S127" s="188" t="s">
        <v>38</v>
      </c>
      <c r="T127" s="178" t="s">
        <v>3960</v>
      </c>
      <c r="U127" s="180"/>
      <c r="V127" s="185">
        <v>3</v>
      </c>
      <c r="W127" s="188" t="s">
        <v>38</v>
      </c>
      <c r="X127" s="186" t="s">
        <v>3961</v>
      </c>
      <c r="Y127" s="182"/>
      <c r="Z127" s="186">
        <v>3</v>
      </c>
      <c r="AA127" s="189" t="s">
        <v>1625</v>
      </c>
      <c r="AB127" s="186" t="s">
        <v>2485</v>
      </c>
    </row>
    <row r="128" spans="1:28" ht="16.5" customHeight="1">
      <c r="A128" s="184" t="s">
        <v>134</v>
      </c>
      <c r="B128" s="184">
        <v>4</v>
      </c>
      <c r="C128" s="184" t="s">
        <v>134</v>
      </c>
      <c r="D128" s="184" t="s">
        <v>3962</v>
      </c>
      <c r="E128" s="180"/>
      <c r="F128" s="184">
        <v>4</v>
      </c>
      <c r="G128" s="184" t="s">
        <v>134</v>
      </c>
      <c r="H128" s="185" t="s">
        <v>3963</v>
      </c>
      <c r="I128" s="180"/>
      <c r="J128" s="184">
        <v>4</v>
      </c>
      <c r="K128" s="184" t="s">
        <v>1603</v>
      </c>
      <c r="L128" s="185" t="s">
        <v>3964</v>
      </c>
      <c r="M128" s="180"/>
      <c r="N128" s="184">
        <v>4</v>
      </c>
      <c r="O128" s="184" t="s">
        <v>134</v>
      </c>
      <c r="P128" s="185" t="s">
        <v>3965</v>
      </c>
      <c r="Q128" s="180"/>
      <c r="R128" s="184">
        <v>4</v>
      </c>
      <c r="S128" s="184" t="s">
        <v>134</v>
      </c>
      <c r="T128" s="184" t="s">
        <v>3966</v>
      </c>
      <c r="U128" s="180"/>
      <c r="V128" s="184">
        <v>4</v>
      </c>
      <c r="W128" s="184" t="s">
        <v>134</v>
      </c>
      <c r="X128" s="186" t="s">
        <v>3967</v>
      </c>
      <c r="Y128" s="182"/>
      <c r="Z128" s="187">
        <v>4</v>
      </c>
      <c r="AA128" s="187" t="s">
        <v>134</v>
      </c>
      <c r="AB128" s="186" t="s">
        <v>3968</v>
      </c>
    </row>
    <row r="129" spans="1:28" ht="16.5" customHeight="1">
      <c r="A129" s="188" t="s">
        <v>1558</v>
      </c>
      <c r="B129" s="185">
        <v>5</v>
      </c>
      <c r="C129" s="188" t="s">
        <v>1603</v>
      </c>
      <c r="D129" s="178" t="s">
        <v>3969</v>
      </c>
      <c r="E129" s="180"/>
      <c r="F129" s="185">
        <v>5</v>
      </c>
      <c r="G129" s="188" t="s">
        <v>858</v>
      </c>
      <c r="H129" s="185" t="s">
        <v>3970</v>
      </c>
      <c r="I129" s="180"/>
      <c r="J129" s="185">
        <v>5</v>
      </c>
      <c r="K129" s="188" t="s">
        <v>1625</v>
      </c>
      <c r="L129" s="185" t="s">
        <v>1779</v>
      </c>
      <c r="M129" s="180"/>
      <c r="N129" s="185">
        <v>5</v>
      </c>
      <c r="O129" s="188" t="s">
        <v>1548</v>
      </c>
      <c r="P129" s="185" t="s">
        <v>3971</v>
      </c>
      <c r="Q129" s="180"/>
      <c r="R129" s="185">
        <v>5</v>
      </c>
      <c r="S129" s="188" t="s">
        <v>1625</v>
      </c>
      <c r="T129" s="178" t="s">
        <v>3972</v>
      </c>
      <c r="U129" s="180"/>
      <c r="V129" s="185">
        <v>5</v>
      </c>
      <c r="W129" s="188" t="s">
        <v>1558</v>
      </c>
      <c r="X129" s="186" t="s">
        <v>2140</v>
      </c>
      <c r="Y129" s="182"/>
      <c r="Z129" s="186">
        <v>5</v>
      </c>
      <c r="AA129" s="189" t="s">
        <v>1558</v>
      </c>
      <c r="AB129" s="186" t="s">
        <v>3973</v>
      </c>
    </row>
    <row r="130" spans="1:28" ht="16.5" customHeight="1">
      <c r="A130" s="184" t="s">
        <v>1609</v>
      </c>
      <c r="B130" s="184">
        <v>6</v>
      </c>
      <c r="C130" s="184" t="s">
        <v>1609</v>
      </c>
      <c r="D130" s="184" t="s">
        <v>3974</v>
      </c>
      <c r="E130" s="180"/>
      <c r="F130" s="184">
        <v>6</v>
      </c>
      <c r="G130" s="184" t="s">
        <v>1650</v>
      </c>
      <c r="H130" s="185" t="s">
        <v>3975</v>
      </c>
      <c r="I130" s="180"/>
      <c r="J130" s="184">
        <v>6</v>
      </c>
      <c r="K130" s="184" t="s">
        <v>1609</v>
      </c>
      <c r="L130" s="185" t="s">
        <v>3976</v>
      </c>
      <c r="M130" s="180"/>
      <c r="N130" s="184">
        <v>6</v>
      </c>
      <c r="O130" s="184" t="s">
        <v>1609</v>
      </c>
      <c r="P130" s="185" t="s">
        <v>3977</v>
      </c>
      <c r="Q130" s="180"/>
      <c r="R130" s="184">
        <v>6</v>
      </c>
      <c r="S130" s="184" t="s">
        <v>1609</v>
      </c>
      <c r="T130" s="184" t="s">
        <v>3978</v>
      </c>
      <c r="U130" s="180"/>
      <c r="V130" s="184">
        <v>6</v>
      </c>
      <c r="W130" s="184" t="s">
        <v>1609</v>
      </c>
      <c r="X130" s="186" t="s">
        <v>3979</v>
      </c>
      <c r="Y130" s="182"/>
      <c r="Z130" s="187">
        <v>6</v>
      </c>
      <c r="AA130" s="187" t="s">
        <v>1609</v>
      </c>
      <c r="AB130" s="186" t="s">
        <v>2657</v>
      </c>
    </row>
    <row r="131" spans="1:28" ht="16.5" customHeight="1">
      <c r="A131" s="188" t="s">
        <v>69</v>
      </c>
      <c r="B131" s="185">
        <v>7</v>
      </c>
      <c r="C131" s="188" t="s">
        <v>69</v>
      </c>
      <c r="D131" s="178" t="s">
        <v>2066</v>
      </c>
      <c r="E131" s="180"/>
      <c r="F131" s="185">
        <v>7</v>
      </c>
      <c r="G131" s="188" t="s">
        <v>69</v>
      </c>
      <c r="H131" s="185" t="s">
        <v>3980</v>
      </c>
      <c r="I131" s="180"/>
      <c r="J131" s="185">
        <v>7</v>
      </c>
      <c r="K131" s="188" t="s">
        <v>1650</v>
      </c>
      <c r="L131" s="185" t="s">
        <v>3981</v>
      </c>
      <c r="M131" s="180"/>
      <c r="N131" s="185">
        <v>7</v>
      </c>
      <c r="O131" s="188" t="s">
        <v>1650</v>
      </c>
      <c r="P131" s="185" t="s">
        <v>3982</v>
      </c>
      <c r="Q131" s="180"/>
      <c r="R131" s="185">
        <v>7</v>
      </c>
      <c r="S131" s="188" t="s">
        <v>69</v>
      </c>
      <c r="T131" s="178" t="s">
        <v>3983</v>
      </c>
      <c r="U131" s="180"/>
      <c r="V131" s="185">
        <v>7</v>
      </c>
      <c r="W131" s="188" t="s">
        <v>69</v>
      </c>
      <c r="X131" s="186" t="s">
        <v>3984</v>
      </c>
      <c r="Y131" s="182"/>
      <c r="Z131" s="186">
        <v>7</v>
      </c>
      <c r="AA131" s="189" t="s">
        <v>69</v>
      </c>
      <c r="AB131" s="186" t="s">
        <v>3985</v>
      </c>
    </row>
    <row r="132" spans="1:28" ht="16.5" customHeight="1">
      <c r="A132" s="184" t="s">
        <v>1564</v>
      </c>
      <c r="B132" s="184">
        <v>8</v>
      </c>
      <c r="C132" s="184" t="s">
        <v>1564</v>
      </c>
      <c r="D132" s="184" t="s">
        <v>3986</v>
      </c>
      <c r="E132" s="180"/>
      <c r="F132" s="184">
        <v>8</v>
      </c>
      <c r="G132" s="184" t="s">
        <v>1603</v>
      </c>
      <c r="H132" s="185" t="s">
        <v>3987</v>
      </c>
      <c r="I132" s="180"/>
      <c r="J132" s="184">
        <v>8</v>
      </c>
      <c r="K132" s="184" t="s">
        <v>1564</v>
      </c>
      <c r="L132" s="185" t="s">
        <v>3988</v>
      </c>
      <c r="M132" s="180"/>
      <c r="N132" s="184">
        <v>8</v>
      </c>
      <c r="O132" s="184" t="s">
        <v>1562</v>
      </c>
      <c r="P132" s="185" t="s">
        <v>3989</v>
      </c>
      <c r="Q132" s="180"/>
      <c r="R132" s="184">
        <v>8</v>
      </c>
      <c r="S132" s="184" t="s">
        <v>1603</v>
      </c>
      <c r="T132" s="184" t="s">
        <v>3990</v>
      </c>
      <c r="U132" s="180"/>
      <c r="V132" s="184">
        <v>8</v>
      </c>
      <c r="W132" s="184" t="s">
        <v>1564</v>
      </c>
      <c r="X132" s="186" t="s">
        <v>3991</v>
      </c>
      <c r="Y132" s="182"/>
      <c r="Z132" s="187">
        <v>8</v>
      </c>
      <c r="AA132" s="187" t="s">
        <v>1609</v>
      </c>
      <c r="AB132" s="186" t="s">
        <v>3992</v>
      </c>
    </row>
    <row r="133" spans="1:28" ht="16.5" customHeight="1">
      <c r="A133" s="188" t="s">
        <v>1656</v>
      </c>
      <c r="B133" s="185">
        <v>9</v>
      </c>
      <c r="C133" s="188" t="s">
        <v>1656</v>
      </c>
      <c r="D133" s="178" t="s">
        <v>3993</v>
      </c>
      <c r="E133" s="180"/>
      <c r="F133" s="185">
        <v>9</v>
      </c>
      <c r="G133" s="188" t="s">
        <v>1656</v>
      </c>
      <c r="H133" s="185" t="s">
        <v>3994</v>
      </c>
      <c r="I133" s="180"/>
      <c r="J133" s="185">
        <v>9</v>
      </c>
      <c r="K133" s="188" t="s">
        <v>1656</v>
      </c>
      <c r="L133" s="185" t="s">
        <v>3995</v>
      </c>
      <c r="M133" s="180"/>
      <c r="N133" s="185">
        <v>9</v>
      </c>
      <c r="O133" s="188" t="s">
        <v>1656</v>
      </c>
      <c r="P133" s="185" t="s">
        <v>3996</v>
      </c>
      <c r="Q133" s="180"/>
      <c r="R133" s="185">
        <v>9</v>
      </c>
      <c r="S133" s="188" t="s">
        <v>1656</v>
      </c>
      <c r="T133" s="178" t="s">
        <v>3997</v>
      </c>
      <c r="U133" s="180"/>
      <c r="V133" s="185">
        <v>9</v>
      </c>
      <c r="W133" s="188" t="s">
        <v>1656</v>
      </c>
      <c r="X133" s="186" t="s">
        <v>3998</v>
      </c>
      <c r="Y133" s="182"/>
      <c r="Z133" s="186">
        <v>9</v>
      </c>
      <c r="AA133" s="189" t="s">
        <v>1656</v>
      </c>
      <c r="AB133" s="186" t="s">
        <v>2677</v>
      </c>
    </row>
    <row r="134" spans="1:28" ht="16.5" customHeight="1">
      <c r="A134" s="184" t="s">
        <v>1592</v>
      </c>
      <c r="B134" s="184">
        <v>10</v>
      </c>
      <c r="C134" s="184" t="s">
        <v>1592</v>
      </c>
      <c r="D134" s="184" t="s">
        <v>3999</v>
      </c>
      <c r="E134" s="180"/>
      <c r="F134" s="184">
        <v>10</v>
      </c>
      <c r="G134" s="184" t="s">
        <v>1592</v>
      </c>
      <c r="H134" s="185" t="s">
        <v>4000</v>
      </c>
      <c r="I134" s="180"/>
      <c r="J134" s="184">
        <v>10</v>
      </c>
      <c r="K134" s="184" t="s">
        <v>1592</v>
      </c>
      <c r="L134" s="185" t="s">
        <v>4001</v>
      </c>
      <c r="M134" s="180"/>
      <c r="N134" s="184">
        <v>10</v>
      </c>
      <c r="O134" s="184" t="s">
        <v>1592</v>
      </c>
      <c r="P134" s="185" t="s">
        <v>2301</v>
      </c>
      <c r="Q134" s="180"/>
      <c r="R134" s="184">
        <v>10</v>
      </c>
      <c r="S134" s="184" t="s">
        <v>1592</v>
      </c>
      <c r="T134" s="184" t="s">
        <v>1871</v>
      </c>
      <c r="U134" s="180"/>
      <c r="V134" s="184">
        <v>10</v>
      </c>
      <c r="W134" s="184" t="s">
        <v>1592</v>
      </c>
      <c r="X134" s="186" t="s">
        <v>4002</v>
      </c>
      <c r="Y134" s="182"/>
      <c r="Z134" s="187">
        <v>10</v>
      </c>
      <c r="AA134" s="187" t="s">
        <v>1592</v>
      </c>
      <c r="AB134" s="186" t="s">
        <v>4003</v>
      </c>
    </row>
    <row r="135" spans="1:28" ht="16.5" customHeight="1">
      <c r="A135" s="188" t="s">
        <v>1683</v>
      </c>
      <c r="B135" s="185">
        <v>11</v>
      </c>
      <c r="C135" s="188" t="s">
        <v>1683</v>
      </c>
      <c r="D135" s="178" t="s">
        <v>4004</v>
      </c>
      <c r="E135" s="180"/>
      <c r="F135" s="185">
        <v>11</v>
      </c>
      <c r="G135" s="188" t="s">
        <v>1683</v>
      </c>
      <c r="H135" s="185" t="s">
        <v>4005</v>
      </c>
      <c r="I135" s="180"/>
      <c r="J135" s="185">
        <v>11</v>
      </c>
      <c r="K135" s="188" t="s">
        <v>1683</v>
      </c>
      <c r="L135" s="185" t="s">
        <v>4006</v>
      </c>
      <c r="M135" s="180"/>
      <c r="N135" s="185">
        <v>11</v>
      </c>
      <c r="O135" s="188" t="s">
        <v>1683</v>
      </c>
      <c r="P135" s="185" t="s">
        <v>4007</v>
      </c>
      <c r="Q135" s="180"/>
      <c r="R135" s="185">
        <v>11</v>
      </c>
      <c r="S135" s="188" t="s">
        <v>1683</v>
      </c>
      <c r="T135" s="178" t="s">
        <v>4008</v>
      </c>
      <c r="U135" s="180"/>
      <c r="V135" s="185">
        <v>11</v>
      </c>
      <c r="W135" s="188" t="s">
        <v>1683</v>
      </c>
      <c r="X135" s="186" t="s">
        <v>4009</v>
      </c>
      <c r="Y135" s="182"/>
      <c r="Z135" s="186">
        <v>11</v>
      </c>
      <c r="AA135" s="189" t="s">
        <v>1683</v>
      </c>
      <c r="AB135" s="186" t="s">
        <v>1825</v>
      </c>
    </row>
    <row r="136" spans="1:28" ht="16.5" customHeight="1">
      <c r="A136" s="184" t="s">
        <v>1584</v>
      </c>
      <c r="B136" s="184">
        <v>12</v>
      </c>
      <c r="C136" s="184" t="s">
        <v>1584</v>
      </c>
      <c r="D136" s="184" t="s">
        <v>4010</v>
      </c>
      <c r="E136" s="180"/>
      <c r="F136" s="184">
        <v>12</v>
      </c>
      <c r="G136" s="184" t="s">
        <v>1584</v>
      </c>
      <c r="H136" s="185" t="s">
        <v>4011</v>
      </c>
      <c r="I136" s="180"/>
      <c r="J136" s="184">
        <v>12</v>
      </c>
      <c r="K136" s="184" t="s">
        <v>1584</v>
      </c>
      <c r="L136" s="185" t="s">
        <v>4012</v>
      </c>
      <c r="M136" s="180"/>
      <c r="N136" s="184">
        <v>12</v>
      </c>
      <c r="O136" s="184" t="s">
        <v>1584</v>
      </c>
      <c r="P136" s="185" t="s">
        <v>1795</v>
      </c>
      <c r="Q136" s="180"/>
      <c r="R136" s="184">
        <v>12</v>
      </c>
      <c r="S136" s="184" t="s">
        <v>1584</v>
      </c>
      <c r="T136" s="184" t="s">
        <v>2628</v>
      </c>
      <c r="U136" s="180"/>
      <c r="V136" s="184">
        <v>12</v>
      </c>
      <c r="W136" s="184" t="s">
        <v>1584</v>
      </c>
      <c r="X136" s="186" t="s">
        <v>4013</v>
      </c>
      <c r="Y136" s="182"/>
      <c r="Z136" s="187">
        <v>12</v>
      </c>
      <c r="AA136" s="187" t="s">
        <v>1603</v>
      </c>
      <c r="AB136" s="186" t="s">
        <v>4014</v>
      </c>
    </row>
    <row r="137" spans="1:28" ht="16.5" customHeight="1">
      <c r="A137" s="188" t="s">
        <v>1650</v>
      </c>
      <c r="B137" s="185">
        <v>13</v>
      </c>
      <c r="C137" s="188" t="s">
        <v>1603</v>
      </c>
      <c r="D137" s="178" t="s">
        <v>4015</v>
      </c>
      <c r="E137" s="180"/>
      <c r="F137" s="185">
        <v>13</v>
      </c>
      <c r="G137" s="188" t="s">
        <v>69</v>
      </c>
      <c r="H137" s="185" t="s">
        <v>4016</v>
      </c>
      <c r="I137" s="180"/>
      <c r="J137" s="185">
        <v>13</v>
      </c>
      <c r="K137" s="188" t="s">
        <v>1564</v>
      </c>
      <c r="L137" s="185" t="s">
        <v>4017</v>
      </c>
      <c r="M137" s="180"/>
      <c r="N137" s="185">
        <v>13</v>
      </c>
      <c r="O137" s="188" t="s">
        <v>1558</v>
      </c>
      <c r="P137" s="185" t="s">
        <v>4018</v>
      </c>
      <c r="Q137" s="180"/>
      <c r="R137" s="185">
        <v>13</v>
      </c>
      <c r="S137" s="188" t="s">
        <v>1650</v>
      </c>
      <c r="T137" s="178" t="s">
        <v>4019</v>
      </c>
      <c r="U137" s="180"/>
      <c r="V137" s="185">
        <v>13</v>
      </c>
      <c r="W137" s="188" t="s">
        <v>1650</v>
      </c>
      <c r="X137" s="186" t="s">
        <v>4020</v>
      </c>
      <c r="Y137" s="182"/>
      <c r="Z137" s="186">
        <v>13</v>
      </c>
      <c r="AA137" s="189" t="s">
        <v>1600</v>
      </c>
      <c r="AB137" s="186" t="s">
        <v>2640</v>
      </c>
    </row>
    <row r="138" spans="1:28" ht="16.5" customHeight="1">
      <c r="A138" s="184" t="s">
        <v>1648</v>
      </c>
      <c r="B138" s="184">
        <v>14</v>
      </c>
      <c r="C138" s="184" t="s">
        <v>1648</v>
      </c>
      <c r="D138" s="184" t="s">
        <v>4021</v>
      </c>
      <c r="E138" s="180"/>
      <c r="F138" s="184">
        <v>14</v>
      </c>
      <c r="G138" s="184" t="s">
        <v>69</v>
      </c>
      <c r="H138" s="185" t="s">
        <v>840</v>
      </c>
      <c r="I138" s="180"/>
      <c r="J138" s="184">
        <v>14</v>
      </c>
      <c r="K138" s="184" t="s">
        <v>1648</v>
      </c>
      <c r="L138" s="185" t="s">
        <v>4022</v>
      </c>
      <c r="M138" s="180"/>
      <c r="N138" s="184">
        <v>14</v>
      </c>
      <c r="O138" s="184" t="s">
        <v>1648</v>
      </c>
      <c r="P138" s="185" t="s">
        <v>2047</v>
      </c>
      <c r="Q138" s="180"/>
      <c r="R138" s="184">
        <v>14</v>
      </c>
      <c r="S138" s="184" t="s">
        <v>4023</v>
      </c>
      <c r="T138" s="184" t="s">
        <v>6697</v>
      </c>
      <c r="U138" s="180"/>
      <c r="V138" s="184">
        <v>14</v>
      </c>
      <c r="W138" s="184" t="s">
        <v>1648</v>
      </c>
      <c r="X138" s="186" t="s">
        <v>2053</v>
      </c>
      <c r="Y138" s="182"/>
      <c r="Z138" s="187">
        <v>14</v>
      </c>
      <c r="AA138" s="187" t="s">
        <v>1648</v>
      </c>
      <c r="AB138" s="186" t="s">
        <v>4024</v>
      </c>
    </row>
    <row r="139" spans="1:28" ht="16.5" customHeight="1">
      <c r="A139" s="188" t="s">
        <v>858</v>
      </c>
      <c r="B139" s="185">
        <v>15</v>
      </c>
      <c r="C139" s="188" t="s">
        <v>1656</v>
      </c>
      <c r="D139" s="178" t="s">
        <v>4025</v>
      </c>
      <c r="E139" s="180"/>
      <c r="F139" s="185">
        <v>15</v>
      </c>
      <c r="G139" s="188" t="s">
        <v>1648</v>
      </c>
      <c r="H139" s="185" t="s">
        <v>4026</v>
      </c>
      <c r="I139" s="180"/>
      <c r="J139" s="185">
        <v>15</v>
      </c>
      <c r="K139" s="188" t="s">
        <v>23</v>
      </c>
      <c r="L139" s="185" t="s">
        <v>2237</v>
      </c>
      <c r="M139" s="180"/>
      <c r="N139" s="185">
        <v>15</v>
      </c>
      <c r="O139" s="188" t="s">
        <v>1625</v>
      </c>
      <c r="P139" s="390" t="s">
        <v>4027</v>
      </c>
      <c r="Q139" s="180"/>
      <c r="R139" s="185">
        <v>15</v>
      </c>
      <c r="S139" s="188" t="s">
        <v>1562</v>
      </c>
      <c r="T139" s="178" t="s">
        <v>1161</v>
      </c>
      <c r="U139" s="180"/>
      <c r="V139" s="185">
        <v>15</v>
      </c>
      <c r="W139" s="188" t="s">
        <v>1656</v>
      </c>
      <c r="X139" s="186" t="s">
        <v>4028</v>
      </c>
      <c r="Y139" s="182"/>
      <c r="Z139" s="186">
        <v>15</v>
      </c>
      <c r="AA139" s="189" t="s">
        <v>858</v>
      </c>
      <c r="AB139" s="186" t="s">
        <v>4029</v>
      </c>
    </row>
    <row r="140" spans="1:28" ht="16.5" customHeight="1">
      <c r="A140" s="184" t="s">
        <v>1600</v>
      </c>
      <c r="B140" s="184">
        <v>16</v>
      </c>
      <c r="C140" s="184" t="s">
        <v>1600</v>
      </c>
      <c r="D140" s="184" t="s">
        <v>4030</v>
      </c>
      <c r="E140" s="180"/>
      <c r="F140" s="184">
        <v>16</v>
      </c>
      <c r="G140" s="184" t="s">
        <v>1600</v>
      </c>
      <c r="H140" s="185" t="s">
        <v>4031</v>
      </c>
      <c r="I140" s="180"/>
      <c r="J140" s="184">
        <v>16</v>
      </c>
      <c r="K140" s="184" t="s">
        <v>38</v>
      </c>
      <c r="L140" s="185" t="s">
        <v>4032</v>
      </c>
      <c r="M140" s="180"/>
      <c r="N140" s="184">
        <v>16</v>
      </c>
      <c r="O140" s="184" t="s">
        <v>1650</v>
      </c>
      <c r="P140" s="185" t="s">
        <v>4033</v>
      </c>
      <c r="Q140" s="180"/>
      <c r="R140" s="184">
        <v>16</v>
      </c>
      <c r="S140" s="184" t="s">
        <v>1603</v>
      </c>
      <c r="T140" s="184" t="s">
        <v>4034</v>
      </c>
      <c r="U140" s="180"/>
      <c r="V140" s="184">
        <v>16</v>
      </c>
      <c r="W140" s="184" t="s">
        <v>1562</v>
      </c>
      <c r="X140" s="186" t="s">
        <v>4035</v>
      </c>
      <c r="Y140" s="182"/>
      <c r="Z140" s="187">
        <v>16</v>
      </c>
      <c r="AA140" s="187" t="s">
        <v>1600</v>
      </c>
      <c r="AB140" s="186" t="s">
        <v>1977</v>
      </c>
    </row>
    <row r="141" spans="1:28" ht="16.5" customHeight="1">
      <c r="A141" s="188" t="s">
        <v>1625</v>
      </c>
      <c r="B141" s="185">
        <v>17</v>
      </c>
      <c r="C141" s="188" t="s">
        <v>1551</v>
      </c>
      <c r="D141" s="178" t="s">
        <v>4036</v>
      </c>
      <c r="E141" s="180"/>
      <c r="F141" s="185">
        <v>17</v>
      </c>
      <c r="G141" s="188" t="s">
        <v>1603</v>
      </c>
      <c r="H141" s="185" t="s">
        <v>4037</v>
      </c>
      <c r="I141" s="180"/>
      <c r="J141" s="185">
        <v>17</v>
      </c>
      <c r="K141" s="188" t="s">
        <v>23</v>
      </c>
      <c r="L141" s="185" t="s">
        <v>4038</v>
      </c>
      <c r="M141" s="180"/>
      <c r="N141" s="185">
        <v>17</v>
      </c>
      <c r="O141" s="188" t="s">
        <v>1625</v>
      </c>
      <c r="P141" s="185" t="s">
        <v>1955</v>
      </c>
      <c r="Q141" s="180"/>
      <c r="R141" s="185">
        <v>17</v>
      </c>
      <c r="S141" s="188" t="s">
        <v>1603</v>
      </c>
      <c r="T141" s="178" t="s">
        <v>4039</v>
      </c>
      <c r="U141" s="180"/>
      <c r="V141" s="185">
        <v>17</v>
      </c>
      <c r="W141" s="188" t="s">
        <v>1625</v>
      </c>
      <c r="X141" s="186" t="s">
        <v>4040</v>
      </c>
      <c r="Y141" s="182"/>
      <c r="Z141" s="186">
        <v>17</v>
      </c>
      <c r="AA141" s="189" t="s">
        <v>1625</v>
      </c>
      <c r="AB141" s="190" t="s">
        <v>2372</v>
      </c>
    </row>
    <row r="142" spans="1:28" ht="16.5" customHeight="1">
      <c r="A142" s="184" t="s">
        <v>1562</v>
      </c>
      <c r="B142" s="184">
        <v>18</v>
      </c>
      <c r="C142" s="184" t="s">
        <v>1562</v>
      </c>
      <c r="D142" s="184" t="s">
        <v>4041</v>
      </c>
      <c r="E142" s="180"/>
      <c r="F142" s="184">
        <v>18</v>
      </c>
      <c r="G142" s="184" t="s">
        <v>1562</v>
      </c>
      <c r="H142" s="185" t="s">
        <v>4042</v>
      </c>
      <c r="I142" s="180"/>
      <c r="J142" s="184">
        <v>18</v>
      </c>
      <c r="K142" s="184" t="s">
        <v>1562</v>
      </c>
      <c r="L142" s="185" t="s">
        <v>1888</v>
      </c>
      <c r="M142" s="180"/>
      <c r="N142" s="184">
        <v>18</v>
      </c>
      <c r="O142" s="184" t="s">
        <v>1562</v>
      </c>
      <c r="P142" s="185" t="s">
        <v>4043</v>
      </c>
      <c r="Q142" s="180"/>
      <c r="R142" s="184">
        <v>18</v>
      </c>
      <c r="S142" s="184" t="s">
        <v>1562</v>
      </c>
      <c r="T142" s="184" t="s">
        <v>2454</v>
      </c>
      <c r="U142" s="180"/>
      <c r="V142" s="184">
        <v>18</v>
      </c>
      <c r="W142" s="184" t="s">
        <v>1562</v>
      </c>
      <c r="X142" s="186" t="s">
        <v>4044</v>
      </c>
      <c r="Y142" s="182"/>
      <c r="Z142" s="187">
        <v>18</v>
      </c>
      <c r="AA142" s="187" t="s">
        <v>1562</v>
      </c>
      <c r="AB142" s="186" t="s">
        <v>4045</v>
      </c>
    </row>
    <row r="143" spans="1:28" ht="16.5" customHeight="1">
      <c r="A143" s="188" t="s">
        <v>1594</v>
      </c>
      <c r="B143" s="185">
        <v>19</v>
      </c>
      <c r="C143" s="188" t="s">
        <v>1551</v>
      </c>
      <c r="D143" s="178" t="s">
        <v>4046</v>
      </c>
      <c r="E143" s="180"/>
      <c r="F143" s="185">
        <v>19</v>
      </c>
      <c r="G143" s="188" t="s">
        <v>1625</v>
      </c>
      <c r="H143" s="185" t="s">
        <v>4047</v>
      </c>
      <c r="I143" s="180"/>
      <c r="J143" s="185">
        <v>19</v>
      </c>
      <c r="K143" s="191" t="s">
        <v>1594</v>
      </c>
      <c r="L143" s="185" t="s">
        <v>4048</v>
      </c>
      <c r="M143" s="180"/>
      <c r="N143" s="185">
        <v>19</v>
      </c>
      <c r="O143" s="191" t="s">
        <v>1551</v>
      </c>
      <c r="P143" s="185" t="s">
        <v>4049</v>
      </c>
      <c r="Q143" s="180"/>
      <c r="R143" s="185">
        <v>19</v>
      </c>
      <c r="S143" s="191" t="s">
        <v>1648</v>
      </c>
      <c r="T143" s="178" t="s">
        <v>4050</v>
      </c>
      <c r="U143" s="180"/>
      <c r="V143" s="185">
        <v>19</v>
      </c>
      <c r="W143" s="188" t="s">
        <v>1625</v>
      </c>
      <c r="X143" s="186" t="s">
        <v>4051</v>
      </c>
      <c r="Y143" s="182"/>
      <c r="Z143" s="186">
        <v>19</v>
      </c>
      <c r="AA143" s="189" t="s">
        <v>1584</v>
      </c>
      <c r="AB143" s="186" t="s">
        <v>2832</v>
      </c>
    </row>
    <row r="144" spans="1:28" ht="16.5" customHeight="1">
      <c r="A144" s="184" t="s">
        <v>1554</v>
      </c>
      <c r="B144" s="184">
        <v>20</v>
      </c>
      <c r="C144" s="184" t="s">
        <v>1554</v>
      </c>
      <c r="D144" s="184" t="s">
        <v>4052</v>
      </c>
      <c r="E144" s="180"/>
      <c r="F144" s="184">
        <v>20</v>
      </c>
      <c r="G144" s="184" t="s">
        <v>1603</v>
      </c>
      <c r="H144" s="185" t="s">
        <v>4053</v>
      </c>
      <c r="I144" s="180"/>
      <c r="J144" s="184">
        <v>20</v>
      </c>
      <c r="K144" s="184" t="s">
        <v>1554</v>
      </c>
      <c r="L144" s="185" t="s">
        <v>4054</v>
      </c>
      <c r="M144" s="180"/>
      <c r="N144" s="184">
        <v>20</v>
      </c>
      <c r="O144" s="184" t="s">
        <v>1554</v>
      </c>
      <c r="P144" s="185" t="s">
        <v>1681</v>
      </c>
      <c r="Q144" s="180"/>
      <c r="R144" s="184">
        <v>20</v>
      </c>
      <c r="S144" s="184" t="s">
        <v>1554</v>
      </c>
      <c r="T144" s="184" t="s">
        <v>4055</v>
      </c>
      <c r="U144" s="180"/>
      <c r="V144" s="184">
        <v>20</v>
      </c>
      <c r="W144" s="184" t="s">
        <v>1554</v>
      </c>
      <c r="X144" s="186" t="s">
        <v>4056</v>
      </c>
      <c r="Y144" s="182"/>
      <c r="Z144" s="187">
        <v>20</v>
      </c>
      <c r="AA144" s="187" t="s">
        <v>1554</v>
      </c>
      <c r="AB144" s="186" t="s">
        <v>4057</v>
      </c>
    </row>
    <row r="145" spans="1:31" ht="16.5" customHeight="1">
      <c r="A145" s="188" t="s">
        <v>1548</v>
      </c>
      <c r="B145" s="185">
        <v>21</v>
      </c>
      <c r="C145" s="188" t="s">
        <v>1551</v>
      </c>
      <c r="D145" s="178" t="s">
        <v>4058</v>
      </c>
      <c r="E145" s="180"/>
      <c r="F145" s="185">
        <v>21</v>
      </c>
      <c r="G145" s="188" t="s">
        <v>1625</v>
      </c>
      <c r="H145" s="185" t="s">
        <v>4059</v>
      </c>
      <c r="I145" s="180"/>
      <c r="J145" s="185">
        <v>21</v>
      </c>
      <c r="K145" s="188" t="s">
        <v>1797</v>
      </c>
      <c r="L145" s="185" t="s">
        <v>4060</v>
      </c>
      <c r="M145" s="180"/>
      <c r="N145" s="185">
        <v>21</v>
      </c>
      <c r="O145" s="188" t="s">
        <v>38</v>
      </c>
      <c r="P145" s="185" t="s">
        <v>4061</v>
      </c>
      <c r="Q145" s="180"/>
      <c r="R145" s="185">
        <v>21</v>
      </c>
      <c r="S145" s="188" t="s">
        <v>1558</v>
      </c>
      <c r="T145" s="178" t="s">
        <v>4062</v>
      </c>
      <c r="U145" s="180"/>
      <c r="V145" s="185">
        <v>21</v>
      </c>
      <c r="W145" s="188" t="s">
        <v>1548</v>
      </c>
      <c r="X145" s="186" t="s">
        <v>2161</v>
      </c>
      <c r="Y145" s="182"/>
      <c r="Z145" s="186">
        <v>21</v>
      </c>
      <c r="AA145" s="189" t="s">
        <v>1650</v>
      </c>
      <c r="AB145" s="186" t="s">
        <v>4063</v>
      </c>
    </row>
    <row r="146" spans="1:31" ht="16.5" customHeight="1">
      <c r="A146" s="184" t="s">
        <v>1566</v>
      </c>
      <c r="B146" s="184">
        <v>22</v>
      </c>
      <c r="C146" s="184" t="s">
        <v>1551</v>
      </c>
      <c r="D146" s="184" t="s">
        <v>4064</v>
      </c>
      <c r="E146" s="180"/>
      <c r="F146" s="184">
        <v>22</v>
      </c>
      <c r="G146" s="191" t="s">
        <v>1551</v>
      </c>
      <c r="H146" s="185" t="s">
        <v>4065</v>
      </c>
      <c r="I146" s="180"/>
      <c r="J146" s="184">
        <v>22</v>
      </c>
      <c r="K146" s="184" t="s">
        <v>1797</v>
      </c>
      <c r="L146" s="185" t="s">
        <v>1348</v>
      </c>
      <c r="M146" s="180"/>
      <c r="N146" s="184">
        <v>22</v>
      </c>
      <c r="O146" s="184" t="s">
        <v>1603</v>
      </c>
      <c r="P146" s="185" t="s">
        <v>4066</v>
      </c>
      <c r="Q146" s="180"/>
      <c r="R146" s="184">
        <v>22</v>
      </c>
      <c r="S146" s="184" t="s">
        <v>1566</v>
      </c>
      <c r="T146" s="184" t="s">
        <v>4067</v>
      </c>
      <c r="U146" s="180"/>
      <c r="V146" s="184">
        <v>22</v>
      </c>
      <c r="W146" s="184" t="s">
        <v>1566</v>
      </c>
      <c r="X146" s="186" t="s">
        <v>4068</v>
      </c>
      <c r="Y146" s="182"/>
      <c r="Z146" s="187">
        <v>22</v>
      </c>
      <c r="AA146" s="187" t="s">
        <v>1566</v>
      </c>
      <c r="AB146" s="186" t="s">
        <v>4069</v>
      </c>
    </row>
    <row r="147" spans="1:31" ht="16.5" customHeight="1">
      <c r="A147" s="188" t="s">
        <v>23</v>
      </c>
      <c r="B147" s="185">
        <v>23</v>
      </c>
      <c r="C147" s="188" t="s">
        <v>1551</v>
      </c>
      <c r="D147" s="178" t="s">
        <v>4070</v>
      </c>
      <c r="E147" s="180"/>
      <c r="F147" s="185">
        <v>23</v>
      </c>
      <c r="G147" s="191" t="s">
        <v>1594</v>
      </c>
      <c r="H147" s="185" t="s">
        <v>4071</v>
      </c>
      <c r="I147" s="180"/>
      <c r="J147" s="185">
        <v>23</v>
      </c>
      <c r="K147" s="188" t="s">
        <v>23</v>
      </c>
      <c r="L147" s="185" t="s">
        <v>4072</v>
      </c>
      <c r="M147" s="180"/>
      <c r="N147" s="185">
        <v>23</v>
      </c>
      <c r="O147" s="188" t="s">
        <v>23</v>
      </c>
      <c r="P147" s="185" t="s">
        <v>1269</v>
      </c>
      <c r="Q147" s="180"/>
      <c r="R147" s="185">
        <v>23</v>
      </c>
      <c r="S147" s="188" t="s">
        <v>23</v>
      </c>
      <c r="T147" s="178" t="s">
        <v>4073</v>
      </c>
      <c r="U147" s="180"/>
      <c r="V147" s="185">
        <v>23</v>
      </c>
      <c r="W147" s="188" t="s">
        <v>1625</v>
      </c>
      <c r="X147" s="186" t="s">
        <v>4074</v>
      </c>
      <c r="Y147" s="182"/>
      <c r="Z147" s="186">
        <v>23</v>
      </c>
      <c r="AA147" s="189" t="s">
        <v>1625</v>
      </c>
      <c r="AB147" s="186" t="s">
        <v>4093</v>
      </c>
    </row>
    <row r="148" spans="1:31" ht="16.5" customHeight="1">
      <c r="A148" s="184" t="s">
        <v>1603</v>
      </c>
      <c r="B148" s="184">
        <v>24</v>
      </c>
      <c r="C148" s="184" t="s">
        <v>1551</v>
      </c>
      <c r="D148" s="184" t="s">
        <v>3866</v>
      </c>
      <c r="E148" s="180"/>
      <c r="F148" s="184">
        <v>24</v>
      </c>
      <c r="G148" s="184" t="s">
        <v>858</v>
      </c>
      <c r="H148" s="185" t="s">
        <v>4075</v>
      </c>
      <c r="I148" s="180"/>
      <c r="J148" s="184">
        <v>24</v>
      </c>
      <c r="K148" s="184" t="s">
        <v>1400</v>
      </c>
      <c r="L148" s="185" t="s">
        <v>4076</v>
      </c>
      <c r="M148" s="180"/>
      <c r="N148" s="184">
        <v>24</v>
      </c>
      <c r="O148" s="184" t="s">
        <v>1603</v>
      </c>
      <c r="P148" s="185" t="s">
        <v>2524</v>
      </c>
      <c r="Q148" s="180"/>
      <c r="R148" s="184">
        <v>24</v>
      </c>
      <c r="S148" s="184" t="s">
        <v>4077</v>
      </c>
      <c r="T148" s="184" t="s">
        <v>2189</v>
      </c>
      <c r="U148" s="180"/>
      <c r="V148" s="184">
        <v>24</v>
      </c>
      <c r="W148" s="184" t="s">
        <v>134</v>
      </c>
      <c r="X148" s="186" t="s">
        <v>4078</v>
      </c>
      <c r="Y148" s="182"/>
      <c r="Z148" s="187">
        <v>24</v>
      </c>
      <c r="AA148" s="187" t="s">
        <v>1603</v>
      </c>
      <c r="AB148" s="186" t="s">
        <v>4094</v>
      </c>
    </row>
    <row r="149" spans="1:31" ht="16.5" customHeight="1"/>
    <row r="150" spans="1:31" ht="16.5" customHeight="1"/>
    <row r="151" spans="1:31" ht="16.5" customHeight="1"/>
    <row r="152" spans="1:31" ht="16.5" customHeight="1"/>
    <row r="153" spans="1:31" ht="16.5" customHeight="1">
      <c r="A153" s="194"/>
      <c r="B153" s="140" t="s">
        <v>4996</v>
      </c>
      <c r="C153" s="194"/>
      <c r="D153" s="194"/>
      <c r="E153" s="194"/>
      <c r="F153" s="194"/>
      <c r="G153" s="194"/>
      <c r="H153" s="194"/>
      <c r="I153" s="194"/>
      <c r="J153" s="194"/>
      <c r="K153" s="194"/>
      <c r="L153" s="194"/>
      <c r="M153" s="194"/>
      <c r="N153" s="194"/>
      <c r="O153" s="194"/>
      <c r="P153" s="194"/>
      <c r="Q153" s="194"/>
      <c r="R153" s="194"/>
      <c r="S153" s="194"/>
      <c r="T153" s="194"/>
      <c r="U153" s="194"/>
      <c r="V153" s="194"/>
      <c r="W153" s="194"/>
      <c r="X153" s="194"/>
      <c r="Y153" s="194"/>
      <c r="Z153" s="194"/>
      <c r="AA153" s="194"/>
      <c r="AB153" s="194"/>
      <c r="AC153" s="194"/>
      <c r="AD153" s="194"/>
      <c r="AE153" s="194"/>
    </row>
    <row r="154" spans="1:31" ht="16.5" customHeight="1">
      <c r="B154" s="109"/>
      <c r="AD154" s="10"/>
    </row>
    <row r="155" spans="1:31" ht="16.5" customHeight="1" thickBot="1">
      <c r="B155" s="700" t="s">
        <v>1539</v>
      </c>
      <c r="C155" s="700"/>
      <c r="D155" s="110" t="s">
        <v>1540</v>
      </c>
      <c r="E155" s="111"/>
      <c r="F155" s="700" t="s">
        <v>1541</v>
      </c>
      <c r="G155" s="700"/>
      <c r="H155" s="110" t="s">
        <v>1540</v>
      </c>
      <c r="I155" s="111"/>
      <c r="J155" s="700" t="s">
        <v>1542</v>
      </c>
      <c r="K155" s="700"/>
      <c r="L155" s="110" t="s">
        <v>1540</v>
      </c>
      <c r="M155" s="111"/>
      <c r="N155" s="700" t="s">
        <v>1543</v>
      </c>
      <c r="O155" s="700"/>
      <c r="P155" s="110" t="s">
        <v>1540</v>
      </c>
      <c r="Q155" s="111"/>
      <c r="R155" s="700" t="s">
        <v>1544</v>
      </c>
      <c r="S155" s="700"/>
      <c r="T155" s="110" t="s">
        <v>1540</v>
      </c>
      <c r="U155" s="111"/>
      <c r="V155" s="700" t="s">
        <v>1545</v>
      </c>
      <c r="W155" s="700"/>
      <c r="X155" s="110" t="s">
        <v>1540</v>
      </c>
      <c r="Y155" s="111"/>
      <c r="Z155" s="700" t="s">
        <v>1546</v>
      </c>
      <c r="AA155" s="700"/>
      <c r="AB155" s="9" t="s">
        <v>1540</v>
      </c>
      <c r="AC155" s="2"/>
      <c r="AD155" s="13" t="s">
        <v>1547</v>
      </c>
    </row>
    <row r="156" spans="1:31" ht="16.5" customHeight="1">
      <c r="B156" s="9">
        <v>1</v>
      </c>
      <c r="C156" s="112" t="s">
        <v>1548</v>
      </c>
      <c r="D156" s="10" t="s">
        <v>1549</v>
      </c>
      <c r="E156" s="113"/>
      <c r="F156" s="9">
        <v>1</v>
      </c>
      <c r="G156" s="112" t="s">
        <v>1548</v>
      </c>
      <c r="H156" s="10" t="s">
        <v>1550</v>
      </c>
      <c r="I156" s="113"/>
      <c r="J156" s="9">
        <v>1</v>
      </c>
      <c r="K156" s="112" t="s">
        <v>1551</v>
      </c>
      <c r="L156" s="10" t="s">
        <v>1552</v>
      </c>
      <c r="M156" s="113"/>
      <c r="N156" s="9">
        <v>1</v>
      </c>
      <c r="O156" s="112" t="s">
        <v>134</v>
      </c>
      <c r="P156" s="10" t="s">
        <v>1553</v>
      </c>
      <c r="Q156" s="113"/>
      <c r="R156" s="9">
        <v>1</v>
      </c>
      <c r="S156" s="112" t="s">
        <v>1554</v>
      </c>
      <c r="T156" s="10" t="s">
        <v>1555</v>
      </c>
      <c r="U156" s="113"/>
      <c r="V156" s="9">
        <v>1</v>
      </c>
      <c r="W156" s="112" t="s">
        <v>1548</v>
      </c>
      <c r="X156" s="10" t="s">
        <v>1556</v>
      </c>
      <c r="Y156" s="113"/>
      <c r="Z156" s="9">
        <v>1</v>
      </c>
      <c r="AA156" s="112" t="s">
        <v>1548</v>
      </c>
      <c r="AB156" s="10" t="s">
        <v>1557</v>
      </c>
      <c r="AC156" s="2"/>
      <c r="AD156" s="114" t="s">
        <v>1548</v>
      </c>
    </row>
    <row r="157" spans="1:31" ht="16.5" customHeight="1">
      <c r="B157" s="115">
        <v>2</v>
      </c>
      <c r="C157" s="116" t="s">
        <v>1558</v>
      </c>
      <c r="D157" s="10" t="s">
        <v>1559</v>
      </c>
      <c r="E157" s="113"/>
      <c r="F157" s="115">
        <v>2</v>
      </c>
      <c r="G157" s="116" t="s">
        <v>1560</v>
      </c>
      <c r="H157" s="10" t="s">
        <v>1561</v>
      </c>
      <c r="I157" s="113"/>
      <c r="J157" s="115">
        <v>2</v>
      </c>
      <c r="K157" s="116" t="s">
        <v>1562</v>
      </c>
      <c r="L157" s="10" t="s">
        <v>1563</v>
      </c>
      <c r="M157" s="113"/>
      <c r="N157" s="115">
        <v>2</v>
      </c>
      <c r="O157" s="116" t="s">
        <v>1564</v>
      </c>
      <c r="P157" s="10" t="s">
        <v>1565</v>
      </c>
      <c r="Q157" s="113"/>
      <c r="R157" s="115">
        <v>2</v>
      </c>
      <c r="S157" s="116" t="s">
        <v>1566</v>
      </c>
      <c r="T157" s="10" t="s">
        <v>1567</v>
      </c>
      <c r="U157" s="113"/>
      <c r="V157" s="115">
        <v>2</v>
      </c>
      <c r="W157" s="116" t="s">
        <v>38</v>
      </c>
      <c r="X157" s="10" t="s">
        <v>1568</v>
      </c>
      <c r="Y157" s="113"/>
      <c r="Z157" s="115">
        <v>2</v>
      </c>
      <c r="AA157" s="116" t="s">
        <v>1564</v>
      </c>
      <c r="AB157" s="10" t="s">
        <v>1569</v>
      </c>
      <c r="AC157" s="2"/>
      <c r="AD157" s="114" t="s">
        <v>1564</v>
      </c>
    </row>
    <row r="158" spans="1:31" ht="16.5" customHeight="1">
      <c r="B158" s="9">
        <v>3</v>
      </c>
      <c r="C158" s="112" t="s">
        <v>1558</v>
      </c>
      <c r="D158" s="10" t="s">
        <v>1570</v>
      </c>
      <c r="E158" s="113"/>
      <c r="F158" s="9">
        <v>3</v>
      </c>
      <c r="G158" s="112" t="s">
        <v>1548</v>
      </c>
      <c r="H158" s="10" t="s">
        <v>1571</v>
      </c>
      <c r="I158" s="113"/>
      <c r="J158" s="9">
        <v>3</v>
      </c>
      <c r="K158" s="112" t="s">
        <v>1558</v>
      </c>
      <c r="L158" s="10" t="s">
        <v>1572</v>
      </c>
      <c r="M158" s="113"/>
      <c r="N158" s="9">
        <v>3</v>
      </c>
      <c r="O158" s="112" t="s">
        <v>1551</v>
      </c>
      <c r="P158" s="10" t="s">
        <v>1573</v>
      </c>
      <c r="Q158" s="113"/>
      <c r="R158" s="9">
        <v>3</v>
      </c>
      <c r="S158" s="112" t="s">
        <v>1548</v>
      </c>
      <c r="T158" s="10" t="s">
        <v>1574</v>
      </c>
      <c r="U158" s="113"/>
      <c r="V158" s="9">
        <v>3</v>
      </c>
      <c r="W158" s="112" t="s">
        <v>1558</v>
      </c>
      <c r="X158" s="10" t="s">
        <v>1575</v>
      </c>
      <c r="Y158" s="113"/>
      <c r="Z158" s="9">
        <v>3</v>
      </c>
      <c r="AA158" s="112" t="s">
        <v>1558</v>
      </c>
      <c r="AB158" s="10" t="s">
        <v>1576</v>
      </c>
      <c r="AC158" s="2"/>
      <c r="AD158" s="114" t="s">
        <v>1558</v>
      </c>
    </row>
    <row r="159" spans="1:31" ht="16.5" customHeight="1">
      <c r="B159" s="115">
        <v>4</v>
      </c>
      <c r="C159" s="116" t="s">
        <v>1577</v>
      </c>
      <c r="D159" s="10" t="s">
        <v>1578</v>
      </c>
      <c r="E159" s="113"/>
      <c r="F159" s="115">
        <v>4</v>
      </c>
      <c r="G159" s="116" t="s">
        <v>1577</v>
      </c>
      <c r="H159" s="10" t="s">
        <v>1579</v>
      </c>
      <c r="I159" s="113"/>
      <c r="J159" s="115">
        <v>4</v>
      </c>
      <c r="K159" s="116" t="s">
        <v>1577</v>
      </c>
      <c r="L159" s="10" t="s">
        <v>1203</v>
      </c>
      <c r="M159" s="113"/>
      <c r="N159" s="115">
        <v>4</v>
      </c>
      <c r="O159" s="116" t="s">
        <v>1577</v>
      </c>
      <c r="P159" s="10" t="s">
        <v>1580</v>
      </c>
      <c r="Q159" s="113"/>
      <c r="R159" s="115">
        <v>4</v>
      </c>
      <c r="S159" s="116" t="s">
        <v>1577</v>
      </c>
      <c r="T159" s="10" t="s">
        <v>1581</v>
      </c>
      <c r="U159" s="113"/>
      <c r="V159" s="115">
        <v>4</v>
      </c>
      <c r="W159" s="116" t="s">
        <v>1577</v>
      </c>
      <c r="X159" s="10" t="s">
        <v>1582</v>
      </c>
      <c r="Y159" s="113"/>
      <c r="Z159" s="115">
        <v>4</v>
      </c>
      <c r="AA159" s="116" t="s">
        <v>1577</v>
      </c>
      <c r="AB159" s="10" t="s">
        <v>1583</v>
      </c>
      <c r="AC159" s="2"/>
      <c r="AD159" s="114" t="s">
        <v>1577</v>
      </c>
    </row>
    <row r="160" spans="1:31" ht="16.5" customHeight="1">
      <c r="B160" s="9">
        <v>5</v>
      </c>
      <c r="C160" s="112" t="s">
        <v>1584</v>
      </c>
      <c r="D160" s="10" t="s">
        <v>1585</v>
      </c>
      <c r="E160" s="113"/>
      <c r="F160" s="9">
        <v>5</v>
      </c>
      <c r="G160" s="112" t="s">
        <v>1584</v>
      </c>
      <c r="H160" s="10" t="s">
        <v>1586</v>
      </c>
      <c r="I160" s="113"/>
      <c r="J160" s="9">
        <v>5</v>
      </c>
      <c r="K160" s="112" t="s">
        <v>1584</v>
      </c>
      <c r="L160" s="10" t="s">
        <v>1587</v>
      </c>
      <c r="M160" s="113"/>
      <c r="N160" s="9">
        <v>5</v>
      </c>
      <c r="O160" s="112" t="s">
        <v>1584</v>
      </c>
      <c r="P160" s="10" t="s">
        <v>1588</v>
      </c>
      <c r="Q160" s="113"/>
      <c r="R160" s="9">
        <v>5</v>
      </c>
      <c r="S160" s="112" t="s">
        <v>1584</v>
      </c>
      <c r="T160" s="10" t="s">
        <v>1589</v>
      </c>
      <c r="U160" s="113"/>
      <c r="V160" s="9">
        <v>5</v>
      </c>
      <c r="W160" s="112" t="s">
        <v>1551</v>
      </c>
      <c r="X160" s="10" t="s">
        <v>1590</v>
      </c>
      <c r="Y160" s="113"/>
      <c r="Z160" s="9">
        <v>5</v>
      </c>
      <c r="AA160" s="112" t="s">
        <v>1584</v>
      </c>
      <c r="AB160" s="10" t="s">
        <v>1591</v>
      </c>
      <c r="AC160" s="2"/>
      <c r="AD160" s="114" t="s">
        <v>1584</v>
      </c>
    </row>
    <row r="161" spans="2:33" ht="16.5" customHeight="1">
      <c r="B161" s="115">
        <v>6</v>
      </c>
      <c r="C161" s="116" t="s">
        <v>1592</v>
      </c>
      <c r="D161" s="10" t="s">
        <v>1593</v>
      </c>
      <c r="E161" s="113"/>
      <c r="F161" s="115">
        <v>6</v>
      </c>
      <c r="G161" s="117" t="s">
        <v>1594</v>
      </c>
      <c r="H161" s="10" t="s">
        <v>525</v>
      </c>
      <c r="I161" s="113"/>
      <c r="J161" s="115">
        <v>6</v>
      </c>
      <c r="K161" s="116" t="s">
        <v>1592</v>
      </c>
      <c r="L161" s="10" t="s">
        <v>1595</v>
      </c>
      <c r="M161" s="113"/>
      <c r="N161" s="115">
        <v>6</v>
      </c>
      <c r="O161" s="116" t="s">
        <v>1592</v>
      </c>
      <c r="P161" s="10" t="s">
        <v>1596</v>
      </c>
      <c r="Q161" s="113"/>
      <c r="R161" s="115">
        <v>6</v>
      </c>
      <c r="S161" s="116" t="s">
        <v>1551</v>
      </c>
      <c r="T161" s="10" t="s">
        <v>1597</v>
      </c>
      <c r="U161" s="113"/>
      <c r="V161" s="115">
        <v>6</v>
      </c>
      <c r="W161" s="116" t="s">
        <v>1592</v>
      </c>
      <c r="X161" s="10" t="s">
        <v>1598</v>
      </c>
      <c r="Y161" s="113"/>
      <c r="Z161" s="115">
        <v>6</v>
      </c>
      <c r="AA161" s="116" t="s">
        <v>1592</v>
      </c>
      <c r="AB161" s="10" t="s">
        <v>1599</v>
      </c>
      <c r="AC161" s="2"/>
      <c r="AD161" s="114" t="s">
        <v>1592</v>
      </c>
    </row>
    <row r="162" spans="2:33" ht="16.5" customHeight="1">
      <c r="B162" s="9">
        <v>7</v>
      </c>
      <c r="C162" s="112" t="s">
        <v>1600</v>
      </c>
      <c r="D162" s="10" t="s">
        <v>1601</v>
      </c>
      <c r="E162" s="113"/>
      <c r="F162" s="9">
        <v>7</v>
      </c>
      <c r="G162" s="112" t="s">
        <v>1600</v>
      </c>
      <c r="H162" s="10" t="s">
        <v>1602</v>
      </c>
      <c r="I162" s="113"/>
      <c r="J162" s="9">
        <v>7</v>
      </c>
      <c r="K162" s="112" t="s">
        <v>1603</v>
      </c>
      <c r="L162" s="10" t="s">
        <v>1604</v>
      </c>
      <c r="M162" s="113"/>
      <c r="N162" s="9">
        <v>7</v>
      </c>
      <c r="O162" s="112" t="s">
        <v>1600</v>
      </c>
      <c r="P162" s="10" t="s">
        <v>1605</v>
      </c>
      <c r="Q162" s="113"/>
      <c r="R162" s="9">
        <v>7</v>
      </c>
      <c r="S162" s="112" t="s">
        <v>1600</v>
      </c>
      <c r="T162" s="113" t="s">
        <v>1606</v>
      </c>
      <c r="U162" s="113"/>
      <c r="V162" s="9">
        <v>7</v>
      </c>
      <c r="W162" s="112" t="s">
        <v>1600</v>
      </c>
      <c r="X162" s="10" t="s">
        <v>1607</v>
      </c>
      <c r="Y162" s="113"/>
      <c r="Z162" s="9">
        <v>7</v>
      </c>
      <c r="AA162" s="112" t="s">
        <v>1584</v>
      </c>
      <c r="AB162" s="10" t="s">
        <v>657</v>
      </c>
      <c r="AC162" s="2"/>
      <c r="AD162" s="114" t="s">
        <v>1600</v>
      </c>
    </row>
    <row r="163" spans="2:33" ht="16.5" customHeight="1">
      <c r="B163" s="115">
        <v>8</v>
      </c>
      <c r="C163" s="116" t="s">
        <v>1584</v>
      </c>
      <c r="D163" s="10" t="s">
        <v>1608</v>
      </c>
      <c r="E163" s="113"/>
      <c r="F163" s="115">
        <v>8</v>
      </c>
      <c r="G163" s="116" t="s">
        <v>1609</v>
      </c>
      <c r="H163" s="10" t="s">
        <v>1610</v>
      </c>
      <c r="I163" s="113"/>
      <c r="J163" s="115">
        <v>8</v>
      </c>
      <c r="K163" s="116" t="s">
        <v>1609</v>
      </c>
      <c r="L163" s="10" t="s">
        <v>1611</v>
      </c>
      <c r="M163" s="113"/>
      <c r="N163" s="115">
        <v>8</v>
      </c>
      <c r="O163" s="116" t="s">
        <v>1609</v>
      </c>
      <c r="P163" s="10" t="s">
        <v>1612</v>
      </c>
      <c r="Q163" s="113"/>
      <c r="R163" s="115">
        <v>8</v>
      </c>
      <c r="S163" s="116" t="s">
        <v>1566</v>
      </c>
      <c r="T163" s="10" t="s">
        <v>1613</v>
      </c>
      <c r="U163" s="113"/>
      <c r="V163" s="115">
        <v>8</v>
      </c>
      <c r="W163" s="116" t="s">
        <v>1609</v>
      </c>
      <c r="X163" s="10" t="s">
        <v>1614</v>
      </c>
      <c r="Y163" s="113"/>
      <c r="Z163" s="115">
        <v>8</v>
      </c>
      <c r="AA163" s="116" t="s">
        <v>1609</v>
      </c>
      <c r="AB163" s="10" t="s">
        <v>1615</v>
      </c>
      <c r="AC163" s="2"/>
      <c r="AD163" s="114" t="s">
        <v>1609</v>
      </c>
    </row>
    <row r="164" spans="2:33" ht="16.5" customHeight="1">
      <c r="B164" s="9">
        <v>9</v>
      </c>
      <c r="C164" s="112" t="s">
        <v>1560</v>
      </c>
      <c r="D164" s="10" t="s">
        <v>1616</v>
      </c>
      <c r="E164" s="113"/>
      <c r="F164" s="9">
        <v>9</v>
      </c>
      <c r="G164" s="112" t="s">
        <v>1551</v>
      </c>
      <c r="H164" s="10" t="s">
        <v>1617</v>
      </c>
      <c r="I164" s="113"/>
      <c r="J164" s="9">
        <v>9</v>
      </c>
      <c r="K164" s="112" t="s">
        <v>1560</v>
      </c>
      <c r="L164" s="10" t="s">
        <v>1618</v>
      </c>
      <c r="M164" s="113"/>
      <c r="N164" s="9">
        <v>9</v>
      </c>
      <c r="O164" s="112" t="s">
        <v>1560</v>
      </c>
      <c r="P164" s="10" t="s">
        <v>1619</v>
      </c>
      <c r="Q164" s="113"/>
      <c r="R164" s="9">
        <v>9</v>
      </c>
      <c r="S164" s="112" t="s">
        <v>1560</v>
      </c>
      <c r="T164" s="10" t="s">
        <v>1620</v>
      </c>
      <c r="U164" s="113"/>
      <c r="V164" s="9">
        <v>9</v>
      </c>
      <c r="W164" s="112" t="s">
        <v>1560</v>
      </c>
      <c r="X164" s="10" t="s">
        <v>1621</v>
      </c>
      <c r="Y164" s="113"/>
      <c r="Z164" s="9">
        <v>9</v>
      </c>
      <c r="AA164" s="112" t="s">
        <v>1560</v>
      </c>
      <c r="AB164" s="10" t="s">
        <v>1622</v>
      </c>
      <c r="AC164" s="2"/>
      <c r="AD164" s="114" t="s">
        <v>1560</v>
      </c>
    </row>
    <row r="165" spans="2:33" ht="16.5" customHeight="1">
      <c r="B165" s="115">
        <v>10</v>
      </c>
      <c r="C165" s="116" t="s">
        <v>1584</v>
      </c>
      <c r="D165" s="10" t="s">
        <v>1623</v>
      </c>
      <c r="E165" s="113"/>
      <c r="F165" s="115">
        <v>10</v>
      </c>
      <c r="G165" s="116" t="s">
        <v>1551</v>
      </c>
      <c r="H165" s="10" t="s">
        <v>1624</v>
      </c>
      <c r="I165" s="113"/>
      <c r="J165" s="115">
        <v>10</v>
      </c>
      <c r="K165" s="118" t="s">
        <v>1625</v>
      </c>
      <c r="L165" s="10" t="s">
        <v>1626</v>
      </c>
      <c r="M165" s="113"/>
      <c r="N165" s="115">
        <v>10</v>
      </c>
      <c r="O165" s="117" t="s">
        <v>1594</v>
      </c>
      <c r="P165" s="10" t="s">
        <v>1627</v>
      </c>
      <c r="Q165" s="113"/>
      <c r="R165" s="115">
        <v>10</v>
      </c>
      <c r="S165" s="116" t="s">
        <v>1566</v>
      </c>
      <c r="T165" s="10" t="s">
        <v>1628</v>
      </c>
      <c r="U165" s="113"/>
      <c r="V165" s="115">
        <v>10</v>
      </c>
      <c r="W165" s="116" t="s">
        <v>1592</v>
      </c>
      <c r="X165" s="10" t="s">
        <v>1629</v>
      </c>
      <c r="Y165" s="113"/>
      <c r="Z165" s="115">
        <v>10</v>
      </c>
      <c r="AA165" s="116" t="s">
        <v>1551</v>
      </c>
      <c r="AB165" s="10" t="s">
        <v>1630</v>
      </c>
      <c r="AC165" s="2"/>
      <c r="AD165" s="114" t="s">
        <v>1551</v>
      </c>
    </row>
    <row r="166" spans="2:33" ht="16.5" customHeight="1">
      <c r="B166" s="9">
        <v>11</v>
      </c>
      <c r="C166" s="112" t="s">
        <v>1558</v>
      </c>
      <c r="D166" s="10" t="s">
        <v>1631</v>
      </c>
      <c r="E166" s="113"/>
      <c r="F166" s="9">
        <v>11</v>
      </c>
      <c r="G166" s="112" t="s">
        <v>1566</v>
      </c>
      <c r="H166" s="10" t="s">
        <v>1632</v>
      </c>
      <c r="I166" s="113"/>
      <c r="J166" s="9">
        <v>11</v>
      </c>
      <c r="K166" s="112" t="s">
        <v>1566</v>
      </c>
      <c r="L166" s="10" t="s">
        <v>1633</v>
      </c>
      <c r="M166" s="113"/>
      <c r="N166" s="9">
        <v>11</v>
      </c>
      <c r="O166" s="112" t="s">
        <v>1566</v>
      </c>
      <c r="P166" s="10" t="s">
        <v>1634</v>
      </c>
      <c r="Q166" s="113"/>
      <c r="R166" s="9">
        <v>11</v>
      </c>
      <c r="S166" s="112" t="s">
        <v>1566</v>
      </c>
      <c r="T166" s="10" t="s">
        <v>1635</v>
      </c>
      <c r="U166" s="113"/>
      <c r="V166" s="9">
        <v>11</v>
      </c>
      <c r="W166" s="112" t="s">
        <v>1577</v>
      </c>
      <c r="X166" s="10" t="s">
        <v>1636</v>
      </c>
      <c r="Y166" s="113"/>
      <c r="Z166" s="9">
        <v>11</v>
      </c>
      <c r="AA166" s="112" t="s">
        <v>38</v>
      </c>
      <c r="AB166" s="113" t="s">
        <v>1637</v>
      </c>
      <c r="AC166" s="2"/>
      <c r="AD166" s="114" t="s">
        <v>1566</v>
      </c>
    </row>
    <row r="167" spans="2:33" ht="16.5" customHeight="1">
      <c r="B167" s="115">
        <v>12</v>
      </c>
      <c r="C167" s="116" t="s">
        <v>1625</v>
      </c>
      <c r="D167" s="10" t="s">
        <v>1638</v>
      </c>
      <c r="E167" s="113"/>
      <c r="F167" s="115">
        <v>12</v>
      </c>
      <c r="G167" s="116" t="s">
        <v>1603</v>
      </c>
      <c r="H167" s="10" t="s">
        <v>1639</v>
      </c>
      <c r="I167" s="113"/>
      <c r="J167" s="115">
        <v>12</v>
      </c>
      <c r="K167" s="116" t="s">
        <v>1625</v>
      </c>
      <c r="L167" s="10" t="s">
        <v>1640</v>
      </c>
      <c r="M167" s="113"/>
      <c r="N167" s="115">
        <v>12</v>
      </c>
      <c r="O167" s="116" t="s">
        <v>1625</v>
      </c>
      <c r="P167" s="10" t="s">
        <v>1641</v>
      </c>
      <c r="Q167" s="113"/>
      <c r="R167" s="115">
        <v>12</v>
      </c>
      <c r="S167" s="116" t="s">
        <v>1625</v>
      </c>
      <c r="T167" s="10" t="s">
        <v>1642</v>
      </c>
      <c r="U167" s="113"/>
      <c r="V167" s="115">
        <v>12</v>
      </c>
      <c r="W167" s="116" t="s">
        <v>1625</v>
      </c>
      <c r="X167" s="10" t="s">
        <v>1643</v>
      </c>
      <c r="Y167" s="113"/>
      <c r="Z167" s="115">
        <v>12</v>
      </c>
      <c r="AA167" s="116" t="s">
        <v>1625</v>
      </c>
      <c r="AB167" s="10" t="s">
        <v>1644</v>
      </c>
      <c r="AC167" s="2"/>
      <c r="AD167" s="114" t="s">
        <v>1625</v>
      </c>
    </row>
    <row r="168" spans="2:33" ht="16.5" customHeight="1">
      <c r="B168" s="9">
        <v>13</v>
      </c>
      <c r="C168" s="112" t="s">
        <v>38</v>
      </c>
      <c r="D168" s="113" t="s">
        <v>1645</v>
      </c>
      <c r="E168" s="113"/>
      <c r="F168" s="9">
        <v>13</v>
      </c>
      <c r="G168" s="112" t="s">
        <v>1562</v>
      </c>
      <c r="H168" s="10" t="s">
        <v>1646</v>
      </c>
      <c r="I168" s="113"/>
      <c r="J168" s="9">
        <v>13</v>
      </c>
      <c r="K168" s="112" t="s">
        <v>1551</v>
      </c>
      <c r="L168" s="10" t="s">
        <v>1647</v>
      </c>
      <c r="M168" s="113"/>
      <c r="N168" s="9">
        <v>13</v>
      </c>
      <c r="O168" s="112" t="s">
        <v>1648</v>
      </c>
      <c r="P168" s="10" t="s">
        <v>1649</v>
      </c>
      <c r="Q168" s="113"/>
      <c r="R168" s="9">
        <v>13</v>
      </c>
      <c r="S168" s="112" t="s">
        <v>1650</v>
      </c>
      <c r="T168" s="10" t="s">
        <v>1651</v>
      </c>
      <c r="U168" s="113"/>
      <c r="V168" s="9">
        <v>13</v>
      </c>
      <c r="W168" s="112" t="s">
        <v>1648</v>
      </c>
      <c r="X168" s="10" t="s">
        <v>1652</v>
      </c>
      <c r="Y168" s="113"/>
      <c r="Z168" s="9">
        <v>13</v>
      </c>
      <c r="AA168" s="112" t="s">
        <v>1648</v>
      </c>
      <c r="AB168" s="10" t="s">
        <v>1653</v>
      </c>
      <c r="AC168" s="2"/>
      <c r="AD168" s="114" t="s">
        <v>1648</v>
      </c>
    </row>
    <row r="169" spans="2:33" ht="16.5" customHeight="1">
      <c r="B169" s="115">
        <v>14</v>
      </c>
      <c r="C169" s="116" t="s">
        <v>1592</v>
      </c>
      <c r="D169" s="10" t="s">
        <v>1654</v>
      </c>
      <c r="E169" s="113"/>
      <c r="F169" s="115">
        <v>14</v>
      </c>
      <c r="G169" s="116" t="s">
        <v>1603</v>
      </c>
      <c r="H169" s="10" t="s">
        <v>1655</v>
      </c>
      <c r="I169" s="113"/>
      <c r="J169" s="115">
        <v>14</v>
      </c>
      <c r="K169" s="116" t="s">
        <v>1656</v>
      </c>
      <c r="L169" s="10" t="s">
        <v>1657</v>
      </c>
      <c r="M169" s="113"/>
      <c r="N169" s="115">
        <v>14</v>
      </c>
      <c r="O169" s="116" t="s">
        <v>38</v>
      </c>
      <c r="P169" s="10" t="s">
        <v>1658</v>
      </c>
      <c r="Q169" s="113"/>
      <c r="R169" s="115">
        <v>14</v>
      </c>
      <c r="S169" s="116" t="s">
        <v>23</v>
      </c>
      <c r="T169" s="10" t="s">
        <v>1659</v>
      </c>
      <c r="U169" s="113"/>
      <c r="V169" s="115">
        <v>14</v>
      </c>
      <c r="W169" s="116" t="s">
        <v>23</v>
      </c>
      <c r="X169" s="10" t="s">
        <v>1660</v>
      </c>
      <c r="Y169" s="113"/>
      <c r="Z169" s="115">
        <v>14</v>
      </c>
      <c r="AA169" s="116" t="s">
        <v>1648</v>
      </c>
      <c r="AB169" s="10" t="s">
        <v>1661</v>
      </c>
      <c r="AC169" s="2"/>
      <c r="AD169" s="114" t="s">
        <v>858</v>
      </c>
    </row>
    <row r="170" spans="2:33" ht="16.5" customHeight="1">
      <c r="B170" s="9">
        <v>15</v>
      </c>
      <c r="C170" s="112" t="s">
        <v>1656</v>
      </c>
      <c r="D170" s="10" t="s">
        <v>1662</v>
      </c>
      <c r="E170" s="113"/>
      <c r="F170" s="9">
        <v>15</v>
      </c>
      <c r="G170" s="112" t="s">
        <v>1551</v>
      </c>
      <c r="H170" s="10" t="s">
        <v>1663</v>
      </c>
      <c r="I170" s="113"/>
      <c r="J170" s="9">
        <v>15</v>
      </c>
      <c r="K170" s="112" t="s">
        <v>1656</v>
      </c>
      <c r="L170" s="10" t="s">
        <v>1664</v>
      </c>
      <c r="M170" s="113"/>
      <c r="N170" s="9">
        <v>15</v>
      </c>
      <c r="O170" s="112" t="s">
        <v>1656</v>
      </c>
      <c r="P170" s="10" t="s">
        <v>1665</v>
      </c>
      <c r="Q170" s="113"/>
      <c r="R170" s="9">
        <v>15</v>
      </c>
      <c r="S170" s="112" t="s">
        <v>1656</v>
      </c>
      <c r="T170" s="10" t="s">
        <v>1666</v>
      </c>
      <c r="U170" s="113"/>
      <c r="V170" s="9">
        <v>15</v>
      </c>
      <c r="W170" s="112" t="s">
        <v>1656</v>
      </c>
      <c r="X170" s="10" t="s">
        <v>1667</v>
      </c>
      <c r="Y170" s="113"/>
      <c r="Z170" s="9">
        <v>15</v>
      </c>
      <c r="AA170" s="112" t="s">
        <v>1656</v>
      </c>
      <c r="AB170" s="10" t="s">
        <v>1668</v>
      </c>
      <c r="AC170" s="2"/>
      <c r="AD170" s="114" t="s">
        <v>1656</v>
      </c>
    </row>
    <row r="171" spans="2:33" ht="16.5" customHeight="1">
      <c r="B171" s="115">
        <v>16</v>
      </c>
      <c r="C171" s="116" t="s">
        <v>1650</v>
      </c>
      <c r="D171" s="10" t="s">
        <v>1669</v>
      </c>
      <c r="E171" s="113"/>
      <c r="F171" s="115">
        <v>16</v>
      </c>
      <c r="G171" s="116" t="s">
        <v>1564</v>
      </c>
      <c r="H171" s="10" t="s">
        <v>1670</v>
      </c>
      <c r="I171" s="113"/>
      <c r="J171" s="115">
        <v>16</v>
      </c>
      <c r="K171" s="116" t="s">
        <v>1650</v>
      </c>
      <c r="L171" s="10" t="s">
        <v>1671</v>
      </c>
      <c r="M171" s="113"/>
      <c r="N171" s="115">
        <v>16</v>
      </c>
      <c r="O171" s="116" t="s">
        <v>1554</v>
      </c>
      <c r="P171" s="10" t="s">
        <v>1672</v>
      </c>
      <c r="Q171" s="113"/>
      <c r="R171" s="115">
        <v>16</v>
      </c>
      <c r="S171" s="117" t="s">
        <v>1594</v>
      </c>
      <c r="T171" s="10" t="s">
        <v>1673</v>
      </c>
      <c r="U171" s="113"/>
      <c r="V171" s="115">
        <v>16</v>
      </c>
      <c r="W171" s="117" t="s">
        <v>1594</v>
      </c>
      <c r="X171" s="10" t="s">
        <v>1674</v>
      </c>
      <c r="Y171" s="113"/>
      <c r="Z171" s="115">
        <v>16</v>
      </c>
      <c r="AA171" s="116" t="s">
        <v>1603</v>
      </c>
      <c r="AB171" s="10" t="s">
        <v>1675</v>
      </c>
      <c r="AC171" s="2"/>
      <c r="AD171" s="114" t="s">
        <v>1594</v>
      </c>
      <c r="AG171" s="4"/>
    </row>
    <row r="172" spans="2:33" ht="16.5" customHeight="1">
      <c r="B172" s="9">
        <v>17</v>
      </c>
      <c r="C172" s="112" t="s">
        <v>1650</v>
      </c>
      <c r="D172" s="10" t="s">
        <v>1676</v>
      </c>
      <c r="E172" s="113"/>
      <c r="F172" s="9">
        <v>17</v>
      </c>
      <c r="G172" s="112" t="s">
        <v>1650</v>
      </c>
      <c r="H172" s="10" t="s">
        <v>1677</v>
      </c>
      <c r="I172" s="113"/>
      <c r="J172" s="9">
        <v>17</v>
      </c>
      <c r="K172" s="112" t="s">
        <v>1577</v>
      </c>
      <c r="L172" s="10" t="s">
        <v>1678</v>
      </c>
      <c r="M172" s="113"/>
      <c r="N172" s="9">
        <v>17</v>
      </c>
      <c r="O172" s="112" t="s">
        <v>1592</v>
      </c>
      <c r="P172" s="10" t="s">
        <v>1679</v>
      </c>
      <c r="Q172" s="113"/>
      <c r="R172" s="9">
        <v>17</v>
      </c>
      <c r="S172" s="112" t="s">
        <v>23</v>
      </c>
      <c r="T172" s="10" t="s">
        <v>1680</v>
      </c>
      <c r="U172" s="113"/>
      <c r="V172" s="9">
        <v>17</v>
      </c>
      <c r="W172" s="112" t="s">
        <v>1648</v>
      </c>
      <c r="X172" s="10" t="s">
        <v>1681</v>
      </c>
      <c r="Y172" s="113"/>
      <c r="Z172" s="9">
        <v>17</v>
      </c>
      <c r="AA172" s="112" t="s">
        <v>1648</v>
      </c>
      <c r="AB172" s="10" t="s">
        <v>1682</v>
      </c>
      <c r="AC172" s="2"/>
      <c r="AD172" s="114" t="s">
        <v>1650</v>
      </c>
    </row>
    <row r="173" spans="2:33" ht="16.5" customHeight="1">
      <c r="B173" s="115">
        <v>18</v>
      </c>
      <c r="C173" s="116" t="s">
        <v>1683</v>
      </c>
      <c r="D173" s="10" t="s">
        <v>1684</v>
      </c>
      <c r="E173" s="113"/>
      <c r="F173" s="115">
        <v>18</v>
      </c>
      <c r="G173" s="116" t="s">
        <v>1683</v>
      </c>
      <c r="H173" s="10" t="s">
        <v>1685</v>
      </c>
      <c r="I173" s="113"/>
      <c r="J173" s="115">
        <v>18</v>
      </c>
      <c r="K173" s="116" t="s">
        <v>1683</v>
      </c>
      <c r="L173" s="10" t="s">
        <v>1686</v>
      </c>
      <c r="M173" s="113"/>
      <c r="N173" s="115">
        <v>18</v>
      </c>
      <c r="O173" s="116" t="s">
        <v>1683</v>
      </c>
      <c r="P173" s="10" t="s">
        <v>1687</v>
      </c>
      <c r="Q173" s="113"/>
      <c r="R173" s="115">
        <v>18</v>
      </c>
      <c r="S173" s="116" t="s">
        <v>1683</v>
      </c>
      <c r="T173" s="10" t="s">
        <v>1222</v>
      </c>
      <c r="U173" s="113"/>
      <c r="V173" s="115">
        <v>18</v>
      </c>
      <c r="W173" s="116" t="s">
        <v>1683</v>
      </c>
      <c r="X173" s="10" t="s">
        <v>1688</v>
      </c>
      <c r="Y173" s="113"/>
      <c r="Z173" s="115">
        <v>18</v>
      </c>
      <c r="AA173" s="116" t="s">
        <v>1551</v>
      </c>
      <c r="AB173" s="10" t="s">
        <v>1689</v>
      </c>
      <c r="AC173" s="2"/>
      <c r="AD173" s="114" t="s">
        <v>1683</v>
      </c>
    </row>
    <row r="174" spans="2:33" ht="16.5" customHeight="1">
      <c r="B174" s="9">
        <v>19</v>
      </c>
      <c r="C174" s="112" t="s">
        <v>1562</v>
      </c>
      <c r="D174" s="10" t="s">
        <v>1690</v>
      </c>
      <c r="E174" s="113"/>
      <c r="F174" s="9">
        <v>19</v>
      </c>
      <c r="G174" s="112" t="s">
        <v>1625</v>
      </c>
      <c r="H174" s="10" t="s">
        <v>1691</v>
      </c>
      <c r="I174" s="113"/>
      <c r="J174" s="9">
        <v>19</v>
      </c>
      <c r="K174" s="112" t="s">
        <v>1562</v>
      </c>
      <c r="L174" s="10" t="s">
        <v>1692</v>
      </c>
      <c r="M174" s="113"/>
      <c r="N174" s="9">
        <v>19</v>
      </c>
      <c r="O174" s="112" t="s">
        <v>1562</v>
      </c>
      <c r="P174" s="10" t="s">
        <v>1693</v>
      </c>
      <c r="Q174" s="113"/>
      <c r="R174" s="9">
        <v>19</v>
      </c>
      <c r="S174" s="112" t="s">
        <v>1562</v>
      </c>
      <c r="T174" s="10" t="s">
        <v>1694</v>
      </c>
      <c r="U174" s="113"/>
      <c r="V174" s="9">
        <v>19</v>
      </c>
      <c r="W174" s="112" t="s">
        <v>1562</v>
      </c>
      <c r="X174" s="10" t="s">
        <v>545</v>
      </c>
      <c r="Y174" s="113"/>
      <c r="Z174" s="9">
        <v>19</v>
      </c>
      <c r="AA174" s="112" t="s">
        <v>1562</v>
      </c>
      <c r="AB174" s="10" t="s">
        <v>1695</v>
      </c>
      <c r="AC174" s="2"/>
      <c r="AD174" s="114" t="s">
        <v>1562</v>
      </c>
    </row>
    <row r="175" spans="2:33" ht="16.5" customHeight="1">
      <c r="B175" s="115">
        <v>20</v>
      </c>
      <c r="C175" s="116" t="s">
        <v>858</v>
      </c>
      <c r="D175" s="10" t="s">
        <v>1696</v>
      </c>
      <c r="E175" s="113"/>
      <c r="F175" s="115">
        <v>20</v>
      </c>
      <c r="G175" s="116" t="s">
        <v>1697</v>
      </c>
      <c r="H175" s="10" t="s">
        <v>1698</v>
      </c>
      <c r="I175" s="113"/>
      <c r="J175" s="115">
        <v>20</v>
      </c>
      <c r="K175" s="116" t="s">
        <v>23</v>
      </c>
      <c r="L175" s="10" t="s">
        <v>1699</v>
      </c>
      <c r="M175" s="113"/>
      <c r="N175" s="115">
        <v>20</v>
      </c>
      <c r="O175" s="116" t="s">
        <v>1592</v>
      </c>
      <c r="P175" s="113" t="s">
        <v>1700</v>
      </c>
      <c r="Q175" s="113"/>
      <c r="R175" s="115">
        <v>20</v>
      </c>
      <c r="S175" s="116" t="s">
        <v>1551</v>
      </c>
      <c r="T175" s="10" t="s">
        <v>1701</v>
      </c>
      <c r="U175" s="113"/>
      <c r="V175" s="115">
        <v>20</v>
      </c>
      <c r="W175" s="116" t="s">
        <v>23</v>
      </c>
      <c r="X175" s="10" t="s">
        <v>1702</v>
      </c>
      <c r="Y175" s="113"/>
      <c r="Z175" s="115">
        <v>20</v>
      </c>
      <c r="AA175" s="116" t="s">
        <v>23</v>
      </c>
      <c r="AB175" s="10" t="s">
        <v>1703</v>
      </c>
      <c r="AC175" s="2"/>
      <c r="AD175" s="114" t="s">
        <v>23</v>
      </c>
    </row>
    <row r="176" spans="2:33" ht="16.5" customHeight="1">
      <c r="B176" s="9">
        <v>21</v>
      </c>
      <c r="C176" s="112" t="s">
        <v>1592</v>
      </c>
      <c r="D176" s="10" t="s">
        <v>1704</v>
      </c>
      <c r="E176" s="113"/>
      <c r="F176" s="9">
        <v>21</v>
      </c>
      <c r="G176" s="112" t="s">
        <v>1603</v>
      </c>
      <c r="H176" s="10" t="s">
        <v>1705</v>
      </c>
      <c r="I176" s="113"/>
      <c r="J176" s="9">
        <v>21</v>
      </c>
      <c r="K176" s="112" t="s">
        <v>38</v>
      </c>
      <c r="L176" s="10" t="s">
        <v>1706</v>
      </c>
      <c r="M176" s="113"/>
      <c r="N176" s="9">
        <v>21</v>
      </c>
      <c r="O176" s="112" t="s">
        <v>1592</v>
      </c>
      <c r="P176" s="10" t="s">
        <v>1707</v>
      </c>
      <c r="Q176" s="113"/>
      <c r="R176" s="9">
        <v>21</v>
      </c>
      <c r="S176" s="112" t="s">
        <v>38</v>
      </c>
      <c r="T176" s="10" t="s">
        <v>1708</v>
      </c>
      <c r="U176" s="113"/>
      <c r="V176" s="9">
        <v>21</v>
      </c>
      <c r="W176" s="112" t="s">
        <v>1584</v>
      </c>
      <c r="X176" s="10" t="s">
        <v>1709</v>
      </c>
      <c r="Y176" s="113"/>
      <c r="Z176" s="9">
        <v>21</v>
      </c>
      <c r="AA176" s="112" t="s">
        <v>1564</v>
      </c>
      <c r="AB176" s="10" t="s">
        <v>1710</v>
      </c>
      <c r="AC176" s="2"/>
      <c r="AD176" s="114" t="s">
        <v>38</v>
      </c>
    </row>
    <row r="177" spans="1:30" ht="16.5" customHeight="1">
      <c r="B177" s="115">
        <v>22</v>
      </c>
      <c r="C177" s="116" t="s">
        <v>858</v>
      </c>
      <c r="D177" s="10" t="s">
        <v>1711</v>
      </c>
      <c r="E177" s="113"/>
      <c r="F177" s="115">
        <v>22</v>
      </c>
      <c r="G177" s="116" t="s">
        <v>1554</v>
      </c>
      <c r="H177" s="10" t="s">
        <v>1712</v>
      </c>
      <c r="I177" s="113"/>
      <c r="J177" s="115">
        <v>22</v>
      </c>
      <c r="K177" s="116" t="s">
        <v>1554</v>
      </c>
      <c r="L177" s="10" t="s">
        <v>1713</v>
      </c>
      <c r="M177" s="113"/>
      <c r="N177" s="115">
        <v>22</v>
      </c>
      <c r="O177" s="116" t="s">
        <v>1625</v>
      </c>
      <c r="P177" s="10" t="s">
        <v>1714</v>
      </c>
      <c r="Q177" s="113"/>
      <c r="R177" s="115">
        <v>22</v>
      </c>
      <c r="S177" s="117" t="s">
        <v>1594</v>
      </c>
      <c r="T177" s="10" t="s">
        <v>1715</v>
      </c>
      <c r="U177" s="113"/>
      <c r="V177" s="115">
        <v>22</v>
      </c>
      <c r="W177" s="116" t="s">
        <v>69</v>
      </c>
      <c r="X177" s="10" t="s">
        <v>1716</v>
      </c>
      <c r="Y177" s="113"/>
      <c r="Z177" s="115">
        <v>22</v>
      </c>
      <c r="AA177" s="116" t="s">
        <v>1554</v>
      </c>
      <c r="AB177" s="10" t="s">
        <v>1717</v>
      </c>
      <c r="AC177" s="2"/>
      <c r="AD177" s="114" t="s">
        <v>1554</v>
      </c>
    </row>
    <row r="178" spans="1:30" ht="16.5" customHeight="1">
      <c r="B178" s="9">
        <v>23</v>
      </c>
      <c r="C178" s="112" t="s">
        <v>1584</v>
      </c>
      <c r="D178" s="10" t="s">
        <v>1718</v>
      </c>
      <c r="E178" s="113"/>
      <c r="F178" s="9">
        <v>23</v>
      </c>
      <c r="G178" s="112" t="s">
        <v>1594</v>
      </c>
      <c r="H178" s="10" t="s">
        <v>1719</v>
      </c>
      <c r="I178" s="113"/>
      <c r="J178" s="9">
        <v>23</v>
      </c>
      <c r="K178" s="112" t="s">
        <v>1548</v>
      </c>
      <c r="L178" s="10" t="s">
        <v>1720</v>
      </c>
      <c r="M178" s="113"/>
      <c r="N178" s="9">
        <v>23</v>
      </c>
      <c r="O178" s="119" t="s">
        <v>1594</v>
      </c>
      <c r="P178" s="10" t="s">
        <v>1721</v>
      </c>
      <c r="Q178" s="113"/>
      <c r="R178" s="9">
        <v>23</v>
      </c>
      <c r="S178" s="112" t="s">
        <v>38</v>
      </c>
      <c r="T178" s="10" t="s">
        <v>1722</v>
      </c>
      <c r="U178" s="113"/>
      <c r="V178" s="9">
        <v>23</v>
      </c>
      <c r="W178" s="112" t="s">
        <v>1548</v>
      </c>
      <c r="X178" s="10" t="s">
        <v>1723</v>
      </c>
      <c r="Y178" s="113"/>
      <c r="Z178" s="9">
        <v>23</v>
      </c>
      <c r="AA178" s="112" t="s">
        <v>1603</v>
      </c>
      <c r="AB178" s="10" t="s">
        <v>1724</v>
      </c>
      <c r="AC178" s="2"/>
      <c r="AD178" s="114" t="s">
        <v>1603</v>
      </c>
    </row>
    <row r="179" spans="1:30" ht="16.5" customHeight="1">
      <c r="B179" s="115">
        <v>24</v>
      </c>
      <c r="C179" s="116" t="s">
        <v>69</v>
      </c>
      <c r="D179" s="10" t="s">
        <v>1429</v>
      </c>
      <c r="E179" s="113"/>
      <c r="F179" s="115">
        <v>24</v>
      </c>
      <c r="G179" s="116" t="s">
        <v>69</v>
      </c>
      <c r="H179" s="10" t="s">
        <v>1725</v>
      </c>
      <c r="I179" s="113"/>
      <c r="J179" s="115">
        <v>24</v>
      </c>
      <c r="K179" s="116" t="s">
        <v>69</v>
      </c>
      <c r="L179" s="113" t="s">
        <v>1130</v>
      </c>
      <c r="M179" s="113"/>
      <c r="N179" s="115">
        <v>24</v>
      </c>
      <c r="O179" s="116" t="s">
        <v>69</v>
      </c>
      <c r="P179" s="10" t="s">
        <v>1726</v>
      </c>
      <c r="Q179" s="113"/>
      <c r="R179" s="115">
        <v>24</v>
      </c>
      <c r="S179" s="116" t="s">
        <v>69</v>
      </c>
      <c r="T179" s="10" t="s">
        <v>154</v>
      </c>
      <c r="U179" s="113"/>
      <c r="V179" s="115">
        <v>24</v>
      </c>
      <c r="W179" s="116" t="s">
        <v>69</v>
      </c>
      <c r="X179" s="10" t="s">
        <v>1727</v>
      </c>
      <c r="Y179" s="113"/>
      <c r="Z179" s="115">
        <v>24</v>
      </c>
      <c r="AA179" s="116" t="s">
        <v>69</v>
      </c>
      <c r="AB179" s="10" t="s">
        <v>1728</v>
      </c>
      <c r="AC179" s="2"/>
      <c r="AD179" s="114" t="s">
        <v>69</v>
      </c>
    </row>
    <row r="180" spans="1:30" ht="16.5" customHeight="1"/>
    <row r="181" spans="1:30" ht="16.5" customHeight="1"/>
    <row r="182" spans="1:30" ht="16.5" customHeight="1">
      <c r="A182" s="194"/>
      <c r="B182" s="140" t="s">
        <v>4995</v>
      </c>
      <c r="C182" s="194"/>
      <c r="D182" s="194"/>
      <c r="E182" s="194"/>
      <c r="F182" s="194"/>
      <c r="G182" s="194"/>
      <c r="H182" s="194"/>
      <c r="I182" s="194"/>
      <c r="J182" s="194"/>
      <c r="K182" s="194"/>
      <c r="L182" s="194"/>
      <c r="M182" s="194"/>
      <c r="N182" s="194"/>
      <c r="O182" s="194"/>
      <c r="P182" s="194"/>
    </row>
    <row r="183" spans="1:30" ht="16.5" customHeight="1"/>
    <row r="184" spans="1:30" ht="16.5" customHeight="1">
      <c r="A184" s="702" t="s">
        <v>1729</v>
      </c>
      <c r="B184" s="702"/>
      <c r="C184" s="120"/>
      <c r="D184" s="121"/>
      <c r="E184" s="702" t="s">
        <v>1730</v>
      </c>
      <c r="F184" s="702"/>
      <c r="G184" s="120"/>
      <c r="H184" s="121"/>
      <c r="I184" s="702" t="s">
        <v>1731</v>
      </c>
      <c r="J184" s="702"/>
      <c r="K184" s="120"/>
      <c r="L184" s="121"/>
      <c r="M184" s="702" t="s">
        <v>1732</v>
      </c>
      <c r="N184" s="702"/>
      <c r="O184" s="120"/>
    </row>
    <row r="185" spans="1:30" ht="16.5" customHeight="1">
      <c r="A185" s="122">
        <v>1</v>
      </c>
      <c r="B185" s="122" t="s">
        <v>1558</v>
      </c>
      <c r="C185" s="123" t="s">
        <v>1733</v>
      </c>
      <c r="D185" s="121"/>
      <c r="E185" s="122">
        <v>25</v>
      </c>
      <c r="F185" s="122" t="s">
        <v>1558</v>
      </c>
      <c r="G185" s="123" t="s">
        <v>1734</v>
      </c>
      <c r="H185" s="121"/>
      <c r="I185" s="122">
        <v>49</v>
      </c>
      <c r="J185" s="122" t="s">
        <v>23</v>
      </c>
      <c r="K185" s="123" t="s">
        <v>1735</v>
      </c>
      <c r="L185" s="121"/>
      <c r="M185" s="122">
        <v>73</v>
      </c>
      <c r="N185" s="122" t="s">
        <v>1558</v>
      </c>
      <c r="O185" s="123" t="s">
        <v>1736</v>
      </c>
    </row>
    <row r="186" spans="1:30" ht="16.5" customHeight="1">
      <c r="A186" s="122">
        <v>2</v>
      </c>
      <c r="B186" s="122" t="s">
        <v>1548</v>
      </c>
      <c r="C186" s="123" t="s">
        <v>1737</v>
      </c>
      <c r="D186" s="121"/>
      <c r="E186" s="122">
        <v>26</v>
      </c>
      <c r="F186" s="122" t="s">
        <v>1400</v>
      </c>
      <c r="G186" s="123" t="s">
        <v>1738</v>
      </c>
      <c r="H186" s="121"/>
      <c r="I186" s="122">
        <v>50</v>
      </c>
      <c r="J186" s="122" t="s">
        <v>1650</v>
      </c>
      <c r="K186" s="123" t="s">
        <v>1739</v>
      </c>
      <c r="L186" s="121"/>
      <c r="M186" s="122">
        <v>74</v>
      </c>
      <c r="N186" s="122" t="s">
        <v>69</v>
      </c>
      <c r="O186" s="123" t="s">
        <v>1740</v>
      </c>
    </row>
    <row r="187" spans="1:30" ht="16.5" customHeight="1">
      <c r="A187" s="122">
        <v>3</v>
      </c>
      <c r="B187" s="122" t="s">
        <v>1741</v>
      </c>
      <c r="C187" s="123" t="s">
        <v>1742</v>
      </c>
      <c r="D187" s="121"/>
      <c r="E187" s="122">
        <v>27</v>
      </c>
      <c r="F187" s="122" t="s">
        <v>1584</v>
      </c>
      <c r="G187" s="123" t="s">
        <v>1743</v>
      </c>
      <c r="H187" s="121"/>
      <c r="I187" s="122">
        <v>51</v>
      </c>
      <c r="J187" s="122" t="s">
        <v>1584</v>
      </c>
      <c r="K187" s="123" t="s">
        <v>1744</v>
      </c>
      <c r="L187" s="121"/>
      <c r="M187" s="122">
        <v>75</v>
      </c>
      <c r="N187" s="122" t="s">
        <v>1584</v>
      </c>
      <c r="O187" s="123" t="s">
        <v>542</v>
      </c>
    </row>
    <row r="188" spans="1:30" s="2" customFormat="1" ht="16.5" customHeight="1">
      <c r="A188" s="124">
        <v>4</v>
      </c>
      <c r="B188" s="124" t="s">
        <v>1558</v>
      </c>
      <c r="C188" s="125" t="s">
        <v>1745</v>
      </c>
      <c r="D188" s="126"/>
      <c r="E188" s="124">
        <v>28</v>
      </c>
      <c r="F188" s="124" t="s">
        <v>858</v>
      </c>
      <c r="G188" s="125" t="s">
        <v>1746</v>
      </c>
      <c r="H188" s="126"/>
      <c r="I188" s="124">
        <v>52</v>
      </c>
      <c r="J188" s="124" t="s">
        <v>1551</v>
      </c>
      <c r="K188" s="125" t="s">
        <v>627</v>
      </c>
      <c r="L188" s="126"/>
      <c r="M188" s="124">
        <v>76</v>
      </c>
      <c r="N188" s="124" t="s">
        <v>1609</v>
      </c>
      <c r="O188" s="125" t="s">
        <v>1747</v>
      </c>
    </row>
    <row r="189" spans="1:30" s="2" customFormat="1" ht="16.5" customHeight="1">
      <c r="A189" s="124">
        <v>5</v>
      </c>
      <c r="B189" s="124" t="s">
        <v>1548</v>
      </c>
      <c r="C189" s="125" t="s">
        <v>1748</v>
      </c>
      <c r="D189" s="126"/>
      <c r="E189" s="124">
        <v>29</v>
      </c>
      <c r="F189" s="124" t="s">
        <v>23</v>
      </c>
      <c r="G189" s="125" t="s">
        <v>1749</v>
      </c>
      <c r="H189" s="126"/>
      <c r="I189" s="124">
        <v>53</v>
      </c>
      <c r="J189" s="124" t="s">
        <v>1594</v>
      </c>
      <c r="K189" s="125" t="s">
        <v>1750</v>
      </c>
      <c r="L189" s="126"/>
      <c r="M189" s="124">
        <v>77</v>
      </c>
      <c r="N189" s="124" t="s">
        <v>1592</v>
      </c>
      <c r="O189" s="125" t="s">
        <v>1751</v>
      </c>
    </row>
    <row r="190" spans="1:30" s="2" customFormat="1" ht="16.5" customHeight="1">
      <c r="A190" s="124">
        <v>6</v>
      </c>
      <c r="B190" s="124" t="s">
        <v>1603</v>
      </c>
      <c r="C190" s="125" t="s">
        <v>1752</v>
      </c>
      <c r="D190" s="126"/>
      <c r="E190" s="124">
        <v>30</v>
      </c>
      <c r="F190" s="124" t="s">
        <v>1400</v>
      </c>
      <c r="G190" s="125" t="s">
        <v>1753</v>
      </c>
      <c r="H190" s="126"/>
      <c r="I190" s="124">
        <v>54</v>
      </c>
      <c r="J190" s="124" t="s">
        <v>1400</v>
      </c>
      <c r="K190" s="125" t="s">
        <v>1754</v>
      </c>
      <c r="L190" s="126"/>
      <c r="M190" s="124">
        <v>78</v>
      </c>
      <c r="N190" s="124" t="s">
        <v>1548</v>
      </c>
      <c r="O190" s="125" t="s">
        <v>1755</v>
      </c>
    </row>
    <row r="191" spans="1:30" s="2" customFormat="1" ht="16.5" customHeight="1">
      <c r="A191" s="124">
        <v>7</v>
      </c>
      <c r="B191" s="124" t="s">
        <v>1756</v>
      </c>
      <c r="C191" s="125" t="s">
        <v>1757</v>
      </c>
      <c r="D191" s="126"/>
      <c r="E191" s="124">
        <v>31</v>
      </c>
      <c r="F191" s="124" t="s">
        <v>858</v>
      </c>
      <c r="G191" s="125" t="s">
        <v>1758</v>
      </c>
      <c r="H191" s="126"/>
      <c r="I191" s="124">
        <v>55</v>
      </c>
      <c r="J191" s="124" t="s">
        <v>1625</v>
      </c>
      <c r="K191" s="125" t="s">
        <v>1759</v>
      </c>
      <c r="L191" s="126"/>
      <c r="M191" s="124">
        <v>79</v>
      </c>
      <c r="N191" s="124" t="s">
        <v>1756</v>
      </c>
      <c r="O191" s="125" t="s">
        <v>1760</v>
      </c>
    </row>
    <row r="192" spans="1:30" s="2" customFormat="1" ht="16.5" customHeight="1">
      <c r="A192" s="124">
        <v>8</v>
      </c>
      <c r="B192" s="124" t="s">
        <v>23</v>
      </c>
      <c r="C192" s="125" t="s">
        <v>1761</v>
      </c>
      <c r="D192" s="126"/>
      <c r="E192" s="124">
        <v>32</v>
      </c>
      <c r="F192" s="124" t="s">
        <v>23</v>
      </c>
      <c r="G192" s="125" t="s">
        <v>1762</v>
      </c>
      <c r="H192" s="126"/>
      <c r="I192" s="124">
        <v>56</v>
      </c>
      <c r="J192" s="124" t="s">
        <v>23</v>
      </c>
      <c r="K192" s="125" t="s">
        <v>1763</v>
      </c>
      <c r="L192" s="126"/>
      <c r="M192" s="124">
        <v>80</v>
      </c>
      <c r="N192" s="124" t="s">
        <v>23</v>
      </c>
      <c r="O192" s="125" t="s">
        <v>1764</v>
      </c>
    </row>
    <row r="193" spans="1:15" s="2" customFormat="1" ht="16.5" customHeight="1">
      <c r="A193" s="124">
        <v>9</v>
      </c>
      <c r="B193" s="124" t="s">
        <v>1584</v>
      </c>
      <c r="C193" s="125" t="s">
        <v>1765</v>
      </c>
      <c r="D193" s="126"/>
      <c r="E193" s="124">
        <v>33</v>
      </c>
      <c r="F193" s="124" t="s">
        <v>1625</v>
      </c>
      <c r="G193" s="125" t="s">
        <v>1766</v>
      </c>
      <c r="H193" s="126"/>
      <c r="I193" s="124">
        <v>57</v>
      </c>
      <c r="J193" s="124" t="s">
        <v>1594</v>
      </c>
      <c r="K193" s="125" t="s">
        <v>1767</v>
      </c>
      <c r="L193" s="126"/>
      <c r="M193" s="124">
        <v>81</v>
      </c>
      <c r="N193" s="124" t="s">
        <v>1558</v>
      </c>
      <c r="O193" s="125" t="s">
        <v>1768</v>
      </c>
    </row>
    <row r="194" spans="1:15" s="2" customFormat="1" ht="16.5" customHeight="1">
      <c r="A194" s="124">
        <v>10</v>
      </c>
      <c r="B194" s="124" t="s">
        <v>1548</v>
      </c>
      <c r="C194" s="125" t="s">
        <v>1769</v>
      </c>
      <c r="D194" s="126"/>
      <c r="E194" s="124">
        <v>34</v>
      </c>
      <c r="F194" s="124" t="s">
        <v>1551</v>
      </c>
      <c r="G194" s="125" t="s">
        <v>1770</v>
      </c>
      <c r="H194" s="126"/>
      <c r="I194" s="124">
        <v>58</v>
      </c>
      <c r="J194" s="124" t="s">
        <v>1551</v>
      </c>
      <c r="K194" s="125" t="s">
        <v>1771</v>
      </c>
      <c r="L194" s="126"/>
      <c r="M194" s="124">
        <v>82</v>
      </c>
      <c r="N194" s="124" t="s">
        <v>1551</v>
      </c>
      <c r="O194" s="125" t="s">
        <v>1772</v>
      </c>
    </row>
    <row r="195" spans="1:15" s="2" customFormat="1" ht="16.5" customHeight="1">
      <c r="A195" s="124">
        <v>11</v>
      </c>
      <c r="B195" s="124" t="s">
        <v>1562</v>
      </c>
      <c r="C195" s="125" t="s">
        <v>1773</v>
      </c>
      <c r="D195" s="126"/>
      <c r="E195" s="124">
        <v>35</v>
      </c>
      <c r="F195" s="124" t="s">
        <v>1774</v>
      </c>
      <c r="G195" s="125" t="s">
        <v>1775</v>
      </c>
      <c r="H195" s="126"/>
      <c r="I195" s="124">
        <v>59</v>
      </c>
      <c r="J195" s="124" t="s">
        <v>1774</v>
      </c>
      <c r="K195" s="125" t="s">
        <v>1776</v>
      </c>
      <c r="L195" s="126"/>
      <c r="M195" s="124">
        <v>83</v>
      </c>
      <c r="N195" s="124" t="s">
        <v>1592</v>
      </c>
      <c r="O195" s="125" t="s">
        <v>1777</v>
      </c>
    </row>
    <row r="196" spans="1:15" s="2" customFormat="1" ht="16.5" customHeight="1">
      <c r="A196" s="124">
        <v>12</v>
      </c>
      <c r="B196" s="124" t="s">
        <v>1600</v>
      </c>
      <c r="C196" s="125" t="s">
        <v>1778</v>
      </c>
      <c r="D196" s="126"/>
      <c r="E196" s="124">
        <v>36</v>
      </c>
      <c r="F196" s="124" t="s">
        <v>1600</v>
      </c>
      <c r="G196" s="125" t="s">
        <v>1779</v>
      </c>
      <c r="H196" s="126"/>
      <c r="I196" s="124">
        <v>60</v>
      </c>
      <c r="J196" s="124" t="s">
        <v>1592</v>
      </c>
      <c r="K196" s="125" t="s">
        <v>1780</v>
      </c>
      <c r="L196" s="126"/>
      <c r="M196" s="124">
        <v>84</v>
      </c>
      <c r="N196" s="124" t="s">
        <v>1600</v>
      </c>
      <c r="O196" s="125" t="s">
        <v>1781</v>
      </c>
    </row>
    <row r="197" spans="1:15" s="2" customFormat="1" ht="16.5" customHeight="1">
      <c r="A197" s="124">
        <v>13</v>
      </c>
      <c r="B197" s="124" t="s">
        <v>1562</v>
      </c>
      <c r="C197" s="125" t="s">
        <v>1782</v>
      </c>
      <c r="D197" s="126"/>
      <c r="E197" s="124">
        <v>37</v>
      </c>
      <c r="F197" s="124" t="s">
        <v>1562</v>
      </c>
      <c r="G197" s="125" t="s">
        <v>1783</v>
      </c>
      <c r="H197" s="126"/>
      <c r="I197" s="124">
        <v>61</v>
      </c>
      <c r="J197" s="124" t="s">
        <v>1562</v>
      </c>
      <c r="K197" s="125" t="s">
        <v>719</v>
      </c>
      <c r="L197" s="126"/>
      <c r="M197" s="124">
        <v>85</v>
      </c>
      <c r="N197" s="124" t="s">
        <v>1650</v>
      </c>
      <c r="O197" s="125" t="s">
        <v>1784</v>
      </c>
    </row>
    <row r="198" spans="1:15" s="2" customFormat="1" ht="16.5" customHeight="1">
      <c r="A198" s="124">
        <v>14</v>
      </c>
      <c r="B198" s="124" t="s">
        <v>1683</v>
      </c>
      <c r="C198" s="125" t="s">
        <v>1785</v>
      </c>
      <c r="D198" s="126"/>
      <c r="E198" s="124">
        <v>38</v>
      </c>
      <c r="F198" s="124" t="s">
        <v>1683</v>
      </c>
      <c r="G198" s="125" t="s">
        <v>1786</v>
      </c>
      <c r="H198" s="126"/>
      <c r="I198" s="124">
        <v>62</v>
      </c>
      <c r="J198" s="124" t="s">
        <v>1683</v>
      </c>
      <c r="K198" s="125" t="s">
        <v>1787</v>
      </c>
      <c r="L198" s="126"/>
      <c r="M198" s="124">
        <v>86</v>
      </c>
      <c r="N198" s="124" t="s">
        <v>1683</v>
      </c>
      <c r="O198" s="125" t="s">
        <v>656</v>
      </c>
    </row>
    <row r="199" spans="1:15" s="2" customFormat="1" ht="16.5" customHeight="1">
      <c r="A199" s="124">
        <v>15</v>
      </c>
      <c r="B199" s="124" t="s">
        <v>1650</v>
      </c>
      <c r="C199" s="125" t="s">
        <v>1788</v>
      </c>
      <c r="D199" s="126"/>
      <c r="E199" s="124">
        <v>39</v>
      </c>
      <c r="F199" s="124" t="s">
        <v>1562</v>
      </c>
      <c r="G199" s="125" t="s">
        <v>1789</v>
      </c>
      <c r="H199" s="126"/>
      <c r="I199" s="124">
        <v>63</v>
      </c>
      <c r="J199" s="124" t="s">
        <v>1566</v>
      </c>
      <c r="K199" s="125" t="s">
        <v>1790</v>
      </c>
      <c r="L199" s="126"/>
      <c r="M199" s="124">
        <v>87</v>
      </c>
      <c r="N199" s="124" t="s">
        <v>1648</v>
      </c>
      <c r="O199" s="125" t="s">
        <v>1791</v>
      </c>
    </row>
    <row r="200" spans="1:15" s="2" customFormat="1" ht="16.5" customHeight="1">
      <c r="A200" s="124">
        <v>16</v>
      </c>
      <c r="B200" s="124" t="s">
        <v>1609</v>
      </c>
      <c r="C200" s="125" t="s">
        <v>1792</v>
      </c>
      <c r="D200" s="126"/>
      <c r="E200" s="124">
        <v>40</v>
      </c>
      <c r="F200" s="124" t="s">
        <v>1609</v>
      </c>
      <c r="G200" s="125" t="s">
        <v>1793</v>
      </c>
      <c r="H200" s="126"/>
      <c r="I200" s="124">
        <v>64</v>
      </c>
      <c r="J200" s="124" t="s">
        <v>1609</v>
      </c>
      <c r="K200" s="125" t="s">
        <v>1794</v>
      </c>
      <c r="L200" s="126"/>
      <c r="M200" s="124">
        <v>88</v>
      </c>
      <c r="N200" s="124" t="s">
        <v>1609</v>
      </c>
      <c r="O200" s="125" t="s">
        <v>1795</v>
      </c>
    </row>
    <row r="201" spans="1:15" s="2" customFormat="1" ht="16.5" customHeight="1">
      <c r="A201" s="124">
        <v>17</v>
      </c>
      <c r="B201" s="124" t="s">
        <v>1650</v>
      </c>
      <c r="C201" s="125" t="s">
        <v>1796</v>
      </c>
      <c r="D201" s="126"/>
      <c r="E201" s="124">
        <v>41</v>
      </c>
      <c r="F201" s="124" t="s">
        <v>1797</v>
      </c>
      <c r="G201" s="125" t="s">
        <v>1798</v>
      </c>
      <c r="H201" s="126"/>
      <c r="I201" s="124">
        <v>65</v>
      </c>
      <c r="J201" s="124" t="s">
        <v>1564</v>
      </c>
      <c r="K201" s="125" t="s">
        <v>1799</v>
      </c>
      <c r="L201" s="126"/>
      <c r="M201" s="124">
        <v>89</v>
      </c>
      <c r="N201" s="124" t="s">
        <v>1551</v>
      </c>
      <c r="O201" s="125" t="s">
        <v>1800</v>
      </c>
    </row>
    <row r="202" spans="1:15" s="2" customFormat="1" ht="16.5" customHeight="1">
      <c r="A202" s="124">
        <v>18</v>
      </c>
      <c r="B202" s="124" t="s">
        <v>1592</v>
      </c>
      <c r="C202" s="125" t="s">
        <v>1801</v>
      </c>
      <c r="D202" s="126"/>
      <c r="E202" s="124">
        <v>42</v>
      </c>
      <c r="F202" s="124" t="s">
        <v>1592</v>
      </c>
      <c r="G202" s="125" t="s">
        <v>1802</v>
      </c>
      <c r="H202" s="126"/>
      <c r="I202" s="124">
        <v>66</v>
      </c>
      <c r="J202" s="124" t="s">
        <v>1592</v>
      </c>
      <c r="K202" s="125" t="s">
        <v>1803</v>
      </c>
      <c r="L202" s="126"/>
      <c r="M202" s="124">
        <v>90</v>
      </c>
      <c r="N202" s="124" t="s">
        <v>23</v>
      </c>
      <c r="O202" s="125" t="s">
        <v>1804</v>
      </c>
    </row>
    <row r="203" spans="1:15" s="2" customFormat="1" ht="16.5" customHeight="1">
      <c r="A203" s="124">
        <v>19</v>
      </c>
      <c r="B203" s="124" t="s">
        <v>1656</v>
      </c>
      <c r="C203" s="125" t="s">
        <v>1805</v>
      </c>
      <c r="D203" s="126"/>
      <c r="E203" s="124">
        <v>43</v>
      </c>
      <c r="F203" s="124" t="s">
        <v>1656</v>
      </c>
      <c r="G203" s="125" t="s">
        <v>1806</v>
      </c>
      <c r="H203" s="126"/>
      <c r="I203" s="124">
        <v>67</v>
      </c>
      <c r="J203" s="124" t="s">
        <v>1656</v>
      </c>
      <c r="K203" s="125" t="s">
        <v>1807</v>
      </c>
      <c r="L203" s="126"/>
      <c r="M203" s="124">
        <v>91</v>
      </c>
      <c r="N203" s="124" t="s">
        <v>1656</v>
      </c>
      <c r="O203" s="125" t="s">
        <v>6091</v>
      </c>
    </row>
    <row r="204" spans="1:15" s="2" customFormat="1" ht="16.5" customHeight="1">
      <c r="A204" s="124">
        <v>20</v>
      </c>
      <c r="B204" s="124" t="s">
        <v>1548</v>
      </c>
      <c r="C204" s="125" t="s">
        <v>1808</v>
      </c>
      <c r="D204" s="126"/>
      <c r="E204" s="124">
        <v>44</v>
      </c>
      <c r="F204" s="124" t="s">
        <v>1650</v>
      </c>
      <c r="G204" s="125" t="s">
        <v>1809</v>
      </c>
      <c r="H204" s="126"/>
      <c r="I204" s="124">
        <v>68</v>
      </c>
      <c r="J204" s="124" t="s">
        <v>1756</v>
      </c>
      <c r="K204" s="125" t="s">
        <v>1810</v>
      </c>
      <c r="L204" s="126"/>
      <c r="M204" s="124">
        <v>92</v>
      </c>
      <c r="N204" s="124" t="s">
        <v>1594</v>
      </c>
      <c r="O204" s="125" t="s">
        <v>601</v>
      </c>
    </row>
    <row r="205" spans="1:15" s="2" customFormat="1" ht="16.5" customHeight="1">
      <c r="A205" s="124">
        <v>21</v>
      </c>
      <c r="B205" s="124" t="s">
        <v>1562</v>
      </c>
      <c r="C205" s="125" t="s">
        <v>1811</v>
      </c>
      <c r="D205" s="126"/>
      <c r="E205" s="124">
        <v>45</v>
      </c>
      <c r="F205" s="124" t="s">
        <v>1562</v>
      </c>
      <c r="G205" s="125" t="s">
        <v>721</v>
      </c>
      <c r="H205" s="126"/>
      <c r="I205" s="124">
        <v>69</v>
      </c>
      <c r="J205" s="124" t="s">
        <v>1548</v>
      </c>
      <c r="K205" s="125" t="s">
        <v>1812</v>
      </c>
      <c r="L205" s="126"/>
      <c r="M205" s="124">
        <v>93</v>
      </c>
      <c r="N205" s="124" t="s">
        <v>1551</v>
      </c>
      <c r="O205" s="125" t="s">
        <v>1813</v>
      </c>
    </row>
    <row r="206" spans="1:15" s="2" customFormat="1" ht="16.5" customHeight="1">
      <c r="A206" s="124">
        <v>22</v>
      </c>
      <c r="B206" s="124" t="s">
        <v>69</v>
      </c>
      <c r="C206" s="125" t="s">
        <v>1814</v>
      </c>
      <c r="D206" s="126"/>
      <c r="E206" s="124">
        <v>46</v>
      </c>
      <c r="F206" s="124" t="s">
        <v>69</v>
      </c>
      <c r="G206" s="125" t="s">
        <v>1815</v>
      </c>
      <c r="H206" s="126"/>
      <c r="I206" s="124">
        <v>70</v>
      </c>
      <c r="J206" s="124" t="s">
        <v>69</v>
      </c>
      <c r="K206" s="125" t="s">
        <v>1816</v>
      </c>
      <c r="L206" s="126"/>
      <c r="M206" s="124">
        <v>94</v>
      </c>
      <c r="N206" s="124" t="s">
        <v>69</v>
      </c>
      <c r="O206" s="125" t="s">
        <v>1817</v>
      </c>
    </row>
    <row r="207" spans="1:15" s="2" customFormat="1" ht="16.5" customHeight="1">
      <c r="A207" s="124">
        <v>23</v>
      </c>
      <c r="B207" s="124" t="s">
        <v>134</v>
      </c>
      <c r="C207" s="125" t="s">
        <v>1818</v>
      </c>
      <c r="D207" s="126"/>
      <c r="E207" s="124">
        <v>47</v>
      </c>
      <c r="F207" s="124" t="s">
        <v>134</v>
      </c>
      <c r="G207" s="125" t="s">
        <v>1819</v>
      </c>
      <c r="H207" s="126"/>
      <c r="I207" s="124">
        <v>71</v>
      </c>
      <c r="J207" s="124" t="s">
        <v>134</v>
      </c>
      <c r="K207" s="125" t="s">
        <v>1820</v>
      </c>
      <c r="L207" s="126"/>
      <c r="M207" s="124">
        <v>95</v>
      </c>
      <c r="N207" s="124" t="s">
        <v>134</v>
      </c>
      <c r="O207" s="125" t="s">
        <v>1821</v>
      </c>
    </row>
    <row r="208" spans="1:15" s="2" customFormat="1" ht="16.5" customHeight="1">
      <c r="A208" s="124">
        <v>24</v>
      </c>
      <c r="B208" s="124" t="s">
        <v>1650</v>
      </c>
      <c r="C208" s="125" t="s">
        <v>1822</v>
      </c>
      <c r="D208" s="126"/>
      <c r="E208" s="124">
        <v>48</v>
      </c>
      <c r="F208" s="124" t="s">
        <v>1650</v>
      </c>
      <c r="G208" s="125" t="s">
        <v>1823</v>
      </c>
      <c r="H208" s="126"/>
      <c r="I208" s="124">
        <v>72</v>
      </c>
      <c r="J208" s="124" t="s">
        <v>1558</v>
      </c>
      <c r="K208" s="125" t="s">
        <v>1824</v>
      </c>
      <c r="L208" s="126"/>
      <c r="M208" s="124">
        <v>96</v>
      </c>
      <c r="N208" s="124" t="s">
        <v>1594</v>
      </c>
      <c r="O208" s="125" t="s">
        <v>1825</v>
      </c>
    </row>
    <row r="209" spans="1:15" ht="16.5" customHeight="1">
      <c r="A209" s="122"/>
      <c r="C209" s="121"/>
      <c r="D209" s="121"/>
      <c r="E209" s="122"/>
      <c r="G209" s="121"/>
      <c r="H209" s="121"/>
      <c r="I209" s="122"/>
      <c r="K209" s="121"/>
      <c r="L209" s="121"/>
      <c r="M209" s="122"/>
      <c r="O209" s="121"/>
    </row>
    <row r="210" spans="1:15" ht="16.5" customHeight="1">
      <c r="A210" s="122"/>
      <c r="B210" s="121"/>
      <c r="C210" s="121"/>
      <c r="D210" s="121"/>
      <c r="E210" s="122"/>
      <c r="F210" s="121"/>
      <c r="G210" s="121"/>
      <c r="H210" s="121"/>
      <c r="I210" s="122"/>
      <c r="J210" s="121"/>
      <c r="K210" s="121"/>
      <c r="L210" s="121"/>
      <c r="M210" s="122"/>
      <c r="N210" s="121"/>
      <c r="O210" s="121"/>
    </row>
    <row r="211" spans="1:15" ht="16.5" customHeight="1">
      <c r="A211" s="702" t="s">
        <v>1826</v>
      </c>
      <c r="B211" s="702"/>
      <c r="C211" s="120"/>
      <c r="D211" s="121"/>
      <c r="E211" s="702" t="s">
        <v>1827</v>
      </c>
      <c r="F211" s="702"/>
      <c r="G211" s="120"/>
      <c r="H211" s="121"/>
      <c r="I211" s="702" t="s">
        <v>1828</v>
      </c>
      <c r="J211" s="702"/>
      <c r="K211" s="120"/>
      <c r="L211" s="121"/>
      <c r="M211" s="127" t="s">
        <v>1829</v>
      </c>
      <c r="N211" s="128"/>
      <c r="O211" s="127" t="s">
        <v>1830</v>
      </c>
    </row>
    <row r="212" spans="1:15" ht="16.5" customHeight="1">
      <c r="A212" s="122">
        <v>97</v>
      </c>
      <c r="B212" s="122" t="s">
        <v>1648</v>
      </c>
      <c r="C212" s="123" t="s">
        <v>1831</v>
      </c>
      <c r="D212" s="121"/>
      <c r="E212" s="122">
        <v>121</v>
      </c>
      <c r="F212" s="122" t="s">
        <v>1558</v>
      </c>
      <c r="G212" s="125" t="s">
        <v>1832</v>
      </c>
      <c r="H212" s="121"/>
      <c r="I212" s="122">
        <v>145</v>
      </c>
      <c r="J212" s="124" t="s">
        <v>1558</v>
      </c>
      <c r="K212" s="125" t="s">
        <v>1833</v>
      </c>
      <c r="L212" s="121"/>
      <c r="M212" s="129" t="s">
        <v>1834</v>
      </c>
      <c r="N212" s="128"/>
      <c r="O212" s="130">
        <v>118</v>
      </c>
    </row>
    <row r="213" spans="1:15" ht="16.5" customHeight="1">
      <c r="A213" s="122">
        <v>98</v>
      </c>
      <c r="B213" s="122" t="s">
        <v>1835</v>
      </c>
      <c r="C213" s="123" t="s">
        <v>1836</v>
      </c>
      <c r="D213" s="121"/>
      <c r="E213" s="122">
        <v>122</v>
      </c>
      <c r="F213" s="122" t="s">
        <v>1648</v>
      </c>
      <c r="G213" s="125" t="s">
        <v>1837</v>
      </c>
      <c r="H213" s="121"/>
      <c r="I213" s="122">
        <v>146</v>
      </c>
      <c r="J213" s="124" t="s">
        <v>1625</v>
      </c>
      <c r="K213" s="125" t="s">
        <v>1838</v>
      </c>
      <c r="L213" s="121"/>
      <c r="M213" s="129" t="s">
        <v>1839</v>
      </c>
      <c r="N213" s="128"/>
      <c r="O213" s="130">
        <v>105</v>
      </c>
    </row>
    <row r="214" spans="1:15" ht="16.5" customHeight="1">
      <c r="A214" s="122">
        <v>99</v>
      </c>
      <c r="B214" s="122" t="s">
        <v>1835</v>
      </c>
      <c r="C214" s="123" t="s">
        <v>1840</v>
      </c>
      <c r="D214" s="121"/>
      <c r="E214" s="122">
        <v>123</v>
      </c>
      <c r="F214" s="122" t="s">
        <v>1584</v>
      </c>
      <c r="G214" s="125" t="s">
        <v>707</v>
      </c>
      <c r="H214" s="121"/>
      <c r="I214" s="122">
        <v>147</v>
      </c>
      <c r="J214" s="124" t="s">
        <v>1603</v>
      </c>
      <c r="K214" s="125" t="s">
        <v>1841</v>
      </c>
      <c r="L214" s="121"/>
      <c r="M214" s="129" t="s">
        <v>1842</v>
      </c>
      <c r="N214" s="128"/>
      <c r="O214" s="130">
        <v>100</v>
      </c>
    </row>
    <row r="215" spans="1:15" ht="16.5" customHeight="1">
      <c r="A215" s="122">
        <v>100</v>
      </c>
      <c r="B215" s="122" t="s">
        <v>1584</v>
      </c>
      <c r="C215" s="123" t="s">
        <v>1843</v>
      </c>
      <c r="D215" s="121"/>
      <c r="E215" s="122">
        <v>124</v>
      </c>
      <c r="F215" s="122" t="s">
        <v>23</v>
      </c>
      <c r="G215" s="125" t="s">
        <v>1844</v>
      </c>
      <c r="H215" s="121"/>
      <c r="I215" s="122">
        <v>148</v>
      </c>
      <c r="J215" s="124" t="s">
        <v>858</v>
      </c>
      <c r="K215" s="125" t="s">
        <v>1845</v>
      </c>
      <c r="L215" s="121"/>
      <c r="M215" s="129" t="s">
        <v>1846</v>
      </c>
      <c r="N215" s="128"/>
      <c r="O215" s="130">
        <v>93</v>
      </c>
    </row>
    <row r="216" spans="1:15" ht="16.5" customHeight="1">
      <c r="A216" s="122">
        <v>101</v>
      </c>
      <c r="B216" s="122" t="s">
        <v>1835</v>
      </c>
      <c r="C216" s="123" t="s">
        <v>1847</v>
      </c>
      <c r="D216" s="121"/>
      <c r="E216" s="122">
        <v>125</v>
      </c>
      <c r="F216" s="122" t="s">
        <v>1562</v>
      </c>
      <c r="G216" s="125" t="s">
        <v>1848</v>
      </c>
      <c r="H216" s="121"/>
      <c r="I216" s="122">
        <v>149</v>
      </c>
      <c r="J216" s="124" t="s">
        <v>1603</v>
      </c>
      <c r="K216" s="125" t="s">
        <v>1849</v>
      </c>
      <c r="L216" s="121"/>
      <c r="M216" s="129" t="s">
        <v>1850</v>
      </c>
      <c r="N216" s="128"/>
      <c r="O216" s="130">
        <v>82</v>
      </c>
    </row>
    <row r="217" spans="1:15" ht="16.5" customHeight="1">
      <c r="A217" s="122">
        <v>102</v>
      </c>
      <c r="B217" s="122" t="s">
        <v>1400</v>
      </c>
      <c r="C217" s="123" t="s">
        <v>1851</v>
      </c>
      <c r="D217" s="121"/>
      <c r="E217" s="122">
        <v>126</v>
      </c>
      <c r="F217" s="122" t="s">
        <v>1400</v>
      </c>
      <c r="G217" s="125" t="s">
        <v>1852</v>
      </c>
      <c r="H217" s="121"/>
      <c r="I217" s="122">
        <v>150</v>
      </c>
      <c r="J217" s="124" t="s">
        <v>1400</v>
      </c>
      <c r="K217" s="125" t="s">
        <v>1853</v>
      </c>
      <c r="L217" s="121"/>
      <c r="M217" s="129" t="s">
        <v>1854</v>
      </c>
      <c r="N217" s="128"/>
      <c r="O217" s="130">
        <v>79</v>
      </c>
    </row>
    <row r="218" spans="1:15" ht="16.5" customHeight="1">
      <c r="A218" s="122">
        <v>103</v>
      </c>
      <c r="B218" s="124" t="s">
        <v>1594</v>
      </c>
      <c r="C218" s="125" t="s">
        <v>1855</v>
      </c>
      <c r="D218" s="126"/>
      <c r="E218" s="124">
        <v>127</v>
      </c>
      <c r="F218" s="124" t="s">
        <v>1558</v>
      </c>
      <c r="G218" s="125" t="s">
        <v>1856</v>
      </c>
      <c r="H218" s="126"/>
      <c r="I218" s="124">
        <v>151</v>
      </c>
      <c r="J218" s="124" t="s">
        <v>1625</v>
      </c>
      <c r="K218" s="125" t="s">
        <v>1857</v>
      </c>
      <c r="L218" s="121"/>
      <c r="M218" s="129" t="s">
        <v>1858</v>
      </c>
      <c r="N218" s="128"/>
      <c r="O218" s="130">
        <v>77</v>
      </c>
    </row>
    <row r="219" spans="1:15" ht="16.5" customHeight="1">
      <c r="A219" s="122">
        <v>104</v>
      </c>
      <c r="B219" s="124" t="s">
        <v>858</v>
      </c>
      <c r="C219" s="125" t="s">
        <v>1859</v>
      </c>
      <c r="D219" s="126"/>
      <c r="E219" s="124">
        <v>128</v>
      </c>
      <c r="F219" s="124" t="s">
        <v>23</v>
      </c>
      <c r="G219" s="125" t="s">
        <v>1860</v>
      </c>
      <c r="H219" s="126"/>
      <c r="I219" s="124">
        <v>152</v>
      </c>
      <c r="J219" s="124" t="s">
        <v>23</v>
      </c>
      <c r="K219" s="125" t="s">
        <v>1861</v>
      </c>
      <c r="L219" s="121"/>
      <c r="M219" s="129" t="s">
        <v>1862</v>
      </c>
      <c r="N219" s="128"/>
      <c r="O219" s="130">
        <v>69</v>
      </c>
    </row>
    <row r="220" spans="1:15" ht="16.5" customHeight="1">
      <c r="A220" s="122">
        <v>105</v>
      </c>
      <c r="B220" s="124" t="s">
        <v>1603</v>
      </c>
      <c r="C220" s="125" t="s">
        <v>1863</v>
      </c>
      <c r="D220" s="126"/>
      <c r="E220" s="124">
        <v>129</v>
      </c>
      <c r="F220" s="124" t="s">
        <v>1756</v>
      </c>
      <c r="G220" s="125" t="s">
        <v>1864</v>
      </c>
      <c r="H220" s="126"/>
      <c r="I220" s="124">
        <v>153</v>
      </c>
      <c r="J220" s="124" t="s">
        <v>1594</v>
      </c>
      <c r="K220" s="125" t="s">
        <v>1865</v>
      </c>
      <c r="L220" s="121"/>
      <c r="M220" s="129" t="s">
        <v>1866</v>
      </c>
      <c r="N220" s="128"/>
      <c r="O220" s="130">
        <v>68</v>
      </c>
    </row>
    <row r="221" spans="1:15" ht="16.5" customHeight="1">
      <c r="A221" s="122">
        <v>106</v>
      </c>
      <c r="B221" s="124" t="s">
        <v>1566</v>
      </c>
      <c r="C221" s="125" t="s">
        <v>1867</v>
      </c>
      <c r="D221" s="126"/>
      <c r="E221" s="124">
        <v>130</v>
      </c>
      <c r="F221" s="124" t="s">
        <v>1551</v>
      </c>
      <c r="G221" s="125" t="s">
        <v>1868</v>
      </c>
      <c r="H221" s="126"/>
      <c r="I221" s="124">
        <v>154</v>
      </c>
      <c r="J221" s="124" t="s">
        <v>1551</v>
      </c>
      <c r="K221" s="125" t="s">
        <v>1869</v>
      </c>
      <c r="L221" s="121"/>
      <c r="M221" s="129" t="s">
        <v>1870</v>
      </c>
      <c r="N221" s="128"/>
      <c r="O221" s="130">
        <v>67</v>
      </c>
    </row>
    <row r="222" spans="1:15" ht="16.5" customHeight="1">
      <c r="A222" s="122">
        <v>107</v>
      </c>
      <c r="B222" s="124" t="s">
        <v>1774</v>
      </c>
      <c r="C222" s="125" t="s">
        <v>1332</v>
      </c>
      <c r="D222" s="126"/>
      <c r="E222" s="124">
        <v>131</v>
      </c>
      <c r="F222" s="124" t="s">
        <v>1551</v>
      </c>
      <c r="G222" s="125" t="s">
        <v>1871</v>
      </c>
      <c r="H222" s="126"/>
      <c r="I222" s="124">
        <v>155</v>
      </c>
      <c r="J222" s="124" t="s">
        <v>1566</v>
      </c>
      <c r="K222" s="125" t="s">
        <v>1872</v>
      </c>
      <c r="L222" s="121"/>
      <c r="M222" s="129" t="s">
        <v>1873</v>
      </c>
      <c r="N222" s="128"/>
      <c r="O222" s="130">
        <v>67</v>
      </c>
    </row>
    <row r="223" spans="1:15" ht="16.5" customHeight="1">
      <c r="A223" s="122">
        <v>108</v>
      </c>
      <c r="B223" s="124" t="s">
        <v>1835</v>
      </c>
      <c r="C223" s="125" t="s">
        <v>1874</v>
      </c>
      <c r="D223" s="126"/>
      <c r="E223" s="124">
        <v>132</v>
      </c>
      <c r="F223" s="124" t="s">
        <v>1600</v>
      </c>
      <c r="G223" s="125" t="s">
        <v>1875</v>
      </c>
      <c r="H223" s="126"/>
      <c r="I223" s="124">
        <v>156</v>
      </c>
      <c r="J223" s="124" t="s">
        <v>1600</v>
      </c>
      <c r="K223" s="125" t="s">
        <v>1876</v>
      </c>
      <c r="L223" s="121"/>
      <c r="M223" s="129" t="s">
        <v>1877</v>
      </c>
      <c r="N223" s="128"/>
      <c r="O223" s="130">
        <v>66</v>
      </c>
    </row>
    <row r="224" spans="1:15" ht="16.5" customHeight="1">
      <c r="A224" s="122">
        <v>109</v>
      </c>
      <c r="B224" s="124" t="s">
        <v>1562</v>
      </c>
      <c r="C224" s="125" t="s">
        <v>1878</v>
      </c>
      <c r="D224" s="126"/>
      <c r="E224" s="124">
        <v>133</v>
      </c>
      <c r="F224" s="124" t="s">
        <v>1554</v>
      </c>
      <c r="G224" s="125" t="s">
        <v>1879</v>
      </c>
      <c r="H224" s="126"/>
      <c r="I224" s="124">
        <v>157</v>
      </c>
      <c r="J224" s="124" t="s">
        <v>1554</v>
      </c>
      <c r="K224" s="125" t="s">
        <v>1880</v>
      </c>
      <c r="L224" s="121"/>
      <c r="M224" s="129" t="s">
        <v>1881</v>
      </c>
      <c r="N224" s="128"/>
      <c r="O224" s="130">
        <v>66</v>
      </c>
    </row>
    <row r="225" spans="1:16" ht="16.5" customHeight="1">
      <c r="A225" s="122">
        <v>110</v>
      </c>
      <c r="B225" s="124" t="s">
        <v>1683</v>
      </c>
      <c r="C225" s="125" t="s">
        <v>1882</v>
      </c>
      <c r="D225" s="126"/>
      <c r="E225" s="124">
        <v>134</v>
      </c>
      <c r="F225" s="124" t="s">
        <v>1683</v>
      </c>
      <c r="G225" s="125" t="s">
        <v>1883</v>
      </c>
      <c r="H225" s="126"/>
      <c r="I225" s="124">
        <v>158</v>
      </c>
      <c r="J225" s="124" t="s">
        <v>1683</v>
      </c>
      <c r="K225" s="2" t="s">
        <v>1884</v>
      </c>
      <c r="L225" s="121"/>
      <c r="M225" s="129" t="s">
        <v>1885</v>
      </c>
      <c r="N225" s="128"/>
      <c r="O225" s="130">
        <v>63</v>
      </c>
    </row>
    <row r="226" spans="1:16" ht="16.5" customHeight="1">
      <c r="A226" s="122">
        <v>111</v>
      </c>
      <c r="B226" s="124" t="s">
        <v>1648</v>
      </c>
      <c r="C226" s="125" t="s">
        <v>1886</v>
      </c>
      <c r="D226" s="126"/>
      <c r="E226" s="124">
        <v>135</v>
      </c>
      <c r="F226" s="124" t="s">
        <v>858</v>
      </c>
      <c r="G226" s="125" t="s">
        <v>1887</v>
      </c>
      <c r="H226" s="126"/>
      <c r="I226" s="124">
        <v>159</v>
      </c>
      <c r="J226" s="124" t="s">
        <v>1797</v>
      </c>
      <c r="K226" s="125" t="s">
        <v>1888</v>
      </c>
      <c r="L226" s="121"/>
      <c r="M226" s="129" t="s">
        <v>1889</v>
      </c>
      <c r="N226" s="128"/>
      <c r="O226" s="130">
        <v>63</v>
      </c>
    </row>
    <row r="227" spans="1:16" ht="16.5" customHeight="1">
      <c r="A227" s="122">
        <v>112</v>
      </c>
      <c r="B227" s="124" t="s">
        <v>1609</v>
      </c>
      <c r="C227" s="125" t="s">
        <v>1890</v>
      </c>
      <c r="D227" s="126"/>
      <c r="E227" s="124">
        <v>136</v>
      </c>
      <c r="F227" s="124" t="s">
        <v>1609</v>
      </c>
      <c r="G227" s="125" t="s">
        <v>1891</v>
      </c>
      <c r="H227" s="126"/>
      <c r="I227" s="124">
        <v>160</v>
      </c>
      <c r="J227" s="124" t="s">
        <v>23</v>
      </c>
      <c r="K227" s="125" t="s">
        <v>1892</v>
      </c>
      <c r="L227" s="121"/>
      <c r="M227" s="129" t="s">
        <v>1893</v>
      </c>
      <c r="N227" s="128"/>
      <c r="O227" s="130">
        <v>61</v>
      </c>
    </row>
    <row r="228" spans="1:16" ht="16.5" customHeight="1">
      <c r="A228" s="122">
        <v>113</v>
      </c>
      <c r="B228" s="124" t="s">
        <v>1600</v>
      </c>
      <c r="C228" s="125" t="s">
        <v>1894</v>
      </c>
      <c r="D228" s="126"/>
      <c r="E228" s="124">
        <v>137</v>
      </c>
      <c r="F228" s="124" t="s">
        <v>1603</v>
      </c>
      <c r="G228" s="125" t="s">
        <v>1895</v>
      </c>
      <c r="H228" s="126"/>
      <c r="I228" s="124">
        <v>161</v>
      </c>
      <c r="J228" s="124" t="s">
        <v>1551</v>
      </c>
      <c r="K228" s="125" t="s">
        <v>1896</v>
      </c>
      <c r="L228" s="121"/>
      <c r="M228" s="129" t="s">
        <v>1897</v>
      </c>
      <c r="N228" s="128"/>
      <c r="O228" s="130">
        <v>57</v>
      </c>
    </row>
    <row r="229" spans="1:16" ht="16.5" customHeight="1">
      <c r="A229" s="122">
        <v>114</v>
      </c>
      <c r="B229" s="124" t="s">
        <v>1594</v>
      </c>
      <c r="C229" s="125" t="s">
        <v>1898</v>
      </c>
      <c r="D229" s="126"/>
      <c r="E229" s="124">
        <v>138</v>
      </c>
      <c r="F229" s="124" t="s">
        <v>1648</v>
      </c>
      <c r="G229" s="125" t="s">
        <v>1899</v>
      </c>
      <c r="H229" s="126"/>
      <c r="I229" s="124">
        <v>162</v>
      </c>
      <c r="J229" s="124" t="s">
        <v>1592</v>
      </c>
      <c r="K229" s="125" t="s">
        <v>1900</v>
      </c>
      <c r="L229" s="121"/>
      <c r="M229" s="129" t="s">
        <v>1901</v>
      </c>
      <c r="N229" s="128"/>
      <c r="O229" s="130">
        <v>56</v>
      </c>
    </row>
    <row r="230" spans="1:16" ht="16.5" customHeight="1">
      <c r="A230" s="122">
        <v>115</v>
      </c>
      <c r="B230" s="124" t="s">
        <v>1656</v>
      </c>
      <c r="C230" s="123" t="s">
        <v>1902</v>
      </c>
      <c r="D230" s="121"/>
      <c r="E230" s="122">
        <v>139</v>
      </c>
      <c r="F230" s="122" t="s">
        <v>1656</v>
      </c>
      <c r="G230" s="125" t="s">
        <v>1903</v>
      </c>
      <c r="H230" s="121"/>
      <c r="I230" s="122">
        <v>163</v>
      </c>
      <c r="J230" s="124" t="s">
        <v>1656</v>
      </c>
      <c r="K230" s="125" t="s">
        <v>1904</v>
      </c>
      <c r="L230" s="121"/>
      <c r="M230" s="129" t="s">
        <v>1905</v>
      </c>
      <c r="N230" s="128"/>
      <c r="O230" s="130">
        <v>54</v>
      </c>
    </row>
    <row r="231" spans="1:16" ht="16.5" customHeight="1">
      <c r="A231" s="122">
        <v>116</v>
      </c>
      <c r="B231" s="124" t="s">
        <v>1835</v>
      </c>
      <c r="C231" s="123" t="s">
        <v>1906</v>
      </c>
      <c r="D231" s="121"/>
      <c r="E231" s="122">
        <v>140</v>
      </c>
      <c r="F231" s="122" t="s">
        <v>1648</v>
      </c>
      <c r="G231" s="125" t="s">
        <v>1907</v>
      </c>
      <c r="H231" s="121"/>
      <c r="I231" s="122">
        <v>164</v>
      </c>
      <c r="J231" s="124" t="s">
        <v>1548</v>
      </c>
      <c r="K231" s="125" t="s">
        <v>1908</v>
      </c>
      <c r="L231" s="121"/>
      <c r="M231" s="129" t="s">
        <v>1909</v>
      </c>
      <c r="N231" s="128"/>
      <c r="O231" s="130">
        <v>51</v>
      </c>
    </row>
    <row r="232" spans="1:16" ht="16.5" customHeight="1">
      <c r="A232" s="122">
        <v>117</v>
      </c>
      <c r="B232" s="124" t="s">
        <v>1554</v>
      </c>
      <c r="C232" s="123" t="s">
        <v>1910</v>
      </c>
      <c r="D232" s="121"/>
      <c r="E232" s="122">
        <v>141</v>
      </c>
      <c r="F232" s="122" t="s">
        <v>1625</v>
      </c>
      <c r="G232" s="125" t="s">
        <v>1911</v>
      </c>
      <c r="H232" s="121"/>
      <c r="I232" s="122">
        <v>165</v>
      </c>
      <c r="J232" s="124" t="s">
        <v>1625</v>
      </c>
      <c r="K232" s="125" t="s">
        <v>1912</v>
      </c>
      <c r="L232" s="121"/>
      <c r="M232" s="129" t="s">
        <v>1913</v>
      </c>
      <c r="N232" s="128"/>
      <c r="O232" s="130">
        <v>51</v>
      </c>
    </row>
    <row r="233" spans="1:16" ht="16.5" customHeight="1">
      <c r="A233" s="122">
        <v>118</v>
      </c>
      <c r="B233" s="122" t="s">
        <v>69</v>
      </c>
      <c r="C233" s="123" t="s">
        <v>1914</v>
      </c>
      <c r="D233" s="121"/>
      <c r="E233" s="122">
        <v>142</v>
      </c>
      <c r="F233" s="122" t="s">
        <v>69</v>
      </c>
      <c r="G233" s="125" t="s">
        <v>1915</v>
      </c>
      <c r="H233" s="121"/>
      <c r="I233" s="122">
        <v>166</v>
      </c>
      <c r="J233" s="124" t="s">
        <v>69</v>
      </c>
      <c r="K233" s="125" t="s">
        <v>1916</v>
      </c>
      <c r="L233" s="121"/>
      <c r="M233" s="129" t="s">
        <v>1917</v>
      </c>
      <c r="N233" s="129"/>
      <c r="O233" s="130">
        <v>45</v>
      </c>
    </row>
    <row r="234" spans="1:16" ht="16.5" customHeight="1">
      <c r="A234" s="122">
        <v>119</v>
      </c>
      <c r="B234" s="122" t="s">
        <v>1554</v>
      </c>
      <c r="C234" s="123" t="s">
        <v>1918</v>
      </c>
      <c r="D234" s="121"/>
      <c r="E234" s="122">
        <v>143</v>
      </c>
      <c r="F234" s="122" t="s">
        <v>1919</v>
      </c>
      <c r="G234" s="125" t="s">
        <v>1920</v>
      </c>
      <c r="H234" s="121"/>
      <c r="I234" s="122">
        <v>167</v>
      </c>
      <c r="J234" s="124" t="s">
        <v>134</v>
      </c>
      <c r="K234" s="125" t="s">
        <v>1921</v>
      </c>
      <c r="L234" s="121"/>
      <c r="M234" s="129" t="s">
        <v>1922</v>
      </c>
      <c r="N234" s="128"/>
      <c r="O234" s="130">
        <v>42</v>
      </c>
    </row>
    <row r="235" spans="1:16" ht="16.5" customHeight="1">
      <c r="A235" s="122">
        <v>120</v>
      </c>
      <c r="B235" s="122" t="s">
        <v>1625</v>
      </c>
      <c r="C235" s="123" t="s">
        <v>1923</v>
      </c>
      <c r="D235" s="121"/>
      <c r="E235" s="122">
        <v>144</v>
      </c>
      <c r="F235" s="122" t="s">
        <v>1625</v>
      </c>
      <c r="G235" s="125" t="s">
        <v>1924</v>
      </c>
      <c r="H235" s="121"/>
      <c r="I235" s="122">
        <v>168</v>
      </c>
      <c r="J235" s="124" t="s">
        <v>1584</v>
      </c>
      <c r="K235" s="125" t="s">
        <v>1925</v>
      </c>
      <c r="L235" s="121"/>
      <c r="M235" s="129" t="s">
        <v>1926</v>
      </c>
      <c r="N235" s="128"/>
      <c r="O235" s="130">
        <v>39</v>
      </c>
    </row>
    <row r="236" spans="1:16" ht="16.5" customHeight="1">
      <c r="A236" s="122"/>
      <c r="B236" s="122"/>
      <c r="C236" s="123"/>
      <c r="D236" s="121"/>
      <c r="E236" s="122"/>
      <c r="F236" s="122"/>
      <c r="G236" s="125"/>
      <c r="H236" s="121"/>
      <c r="I236" s="122"/>
      <c r="J236" s="124"/>
      <c r="K236" s="125"/>
      <c r="L236" s="121"/>
      <c r="M236" s="131"/>
      <c r="N236" s="2"/>
      <c r="O236" s="3"/>
    </row>
    <row r="237" spans="1:16" ht="16.5" customHeight="1">
      <c r="A237" s="122"/>
      <c r="B237" s="122"/>
      <c r="C237" s="123"/>
      <c r="D237" s="121"/>
      <c r="E237" s="122"/>
      <c r="F237" s="122"/>
      <c r="G237" s="125"/>
      <c r="H237" s="121"/>
      <c r="I237" s="122"/>
      <c r="J237" s="124"/>
      <c r="K237" s="125"/>
      <c r="L237" s="121"/>
      <c r="M237" s="131"/>
      <c r="N237" s="2"/>
      <c r="O237" s="3"/>
    </row>
    <row r="238" spans="1:16" ht="16.5" customHeight="1">
      <c r="A238" s="122"/>
      <c r="B238" s="122"/>
      <c r="C238" s="123"/>
      <c r="D238" s="121"/>
      <c r="E238" s="122"/>
      <c r="F238" s="122"/>
      <c r="G238" s="125"/>
      <c r="H238" s="121"/>
      <c r="I238" s="122"/>
      <c r="J238" s="124"/>
      <c r="K238" s="125"/>
      <c r="L238" s="121"/>
      <c r="M238" s="131"/>
      <c r="N238" s="2"/>
      <c r="O238" s="3"/>
    </row>
    <row r="239" spans="1:16" ht="16.5" customHeight="1">
      <c r="A239" s="194"/>
      <c r="B239" s="140" t="s">
        <v>4994</v>
      </c>
      <c r="C239" s="194"/>
      <c r="D239" s="194"/>
      <c r="E239" s="194"/>
      <c r="F239" s="194"/>
      <c r="G239" s="194"/>
      <c r="H239" s="194"/>
      <c r="I239" s="194"/>
      <c r="J239" s="194"/>
      <c r="K239" s="194"/>
      <c r="L239" s="194"/>
      <c r="M239" s="194"/>
      <c r="N239" s="194"/>
      <c r="O239" s="194"/>
      <c r="P239" s="141"/>
    </row>
    <row r="240" spans="1:16" ht="16.5" customHeight="1"/>
    <row r="241" spans="1:15" ht="16.5" customHeight="1">
      <c r="A241" s="132"/>
      <c r="B241" s="133" t="s">
        <v>1539</v>
      </c>
      <c r="C241" s="132"/>
      <c r="E241" s="133"/>
      <c r="F241" s="133" t="s">
        <v>1541</v>
      </c>
      <c r="G241" s="133"/>
      <c r="I241" s="133"/>
      <c r="J241" s="133" t="s">
        <v>1542</v>
      </c>
      <c r="K241" s="133"/>
      <c r="M241" s="133"/>
      <c r="N241" s="133" t="s">
        <v>1543</v>
      </c>
    </row>
    <row r="242" spans="1:15" ht="16.5" customHeight="1">
      <c r="A242" s="167">
        <v>1</v>
      </c>
      <c r="B242" s="167" t="s">
        <v>1548</v>
      </c>
      <c r="C242" s="167" t="s">
        <v>1927</v>
      </c>
      <c r="E242" s="53">
        <f>+A265+1</f>
        <v>25</v>
      </c>
      <c r="F242" s="167" t="s">
        <v>1558</v>
      </c>
      <c r="G242" s="167" t="s">
        <v>1928</v>
      </c>
      <c r="I242" s="53">
        <f>+E265+1</f>
        <v>49</v>
      </c>
      <c r="J242" s="167" t="s">
        <v>1558</v>
      </c>
      <c r="K242" s="167" t="s">
        <v>1929</v>
      </c>
      <c r="M242" s="53">
        <f>+I265+1</f>
        <v>73</v>
      </c>
      <c r="N242" s="4" t="s">
        <v>1566</v>
      </c>
      <c r="O242" s="167" t="s">
        <v>1930</v>
      </c>
    </row>
    <row r="243" spans="1:15" ht="16.5" customHeight="1">
      <c r="A243" s="167">
        <v>2</v>
      </c>
      <c r="B243" s="167" t="s">
        <v>858</v>
      </c>
      <c r="C243" s="167" t="s">
        <v>1931</v>
      </c>
      <c r="E243" s="53">
        <f t="shared" ref="E243:E265" si="0">+E242+1</f>
        <v>26</v>
      </c>
      <c r="F243" s="167" t="s">
        <v>1558</v>
      </c>
      <c r="G243" s="167" t="s">
        <v>1932</v>
      </c>
      <c r="I243" s="53">
        <f t="shared" ref="I243:I265" si="1">+I242+1</f>
        <v>50</v>
      </c>
      <c r="J243" s="167" t="s">
        <v>858</v>
      </c>
      <c r="K243" s="167" t="s">
        <v>1933</v>
      </c>
      <c r="M243" s="53">
        <f t="shared" ref="M243:M265" si="2">+M242+1</f>
        <v>74</v>
      </c>
      <c r="N243" s="4" t="s">
        <v>858</v>
      </c>
      <c r="O243" s="167" t="s">
        <v>1934</v>
      </c>
    </row>
    <row r="244" spans="1:15" ht="16.5" customHeight="1">
      <c r="A244" s="167">
        <v>3</v>
      </c>
      <c r="B244" s="167" t="s">
        <v>1797</v>
      </c>
      <c r="C244" s="167" t="s">
        <v>1935</v>
      </c>
      <c r="E244" s="53">
        <f t="shared" si="0"/>
        <v>27</v>
      </c>
      <c r="F244" s="167" t="s">
        <v>1797</v>
      </c>
      <c r="G244" s="167" t="s">
        <v>1936</v>
      </c>
      <c r="I244" s="53">
        <f t="shared" si="1"/>
        <v>51</v>
      </c>
      <c r="J244" s="167" t="s">
        <v>69</v>
      </c>
      <c r="K244" s="167" t="s">
        <v>1937</v>
      </c>
      <c r="M244" s="53">
        <f t="shared" si="2"/>
        <v>75</v>
      </c>
      <c r="N244" s="4" t="s">
        <v>1797</v>
      </c>
      <c r="O244" s="167" t="s">
        <v>1938</v>
      </c>
    </row>
    <row r="245" spans="1:15" ht="16.5" customHeight="1">
      <c r="A245" s="167">
        <v>4</v>
      </c>
      <c r="B245" s="167" t="s">
        <v>1584</v>
      </c>
      <c r="C245" s="167" t="s">
        <v>628</v>
      </c>
      <c r="E245" s="53">
        <f t="shared" si="0"/>
        <v>28</v>
      </c>
      <c r="F245" s="167" t="s">
        <v>858</v>
      </c>
      <c r="G245" s="167" t="s">
        <v>1939</v>
      </c>
      <c r="I245" s="53">
        <f t="shared" si="1"/>
        <v>52</v>
      </c>
      <c r="J245" s="167" t="s">
        <v>1940</v>
      </c>
      <c r="K245" s="167" t="s">
        <v>1941</v>
      </c>
      <c r="M245" s="53">
        <f t="shared" si="2"/>
        <v>76</v>
      </c>
      <c r="N245" s="4" t="s">
        <v>1548</v>
      </c>
      <c r="O245" s="167" t="s">
        <v>875</v>
      </c>
    </row>
    <row r="246" spans="1:15" ht="16.5" customHeight="1">
      <c r="A246" s="167">
        <v>5</v>
      </c>
      <c r="B246" s="167" t="s">
        <v>1656</v>
      </c>
      <c r="C246" s="167" t="s">
        <v>1942</v>
      </c>
      <c r="E246" s="53">
        <f t="shared" si="0"/>
        <v>29</v>
      </c>
      <c r="F246" s="167" t="s">
        <v>1656</v>
      </c>
      <c r="G246" s="167" t="s">
        <v>1943</v>
      </c>
      <c r="I246" s="53">
        <f t="shared" si="1"/>
        <v>53</v>
      </c>
      <c r="J246" s="167" t="s">
        <v>1656</v>
      </c>
      <c r="K246" s="167" t="s">
        <v>1944</v>
      </c>
      <c r="M246" s="53">
        <f t="shared" si="2"/>
        <v>77</v>
      </c>
      <c r="N246" s="4" t="s">
        <v>1656</v>
      </c>
      <c r="O246" s="167" t="s">
        <v>1945</v>
      </c>
    </row>
    <row r="247" spans="1:15" ht="16.5" customHeight="1">
      <c r="A247" s="167">
        <v>6</v>
      </c>
      <c r="B247" s="167" t="s">
        <v>1609</v>
      </c>
      <c r="C247" s="167" t="s">
        <v>1946</v>
      </c>
      <c r="E247" s="53">
        <f t="shared" si="0"/>
        <v>30</v>
      </c>
      <c r="F247" s="167" t="s">
        <v>1609</v>
      </c>
      <c r="G247" s="167" t="s">
        <v>1947</v>
      </c>
      <c r="I247" s="53">
        <f t="shared" si="1"/>
        <v>54</v>
      </c>
      <c r="J247" s="167" t="s">
        <v>1609</v>
      </c>
      <c r="K247" s="167" t="s">
        <v>1948</v>
      </c>
      <c r="M247" s="53">
        <f t="shared" si="2"/>
        <v>78</v>
      </c>
      <c r="N247" s="4" t="s">
        <v>1609</v>
      </c>
      <c r="O247" s="167" t="s">
        <v>1949</v>
      </c>
    </row>
    <row r="248" spans="1:15" ht="16.5" customHeight="1">
      <c r="A248" s="167">
        <v>7</v>
      </c>
      <c r="B248" s="167" t="s">
        <v>1625</v>
      </c>
      <c r="C248" s="167" t="s">
        <v>1950</v>
      </c>
      <c r="E248" s="53">
        <f t="shared" si="0"/>
        <v>31</v>
      </c>
      <c r="F248" s="167" t="s">
        <v>1603</v>
      </c>
      <c r="G248" s="167" t="s">
        <v>739</v>
      </c>
      <c r="I248" s="53">
        <f t="shared" si="1"/>
        <v>55</v>
      </c>
      <c r="J248" s="167" t="s">
        <v>1951</v>
      </c>
      <c r="K248" s="167" t="s">
        <v>1952</v>
      </c>
      <c r="M248" s="53">
        <f t="shared" si="2"/>
        <v>79</v>
      </c>
      <c r="N248" s="4" t="s">
        <v>1625</v>
      </c>
      <c r="O248" s="167" t="s">
        <v>903</v>
      </c>
    </row>
    <row r="249" spans="1:15" ht="16.5" customHeight="1">
      <c r="A249" s="167">
        <v>8</v>
      </c>
      <c r="B249" s="167" t="s">
        <v>1551</v>
      </c>
      <c r="C249" s="167" t="s">
        <v>1953</v>
      </c>
      <c r="E249" s="53">
        <f t="shared" si="0"/>
        <v>32</v>
      </c>
      <c r="F249" s="167" t="s">
        <v>1551</v>
      </c>
      <c r="G249" s="167" t="s">
        <v>1954</v>
      </c>
      <c r="I249" s="53">
        <f t="shared" si="1"/>
        <v>56</v>
      </c>
      <c r="J249" s="167" t="s">
        <v>1551</v>
      </c>
      <c r="K249" s="167" t="s">
        <v>1955</v>
      </c>
      <c r="M249" s="53">
        <f t="shared" si="2"/>
        <v>80</v>
      </c>
      <c r="N249" s="4" t="s">
        <v>1551</v>
      </c>
      <c r="O249" s="167" t="s">
        <v>1956</v>
      </c>
    </row>
    <row r="250" spans="1:15" ht="16.5" customHeight="1">
      <c r="A250" s="167">
        <v>9</v>
      </c>
      <c r="B250" s="167" t="s">
        <v>1603</v>
      </c>
      <c r="C250" s="167" t="s">
        <v>1957</v>
      </c>
      <c r="E250" s="53">
        <f t="shared" si="0"/>
        <v>33</v>
      </c>
      <c r="F250" s="167" t="s">
        <v>1584</v>
      </c>
      <c r="G250" s="167" t="s">
        <v>1958</v>
      </c>
      <c r="I250" s="53">
        <f t="shared" si="1"/>
        <v>57</v>
      </c>
      <c r="J250" s="167" t="s">
        <v>1959</v>
      </c>
      <c r="K250" s="167" t="s">
        <v>676</v>
      </c>
      <c r="M250" s="53">
        <f t="shared" si="2"/>
        <v>81</v>
      </c>
      <c r="N250" s="4" t="s">
        <v>1584</v>
      </c>
      <c r="O250" s="167" t="s">
        <v>1960</v>
      </c>
    </row>
    <row r="251" spans="1:15" ht="16.5" customHeight="1">
      <c r="A251" s="167">
        <v>10</v>
      </c>
      <c r="B251" s="167" t="s">
        <v>1600</v>
      </c>
      <c r="C251" s="167" t="s">
        <v>1961</v>
      </c>
      <c r="E251" s="53">
        <f t="shared" si="0"/>
        <v>34</v>
      </c>
      <c r="F251" s="167" t="s">
        <v>1600</v>
      </c>
      <c r="G251" s="167" t="s">
        <v>1962</v>
      </c>
      <c r="I251" s="53">
        <f t="shared" si="1"/>
        <v>58</v>
      </c>
      <c r="J251" s="167" t="s">
        <v>1600</v>
      </c>
      <c r="K251" s="167" t="s">
        <v>1963</v>
      </c>
      <c r="M251" s="53">
        <f t="shared" si="2"/>
        <v>82</v>
      </c>
      <c r="N251" s="4" t="s">
        <v>1600</v>
      </c>
      <c r="O251" s="167" t="s">
        <v>1964</v>
      </c>
    </row>
    <row r="252" spans="1:15" ht="16.5" customHeight="1">
      <c r="A252" s="167">
        <v>11</v>
      </c>
      <c r="B252" s="167" t="s">
        <v>1650</v>
      </c>
      <c r="C252" s="167" t="s">
        <v>1965</v>
      </c>
      <c r="E252" s="53">
        <f t="shared" si="0"/>
        <v>35</v>
      </c>
      <c r="F252" s="167" t="s">
        <v>1625</v>
      </c>
      <c r="G252" s="167" t="s">
        <v>1966</v>
      </c>
      <c r="I252" s="53">
        <f t="shared" si="1"/>
        <v>59</v>
      </c>
      <c r="J252" s="167" t="s">
        <v>1967</v>
      </c>
      <c r="K252" s="167" t="s">
        <v>1692</v>
      </c>
      <c r="M252" s="53">
        <f t="shared" si="2"/>
        <v>83</v>
      </c>
      <c r="N252" s="4" t="s">
        <v>1650</v>
      </c>
      <c r="O252" s="167" t="s">
        <v>1968</v>
      </c>
    </row>
    <row r="253" spans="1:15" ht="16.5" customHeight="1">
      <c r="A253" s="167">
        <v>12</v>
      </c>
      <c r="B253" s="167" t="s">
        <v>1558</v>
      </c>
      <c r="C253" s="167" t="s">
        <v>1969</v>
      </c>
      <c r="E253" s="53">
        <f t="shared" si="0"/>
        <v>36</v>
      </c>
      <c r="F253" s="167" t="s">
        <v>1603</v>
      </c>
      <c r="G253" s="167" t="s">
        <v>1970</v>
      </c>
      <c r="I253" s="53">
        <f t="shared" si="1"/>
        <v>60</v>
      </c>
      <c r="J253" s="167" t="s">
        <v>38</v>
      </c>
      <c r="K253" s="167" t="s">
        <v>1971</v>
      </c>
      <c r="M253" s="53">
        <f t="shared" si="2"/>
        <v>84</v>
      </c>
      <c r="N253" s="4" t="s">
        <v>38</v>
      </c>
      <c r="O253" s="167" t="s">
        <v>1972</v>
      </c>
    </row>
    <row r="254" spans="1:15" ht="16.5" customHeight="1">
      <c r="A254" s="167">
        <v>13</v>
      </c>
      <c r="B254" s="167" t="s">
        <v>1973</v>
      </c>
      <c r="C254" s="167" t="s">
        <v>1974</v>
      </c>
      <c r="E254" s="53">
        <f t="shared" si="0"/>
        <v>37</v>
      </c>
      <c r="F254" s="167" t="s">
        <v>1973</v>
      </c>
      <c r="G254" s="167" t="s">
        <v>1975</v>
      </c>
      <c r="I254" s="53">
        <f t="shared" si="1"/>
        <v>61</v>
      </c>
      <c r="J254" s="167" t="s">
        <v>1973</v>
      </c>
      <c r="K254" s="167" t="s">
        <v>1976</v>
      </c>
      <c r="M254" s="53">
        <f t="shared" si="2"/>
        <v>85</v>
      </c>
      <c r="N254" s="4" t="s">
        <v>23</v>
      </c>
      <c r="O254" s="2" t="s">
        <v>1977</v>
      </c>
    </row>
    <row r="255" spans="1:15" ht="16.5" customHeight="1">
      <c r="A255" s="167">
        <v>14</v>
      </c>
      <c r="B255" s="167" t="s">
        <v>1603</v>
      </c>
      <c r="C255" s="167" t="s">
        <v>1978</v>
      </c>
      <c r="E255" s="53">
        <f t="shared" si="0"/>
        <v>38</v>
      </c>
      <c r="F255" s="167" t="s">
        <v>1951</v>
      </c>
      <c r="G255" s="167" t="s">
        <v>1979</v>
      </c>
      <c r="I255" s="53">
        <f t="shared" si="1"/>
        <v>62</v>
      </c>
      <c r="J255" s="167" t="s">
        <v>1625</v>
      </c>
      <c r="K255" s="167" t="s">
        <v>854</v>
      </c>
      <c r="M255" s="53">
        <f t="shared" si="2"/>
        <v>86</v>
      </c>
      <c r="N255" s="4" t="s">
        <v>1551</v>
      </c>
      <c r="O255" s="2" t="s">
        <v>661</v>
      </c>
    </row>
    <row r="256" spans="1:15" ht="16.5" customHeight="1">
      <c r="A256" s="167">
        <v>15</v>
      </c>
      <c r="B256" s="167" t="s">
        <v>1548</v>
      </c>
      <c r="C256" s="167" t="s">
        <v>1980</v>
      </c>
      <c r="E256" s="53">
        <f t="shared" si="0"/>
        <v>39</v>
      </c>
      <c r="F256" s="167" t="s">
        <v>1551</v>
      </c>
      <c r="G256" s="167" t="s">
        <v>1981</v>
      </c>
      <c r="I256" s="53">
        <f t="shared" si="1"/>
        <v>63</v>
      </c>
      <c r="J256" s="167" t="s">
        <v>1603</v>
      </c>
      <c r="K256" s="167" t="s">
        <v>829</v>
      </c>
      <c r="M256" s="53">
        <f t="shared" si="2"/>
        <v>87</v>
      </c>
      <c r="N256" s="4" t="s">
        <v>1603</v>
      </c>
      <c r="O256" s="2" t="s">
        <v>1982</v>
      </c>
    </row>
    <row r="257" spans="1:15" ht="16.5" customHeight="1">
      <c r="A257" s="167">
        <v>16</v>
      </c>
      <c r="B257" s="167" t="s">
        <v>1603</v>
      </c>
      <c r="C257" s="167" t="s">
        <v>1983</v>
      </c>
      <c r="E257" s="53">
        <f t="shared" si="0"/>
        <v>40</v>
      </c>
      <c r="F257" s="167" t="s">
        <v>1683</v>
      </c>
      <c r="G257" s="167" t="s">
        <v>1984</v>
      </c>
      <c r="I257" s="53">
        <f t="shared" si="1"/>
        <v>64</v>
      </c>
      <c r="J257" s="167" t="s">
        <v>1683</v>
      </c>
      <c r="K257" s="167" t="s">
        <v>1985</v>
      </c>
      <c r="M257" s="53">
        <f t="shared" si="2"/>
        <v>88</v>
      </c>
      <c r="N257" s="4" t="s">
        <v>1683</v>
      </c>
      <c r="O257" s="167" t="s">
        <v>1986</v>
      </c>
    </row>
    <row r="258" spans="1:15" ht="16.5" customHeight="1">
      <c r="A258" s="167">
        <v>17</v>
      </c>
      <c r="B258" s="167" t="s">
        <v>1566</v>
      </c>
      <c r="C258" s="167" t="s">
        <v>1987</v>
      </c>
      <c r="E258" s="53">
        <f t="shared" si="0"/>
        <v>41</v>
      </c>
      <c r="F258" s="167" t="s">
        <v>1566</v>
      </c>
      <c r="G258" s="167" t="s">
        <v>1988</v>
      </c>
      <c r="I258" s="53">
        <f t="shared" si="1"/>
        <v>65</v>
      </c>
      <c r="J258" s="167" t="s">
        <v>1566</v>
      </c>
      <c r="K258" s="167" t="s">
        <v>1989</v>
      </c>
      <c r="M258" s="53">
        <f t="shared" si="2"/>
        <v>89</v>
      </c>
      <c r="N258" s="4" t="s">
        <v>1566</v>
      </c>
      <c r="O258" s="167" t="s">
        <v>1990</v>
      </c>
    </row>
    <row r="259" spans="1:15" ht="16.5" customHeight="1">
      <c r="A259" s="167">
        <v>18</v>
      </c>
      <c r="B259" s="167" t="s">
        <v>1603</v>
      </c>
      <c r="C259" s="167" t="s">
        <v>840</v>
      </c>
      <c r="E259" s="53">
        <f t="shared" si="0"/>
        <v>42</v>
      </c>
      <c r="F259" s="167" t="s">
        <v>1625</v>
      </c>
      <c r="G259" s="167" t="s">
        <v>1991</v>
      </c>
      <c r="I259" s="53">
        <f t="shared" si="1"/>
        <v>66</v>
      </c>
      <c r="J259" s="167" t="s">
        <v>1562</v>
      </c>
      <c r="K259" s="167" t="s">
        <v>1992</v>
      </c>
      <c r="M259" s="53">
        <f t="shared" si="2"/>
        <v>90</v>
      </c>
      <c r="N259" s="4" t="s">
        <v>1967</v>
      </c>
      <c r="O259" s="167" t="s">
        <v>856</v>
      </c>
    </row>
    <row r="260" spans="1:15" ht="16.5" customHeight="1">
      <c r="A260" s="167">
        <v>19</v>
      </c>
      <c r="B260" s="167" t="s">
        <v>1562</v>
      </c>
      <c r="C260" s="167" t="s">
        <v>1993</v>
      </c>
      <c r="E260" s="53">
        <f t="shared" si="0"/>
        <v>43</v>
      </c>
      <c r="F260" s="167" t="s">
        <v>1562</v>
      </c>
      <c r="G260" s="167" t="s">
        <v>1994</v>
      </c>
      <c r="I260" s="53">
        <f t="shared" si="1"/>
        <v>67</v>
      </c>
      <c r="J260" s="167" t="s">
        <v>1562</v>
      </c>
      <c r="K260" s="167" t="s">
        <v>1995</v>
      </c>
      <c r="M260" s="53">
        <f t="shared" si="2"/>
        <v>91</v>
      </c>
      <c r="N260" s="4" t="s">
        <v>1562</v>
      </c>
      <c r="O260" s="167" t="s">
        <v>1996</v>
      </c>
    </row>
    <row r="261" spans="1:15" ht="16.5" customHeight="1">
      <c r="A261" s="167">
        <v>20</v>
      </c>
      <c r="B261" s="167" t="s">
        <v>134</v>
      </c>
      <c r="C261" s="167" t="s">
        <v>1997</v>
      </c>
      <c r="E261" s="53">
        <f t="shared" si="0"/>
        <v>44</v>
      </c>
      <c r="F261" s="167" t="s">
        <v>1998</v>
      </c>
      <c r="G261" s="167" t="s">
        <v>1999</v>
      </c>
      <c r="I261" s="53">
        <f t="shared" si="1"/>
        <v>68</v>
      </c>
      <c r="J261" s="167" t="s">
        <v>1998</v>
      </c>
      <c r="K261" s="167" t="s">
        <v>2000</v>
      </c>
      <c r="M261" s="53">
        <f t="shared" si="2"/>
        <v>92</v>
      </c>
      <c r="N261" s="4" t="s">
        <v>134</v>
      </c>
      <c r="O261" s="167" t="s">
        <v>2001</v>
      </c>
    </row>
    <row r="262" spans="1:15" ht="16.5" customHeight="1">
      <c r="A262" s="167">
        <v>21</v>
      </c>
      <c r="B262" s="167" t="s">
        <v>1603</v>
      </c>
      <c r="C262" s="167" t="s">
        <v>2002</v>
      </c>
      <c r="E262" s="53">
        <f t="shared" si="0"/>
        <v>45</v>
      </c>
      <c r="F262" s="167" t="s">
        <v>1603</v>
      </c>
      <c r="G262" s="167" t="s">
        <v>2003</v>
      </c>
      <c r="I262" s="53">
        <f t="shared" si="1"/>
        <v>69</v>
      </c>
      <c r="J262" s="167" t="s">
        <v>1835</v>
      </c>
      <c r="K262" s="167" t="s">
        <v>815</v>
      </c>
      <c r="M262" s="53">
        <f t="shared" si="2"/>
        <v>93</v>
      </c>
      <c r="N262" s="4" t="s">
        <v>1400</v>
      </c>
      <c r="O262" s="167" t="s">
        <v>2004</v>
      </c>
    </row>
    <row r="263" spans="1:15" ht="16.5" customHeight="1">
      <c r="A263" s="167">
        <v>22</v>
      </c>
      <c r="B263" s="167" t="s">
        <v>1592</v>
      </c>
      <c r="C263" s="167" t="s">
        <v>2005</v>
      </c>
      <c r="E263" s="53">
        <f t="shared" si="0"/>
        <v>46</v>
      </c>
      <c r="F263" s="167" t="s">
        <v>1592</v>
      </c>
      <c r="G263" s="167" t="s">
        <v>2006</v>
      </c>
      <c r="I263" s="53">
        <f t="shared" si="1"/>
        <v>70</v>
      </c>
      <c r="J263" s="167" t="s">
        <v>1592</v>
      </c>
      <c r="K263" s="167" t="s">
        <v>2007</v>
      </c>
      <c r="M263" s="53">
        <f t="shared" si="2"/>
        <v>94</v>
      </c>
      <c r="N263" s="4" t="s">
        <v>1592</v>
      </c>
      <c r="O263" s="167" t="s">
        <v>2008</v>
      </c>
    </row>
    <row r="264" spans="1:15" ht="16.5" customHeight="1">
      <c r="A264" s="167">
        <v>23</v>
      </c>
      <c r="B264" s="167" t="s">
        <v>1603</v>
      </c>
      <c r="C264" s="167" t="s">
        <v>2009</v>
      </c>
      <c r="E264" s="53">
        <f t="shared" si="0"/>
        <v>47</v>
      </c>
      <c r="F264" s="167" t="s">
        <v>1558</v>
      </c>
      <c r="G264" s="167" t="s">
        <v>2010</v>
      </c>
      <c r="I264" s="53">
        <f t="shared" si="1"/>
        <v>71</v>
      </c>
      <c r="J264" s="167" t="s">
        <v>1625</v>
      </c>
      <c r="K264" s="167" t="s">
        <v>2011</v>
      </c>
      <c r="M264" s="53">
        <f t="shared" si="2"/>
        <v>95</v>
      </c>
      <c r="N264" s="4" t="s">
        <v>1625</v>
      </c>
      <c r="O264" s="167" t="s">
        <v>1735</v>
      </c>
    </row>
    <row r="265" spans="1:15" ht="16.5" customHeight="1">
      <c r="A265" s="167">
        <v>24</v>
      </c>
      <c r="B265" s="167" t="s">
        <v>1603</v>
      </c>
      <c r="C265" s="167" t="s">
        <v>2012</v>
      </c>
      <c r="E265" s="53">
        <f t="shared" si="0"/>
        <v>48</v>
      </c>
      <c r="F265" s="167" t="s">
        <v>1584</v>
      </c>
      <c r="G265" s="167" t="s">
        <v>2013</v>
      </c>
      <c r="I265" s="53">
        <f t="shared" si="1"/>
        <v>72</v>
      </c>
      <c r="J265" s="167" t="s">
        <v>1625</v>
      </c>
      <c r="K265" s="167" t="s">
        <v>2014</v>
      </c>
      <c r="M265" s="53">
        <f t="shared" si="2"/>
        <v>96</v>
      </c>
      <c r="N265" s="4" t="s">
        <v>1625</v>
      </c>
      <c r="O265" s="167" t="s">
        <v>2015</v>
      </c>
    </row>
    <row r="266" spans="1:15" ht="16.5" customHeight="1"/>
    <row r="267" spans="1:15" ht="16.5" customHeight="1">
      <c r="A267" s="134"/>
      <c r="B267" s="134" t="s">
        <v>1544</v>
      </c>
      <c r="C267" s="134"/>
      <c r="E267" s="133"/>
      <c r="F267" s="133" t="s">
        <v>1545</v>
      </c>
      <c r="G267" s="133"/>
      <c r="I267" s="133"/>
      <c r="J267" s="133" t="s">
        <v>1546</v>
      </c>
      <c r="K267" s="133"/>
    </row>
    <row r="268" spans="1:15" ht="16.5" customHeight="1">
      <c r="A268" s="53">
        <v>97</v>
      </c>
      <c r="B268" s="2" t="s">
        <v>1594</v>
      </c>
      <c r="C268" s="167" t="s">
        <v>2016</v>
      </c>
      <c r="E268" s="53">
        <f>+A291+1</f>
        <v>121</v>
      </c>
      <c r="F268" s="167" t="s">
        <v>1564</v>
      </c>
      <c r="G268" s="167" t="s">
        <v>2017</v>
      </c>
      <c r="I268" s="53">
        <f>+E291+1</f>
        <v>145</v>
      </c>
      <c r="J268" s="167" t="s">
        <v>1592</v>
      </c>
      <c r="K268" s="167" t="s">
        <v>2018</v>
      </c>
    </row>
    <row r="269" spans="1:15" ht="16.5" customHeight="1">
      <c r="A269" s="53">
        <f t="shared" ref="A269:A291" si="3">+A268+1</f>
        <v>98</v>
      </c>
      <c r="B269" s="2" t="s">
        <v>858</v>
      </c>
      <c r="C269" s="167" t="s">
        <v>2019</v>
      </c>
      <c r="E269" s="53">
        <f t="shared" ref="E269:E291" si="4">+E268+1</f>
        <v>122</v>
      </c>
      <c r="F269" s="167" t="s">
        <v>858</v>
      </c>
      <c r="G269" s="167" t="s">
        <v>2020</v>
      </c>
      <c r="I269" s="53">
        <f t="shared" ref="I269:I291" si="5">+I268+1</f>
        <v>146</v>
      </c>
      <c r="J269" s="167" t="s">
        <v>858</v>
      </c>
      <c r="K269" s="167" t="s">
        <v>2021</v>
      </c>
    </row>
    <row r="270" spans="1:15" ht="16.5" customHeight="1">
      <c r="A270" s="53">
        <f t="shared" si="3"/>
        <v>99</v>
      </c>
      <c r="B270" s="2" t="s">
        <v>69</v>
      </c>
      <c r="C270" s="167" t="s">
        <v>2022</v>
      </c>
      <c r="E270" s="53">
        <f t="shared" si="4"/>
        <v>123</v>
      </c>
      <c r="F270" s="167" t="s">
        <v>69</v>
      </c>
      <c r="G270" s="167" t="s">
        <v>2023</v>
      </c>
      <c r="I270" s="53">
        <f t="shared" si="5"/>
        <v>147</v>
      </c>
      <c r="J270" s="167" t="s">
        <v>69</v>
      </c>
      <c r="K270" s="135" t="s">
        <v>2024</v>
      </c>
    </row>
    <row r="271" spans="1:15" ht="16.5" customHeight="1">
      <c r="A271" s="53">
        <f t="shared" si="3"/>
        <v>100</v>
      </c>
      <c r="B271" s="2" t="s">
        <v>1594</v>
      </c>
      <c r="C271" s="167" t="s">
        <v>2025</v>
      </c>
      <c r="E271" s="53">
        <f t="shared" si="4"/>
        <v>124</v>
      </c>
      <c r="F271" s="167" t="s">
        <v>38</v>
      </c>
      <c r="G271" s="167" t="s">
        <v>2026</v>
      </c>
      <c r="I271" s="53">
        <f t="shared" si="5"/>
        <v>148</v>
      </c>
      <c r="J271" s="167" t="s">
        <v>1683</v>
      </c>
      <c r="K271" s="167" t="s">
        <v>2027</v>
      </c>
    </row>
    <row r="272" spans="1:15" ht="16.5" customHeight="1">
      <c r="A272" s="53">
        <f t="shared" si="3"/>
        <v>101</v>
      </c>
      <c r="B272" s="167" t="s">
        <v>1656</v>
      </c>
      <c r="C272" s="167" t="s">
        <v>2028</v>
      </c>
      <c r="E272" s="53">
        <f t="shared" si="4"/>
        <v>125</v>
      </c>
      <c r="F272" s="167" t="s">
        <v>1656</v>
      </c>
      <c r="G272" s="167" t="s">
        <v>2029</v>
      </c>
      <c r="I272" s="53">
        <f t="shared" si="5"/>
        <v>149</v>
      </c>
      <c r="J272" s="167" t="s">
        <v>1656</v>
      </c>
      <c r="K272" s="167" t="s">
        <v>2030</v>
      </c>
    </row>
    <row r="273" spans="1:11" ht="16.5" customHeight="1">
      <c r="A273" s="53">
        <f t="shared" si="3"/>
        <v>102</v>
      </c>
      <c r="B273" s="167" t="s">
        <v>1609</v>
      </c>
      <c r="C273" s="167" t="s">
        <v>2031</v>
      </c>
      <c r="E273" s="53">
        <f t="shared" si="4"/>
        <v>126</v>
      </c>
      <c r="F273" s="167" t="s">
        <v>1609</v>
      </c>
      <c r="G273" s="167" t="s">
        <v>2032</v>
      </c>
      <c r="I273" s="53">
        <f t="shared" si="5"/>
        <v>150</v>
      </c>
      <c r="J273" s="167" t="s">
        <v>1609</v>
      </c>
      <c r="K273" s="113" t="s">
        <v>2033</v>
      </c>
    </row>
    <row r="274" spans="1:11" ht="16.5" customHeight="1">
      <c r="A274" s="53">
        <f t="shared" si="3"/>
        <v>103</v>
      </c>
      <c r="B274" s="167" t="s">
        <v>1603</v>
      </c>
      <c r="C274" s="167" t="s">
        <v>2034</v>
      </c>
      <c r="E274" s="53">
        <f t="shared" si="4"/>
        <v>127</v>
      </c>
      <c r="F274" s="167" t="s">
        <v>1951</v>
      </c>
      <c r="G274" s="167" t="s">
        <v>2035</v>
      </c>
      <c r="I274" s="53">
        <f t="shared" si="5"/>
        <v>151</v>
      </c>
      <c r="J274" s="167" t="s">
        <v>1592</v>
      </c>
      <c r="K274" s="167" t="s">
        <v>2036</v>
      </c>
    </row>
    <row r="275" spans="1:11" ht="16.5" customHeight="1">
      <c r="A275" s="53">
        <f t="shared" si="3"/>
        <v>104</v>
      </c>
      <c r="B275" s="167" t="s">
        <v>1551</v>
      </c>
      <c r="C275" s="167" t="s">
        <v>2037</v>
      </c>
      <c r="E275" s="53">
        <f t="shared" si="4"/>
        <v>128</v>
      </c>
      <c r="F275" s="167" t="s">
        <v>38</v>
      </c>
      <c r="G275" s="167" t="s">
        <v>2038</v>
      </c>
      <c r="I275" s="53">
        <f t="shared" si="5"/>
        <v>152</v>
      </c>
      <c r="J275" s="167" t="s">
        <v>1551</v>
      </c>
      <c r="K275" s="167" t="s">
        <v>2039</v>
      </c>
    </row>
    <row r="276" spans="1:11" ht="16.5" customHeight="1">
      <c r="A276" s="53">
        <f t="shared" si="3"/>
        <v>105</v>
      </c>
      <c r="B276" s="167" t="s">
        <v>1951</v>
      </c>
      <c r="C276" s="167" t="s">
        <v>2040</v>
      </c>
      <c r="E276" s="53">
        <f t="shared" si="4"/>
        <v>129</v>
      </c>
      <c r="F276" s="167" t="s">
        <v>1683</v>
      </c>
      <c r="G276" s="167" t="s">
        <v>2041</v>
      </c>
      <c r="I276" s="53">
        <f t="shared" si="5"/>
        <v>153</v>
      </c>
      <c r="J276" s="167" t="s">
        <v>1951</v>
      </c>
      <c r="K276" s="167" t="s">
        <v>2042</v>
      </c>
    </row>
    <row r="277" spans="1:11" ht="16.5" customHeight="1">
      <c r="A277" s="53">
        <f t="shared" si="3"/>
        <v>106</v>
      </c>
      <c r="B277" s="167" t="s">
        <v>1650</v>
      </c>
      <c r="C277" s="167" t="s">
        <v>859</v>
      </c>
      <c r="E277" s="53">
        <f t="shared" si="4"/>
        <v>130</v>
      </c>
      <c r="F277" s="167" t="s">
        <v>1600</v>
      </c>
      <c r="G277" s="167" t="s">
        <v>2043</v>
      </c>
      <c r="I277" s="53">
        <f t="shared" si="5"/>
        <v>154</v>
      </c>
      <c r="J277" s="167" t="s">
        <v>1600</v>
      </c>
      <c r="K277" s="167" t="s">
        <v>846</v>
      </c>
    </row>
    <row r="278" spans="1:11" ht="16.5" customHeight="1">
      <c r="A278" s="53">
        <f t="shared" si="3"/>
        <v>107</v>
      </c>
      <c r="B278" s="167" t="s">
        <v>858</v>
      </c>
      <c r="C278" s="167" t="s">
        <v>2044</v>
      </c>
      <c r="E278" s="53">
        <f t="shared" si="4"/>
        <v>131</v>
      </c>
      <c r="F278" s="167" t="s">
        <v>1600</v>
      </c>
      <c r="G278" s="167" t="s">
        <v>2045</v>
      </c>
      <c r="I278" s="53">
        <f t="shared" si="5"/>
        <v>155</v>
      </c>
      <c r="J278" s="167" t="s">
        <v>1625</v>
      </c>
      <c r="K278" s="167" t="s">
        <v>2046</v>
      </c>
    </row>
    <row r="279" spans="1:11" ht="16.5" customHeight="1">
      <c r="A279" s="53">
        <f t="shared" si="3"/>
        <v>108</v>
      </c>
      <c r="B279" s="167" t="s">
        <v>858</v>
      </c>
      <c r="C279" s="167" t="s">
        <v>2047</v>
      </c>
      <c r="E279" s="53">
        <f t="shared" si="4"/>
        <v>132</v>
      </c>
      <c r="F279" s="167" t="s">
        <v>1600</v>
      </c>
      <c r="G279" s="167" t="s">
        <v>2048</v>
      </c>
      <c r="I279" s="53">
        <f t="shared" si="5"/>
        <v>156</v>
      </c>
      <c r="J279" s="167" t="s">
        <v>1919</v>
      </c>
      <c r="K279" s="167" t="s">
        <v>2049</v>
      </c>
    </row>
    <row r="280" spans="1:11" ht="16.5" customHeight="1">
      <c r="A280" s="53">
        <f t="shared" si="3"/>
        <v>109</v>
      </c>
      <c r="B280" s="167" t="s">
        <v>23</v>
      </c>
      <c r="C280" s="167" t="s">
        <v>2050</v>
      </c>
      <c r="E280" s="53">
        <f t="shared" si="4"/>
        <v>133</v>
      </c>
      <c r="F280" s="167" t="s">
        <v>1973</v>
      </c>
      <c r="G280" s="167" t="s">
        <v>2051</v>
      </c>
      <c r="I280" s="53">
        <f t="shared" si="5"/>
        <v>157</v>
      </c>
      <c r="J280" s="167" t="s">
        <v>1973</v>
      </c>
      <c r="K280" s="167" t="s">
        <v>2052</v>
      </c>
    </row>
    <row r="281" spans="1:11" ht="16.5" customHeight="1">
      <c r="A281" s="53">
        <f t="shared" si="3"/>
        <v>110</v>
      </c>
      <c r="B281" s="167" t="s">
        <v>1564</v>
      </c>
      <c r="C281" s="167" t="s">
        <v>830</v>
      </c>
      <c r="E281" s="53">
        <f t="shared" si="4"/>
        <v>134</v>
      </c>
      <c r="F281" s="167" t="s">
        <v>1564</v>
      </c>
      <c r="G281" s="167" t="s">
        <v>2053</v>
      </c>
      <c r="I281" s="53">
        <f t="shared" si="5"/>
        <v>158</v>
      </c>
      <c r="J281" s="167" t="s">
        <v>1564</v>
      </c>
      <c r="K281" s="167" t="s">
        <v>2054</v>
      </c>
    </row>
    <row r="282" spans="1:11" ht="16.5" customHeight="1">
      <c r="A282" s="53">
        <f t="shared" si="3"/>
        <v>111</v>
      </c>
      <c r="B282" s="167" t="s">
        <v>1600</v>
      </c>
      <c r="C282" s="167" t="s">
        <v>2055</v>
      </c>
      <c r="E282" s="53">
        <f t="shared" si="4"/>
        <v>135</v>
      </c>
      <c r="F282" s="167" t="s">
        <v>1548</v>
      </c>
      <c r="G282" s="167" t="s">
        <v>2056</v>
      </c>
      <c r="I282" s="53">
        <f t="shared" si="5"/>
        <v>159</v>
      </c>
      <c r="J282" s="167" t="s">
        <v>1548</v>
      </c>
      <c r="K282" s="167" t="s">
        <v>2057</v>
      </c>
    </row>
    <row r="283" spans="1:11" ht="16.5" customHeight="1">
      <c r="A283" s="53">
        <f t="shared" si="3"/>
        <v>112</v>
      </c>
      <c r="B283" s="167" t="s">
        <v>1683</v>
      </c>
      <c r="C283" s="167" t="s">
        <v>2058</v>
      </c>
      <c r="E283" s="53">
        <f t="shared" si="4"/>
        <v>136</v>
      </c>
      <c r="F283" s="167" t="s">
        <v>1683</v>
      </c>
      <c r="G283" s="167" t="s">
        <v>2059</v>
      </c>
      <c r="I283" s="53">
        <f t="shared" si="5"/>
        <v>160</v>
      </c>
      <c r="J283" s="167" t="s">
        <v>1683</v>
      </c>
      <c r="K283" s="167" t="s">
        <v>2060</v>
      </c>
    </row>
    <row r="284" spans="1:11" ht="16.5" customHeight="1">
      <c r="A284" s="53">
        <f t="shared" si="3"/>
        <v>113</v>
      </c>
      <c r="B284" s="167" t="s">
        <v>1566</v>
      </c>
      <c r="C284" s="167" t="s">
        <v>2061</v>
      </c>
      <c r="E284" s="53">
        <f t="shared" si="4"/>
        <v>137</v>
      </c>
      <c r="F284" s="167" t="s">
        <v>1566</v>
      </c>
      <c r="G284" s="167" t="s">
        <v>2062</v>
      </c>
      <c r="I284" s="53">
        <f t="shared" si="5"/>
        <v>161</v>
      </c>
      <c r="J284" s="167" t="s">
        <v>1566</v>
      </c>
      <c r="K284" s="167" t="s">
        <v>2063</v>
      </c>
    </row>
    <row r="285" spans="1:11" ht="16.5" customHeight="1">
      <c r="A285" s="53">
        <f t="shared" si="3"/>
        <v>114</v>
      </c>
      <c r="B285" s="167" t="s">
        <v>1554</v>
      </c>
      <c r="C285" s="167" t="s">
        <v>865</v>
      </c>
      <c r="E285" s="53">
        <f t="shared" si="4"/>
        <v>138</v>
      </c>
      <c r="F285" s="167" t="s">
        <v>1548</v>
      </c>
      <c r="G285" s="167" t="s">
        <v>2064</v>
      </c>
      <c r="I285" s="53">
        <f t="shared" si="5"/>
        <v>162</v>
      </c>
      <c r="J285" s="167" t="s">
        <v>1951</v>
      </c>
      <c r="K285" s="167" t="s">
        <v>2065</v>
      </c>
    </row>
    <row r="286" spans="1:11" ht="16.5" customHeight="1">
      <c r="A286" s="53">
        <f t="shared" si="3"/>
        <v>115</v>
      </c>
      <c r="B286" s="167" t="s">
        <v>1973</v>
      </c>
      <c r="C286" s="167" t="s">
        <v>2066</v>
      </c>
      <c r="E286" s="53">
        <f t="shared" si="4"/>
        <v>139</v>
      </c>
      <c r="F286" s="167" t="s">
        <v>1562</v>
      </c>
      <c r="G286" s="167" t="s">
        <v>2067</v>
      </c>
      <c r="I286" s="53">
        <f t="shared" si="5"/>
        <v>163</v>
      </c>
      <c r="J286" s="167" t="s">
        <v>1919</v>
      </c>
      <c r="K286" s="167" t="s">
        <v>2068</v>
      </c>
    </row>
    <row r="287" spans="1:11" ht="16.5" customHeight="1">
      <c r="A287" s="53">
        <f t="shared" si="3"/>
        <v>116</v>
      </c>
      <c r="B287" s="167" t="s">
        <v>134</v>
      </c>
      <c r="C287" s="167" t="s">
        <v>1722</v>
      </c>
      <c r="E287" s="53">
        <f t="shared" si="4"/>
        <v>140</v>
      </c>
      <c r="F287" s="167" t="s">
        <v>134</v>
      </c>
      <c r="G287" s="167" t="s">
        <v>2069</v>
      </c>
      <c r="I287" s="53">
        <f t="shared" si="5"/>
        <v>164</v>
      </c>
      <c r="J287" s="167" t="s">
        <v>134</v>
      </c>
      <c r="K287" s="167" t="s">
        <v>2070</v>
      </c>
    </row>
    <row r="288" spans="1:11" ht="16.5" customHeight="1">
      <c r="A288" s="53">
        <f t="shared" si="3"/>
        <v>117</v>
      </c>
      <c r="B288" s="167" t="s">
        <v>1400</v>
      </c>
      <c r="C288" s="167" t="s">
        <v>2071</v>
      </c>
      <c r="E288" s="53">
        <f t="shared" si="4"/>
        <v>141</v>
      </c>
      <c r="F288" s="167" t="s">
        <v>1625</v>
      </c>
      <c r="G288" s="167" t="s">
        <v>2072</v>
      </c>
      <c r="I288" s="53">
        <f t="shared" si="5"/>
        <v>165</v>
      </c>
      <c r="J288" s="167" t="s">
        <v>2073</v>
      </c>
      <c r="K288" s="167" t="s">
        <v>2074</v>
      </c>
    </row>
    <row r="289" spans="1:16" ht="16.5" customHeight="1">
      <c r="A289" s="53">
        <f t="shared" si="3"/>
        <v>118</v>
      </c>
      <c r="B289" s="167" t="s">
        <v>1592</v>
      </c>
      <c r="C289" s="167" t="s">
        <v>2075</v>
      </c>
      <c r="E289" s="53">
        <f t="shared" si="4"/>
        <v>142</v>
      </c>
      <c r="F289" s="167" t="s">
        <v>1592</v>
      </c>
      <c r="G289" s="167" t="s">
        <v>2076</v>
      </c>
      <c r="I289" s="53">
        <f t="shared" si="5"/>
        <v>166</v>
      </c>
      <c r="J289" s="167" t="s">
        <v>1592</v>
      </c>
      <c r="K289" s="167" t="s">
        <v>2077</v>
      </c>
    </row>
    <row r="290" spans="1:16" ht="16.5" customHeight="1">
      <c r="A290" s="53">
        <f t="shared" si="3"/>
        <v>119</v>
      </c>
      <c r="B290" s="167" t="s">
        <v>1554</v>
      </c>
      <c r="C290" s="167" t="s">
        <v>2078</v>
      </c>
      <c r="E290" s="53">
        <f t="shared" si="4"/>
        <v>143</v>
      </c>
      <c r="F290" s="2" t="s">
        <v>1594</v>
      </c>
      <c r="G290" s="2" t="s">
        <v>2079</v>
      </c>
      <c r="H290" s="2"/>
      <c r="I290" s="136">
        <f t="shared" si="5"/>
        <v>167</v>
      </c>
      <c r="J290" s="2" t="s">
        <v>1594</v>
      </c>
      <c r="K290" s="167" t="s">
        <v>2080</v>
      </c>
    </row>
    <row r="291" spans="1:16" ht="16.5" customHeight="1">
      <c r="A291" s="53">
        <f t="shared" si="3"/>
        <v>120</v>
      </c>
      <c r="B291" s="167" t="s">
        <v>858</v>
      </c>
      <c r="C291" s="167" t="s">
        <v>2081</v>
      </c>
      <c r="E291" s="53">
        <f t="shared" si="4"/>
        <v>144</v>
      </c>
      <c r="F291" s="167" t="s">
        <v>1625</v>
      </c>
      <c r="G291" s="167" t="s">
        <v>2082</v>
      </c>
      <c r="I291" s="53">
        <f t="shared" si="5"/>
        <v>168</v>
      </c>
      <c r="J291" s="167" t="s">
        <v>1625</v>
      </c>
      <c r="K291" s="167" t="s">
        <v>2083</v>
      </c>
    </row>
    <row r="292" spans="1:16" ht="16.5" customHeight="1"/>
    <row r="293" spans="1:16" ht="16.5" customHeight="1"/>
    <row r="294" spans="1:16" ht="16.5" customHeight="1"/>
    <row r="295" spans="1:16" ht="16.5" customHeight="1">
      <c r="A295" s="194"/>
      <c r="B295" s="140" t="s">
        <v>4993</v>
      </c>
      <c r="C295" s="194"/>
      <c r="D295" s="194"/>
      <c r="E295" s="194"/>
      <c r="F295" s="194"/>
      <c r="G295" s="194"/>
      <c r="H295" s="194"/>
      <c r="I295" s="194"/>
      <c r="J295" s="194"/>
      <c r="K295" s="194"/>
      <c r="L295" s="194"/>
      <c r="M295" s="194"/>
      <c r="N295" s="194"/>
      <c r="O295" s="194"/>
      <c r="P295" s="194"/>
    </row>
    <row r="296" spans="1:16" ht="16.5" customHeight="1"/>
    <row r="297" spans="1:16" ht="16.5" customHeight="1">
      <c r="A297" s="701" t="s">
        <v>1729</v>
      </c>
      <c r="B297" s="701"/>
      <c r="C297" s="701"/>
      <c r="E297" s="701" t="s">
        <v>1730</v>
      </c>
      <c r="F297" s="701"/>
      <c r="G297" s="701"/>
      <c r="I297" s="701" t="s">
        <v>1731</v>
      </c>
      <c r="J297" s="701"/>
      <c r="K297" s="701"/>
      <c r="M297" s="701" t="s">
        <v>1732</v>
      </c>
      <c r="N297" s="701"/>
      <c r="O297" s="701"/>
    </row>
    <row r="298" spans="1:16" ht="16.5" customHeight="1">
      <c r="A298" s="53">
        <v>1</v>
      </c>
      <c r="B298" s="137" t="s">
        <v>1603</v>
      </c>
      <c r="C298" s="167" t="s">
        <v>2084</v>
      </c>
      <c r="E298" s="53">
        <f>+A321+1</f>
        <v>25</v>
      </c>
      <c r="F298" s="137" t="s">
        <v>1625</v>
      </c>
      <c r="G298" s="167" t="s">
        <v>2085</v>
      </c>
      <c r="I298" s="53">
        <f>+E321+1</f>
        <v>49</v>
      </c>
      <c r="J298" s="137" t="s">
        <v>858</v>
      </c>
      <c r="K298" s="167" t="s">
        <v>2086</v>
      </c>
      <c r="M298" s="53">
        <f>+I321+1</f>
        <v>73</v>
      </c>
      <c r="N298" s="137" t="s">
        <v>858</v>
      </c>
      <c r="O298" s="167" t="s">
        <v>2087</v>
      </c>
    </row>
    <row r="299" spans="1:16" ht="16.5" customHeight="1">
      <c r="A299" s="53">
        <f t="shared" ref="A299:A321" si="6">+A298+1</f>
        <v>2</v>
      </c>
      <c r="B299" s="137" t="s">
        <v>1592</v>
      </c>
      <c r="C299" s="167" t="s">
        <v>2088</v>
      </c>
      <c r="E299" s="53">
        <f t="shared" ref="E299:E321" si="7">+E298+1</f>
        <v>26</v>
      </c>
      <c r="F299" s="137" t="s">
        <v>1592</v>
      </c>
      <c r="G299" s="167" t="s">
        <v>1635</v>
      </c>
      <c r="I299" s="53">
        <f t="shared" ref="I299:I321" si="8">+I298+1</f>
        <v>50</v>
      </c>
      <c r="J299" s="137" t="s">
        <v>1656</v>
      </c>
      <c r="K299" s="167" t="s">
        <v>2089</v>
      </c>
      <c r="M299" s="53">
        <f t="shared" ref="M299:M321" si="9">+M298+1</f>
        <v>74</v>
      </c>
      <c r="N299" s="137" t="s">
        <v>1592</v>
      </c>
      <c r="O299" s="167" t="s">
        <v>2090</v>
      </c>
    </row>
    <row r="300" spans="1:16" ht="16.5" customHeight="1">
      <c r="A300" s="53">
        <f t="shared" si="6"/>
        <v>3</v>
      </c>
      <c r="B300" s="137" t="s">
        <v>1584</v>
      </c>
      <c r="C300" s="167" t="s">
        <v>2091</v>
      </c>
      <c r="E300" s="53">
        <f t="shared" si="7"/>
        <v>27</v>
      </c>
      <c r="F300" s="137" t="s">
        <v>1756</v>
      </c>
      <c r="G300" s="167" t="s">
        <v>2092</v>
      </c>
      <c r="I300" s="53">
        <f t="shared" si="8"/>
        <v>51</v>
      </c>
      <c r="J300" s="137" t="s">
        <v>1554</v>
      </c>
      <c r="K300" s="167" t="s">
        <v>2093</v>
      </c>
      <c r="M300" s="53">
        <f t="shared" si="9"/>
        <v>75</v>
      </c>
      <c r="N300" s="137" t="s">
        <v>858</v>
      </c>
      <c r="O300" s="167" t="s">
        <v>2094</v>
      </c>
    </row>
    <row r="301" spans="1:16" ht="16.5" customHeight="1">
      <c r="A301" s="53">
        <f t="shared" si="6"/>
        <v>4</v>
      </c>
      <c r="B301" s="137" t="s">
        <v>858</v>
      </c>
      <c r="C301" s="167" t="s">
        <v>2095</v>
      </c>
      <c r="E301" s="53">
        <f t="shared" si="7"/>
        <v>28</v>
      </c>
      <c r="F301" s="137" t="s">
        <v>1951</v>
      </c>
      <c r="G301" s="167" t="s">
        <v>2096</v>
      </c>
      <c r="I301" s="53">
        <f t="shared" si="8"/>
        <v>52</v>
      </c>
      <c r="J301" s="137" t="s">
        <v>38</v>
      </c>
      <c r="K301" s="167" t="s">
        <v>2097</v>
      </c>
      <c r="M301" s="53">
        <f t="shared" si="9"/>
        <v>76</v>
      </c>
      <c r="N301" s="137" t="s">
        <v>1584</v>
      </c>
      <c r="O301" s="167" t="s">
        <v>2098</v>
      </c>
    </row>
    <row r="302" spans="1:16" ht="16.5" customHeight="1">
      <c r="A302" s="53">
        <f t="shared" si="6"/>
        <v>5</v>
      </c>
      <c r="B302" s="137" t="s">
        <v>1584</v>
      </c>
      <c r="C302" s="167" t="s">
        <v>2099</v>
      </c>
      <c r="E302" s="53">
        <f t="shared" si="7"/>
        <v>29</v>
      </c>
      <c r="F302" s="137" t="s">
        <v>1551</v>
      </c>
      <c r="G302" s="167" t="s">
        <v>870</v>
      </c>
      <c r="I302" s="53">
        <f t="shared" si="8"/>
        <v>53</v>
      </c>
      <c r="J302" s="137" t="s">
        <v>1625</v>
      </c>
      <c r="K302" s="167" t="s">
        <v>1018</v>
      </c>
      <c r="M302" s="53">
        <f t="shared" si="9"/>
        <v>77</v>
      </c>
      <c r="N302" s="137" t="s">
        <v>1558</v>
      </c>
      <c r="O302" s="53" t="s">
        <v>2100</v>
      </c>
    </row>
    <row r="303" spans="1:16" ht="16.5" customHeight="1">
      <c r="A303" s="53">
        <f t="shared" si="6"/>
        <v>6</v>
      </c>
      <c r="B303" s="137" t="s">
        <v>1558</v>
      </c>
      <c r="C303" s="167" t="s">
        <v>2101</v>
      </c>
      <c r="E303" s="53">
        <f t="shared" si="7"/>
        <v>30</v>
      </c>
      <c r="F303" s="137" t="s">
        <v>1951</v>
      </c>
      <c r="G303" s="167" t="s">
        <v>2102</v>
      </c>
      <c r="I303" s="53">
        <f t="shared" si="8"/>
        <v>54</v>
      </c>
      <c r="J303" s="137" t="s">
        <v>1562</v>
      </c>
      <c r="K303" s="167" t="s">
        <v>777</v>
      </c>
      <c r="M303" s="53">
        <f t="shared" si="9"/>
        <v>78</v>
      </c>
      <c r="N303" s="137" t="s">
        <v>1951</v>
      </c>
      <c r="O303" s="167" t="s">
        <v>2103</v>
      </c>
    </row>
    <row r="304" spans="1:16" ht="16.5" customHeight="1">
      <c r="A304" s="53">
        <f t="shared" si="6"/>
        <v>7</v>
      </c>
      <c r="B304" s="137" t="s">
        <v>1603</v>
      </c>
      <c r="C304" s="53" t="s">
        <v>560</v>
      </c>
      <c r="E304" s="53">
        <f t="shared" si="7"/>
        <v>31</v>
      </c>
      <c r="F304" s="137" t="s">
        <v>1650</v>
      </c>
      <c r="G304" s="167" t="s">
        <v>1015</v>
      </c>
      <c r="I304" s="53">
        <f t="shared" si="8"/>
        <v>55</v>
      </c>
      <c r="J304" s="137" t="s">
        <v>1551</v>
      </c>
      <c r="K304" s="167" t="s">
        <v>2104</v>
      </c>
      <c r="M304" s="53">
        <f t="shared" si="9"/>
        <v>79</v>
      </c>
      <c r="N304" s="137" t="s">
        <v>1551</v>
      </c>
      <c r="O304" s="167" t="s">
        <v>2105</v>
      </c>
    </row>
    <row r="305" spans="1:15" ht="16.5" customHeight="1">
      <c r="A305" s="53">
        <f t="shared" si="6"/>
        <v>8</v>
      </c>
      <c r="B305" s="137" t="s">
        <v>1551</v>
      </c>
      <c r="C305" s="167" t="s">
        <v>2106</v>
      </c>
      <c r="E305" s="53">
        <f t="shared" si="7"/>
        <v>32</v>
      </c>
      <c r="F305" s="137" t="s">
        <v>1600</v>
      </c>
      <c r="G305" s="167" t="s">
        <v>2107</v>
      </c>
      <c r="I305" s="53">
        <f t="shared" si="8"/>
        <v>56</v>
      </c>
      <c r="J305" s="137" t="s">
        <v>1600</v>
      </c>
      <c r="K305" s="167" t="s">
        <v>2108</v>
      </c>
      <c r="M305" s="53">
        <f t="shared" si="9"/>
        <v>80</v>
      </c>
      <c r="N305" s="137" t="s">
        <v>1600</v>
      </c>
      <c r="O305" s="167" t="s">
        <v>2109</v>
      </c>
    </row>
    <row r="306" spans="1:15" ht="16.5" customHeight="1">
      <c r="A306" s="53">
        <f t="shared" si="6"/>
        <v>9</v>
      </c>
      <c r="B306" s="137" t="s">
        <v>1564</v>
      </c>
      <c r="C306" s="167" t="s">
        <v>2110</v>
      </c>
      <c r="E306" s="53">
        <f t="shared" si="7"/>
        <v>33</v>
      </c>
      <c r="F306" s="137" t="s">
        <v>1564</v>
      </c>
      <c r="G306" s="167" t="s">
        <v>2111</v>
      </c>
      <c r="I306" s="53">
        <f t="shared" si="8"/>
        <v>57</v>
      </c>
      <c r="J306" s="137" t="s">
        <v>1564</v>
      </c>
      <c r="K306" s="167" t="s">
        <v>2112</v>
      </c>
      <c r="M306" s="53">
        <f t="shared" si="9"/>
        <v>81</v>
      </c>
      <c r="N306" s="137" t="s">
        <v>1564</v>
      </c>
      <c r="O306" s="167" t="s">
        <v>2113</v>
      </c>
    </row>
    <row r="307" spans="1:15" ht="16.5" customHeight="1">
      <c r="A307" s="53">
        <f t="shared" si="6"/>
        <v>10</v>
      </c>
      <c r="B307" s="137" t="s">
        <v>1584</v>
      </c>
      <c r="C307" s="167" t="s">
        <v>996</v>
      </c>
      <c r="E307" s="53">
        <f t="shared" si="7"/>
        <v>34</v>
      </c>
      <c r="F307" s="137" t="s">
        <v>1558</v>
      </c>
      <c r="G307" s="167" t="s">
        <v>2114</v>
      </c>
      <c r="I307" s="53">
        <f t="shared" si="8"/>
        <v>58</v>
      </c>
      <c r="J307" s="137" t="s">
        <v>1558</v>
      </c>
      <c r="K307" s="53" t="s">
        <v>2115</v>
      </c>
      <c r="M307" s="53">
        <f t="shared" si="9"/>
        <v>82</v>
      </c>
      <c r="N307" s="137" t="s">
        <v>1558</v>
      </c>
      <c r="O307" s="167" t="s">
        <v>2116</v>
      </c>
    </row>
    <row r="308" spans="1:15" ht="16.5" customHeight="1">
      <c r="A308" s="53">
        <f t="shared" si="6"/>
        <v>11</v>
      </c>
      <c r="B308" s="137" t="s">
        <v>1650</v>
      </c>
      <c r="C308" s="167" t="s">
        <v>2117</v>
      </c>
      <c r="E308" s="53">
        <f t="shared" si="7"/>
        <v>35</v>
      </c>
      <c r="F308" s="137" t="s">
        <v>1650</v>
      </c>
      <c r="G308" s="167" t="s">
        <v>2118</v>
      </c>
      <c r="I308" s="53">
        <f t="shared" si="8"/>
        <v>59</v>
      </c>
      <c r="J308" s="137" t="s">
        <v>1756</v>
      </c>
      <c r="K308" s="167" t="s">
        <v>2119</v>
      </c>
      <c r="M308" s="53">
        <f t="shared" si="9"/>
        <v>83</v>
      </c>
      <c r="N308" s="137" t="s">
        <v>1650</v>
      </c>
      <c r="O308" s="167" t="s">
        <v>916</v>
      </c>
    </row>
    <row r="309" spans="1:15" ht="16.5" customHeight="1">
      <c r="A309" s="53">
        <f t="shared" si="6"/>
        <v>12</v>
      </c>
      <c r="B309" s="137" t="s">
        <v>1774</v>
      </c>
      <c r="C309" s="167" t="s">
        <v>2120</v>
      </c>
      <c r="E309" s="53">
        <f t="shared" si="7"/>
        <v>36</v>
      </c>
      <c r="F309" s="137" t="s">
        <v>1756</v>
      </c>
      <c r="G309" s="167" t="s">
        <v>2121</v>
      </c>
      <c r="I309" s="53">
        <f t="shared" si="8"/>
        <v>60</v>
      </c>
      <c r="J309" s="137" t="s">
        <v>1756</v>
      </c>
      <c r="K309" s="167" t="s">
        <v>1343</v>
      </c>
      <c r="M309" s="53">
        <f t="shared" si="9"/>
        <v>84</v>
      </c>
      <c r="N309" s="137" t="s">
        <v>1756</v>
      </c>
      <c r="O309" s="167" t="s">
        <v>2122</v>
      </c>
    </row>
    <row r="310" spans="1:15" ht="16.5" customHeight="1">
      <c r="A310" s="53">
        <f t="shared" si="6"/>
        <v>13</v>
      </c>
      <c r="B310" s="137" t="s">
        <v>1656</v>
      </c>
      <c r="C310" s="167" t="s">
        <v>2123</v>
      </c>
      <c r="E310" s="53">
        <f t="shared" si="7"/>
        <v>37</v>
      </c>
      <c r="F310" s="137" t="s">
        <v>1656</v>
      </c>
      <c r="G310" s="53" t="s">
        <v>2124</v>
      </c>
      <c r="I310" s="53">
        <f t="shared" si="8"/>
        <v>61</v>
      </c>
      <c r="J310" s="137" t="s">
        <v>1656</v>
      </c>
      <c r="K310" s="167" t="s">
        <v>2125</v>
      </c>
      <c r="M310" s="53">
        <f t="shared" si="9"/>
        <v>85</v>
      </c>
      <c r="N310" s="137" t="s">
        <v>1656</v>
      </c>
      <c r="O310" s="167" t="s">
        <v>2126</v>
      </c>
    </row>
    <row r="311" spans="1:15" ht="16.5" customHeight="1">
      <c r="A311" s="53">
        <f t="shared" si="6"/>
        <v>14</v>
      </c>
      <c r="B311" s="137" t="s">
        <v>1683</v>
      </c>
      <c r="C311" s="167" t="s">
        <v>2127</v>
      </c>
      <c r="E311" s="53">
        <f t="shared" si="7"/>
        <v>38</v>
      </c>
      <c r="F311" s="137" t="s">
        <v>1683</v>
      </c>
      <c r="G311" s="53" t="s">
        <v>2128</v>
      </c>
      <c r="I311" s="53">
        <f t="shared" si="8"/>
        <v>62</v>
      </c>
      <c r="J311" s="137" t="s">
        <v>1683</v>
      </c>
      <c r="K311" s="167" t="s">
        <v>2129</v>
      </c>
      <c r="M311" s="53">
        <f t="shared" si="9"/>
        <v>86</v>
      </c>
      <c r="N311" s="137" t="s">
        <v>1683</v>
      </c>
      <c r="O311" s="167" t="s">
        <v>2130</v>
      </c>
    </row>
    <row r="312" spans="1:15" ht="16.5" customHeight="1">
      <c r="A312" s="53">
        <f t="shared" si="6"/>
        <v>15</v>
      </c>
      <c r="B312" s="137" t="s">
        <v>858</v>
      </c>
      <c r="C312" s="167" t="s">
        <v>999</v>
      </c>
      <c r="E312" s="53">
        <f t="shared" si="7"/>
        <v>39</v>
      </c>
      <c r="F312" s="137" t="s">
        <v>1650</v>
      </c>
      <c r="G312" s="167" t="s">
        <v>2131</v>
      </c>
      <c r="I312" s="53">
        <f t="shared" si="8"/>
        <v>63</v>
      </c>
      <c r="J312" s="137" t="s">
        <v>23</v>
      </c>
      <c r="K312" s="167" t="s">
        <v>2132</v>
      </c>
      <c r="M312" s="53">
        <f t="shared" si="9"/>
        <v>87</v>
      </c>
      <c r="N312" s="137" t="s">
        <v>858</v>
      </c>
      <c r="O312" s="167" t="s">
        <v>2133</v>
      </c>
    </row>
    <row r="313" spans="1:15" ht="16.5" customHeight="1">
      <c r="A313" s="53">
        <f t="shared" si="6"/>
        <v>16</v>
      </c>
      <c r="B313" s="137" t="s">
        <v>1625</v>
      </c>
      <c r="C313" s="167" t="s">
        <v>1066</v>
      </c>
      <c r="E313" s="53">
        <f t="shared" si="7"/>
        <v>40</v>
      </c>
      <c r="F313" s="137" t="s">
        <v>1551</v>
      </c>
      <c r="G313" s="167" t="s">
        <v>2134</v>
      </c>
      <c r="I313" s="53">
        <f t="shared" si="8"/>
        <v>64</v>
      </c>
      <c r="J313" s="137" t="s">
        <v>1967</v>
      </c>
      <c r="K313" s="167" t="s">
        <v>2135</v>
      </c>
      <c r="M313" s="53">
        <f t="shared" si="9"/>
        <v>88</v>
      </c>
      <c r="N313" s="137" t="s">
        <v>69</v>
      </c>
      <c r="O313" s="167" t="s">
        <v>2136</v>
      </c>
    </row>
    <row r="314" spans="1:15" ht="16.5" customHeight="1">
      <c r="A314" s="53">
        <f t="shared" si="6"/>
        <v>17</v>
      </c>
      <c r="B314" s="137" t="s">
        <v>1774</v>
      </c>
      <c r="C314" s="167" t="s">
        <v>2137</v>
      </c>
      <c r="E314" s="53">
        <f t="shared" si="7"/>
        <v>41</v>
      </c>
      <c r="F314" s="137" t="s">
        <v>1400</v>
      </c>
      <c r="G314" s="167" t="s">
        <v>3823</v>
      </c>
      <c r="I314" s="53">
        <f t="shared" si="8"/>
        <v>65</v>
      </c>
      <c r="J314" s="137" t="s">
        <v>1400</v>
      </c>
      <c r="K314" s="167" t="s">
        <v>2139</v>
      </c>
      <c r="M314" s="53">
        <f t="shared" si="9"/>
        <v>89</v>
      </c>
      <c r="N314" s="137" t="s">
        <v>1603</v>
      </c>
      <c r="O314" s="167" t="s">
        <v>1016</v>
      </c>
    </row>
    <row r="315" spans="1:15" ht="16.5" customHeight="1">
      <c r="A315" s="53">
        <f t="shared" si="6"/>
        <v>18</v>
      </c>
      <c r="B315" s="137" t="s">
        <v>1400</v>
      </c>
      <c r="C315" s="167" t="s">
        <v>2140</v>
      </c>
      <c r="E315" s="53">
        <f t="shared" si="7"/>
        <v>42</v>
      </c>
      <c r="F315" s="137" t="s">
        <v>1562</v>
      </c>
      <c r="G315" s="167" t="s">
        <v>933</v>
      </c>
      <c r="I315" s="53">
        <f t="shared" si="8"/>
        <v>66</v>
      </c>
      <c r="J315" s="137" t="s">
        <v>1562</v>
      </c>
      <c r="K315" s="167" t="s">
        <v>877</v>
      </c>
      <c r="M315" s="53">
        <f t="shared" si="9"/>
        <v>90</v>
      </c>
      <c r="N315" s="137" t="s">
        <v>1562</v>
      </c>
      <c r="O315" s="53" t="s">
        <v>2141</v>
      </c>
    </row>
    <row r="316" spans="1:15" ht="16.5" customHeight="1">
      <c r="A316" s="53">
        <f t="shared" si="6"/>
        <v>19</v>
      </c>
      <c r="B316" s="137" t="s">
        <v>23</v>
      </c>
      <c r="C316" s="53" t="s">
        <v>2142</v>
      </c>
      <c r="E316" s="53">
        <f t="shared" si="7"/>
        <v>43</v>
      </c>
      <c r="F316" s="137" t="s">
        <v>858</v>
      </c>
      <c r="G316" s="167" t="s">
        <v>2143</v>
      </c>
      <c r="I316" s="53">
        <f t="shared" si="8"/>
        <v>67</v>
      </c>
      <c r="J316" s="137" t="s">
        <v>23</v>
      </c>
      <c r="K316" s="167" t="s">
        <v>2144</v>
      </c>
      <c r="M316" s="53">
        <f t="shared" si="9"/>
        <v>91</v>
      </c>
      <c r="N316" s="137" t="s">
        <v>23</v>
      </c>
      <c r="O316" s="167" t="s">
        <v>2145</v>
      </c>
    </row>
    <row r="317" spans="1:15" ht="16.5" customHeight="1">
      <c r="A317" s="53">
        <f t="shared" si="6"/>
        <v>20</v>
      </c>
      <c r="B317" s="137" t="s">
        <v>1609</v>
      </c>
      <c r="C317" s="167" t="s">
        <v>2146</v>
      </c>
      <c r="E317" s="53">
        <f t="shared" si="7"/>
        <v>44</v>
      </c>
      <c r="F317" s="137" t="s">
        <v>1609</v>
      </c>
      <c r="G317" s="167" t="s">
        <v>2147</v>
      </c>
      <c r="I317" s="53">
        <f t="shared" si="8"/>
        <v>68</v>
      </c>
      <c r="J317" s="137" t="s">
        <v>1551</v>
      </c>
      <c r="K317" s="53" t="s">
        <v>770</v>
      </c>
      <c r="M317" s="53">
        <f t="shared" si="9"/>
        <v>92</v>
      </c>
      <c r="N317" s="137" t="s">
        <v>1609</v>
      </c>
      <c r="O317" s="167" t="s">
        <v>2148</v>
      </c>
    </row>
    <row r="318" spans="1:15" ht="16.5" customHeight="1">
      <c r="A318" s="53">
        <f t="shared" si="6"/>
        <v>21</v>
      </c>
      <c r="B318" s="137" t="s">
        <v>1558</v>
      </c>
      <c r="C318" s="167" t="s">
        <v>2149</v>
      </c>
      <c r="E318" s="53">
        <f t="shared" si="7"/>
        <v>45</v>
      </c>
      <c r="F318" s="137" t="s">
        <v>1584</v>
      </c>
      <c r="G318" s="167" t="s">
        <v>746</v>
      </c>
      <c r="I318" s="53">
        <f t="shared" si="8"/>
        <v>69</v>
      </c>
      <c r="J318" s="137" t="s">
        <v>1400</v>
      </c>
      <c r="K318" s="167" t="s">
        <v>2150</v>
      </c>
      <c r="M318" s="53">
        <f t="shared" si="9"/>
        <v>93</v>
      </c>
      <c r="N318" s="137" t="s">
        <v>1625</v>
      </c>
      <c r="O318" s="53" t="s">
        <v>2151</v>
      </c>
    </row>
    <row r="319" spans="1:15" ht="16.5" customHeight="1">
      <c r="A319" s="53">
        <f t="shared" si="6"/>
        <v>22</v>
      </c>
      <c r="B319" s="137" t="s">
        <v>1625</v>
      </c>
      <c r="C319" s="167" t="s">
        <v>2152</v>
      </c>
      <c r="E319" s="53">
        <f t="shared" si="7"/>
        <v>46</v>
      </c>
      <c r="F319" s="137" t="s">
        <v>1625</v>
      </c>
      <c r="G319" s="167" t="s">
        <v>2153</v>
      </c>
      <c r="I319" s="53">
        <f t="shared" si="8"/>
        <v>70</v>
      </c>
      <c r="J319" s="137" t="s">
        <v>1625</v>
      </c>
      <c r="K319" s="167" t="s">
        <v>2154</v>
      </c>
      <c r="M319" s="53">
        <f t="shared" si="9"/>
        <v>94</v>
      </c>
      <c r="N319" s="137" t="s">
        <v>858</v>
      </c>
      <c r="O319" s="167" t="s">
        <v>2155</v>
      </c>
    </row>
    <row r="320" spans="1:15" ht="16.5" customHeight="1">
      <c r="A320" s="53">
        <f t="shared" si="6"/>
        <v>23</v>
      </c>
      <c r="B320" s="137" t="s">
        <v>1625</v>
      </c>
      <c r="C320" s="167" t="s">
        <v>851</v>
      </c>
      <c r="E320" s="53">
        <f t="shared" si="7"/>
        <v>47</v>
      </c>
      <c r="F320" s="137" t="s">
        <v>1584</v>
      </c>
      <c r="G320" s="167" t="s">
        <v>2156</v>
      </c>
      <c r="I320" s="53">
        <f t="shared" si="8"/>
        <v>71</v>
      </c>
      <c r="J320" s="137" t="s">
        <v>1594</v>
      </c>
      <c r="K320" s="167" t="s">
        <v>2157</v>
      </c>
      <c r="M320" s="53">
        <f t="shared" si="9"/>
        <v>95</v>
      </c>
      <c r="N320" s="137" t="s">
        <v>1603</v>
      </c>
      <c r="O320" s="167" t="s">
        <v>1052</v>
      </c>
    </row>
    <row r="321" spans="1:15" ht="16.5" customHeight="1">
      <c r="A321" s="53">
        <f t="shared" si="6"/>
        <v>24</v>
      </c>
      <c r="B321" s="137" t="s">
        <v>134</v>
      </c>
      <c r="C321" s="167" t="s">
        <v>2158</v>
      </c>
      <c r="E321" s="53">
        <f t="shared" si="7"/>
        <v>48</v>
      </c>
      <c r="F321" s="137" t="s">
        <v>134</v>
      </c>
      <c r="G321" s="167" t="s">
        <v>2159</v>
      </c>
      <c r="I321" s="53">
        <f t="shared" si="8"/>
        <v>72</v>
      </c>
      <c r="J321" s="137" t="s">
        <v>134</v>
      </c>
      <c r="K321" s="167" t="s">
        <v>2160</v>
      </c>
      <c r="M321" s="53">
        <f t="shared" si="9"/>
        <v>96</v>
      </c>
      <c r="N321" s="137" t="s">
        <v>134</v>
      </c>
      <c r="O321" s="167" t="s">
        <v>2161</v>
      </c>
    </row>
    <row r="322" spans="1:15" ht="16.5" customHeight="1">
      <c r="B322" s="10"/>
      <c r="J322" s="2"/>
    </row>
    <row r="323" spans="1:15" ht="16.5" customHeight="1">
      <c r="J323" s="2"/>
    </row>
    <row r="324" spans="1:15" ht="16.5" customHeight="1">
      <c r="A324" s="138" t="s">
        <v>1826</v>
      </c>
      <c r="B324" s="172"/>
      <c r="C324" s="172"/>
      <c r="E324" s="138" t="s">
        <v>1827</v>
      </c>
      <c r="F324" s="172"/>
      <c r="G324" s="172"/>
      <c r="I324" s="138" t="s">
        <v>1828</v>
      </c>
      <c r="J324" s="139"/>
      <c r="K324" s="172"/>
    </row>
    <row r="325" spans="1:15" ht="16.5" customHeight="1">
      <c r="A325" s="53">
        <f>+M321+1</f>
        <v>97</v>
      </c>
      <c r="B325" s="137" t="s">
        <v>858</v>
      </c>
      <c r="C325" s="53" t="s">
        <v>2162</v>
      </c>
      <c r="E325" s="53">
        <f>+A348+1</f>
        <v>121</v>
      </c>
      <c r="F325" s="137" t="s">
        <v>858</v>
      </c>
      <c r="G325" s="167" t="s">
        <v>2163</v>
      </c>
      <c r="I325" s="53">
        <f>+E348+1</f>
        <v>145</v>
      </c>
      <c r="J325" s="137" t="s">
        <v>1594</v>
      </c>
      <c r="K325" s="167" t="s">
        <v>2164</v>
      </c>
    </row>
    <row r="326" spans="1:15" ht="16.5" customHeight="1">
      <c r="A326" s="53">
        <f t="shared" ref="A326:A348" si="10">+A325+1</f>
        <v>98</v>
      </c>
      <c r="B326" s="137" t="s">
        <v>1592</v>
      </c>
      <c r="C326" s="167" t="s">
        <v>2165</v>
      </c>
      <c r="E326" s="53">
        <f t="shared" ref="E326:E348" si="11">+E325+1</f>
        <v>122</v>
      </c>
      <c r="F326" s="137" t="s">
        <v>1592</v>
      </c>
      <c r="G326" s="167" t="s">
        <v>2166</v>
      </c>
      <c r="I326" s="53">
        <f t="shared" ref="I326:I348" si="12">+I325+1</f>
        <v>146</v>
      </c>
      <c r="J326" s="137" t="s">
        <v>1592</v>
      </c>
      <c r="K326" s="167" t="s">
        <v>2167</v>
      </c>
    </row>
    <row r="327" spans="1:15" ht="16.5" customHeight="1">
      <c r="A327" s="53">
        <f t="shared" si="10"/>
        <v>99</v>
      </c>
      <c r="B327" s="137" t="s">
        <v>1584</v>
      </c>
      <c r="C327" s="167" t="s">
        <v>2168</v>
      </c>
      <c r="E327" s="53">
        <f t="shared" si="11"/>
        <v>123</v>
      </c>
      <c r="F327" s="137" t="s">
        <v>1584</v>
      </c>
      <c r="G327" s="167" t="s">
        <v>2169</v>
      </c>
      <c r="I327" s="53">
        <f t="shared" si="12"/>
        <v>147</v>
      </c>
      <c r="J327" s="137" t="s">
        <v>1603</v>
      </c>
      <c r="K327" s="167" t="s">
        <v>2170</v>
      </c>
    </row>
    <row r="328" spans="1:15" ht="16.5" customHeight="1">
      <c r="A328" s="53">
        <f t="shared" si="10"/>
        <v>100</v>
      </c>
      <c r="B328" s="137" t="s">
        <v>1400</v>
      </c>
      <c r="C328" s="167" t="s">
        <v>2171</v>
      </c>
      <c r="E328" s="53">
        <f t="shared" si="11"/>
        <v>124</v>
      </c>
      <c r="F328" s="137" t="s">
        <v>38</v>
      </c>
      <c r="G328" s="167" t="s">
        <v>928</v>
      </c>
      <c r="I328" s="53">
        <f t="shared" si="12"/>
        <v>148</v>
      </c>
      <c r="J328" s="137" t="s">
        <v>38</v>
      </c>
      <c r="K328" s="167" t="s">
        <v>2172</v>
      </c>
    </row>
    <row r="329" spans="1:15" ht="16.5" customHeight="1">
      <c r="A329" s="53">
        <f t="shared" si="10"/>
        <v>101</v>
      </c>
      <c r="B329" s="137" t="s">
        <v>1756</v>
      </c>
      <c r="C329" s="167" t="s">
        <v>2173</v>
      </c>
      <c r="E329" s="53">
        <f t="shared" si="11"/>
        <v>125</v>
      </c>
      <c r="F329" s="137" t="s">
        <v>23</v>
      </c>
      <c r="G329" s="167" t="s">
        <v>2174</v>
      </c>
      <c r="I329" s="53">
        <f t="shared" si="12"/>
        <v>149</v>
      </c>
      <c r="J329" s="137" t="s">
        <v>1603</v>
      </c>
      <c r="K329" s="167" t="s">
        <v>2175</v>
      </c>
    </row>
    <row r="330" spans="1:15" ht="16.5" customHeight="1">
      <c r="A330" s="53">
        <f t="shared" si="10"/>
        <v>102</v>
      </c>
      <c r="B330" s="137" t="s">
        <v>1951</v>
      </c>
      <c r="C330" s="167" t="s">
        <v>2176</v>
      </c>
      <c r="E330" s="53">
        <f t="shared" si="11"/>
        <v>126</v>
      </c>
      <c r="F330" s="137" t="s">
        <v>1554</v>
      </c>
      <c r="G330" s="167" t="s">
        <v>2177</v>
      </c>
      <c r="I330" s="53">
        <f t="shared" si="12"/>
        <v>150</v>
      </c>
      <c r="J330" s="137" t="s">
        <v>1603</v>
      </c>
      <c r="K330" s="167" t="s">
        <v>2178</v>
      </c>
    </row>
    <row r="331" spans="1:15" ht="16.5" customHeight="1">
      <c r="A331" s="53">
        <f t="shared" si="10"/>
        <v>103</v>
      </c>
      <c r="B331" s="137" t="s">
        <v>1551</v>
      </c>
      <c r="C331" s="53" t="s">
        <v>2179</v>
      </c>
      <c r="E331" s="53">
        <f t="shared" si="11"/>
        <v>127</v>
      </c>
      <c r="F331" s="137" t="s">
        <v>1551</v>
      </c>
      <c r="G331" s="167" t="s">
        <v>2040</v>
      </c>
      <c r="I331" s="53">
        <f t="shared" si="12"/>
        <v>151</v>
      </c>
      <c r="J331" s="137" t="s">
        <v>1551</v>
      </c>
      <c r="K331" s="167" t="s">
        <v>2180</v>
      </c>
    </row>
    <row r="332" spans="1:15" ht="16.5" customHeight="1">
      <c r="A332" s="53">
        <f t="shared" si="10"/>
        <v>104</v>
      </c>
      <c r="B332" s="137" t="s">
        <v>1600</v>
      </c>
      <c r="C332" s="167" t="s">
        <v>1813</v>
      </c>
      <c r="E332" s="53">
        <f t="shared" si="11"/>
        <v>128</v>
      </c>
      <c r="F332" s="137" t="s">
        <v>1600</v>
      </c>
      <c r="G332" s="167" t="s">
        <v>2181</v>
      </c>
      <c r="I332" s="53">
        <f t="shared" si="12"/>
        <v>152</v>
      </c>
      <c r="J332" s="137" t="s">
        <v>1600</v>
      </c>
      <c r="K332" s="53" t="s">
        <v>2182</v>
      </c>
    </row>
    <row r="333" spans="1:15" ht="16.5" customHeight="1">
      <c r="A333" s="53">
        <f t="shared" si="10"/>
        <v>105</v>
      </c>
      <c r="B333" s="137" t="s">
        <v>1558</v>
      </c>
      <c r="C333" s="167" t="s">
        <v>2183</v>
      </c>
      <c r="E333" s="53">
        <f t="shared" si="11"/>
        <v>129</v>
      </c>
      <c r="F333" s="137" t="s">
        <v>1564</v>
      </c>
      <c r="G333" s="167" t="s">
        <v>2184</v>
      </c>
      <c r="I333" s="53">
        <f t="shared" si="12"/>
        <v>153</v>
      </c>
      <c r="J333" s="137" t="s">
        <v>1600</v>
      </c>
      <c r="K333" s="167" t="s">
        <v>1027</v>
      </c>
    </row>
    <row r="334" spans="1:15" ht="16.5" customHeight="1">
      <c r="A334" s="53">
        <f t="shared" si="10"/>
        <v>106</v>
      </c>
      <c r="B334" s="137" t="s">
        <v>1558</v>
      </c>
      <c r="C334" s="167" t="s">
        <v>2185</v>
      </c>
      <c r="E334" s="53">
        <f t="shared" si="11"/>
        <v>130</v>
      </c>
      <c r="F334" s="137" t="s">
        <v>1625</v>
      </c>
      <c r="G334" s="167" t="s">
        <v>2186</v>
      </c>
      <c r="I334" s="53">
        <f t="shared" si="12"/>
        <v>154</v>
      </c>
      <c r="J334" s="137" t="s">
        <v>1558</v>
      </c>
      <c r="K334" s="167" t="s">
        <v>1899</v>
      </c>
    </row>
    <row r="335" spans="1:15" ht="16.5" customHeight="1">
      <c r="A335" s="53">
        <f t="shared" si="10"/>
        <v>107</v>
      </c>
      <c r="B335" s="137" t="s">
        <v>858</v>
      </c>
      <c r="C335" s="167" t="s">
        <v>1843</v>
      </c>
      <c r="E335" s="53">
        <f t="shared" si="11"/>
        <v>131</v>
      </c>
      <c r="F335" s="137" t="s">
        <v>1625</v>
      </c>
      <c r="G335" s="167" t="s">
        <v>2187</v>
      </c>
      <c r="I335" s="53">
        <f t="shared" si="12"/>
        <v>155</v>
      </c>
      <c r="J335" s="137" t="s">
        <v>1756</v>
      </c>
      <c r="K335" s="167" t="s">
        <v>2188</v>
      </c>
    </row>
    <row r="336" spans="1:15" ht="16.5" customHeight="1">
      <c r="A336" s="53">
        <f t="shared" si="10"/>
        <v>108</v>
      </c>
      <c r="B336" s="137" t="s">
        <v>1558</v>
      </c>
      <c r="C336" s="167" t="s">
        <v>2189</v>
      </c>
      <c r="E336" s="53">
        <f t="shared" si="11"/>
        <v>132</v>
      </c>
      <c r="F336" s="137" t="s">
        <v>1756</v>
      </c>
      <c r="G336" s="167" t="s">
        <v>2190</v>
      </c>
      <c r="I336" s="53">
        <f t="shared" si="12"/>
        <v>156</v>
      </c>
      <c r="J336" s="137" t="s">
        <v>1584</v>
      </c>
      <c r="K336" s="167" t="s">
        <v>1955</v>
      </c>
    </row>
    <row r="337" spans="1:16" ht="16.5" customHeight="1">
      <c r="A337" s="53">
        <f t="shared" si="10"/>
        <v>109</v>
      </c>
      <c r="B337" s="137" t="s">
        <v>1656</v>
      </c>
      <c r="C337" s="167" t="s">
        <v>2191</v>
      </c>
      <c r="E337" s="53">
        <f t="shared" si="11"/>
        <v>133</v>
      </c>
      <c r="F337" s="137" t="s">
        <v>1656</v>
      </c>
      <c r="G337" s="53" t="s">
        <v>2192</v>
      </c>
      <c r="I337" s="53">
        <f t="shared" si="12"/>
        <v>157</v>
      </c>
      <c r="J337" s="137" t="s">
        <v>1656</v>
      </c>
      <c r="K337" s="53" t="s">
        <v>2193</v>
      </c>
    </row>
    <row r="338" spans="1:16" ht="16.5" customHeight="1">
      <c r="A338" s="53">
        <f t="shared" si="10"/>
        <v>110</v>
      </c>
      <c r="B338" s="137" t="s">
        <v>1683</v>
      </c>
      <c r="C338" s="167" t="s">
        <v>2194</v>
      </c>
      <c r="E338" s="53">
        <f t="shared" si="11"/>
        <v>134</v>
      </c>
      <c r="F338" s="137" t="s">
        <v>1683</v>
      </c>
      <c r="G338" s="167" t="s">
        <v>2195</v>
      </c>
      <c r="I338" s="53">
        <f t="shared" si="12"/>
        <v>158</v>
      </c>
      <c r="J338" s="137" t="s">
        <v>1683</v>
      </c>
      <c r="K338" s="167" t="s">
        <v>2196</v>
      </c>
    </row>
    <row r="339" spans="1:16" ht="16.5" customHeight="1">
      <c r="A339" s="53">
        <f t="shared" si="10"/>
        <v>111</v>
      </c>
      <c r="B339" s="137" t="s">
        <v>1603</v>
      </c>
      <c r="C339" s="167" t="s">
        <v>2197</v>
      </c>
      <c r="E339" s="53">
        <f t="shared" si="11"/>
        <v>135</v>
      </c>
      <c r="F339" s="137" t="s">
        <v>23</v>
      </c>
      <c r="G339" s="167" t="s">
        <v>1894</v>
      </c>
      <c r="I339" s="53">
        <f t="shared" si="12"/>
        <v>159</v>
      </c>
      <c r="J339" s="137" t="s">
        <v>1650</v>
      </c>
      <c r="K339" s="167" t="s">
        <v>2198</v>
      </c>
    </row>
    <row r="340" spans="1:16" ht="16.5" customHeight="1">
      <c r="A340" s="53">
        <f t="shared" si="10"/>
        <v>112</v>
      </c>
      <c r="B340" s="137" t="s">
        <v>69</v>
      </c>
      <c r="C340" s="167" t="s">
        <v>2199</v>
      </c>
      <c r="E340" s="53">
        <f t="shared" si="11"/>
        <v>136</v>
      </c>
      <c r="F340" s="137" t="s">
        <v>69</v>
      </c>
      <c r="G340" s="167" t="s">
        <v>2200</v>
      </c>
      <c r="I340" s="53">
        <f t="shared" si="12"/>
        <v>160</v>
      </c>
      <c r="J340" s="137" t="s">
        <v>69</v>
      </c>
      <c r="K340" s="167" t="s">
        <v>2201</v>
      </c>
    </row>
    <row r="341" spans="1:16" ht="16.5" customHeight="1">
      <c r="A341" s="53">
        <f t="shared" si="10"/>
        <v>113</v>
      </c>
      <c r="B341" s="137" t="s">
        <v>1774</v>
      </c>
      <c r="C341" s="167" t="s">
        <v>2202</v>
      </c>
      <c r="E341" s="53">
        <f t="shared" si="11"/>
        <v>137</v>
      </c>
      <c r="F341" s="137" t="s">
        <v>1551</v>
      </c>
      <c r="G341" s="167" t="s">
        <v>2075</v>
      </c>
      <c r="I341" s="53">
        <f t="shared" si="12"/>
        <v>161</v>
      </c>
      <c r="J341" s="137" t="s">
        <v>1400</v>
      </c>
      <c r="K341" s="167" t="s">
        <v>2203</v>
      </c>
    </row>
    <row r="342" spans="1:16" ht="16.5" customHeight="1">
      <c r="A342" s="53">
        <f t="shared" si="10"/>
        <v>114</v>
      </c>
      <c r="B342" s="137" t="s">
        <v>858</v>
      </c>
      <c r="C342" s="167" t="s">
        <v>1002</v>
      </c>
      <c r="E342" s="53">
        <f t="shared" si="11"/>
        <v>138</v>
      </c>
      <c r="F342" s="137" t="s">
        <v>1562</v>
      </c>
      <c r="G342" s="167" t="s">
        <v>2204</v>
      </c>
      <c r="I342" s="53">
        <f t="shared" si="12"/>
        <v>162</v>
      </c>
      <c r="J342" s="137" t="s">
        <v>1562</v>
      </c>
      <c r="K342" s="167" t="s">
        <v>2205</v>
      </c>
    </row>
    <row r="343" spans="1:16" ht="16.5" customHeight="1">
      <c r="A343" s="53">
        <f t="shared" si="10"/>
        <v>115</v>
      </c>
      <c r="B343" s="137" t="s">
        <v>23</v>
      </c>
      <c r="C343" s="167" t="s">
        <v>2206</v>
      </c>
      <c r="E343" s="53">
        <f t="shared" si="11"/>
        <v>139</v>
      </c>
      <c r="F343" s="137" t="s">
        <v>1625</v>
      </c>
      <c r="G343" s="167" t="s">
        <v>2207</v>
      </c>
      <c r="I343" s="53">
        <f t="shared" si="12"/>
        <v>163</v>
      </c>
      <c r="J343" s="137" t="s">
        <v>23</v>
      </c>
      <c r="K343" s="167" t="s">
        <v>2072</v>
      </c>
    </row>
    <row r="344" spans="1:16" ht="16.5" customHeight="1">
      <c r="A344" s="53">
        <f t="shared" si="10"/>
        <v>116</v>
      </c>
      <c r="B344" s="137" t="s">
        <v>1609</v>
      </c>
      <c r="C344" s="167" t="s">
        <v>2208</v>
      </c>
      <c r="E344" s="53">
        <f t="shared" si="11"/>
        <v>140</v>
      </c>
      <c r="F344" s="137" t="s">
        <v>1609</v>
      </c>
      <c r="G344" s="167" t="s">
        <v>2209</v>
      </c>
      <c r="I344" s="53">
        <f t="shared" si="12"/>
        <v>164</v>
      </c>
      <c r="J344" s="137" t="s">
        <v>1609</v>
      </c>
      <c r="K344" s="167" t="s">
        <v>2210</v>
      </c>
    </row>
    <row r="345" spans="1:16" ht="16.5" customHeight="1">
      <c r="A345" s="53">
        <f t="shared" si="10"/>
        <v>117</v>
      </c>
      <c r="B345" s="137" t="s">
        <v>1562</v>
      </c>
      <c r="C345" s="167" t="s">
        <v>2211</v>
      </c>
      <c r="E345" s="53">
        <f t="shared" si="11"/>
        <v>141</v>
      </c>
      <c r="F345" s="137" t="s">
        <v>23</v>
      </c>
      <c r="G345" s="167" t="s">
        <v>2212</v>
      </c>
      <c r="I345" s="53">
        <f t="shared" si="12"/>
        <v>165</v>
      </c>
      <c r="J345" s="137" t="s">
        <v>1756</v>
      </c>
      <c r="K345" s="167" t="s">
        <v>2213</v>
      </c>
    </row>
    <row r="346" spans="1:16" ht="16.5" customHeight="1">
      <c r="A346" s="53">
        <f t="shared" si="10"/>
        <v>118</v>
      </c>
      <c r="B346" s="137" t="s">
        <v>1562</v>
      </c>
      <c r="C346" s="167" t="s">
        <v>2214</v>
      </c>
      <c r="E346" s="53">
        <f t="shared" si="11"/>
        <v>142</v>
      </c>
      <c r="F346" s="137" t="s">
        <v>1756</v>
      </c>
      <c r="G346" s="167" t="s">
        <v>2215</v>
      </c>
      <c r="I346" s="53">
        <f t="shared" si="12"/>
        <v>166</v>
      </c>
      <c r="J346" s="137" t="s">
        <v>1551</v>
      </c>
      <c r="K346" s="53" t="s">
        <v>2216</v>
      </c>
    </row>
    <row r="347" spans="1:16" s="2" customFormat="1" ht="16.5" customHeight="1">
      <c r="A347" s="136">
        <f t="shared" si="10"/>
        <v>119</v>
      </c>
      <c r="B347" s="137" t="s">
        <v>1554</v>
      </c>
      <c r="C347" s="2" t="s">
        <v>2217</v>
      </c>
      <c r="E347" s="136">
        <f t="shared" si="11"/>
        <v>143</v>
      </c>
      <c r="F347" s="137" t="s">
        <v>1584</v>
      </c>
      <c r="G347" s="2" t="s">
        <v>2218</v>
      </c>
      <c r="I347" s="136">
        <f t="shared" si="12"/>
        <v>167</v>
      </c>
      <c r="J347" s="137" t="s">
        <v>1594</v>
      </c>
      <c r="K347" s="136" t="s">
        <v>2219</v>
      </c>
    </row>
    <row r="348" spans="1:16" s="2" customFormat="1" ht="16.5" customHeight="1">
      <c r="A348" s="136">
        <f t="shared" si="10"/>
        <v>120</v>
      </c>
      <c r="B348" s="137" t="s">
        <v>134</v>
      </c>
      <c r="C348" s="2" t="s">
        <v>2220</v>
      </c>
      <c r="E348" s="136">
        <f t="shared" si="11"/>
        <v>144</v>
      </c>
      <c r="F348" s="137" t="s">
        <v>134</v>
      </c>
      <c r="G348" s="2" t="s">
        <v>1694</v>
      </c>
      <c r="I348" s="136">
        <f t="shared" si="12"/>
        <v>168</v>
      </c>
      <c r="J348" s="137" t="s">
        <v>134</v>
      </c>
      <c r="K348" s="2" t="s">
        <v>1874</v>
      </c>
    </row>
    <row r="349" spans="1:16" s="2" customFormat="1" ht="16.5" customHeight="1"/>
    <row r="350" spans="1:16" s="2" customFormat="1" ht="16.5" customHeight="1"/>
    <row r="351" spans="1:16" s="2" customFormat="1" ht="16.5" customHeight="1"/>
    <row r="352" spans="1:16" s="2" customFormat="1" ht="16.5" customHeight="1">
      <c r="A352" s="235"/>
      <c r="B352" s="236" t="s">
        <v>4992</v>
      </c>
      <c r="C352" s="141"/>
      <c r="D352" s="234"/>
      <c r="E352" s="141"/>
      <c r="F352" s="141"/>
      <c r="G352" s="141"/>
      <c r="H352" s="141"/>
      <c r="I352" s="141"/>
      <c r="J352" s="141"/>
      <c r="K352" s="141"/>
      <c r="L352" s="141"/>
      <c r="M352" s="141"/>
      <c r="N352" s="141"/>
      <c r="O352" s="141"/>
      <c r="P352" s="141"/>
    </row>
    <row r="353" spans="1:15" s="2" customFormat="1" ht="16.5" customHeight="1"/>
    <row r="354" spans="1:15" s="2" customFormat="1" ht="16.5" customHeight="1">
      <c r="A354" s="2" t="s">
        <v>1729</v>
      </c>
      <c r="E354" s="2" t="s">
        <v>1730</v>
      </c>
      <c r="I354" s="2" t="s">
        <v>1731</v>
      </c>
      <c r="M354" s="2" t="s">
        <v>1732</v>
      </c>
    </row>
    <row r="355" spans="1:15" s="2" customFormat="1" ht="16.5" customHeight="1">
      <c r="A355" s="2">
        <v>1</v>
      </c>
      <c r="B355" s="2" t="s">
        <v>858</v>
      </c>
      <c r="C355" s="2" t="s">
        <v>1119</v>
      </c>
      <c r="E355" s="2">
        <v>25</v>
      </c>
      <c r="F355" s="2" t="s">
        <v>858</v>
      </c>
      <c r="G355" s="2" t="s">
        <v>2221</v>
      </c>
      <c r="I355" s="2">
        <v>49</v>
      </c>
      <c r="J355" s="2" t="s">
        <v>858</v>
      </c>
      <c r="K355" s="2" t="s">
        <v>1123</v>
      </c>
      <c r="M355" s="2">
        <v>73</v>
      </c>
      <c r="N355" s="2" t="s">
        <v>858</v>
      </c>
      <c r="O355" s="2" t="s">
        <v>2222</v>
      </c>
    </row>
    <row r="356" spans="1:15" s="2" customFormat="1" ht="16.5" customHeight="1">
      <c r="A356" s="2">
        <v>2</v>
      </c>
      <c r="B356" s="2" t="s">
        <v>1603</v>
      </c>
      <c r="C356" s="2" t="s">
        <v>2223</v>
      </c>
      <c r="E356" s="2">
        <v>26</v>
      </c>
      <c r="F356" s="2" t="s">
        <v>1592</v>
      </c>
      <c r="G356" s="2" t="s">
        <v>1138</v>
      </c>
      <c r="I356" s="2">
        <v>50</v>
      </c>
      <c r="J356" s="2" t="s">
        <v>1603</v>
      </c>
      <c r="K356" s="2" t="s">
        <v>2224</v>
      </c>
      <c r="M356" s="2">
        <v>74</v>
      </c>
      <c r="N356" s="2" t="s">
        <v>1548</v>
      </c>
      <c r="O356" s="2" t="s">
        <v>2225</v>
      </c>
    </row>
    <row r="357" spans="1:15" s="2" customFormat="1" ht="16.5" customHeight="1">
      <c r="A357" s="2">
        <v>3</v>
      </c>
      <c r="B357" s="2" t="s">
        <v>1551</v>
      </c>
      <c r="C357" s="2" t="s">
        <v>2226</v>
      </c>
      <c r="E357" s="2">
        <v>27</v>
      </c>
      <c r="F357" s="2" t="s">
        <v>1551</v>
      </c>
      <c r="G357" s="2" t="s">
        <v>906</v>
      </c>
      <c r="I357" s="2">
        <v>51</v>
      </c>
      <c r="J357" s="2" t="s">
        <v>1551</v>
      </c>
      <c r="K357" s="2" t="s">
        <v>2227</v>
      </c>
      <c r="M357" s="2">
        <v>75</v>
      </c>
      <c r="N357" s="2" t="s">
        <v>1551</v>
      </c>
      <c r="O357" s="2" t="s">
        <v>814</v>
      </c>
    </row>
    <row r="358" spans="1:15" s="2" customFormat="1" ht="16.5" customHeight="1">
      <c r="A358" s="2">
        <v>4</v>
      </c>
      <c r="B358" s="2" t="s">
        <v>38</v>
      </c>
      <c r="C358" s="2" t="s">
        <v>2228</v>
      </c>
      <c r="E358" s="2">
        <v>28</v>
      </c>
      <c r="F358" s="2" t="s">
        <v>38</v>
      </c>
      <c r="G358" s="2" t="s">
        <v>2229</v>
      </c>
      <c r="I358" s="2">
        <v>52</v>
      </c>
      <c r="J358" s="2" t="s">
        <v>1603</v>
      </c>
      <c r="K358" s="2" t="s">
        <v>2230</v>
      </c>
      <c r="M358" s="2">
        <v>76</v>
      </c>
      <c r="N358" s="2" t="s">
        <v>38</v>
      </c>
      <c r="O358" s="2" t="s">
        <v>741</v>
      </c>
    </row>
    <row r="359" spans="1:15" s="2" customFormat="1" ht="16.5" customHeight="1">
      <c r="A359" s="2">
        <v>5</v>
      </c>
      <c r="B359" s="2" t="s">
        <v>1603</v>
      </c>
      <c r="C359" s="2" t="s">
        <v>2231</v>
      </c>
      <c r="E359" s="2">
        <v>29</v>
      </c>
      <c r="F359" s="2" t="s">
        <v>1951</v>
      </c>
      <c r="G359" s="2" t="s">
        <v>753</v>
      </c>
      <c r="I359" s="2">
        <v>53</v>
      </c>
      <c r="J359" s="2" t="s">
        <v>1554</v>
      </c>
      <c r="K359" s="2" t="s">
        <v>2232</v>
      </c>
      <c r="M359" s="2">
        <v>77</v>
      </c>
      <c r="N359" s="2" t="s">
        <v>1603</v>
      </c>
      <c r="O359" s="2" t="s">
        <v>1761</v>
      </c>
    </row>
    <row r="360" spans="1:15" s="2" customFormat="1" ht="16.5" customHeight="1">
      <c r="A360" s="2">
        <v>6</v>
      </c>
      <c r="B360" s="2" t="s">
        <v>2233</v>
      </c>
      <c r="C360" s="2" t="s">
        <v>776</v>
      </c>
      <c r="E360" s="2">
        <v>30</v>
      </c>
      <c r="F360" s="2" t="s">
        <v>529</v>
      </c>
      <c r="G360" s="2" t="s">
        <v>2234</v>
      </c>
      <c r="I360" s="2">
        <v>54</v>
      </c>
      <c r="J360" s="2" t="s">
        <v>2233</v>
      </c>
      <c r="K360" s="2" t="s">
        <v>2235</v>
      </c>
      <c r="M360" s="2">
        <v>78</v>
      </c>
      <c r="N360" s="2" t="s">
        <v>2233</v>
      </c>
      <c r="O360" s="2" t="s">
        <v>2236</v>
      </c>
    </row>
    <row r="361" spans="1:15" s="2" customFormat="1" ht="16.5" customHeight="1">
      <c r="A361" s="2">
        <v>7</v>
      </c>
      <c r="B361" s="2" t="s">
        <v>1650</v>
      </c>
      <c r="C361" s="2" t="s">
        <v>2237</v>
      </c>
      <c r="E361" s="2">
        <v>31</v>
      </c>
      <c r="F361" s="2" t="s">
        <v>1650</v>
      </c>
      <c r="G361" s="2" t="s">
        <v>2238</v>
      </c>
      <c r="I361" s="2">
        <v>55</v>
      </c>
      <c r="J361" s="2" t="s">
        <v>1609</v>
      </c>
      <c r="K361" s="2" t="s">
        <v>542</v>
      </c>
      <c r="M361" s="2">
        <v>79</v>
      </c>
      <c r="N361" s="2" t="s">
        <v>1650</v>
      </c>
      <c r="O361" s="2" t="s">
        <v>1751</v>
      </c>
    </row>
    <row r="362" spans="1:15" s="2" customFormat="1" ht="16.5" customHeight="1">
      <c r="A362" s="2">
        <v>8</v>
      </c>
      <c r="B362" s="2" t="s">
        <v>2239</v>
      </c>
      <c r="C362" s="2" t="s">
        <v>979</v>
      </c>
      <c r="E362" s="2">
        <v>32</v>
      </c>
      <c r="F362" s="2" t="s">
        <v>2239</v>
      </c>
      <c r="G362" s="2" t="s">
        <v>2240</v>
      </c>
      <c r="I362" s="2">
        <v>56</v>
      </c>
      <c r="J362" s="2" t="s">
        <v>1625</v>
      </c>
      <c r="K362" s="2" t="s">
        <v>2241</v>
      </c>
      <c r="M362" s="2">
        <v>80</v>
      </c>
      <c r="N362" s="2" t="s">
        <v>1625</v>
      </c>
      <c r="O362" s="2" t="s">
        <v>2242</v>
      </c>
    </row>
    <row r="363" spans="1:15" s="2" customFormat="1" ht="16.5" customHeight="1">
      <c r="A363" s="2">
        <v>9</v>
      </c>
      <c r="B363" s="2" t="s">
        <v>1650</v>
      </c>
      <c r="C363" s="2" t="s">
        <v>2243</v>
      </c>
      <c r="E363" s="2">
        <v>33</v>
      </c>
      <c r="F363" s="2" t="s">
        <v>1650</v>
      </c>
      <c r="G363" s="2" t="s">
        <v>2244</v>
      </c>
      <c r="I363" s="2">
        <v>57</v>
      </c>
      <c r="J363" s="2" t="s">
        <v>1400</v>
      </c>
      <c r="K363" s="2" t="s">
        <v>896</v>
      </c>
      <c r="M363" s="2">
        <v>81</v>
      </c>
      <c r="N363" s="2" t="s">
        <v>1594</v>
      </c>
      <c r="O363" s="2" t="s">
        <v>2245</v>
      </c>
    </row>
    <row r="364" spans="1:15" s="2" customFormat="1" ht="16.5" customHeight="1">
      <c r="A364" s="2">
        <v>10</v>
      </c>
      <c r="B364" s="2" t="s">
        <v>1951</v>
      </c>
      <c r="C364" s="2" t="s">
        <v>2246</v>
      </c>
      <c r="E364" s="2">
        <v>34</v>
      </c>
      <c r="F364" s="2" t="s">
        <v>1603</v>
      </c>
      <c r="G364" s="2" t="s">
        <v>967</v>
      </c>
      <c r="I364" s="2">
        <v>58</v>
      </c>
      <c r="J364" s="2" t="s">
        <v>1603</v>
      </c>
      <c r="K364" s="2" t="s">
        <v>646</v>
      </c>
      <c r="M364" s="2">
        <v>82</v>
      </c>
      <c r="N364" s="2" t="s">
        <v>1400</v>
      </c>
      <c r="O364" s="2" t="s">
        <v>2247</v>
      </c>
    </row>
    <row r="365" spans="1:15" s="2" customFormat="1" ht="16.5" customHeight="1">
      <c r="A365" s="2">
        <v>11</v>
      </c>
      <c r="B365" s="2" t="s">
        <v>858</v>
      </c>
      <c r="C365" s="2" t="s">
        <v>2248</v>
      </c>
      <c r="E365" s="2">
        <v>35</v>
      </c>
      <c r="F365" s="2" t="s">
        <v>23</v>
      </c>
      <c r="G365" s="2" t="s">
        <v>2249</v>
      </c>
      <c r="I365" s="2">
        <v>59</v>
      </c>
      <c r="J365" s="2" t="s">
        <v>23</v>
      </c>
      <c r="K365" s="2" t="s">
        <v>929</v>
      </c>
      <c r="M365" s="2">
        <v>83</v>
      </c>
      <c r="N365" s="2" t="s">
        <v>2250</v>
      </c>
      <c r="O365" s="2" t="s">
        <v>1142</v>
      </c>
    </row>
    <row r="366" spans="1:15" s="2" customFormat="1" ht="16.5" customHeight="1">
      <c r="A366" s="2">
        <v>12</v>
      </c>
      <c r="B366" s="2" t="s">
        <v>1600</v>
      </c>
      <c r="C366" s="2" t="s">
        <v>2251</v>
      </c>
      <c r="E366" s="2">
        <v>36</v>
      </c>
      <c r="F366" s="2" t="s">
        <v>1600</v>
      </c>
      <c r="G366" s="2" t="s">
        <v>2252</v>
      </c>
      <c r="I366" s="2">
        <v>60</v>
      </c>
      <c r="J366" s="2" t="s">
        <v>1600</v>
      </c>
      <c r="K366" s="2" t="s">
        <v>2033</v>
      </c>
      <c r="M366" s="2">
        <v>84</v>
      </c>
      <c r="N366" s="2" t="s">
        <v>1600</v>
      </c>
      <c r="O366" s="2" t="s">
        <v>2253</v>
      </c>
    </row>
    <row r="367" spans="1:15" s="2" customFormat="1" ht="16.5" customHeight="1">
      <c r="A367" s="2">
        <v>13</v>
      </c>
      <c r="B367" s="2" t="s">
        <v>1603</v>
      </c>
      <c r="C367" s="2" t="s">
        <v>2254</v>
      </c>
      <c r="E367" s="2">
        <v>37</v>
      </c>
      <c r="F367" s="2" t="s">
        <v>1584</v>
      </c>
      <c r="G367" s="2" t="s">
        <v>1703</v>
      </c>
      <c r="I367" s="2">
        <v>61</v>
      </c>
      <c r="J367" s="2" t="s">
        <v>1584</v>
      </c>
      <c r="K367" s="2" t="s">
        <v>2255</v>
      </c>
      <c r="M367" s="2">
        <v>85</v>
      </c>
      <c r="N367" s="2" t="s">
        <v>1584</v>
      </c>
      <c r="O367" s="2" t="s">
        <v>1999</v>
      </c>
    </row>
    <row r="368" spans="1:15" s="2" customFormat="1" ht="16.5" customHeight="1">
      <c r="A368" s="2">
        <v>14</v>
      </c>
      <c r="B368" s="2" t="s">
        <v>1551</v>
      </c>
      <c r="C368" s="2" t="s">
        <v>2256</v>
      </c>
      <c r="E368" s="2">
        <v>38</v>
      </c>
      <c r="F368" s="2" t="s">
        <v>1609</v>
      </c>
      <c r="G368" s="2" t="s">
        <v>2257</v>
      </c>
      <c r="I368" s="2">
        <v>62</v>
      </c>
      <c r="J368" s="2" t="s">
        <v>1609</v>
      </c>
      <c r="K368" s="2" t="s">
        <v>2258</v>
      </c>
      <c r="M368" s="2">
        <v>86</v>
      </c>
      <c r="N368" s="2" t="s">
        <v>1609</v>
      </c>
      <c r="O368" s="2" t="s">
        <v>2259</v>
      </c>
    </row>
    <row r="369" spans="1:15" s="2" customFormat="1" ht="16.5" customHeight="1">
      <c r="A369" s="2">
        <v>15</v>
      </c>
      <c r="B369" s="2" t="s">
        <v>1683</v>
      </c>
      <c r="C369" s="2" t="s">
        <v>2260</v>
      </c>
      <c r="E369" s="2">
        <v>39</v>
      </c>
      <c r="F369" s="2" t="s">
        <v>1683</v>
      </c>
      <c r="G369" s="2" t="s">
        <v>2261</v>
      </c>
      <c r="I369" s="2">
        <v>63</v>
      </c>
      <c r="J369" s="2" t="s">
        <v>1683</v>
      </c>
      <c r="K369" s="2" t="s">
        <v>1726</v>
      </c>
      <c r="M369" s="2">
        <v>87</v>
      </c>
      <c r="N369" s="2" t="s">
        <v>1683</v>
      </c>
      <c r="O369" s="2" t="s">
        <v>2262</v>
      </c>
    </row>
    <row r="370" spans="1:15" s="2" customFormat="1" ht="16.5" customHeight="1">
      <c r="A370" s="2">
        <v>16</v>
      </c>
      <c r="B370" s="2" t="s">
        <v>1603</v>
      </c>
      <c r="C370" s="2" t="s">
        <v>2263</v>
      </c>
      <c r="E370" s="2">
        <v>40</v>
      </c>
      <c r="F370" s="2" t="s">
        <v>1562</v>
      </c>
      <c r="G370" s="2" t="s">
        <v>2264</v>
      </c>
      <c r="I370" s="2">
        <v>64</v>
      </c>
      <c r="J370" s="2" t="s">
        <v>1562</v>
      </c>
      <c r="K370" s="2" t="s">
        <v>2265</v>
      </c>
      <c r="M370" s="2">
        <v>88</v>
      </c>
      <c r="N370" s="2" t="s">
        <v>1562</v>
      </c>
      <c r="O370" s="2" t="s">
        <v>2266</v>
      </c>
    </row>
    <row r="371" spans="1:15" s="2" customFormat="1" ht="16.5" customHeight="1">
      <c r="A371" s="2">
        <v>17</v>
      </c>
      <c r="B371" s="2" t="s">
        <v>1400</v>
      </c>
      <c r="C371" s="2" t="s">
        <v>2267</v>
      </c>
      <c r="E371" s="2">
        <v>41</v>
      </c>
      <c r="F371" s="2" t="s">
        <v>1584</v>
      </c>
      <c r="G371" s="2" t="s">
        <v>2268</v>
      </c>
      <c r="I371" s="2">
        <v>65</v>
      </c>
      <c r="J371" s="2" t="s">
        <v>1756</v>
      </c>
      <c r="K371" s="2" t="s">
        <v>763</v>
      </c>
      <c r="M371" s="2">
        <v>89</v>
      </c>
      <c r="N371" s="2" t="s">
        <v>1554</v>
      </c>
      <c r="O371" s="2" t="s">
        <v>2269</v>
      </c>
    </row>
    <row r="372" spans="1:15" s="2" customFormat="1" ht="16.5" customHeight="1">
      <c r="A372" s="2">
        <v>18</v>
      </c>
      <c r="B372" s="2" t="s">
        <v>1656</v>
      </c>
      <c r="C372" s="2" t="s">
        <v>2270</v>
      </c>
      <c r="E372" s="2">
        <v>42</v>
      </c>
      <c r="F372" s="2" t="s">
        <v>1656</v>
      </c>
      <c r="G372" s="2" t="s">
        <v>2271</v>
      </c>
      <c r="I372" s="2">
        <v>66</v>
      </c>
      <c r="J372" s="2" t="s">
        <v>1656</v>
      </c>
      <c r="K372" s="2" t="s">
        <v>2272</v>
      </c>
      <c r="M372" s="2">
        <v>90</v>
      </c>
      <c r="N372" s="2" t="s">
        <v>1656</v>
      </c>
      <c r="O372" s="2" t="s">
        <v>1736</v>
      </c>
    </row>
    <row r="373" spans="1:15" s="2" customFormat="1" ht="16.5" customHeight="1">
      <c r="A373" s="2">
        <v>19</v>
      </c>
      <c r="B373" s="2" t="s">
        <v>134</v>
      </c>
      <c r="C373" s="2" t="s">
        <v>833</v>
      </c>
      <c r="E373" s="2">
        <v>43</v>
      </c>
      <c r="F373" s="2" t="s">
        <v>1603</v>
      </c>
      <c r="G373" s="2" t="s">
        <v>2273</v>
      </c>
      <c r="I373" s="2">
        <v>67</v>
      </c>
      <c r="J373" s="2" t="s">
        <v>1603</v>
      </c>
      <c r="K373" s="2" t="s">
        <v>2274</v>
      </c>
      <c r="M373" s="2">
        <v>91</v>
      </c>
      <c r="N373" s="2" t="s">
        <v>1603</v>
      </c>
      <c r="O373" s="2" t="s">
        <v>2275</v>
      </c>
    </row>
    <row r="374" spans="1:15" s="2" customFormat="1" ht="16.5" customHeight="1">
      <c r="A374" s="2">
        <v>20</v>
      </c>
      <c r="B374" s="2" t="s">
        <v>1756</v>
      </c>
      <c r="C374" s="2" t="s">
        <v>894</v>
      </c>
      <c r="E374" s="2">
        <v>44</v>
      </c>
      <c r="F374" s="2" t="s">
        <v>1756</v>
      </c>
      <c r="G374" s="2" t="s">
        <v>710</v>
      </c>
      <c r="I374" s="2">
        <v>68</v>
      </c>
      <c r="J374" s="2" t="s">
        <v>1756</v>
      </c>
      <c r="K374" s="2" t="s">
        <v>2276</v>
      </c>
      <c r="M374" s="2">
        <v>92</v>
      </c>
      <c r="N374" s="2" t="s">
        <v>1603</v>
      </c>
      <c r="O374" s="2" t="s">
        <v>2277</v>
      </c>
    </row>
    <row r="375" spans="1:15" s="2" customFormat="1" ht="16.5" customHeight="1">
      <c r="A375" s="2">
        <v>21</v>
      </c>
      <c r="B375" s="2" t="s">
        <v>1650</v>
      </c>
      <c r="C375" s="2" t="s">
        <v>2278</v>
      </c>
      <c r="E375" s="2">
        <v>45</v>
      </c>
      <c r="F375" s="2" t="s">
        <v>1558</v>
      </c>
      <c r="G375" s="2" t="s">
        <v>2279</v>
      </c>
      <c r="I375" s="2">
        <v>69</v>
      </c>
      <c r="J375" s="2" t="s">
        <v>858</v>
      </c>
      <c r="K375" s="2" t="s">
        <v>2280</v>
      </c>
      <c r="M375" s="2">
        <v>93</v>
      </c>
      <c r="N375" s="2" t="s">
        <v>1558</v>
      </c>
      <c r="O375" s="2" t="s">
        <v>1360</v>
      </c>
    </row>
    <row r="376" spans="1:15" s="2" customFormat="1" ht="16.5" customHeight="1">
      <c r="A376" s="2">
        <v>22</v>
      </c>
      <c r="B376" s="2" t="s">
        <v>1603</v>
      </c>
      <c r="C376" s="2" t="s">
        <v>2281</v>
      </c>
      <c r="E376" s="2">
        <v>46</v>
      </c>
      <c r="F376" s="2" t="s">
        <v>1564</v>
      </c>
      <c r="G376" s="2" t="s">
        <v>1568</v>
      </c>
      <c r="I376" s="2">
        <v>70</v>
      </c>
      <c r="J376" s="2" t="s">
        <v>1564</v>
      </c>
      <c r="K376" s="2" t="s">
        <v>2282</v>
      </c>
      <c r="M376" s="2">
        <v>94</v>
      </c>
      <c r="N376" s="2" t="s">
        <v>1951</v>
      </c>
      <c r="O376" s="2" t="s">
        <v>2283</v>
      </c>
    </row>
    <row r="377" spans="1:15" s="2" customFormat="1" ht="16.5" customHeight="1">
      <c r="A377" s="2">
        <v>23</v>
      </c>
      <c r="B377" s="2" t="s">
        <v>1592</v>
      </c>
      <c r="C377" s="2" t="s">
        <v>2284</v>
      </c>
      <c r="E377" s="2">
        <v>47</v>
      </c>
      <c r="F377" s="2" t="s">
        <v>1592</v>
      </c>
      <c r="G377" s="2" t="s">
        <v>2285</v>
      </c>
      <c r="I377" s="2">
        <v>71</v>
      </c>
      <c r="J377" s="2" t="s">
        <v>134</v>
      </c>
      <c r="K377" s="2" t="s">
        <v>2286</v>
      </c>
      <c r="M377" s="2">
        <v>95</v>
      </c>
      <c r="N377" s="2" t="s">
        <v>1592</v>
      </c>
      <c r="O377" s="2" t="s">
        <v>2287</v>
      </c>
    </row>
    <row r="378" spans="1:15" s="2" customFormat="1" ht="16.5" customHeight="1">
      <c r="A378" s="2">
        <v>24</v>
      </c>
      <c r="B378" s="2" t="s">
        <v>1592</v>
      </c>
      <c r="C378" s="2" t="s">
        <v>2288</v>
      </c>
      <c r="E378" s="2">
        <v>48</v>
      </c>
      <c r="F378" s="2" t="s">
        <v>1592</v>
      </c>
      <c r="G378" s="2" t="s">
        <v>2289</v>
      </c>
      <c r="I378" s="2">
        <v>72</v>
      </c>
      <c r="J378" s="2" t="s">
        <v>134</v>
      </c>
      <c r="K378" s="2" t="s">
        <v>914</v>
      </c>
      <c r="M378" s="2">
        <v>96</v>
      </c>
      <c r="N378" s="2" t="s">
        <v>134</v>
      </c>
      <c r="O378" s="2" t="s">
        <v>2290</v>
      </c>
    </row>
    <row r="379" spans="1:15" s="2" customFormat="1" ht="16.5" customHeight="1"/>
    <row r="380" spans="1:15" s="2" customFormat="1" ht="16.5" customHeight="1"/>
    <row r="381" spans="1:15" s="2" customFormat="1" ht="16.5" customHeight="1">
      <c r="A381" s="2" t="s">
        <v>1826</v>
      </c>
      <c r="E381" s="2" t="s">
        <v>1827</v>
      </c>
      <c r="I381" s="2" t="s">
        <v>1828</v>
      </c>
    </row>
    <row r="382" spans="1:15" s="2" customFormat="1" ht="16.5" customHeight="1">
      <c r="A382" s="2">
        <v>97</v>
      </c>
      <c r="B382" s="2" t="s">
        <v>1584</v>
      </c>
      <c r="C382" s="2" t="s">
        <v>2291</v>
      </c>
      <c r="E382" s="2">
        <v>121</v>
      </c>
      <c r="F382" s="2" t="s">
        <v>858</v>
      </c>
      <c r="G382" s="2" t="s">
        <v>2292</v>
      </c>
      <c r="I382" s="2">
        <v>145</v>
      </c>
      <c r="J382" s="2" t="s">
        <v>858</v>
      </c>
      <c r="K382" s="2" t="s">
        <v>2293</v>
      </c>
    </row>
    <row r="383" spans="1:15" s="2" customFormat="1" ht="16.5" customHeight="1">
      <c r="A383" s="2">
        <v>98</v>
      </c>
      <c r="B383" s="2" t="s">
        <v>1562</v>
      </c>
      <c r="C383" s="2" t="s">
        <v>2294</v>
      </c>
      <c r="E383" s="2">
        <v>122</v>
      </c>
      <c r="F383" s="2" t="s">
        <v>1548</v>
      </c>
      <c r="G383" s="2" t="s">
        <v>886</v>
      </c>
      <c r="I383" s="2">
        <v>146</v>
      </c>
      <c r="J383" s="2" t="s">
        <v>1548</v>
      </c>
      <c r="K383" s="2" t="s">
        <v>2295</v>
      </c>
    </row>
    <row r="384" spans="1:15" s="2" customFormat="1" ht="16.5" customHeight="1">
      <c r="A384" s="2">
        <v>99</v>
      </c>
      <c r="B384" s="2" t="s">
        <v>1551</v>
      </c>
      <c r="C384" s="2" t="s">
        <v>2296</v>
      </c>
      <c r="E384" s="2">
        <v>123</v>
      </c>
      <c r="F384" s="2" t="s">
        <v>1551</v>
      </c>
      <c r="G384" s="2" t="s">
        <v>1047</v>
      </c>
      <c r="I384" s="2">
        <v>147</v>
      </c>
      <c r="J384" s="2" t="s">
        <v>1551</v>
      </c>
      <c r="K384" s="2" t="s">
        <v>2297</v>
      </c>
    </row>
    <row r="385" spans="1:11" s="2" customFormat="1" ht="16.5" customHeight="1">
      <c r="A385" s="2">
        <v>100</v>
      </c>
      <c r="B385" s="2" t="s">
        <v>38</v>
      </c>
      <c r="C385" s="2" t="s">
        <v>2298</v>
      </c>
      <c r="E385" s="2">
        <v>124</v>
      </c>
      <c r="F385" s="2" t="s">
        <v>38</v>
      </c>
      <c r="G385" s="2" t="s">
        <v>1920</v>
      </c>
      <c r="I385" s="2">
        <v>148</v>
      </c>
      <c r="J385" s="2" t="s">
        <v>38</v>
      </c>
      <c r="K385" s="2" t="s">
        <v>830</v>
      </c>
    </row>
    <row r="386" spans="1:11" s="2" customFormat="1" ht="16.5" customHeight="1">
      <c r="A386" s="2">
        <v>101</v>
      </c>
      <c r="B386" s="2" t="s">
        <v>1951</v>
      </c>
      <c r="C386" s="2" t="s">
        <v>2299</v>
      </c>
      <c r="E386" s="2">
        <v>125</v>
      </c>
      <c r="F386" s="2" t="s">
        <v>1548</v>
      </c>
      <c r="G386" s="2" t="s">
        <v>2300</v>
      </c>
      <c r="I386" s="2">
        <v>149</v>
      </c>
      <c r="J386" s="2" t="s">
        <v>1951</v>
      </c>
      <c r="K386" s="2" t="s">
        <v>2301</v>
      </c>
    </row>
    <row r="387" spans="1:11" s="2" customFormat="1" ht="16.5" customHeight="1">
      <c r="A387" s="2">
        <v>102</v>
      </c>
      <c r="B387" s="2" t="s">
        <v>1603</v>
      </c>
      <c r="C387" s="2" t="s">
        <v>2302</v>
      </c>
      <c r="E387" s="2">
        <v>126</v>
      </c>
      <c r="F387" s="2" t="s">
        <v>2233</v>
      </c>
      <c r="G387" s="2" t="s">
        <v>2303</v>
      </c>
      <c r="I387" s="2">
        <v>150</v>
      </c>
      <c r="J387" s="2" t="s">
        <v>2233</v>
      </c>
      <c r="K387" s="2" t="s">
        <v>2304</v>
      </c>
    </row>
    <row r="388" spans="1:11" s="2" customFormat="1" ht="16.5" customHeight="1">
      <c r="A388" s="2">
        <v>103</v>
      </c>
      <c r="B388" s="2" t="s">
        <v>1554</v>
      </c>
      <c r="C388" s="2" t="s">
        <v>2305</v>
      </c>
      <c r="E388" s="2">
        <v>127</v>
      </c>
      <c r="F388" s="2" t="s">
        <v>1650</v>
      </c>
      <c r="G388" s="2" t="s">
        <v>2306</v>
      </c>
      <c r="I388" s="2">
        <v>151</v>
      </c>
      <c r="J388" s="2" t="s">
        <v>1650</v>
      </c>
      <c r="K388" s="2" t="s">
        <v>2307</v>
      </c>
    </row>
    <row r="389" spans="1:11" s="2" customFormat="1" ht="16.5" customHeight="1">
      <c r="A389" s="2">
        <v>104</v>
      </c>
      <c r="B389" s="2" t="s">
        <v>2308</v>
      </c>
      <c r="C389" s="2" t="s">
        <v>988</v>
      </c>
      <c r="E389" s="2">
        <v>128</v>
      </c>
      <c r="F389" s="2" t="s">
        <v>1554</v>
      </c>
      <c r="G389" s="2" t="s">
        <v>2309</v>
      </c>
      <c r="I389" s="2">
        <v>152</v>
      </c>
      <c r="J389" s="2" t="s">
        <v>2239</v>
      </c>
      <c r="K389" s="2" t="s">
        <v>1141</v>
      </c>
    </row>
    <row r="390" spans="1:11" s="2" customFormat="1" ht="16.5" customHeight="1">
      <c r="A390" s="2">
        <v>105</v>
      </c>
      <c r="B390" s="2" t="s">
        <v>1400</v>
      </c>
      <c r="C390" s="2" t="s">
        <v>1178</v>
      </c>
      <c r="E390" s="2">
        <v>129</v>
      </c>
      <c r="F390" s="2" t="s">
        <v>1603</v>
      </c>
      <c r="G390" s="2" t="s">
        <v>1894</v>
      </c>
      <c r="I390" s="2">
        <v>153</v>
      </c>
      <c r="J390" s="2" t="s">
        <v>1400</v>
      </c>
      <c r="K390" s="2" t="s">
        <v>2310</v>
      </c>
    </row>
    <row r="391" spans="1:11" s="2" customFormat="1" ht="16.5" customHeight="1">
      <c r="A391" s="2">
        <v>106</v>
      </c>
      <c r="B391" s="2" t="s">
        <v>1594</v>
      </c>
      <c r="C391" s="2" t="s">
        <v>2311</v>
      </c>
      <c r="E391" s="2">
        <v>130</v>
      </c>
      <c r="F391" s="2" t="s">
        <v>1594</v>
      </c>
      <c r="G391" s="2" t="s">
        <v>2312</v>
      </c>
      <c r="I391" s="2">
        <v>154</v>
      </c>
      <c r="J391" s="2" t="s">
        <v>1603</v>
      </c>
      <c r="K391" s="2" t="s">
        <v>2313</v>
      </c>
    </row>
    <row r="392" spans="1:11" s="2" customFormat="1" ht="16.5" customHeight="1">
      <c r="A392" s="2">
        <v>107</v>
      </c>
      <c r="B392" s="2" t="s">
        <v>23</v>
      </c>
      <c r="C392" s="2" t="s">
        <v>2314</v>
      </c>
      <c r="E392" s="2">
        <v>131</v>
      </c>
      <c r="F392" s="2" t="s">
        <v>23</v>
      </c>
      <c r="G392" s="2" t="s">
        <v>2315</v>
      </c>
      <c r="I392" s="2">
        <v>155</v>
      </c>
      <c r="J392" s="2" t="s">
        <v>23</v>
      </c>
      <c r="K392" s="2" t="s">
        <v>2316</v>
      </c>
    </row>
    <row r="393" spans="1:11" s="2" customFormat="1" ht="16.5" customHeight="1">
      <c r="A393" s="2">
        <v>108</v>
      </c>
      <c r="B393" s="2" t="s">
        <v>1600</v>
      </c>
      <c r="C393" s="2" t="s">
        <v>1971</v>
      </c>
      <c r="E393" s="2">
        <v>132</v>
      </c>
      <c r="F393" s="2" t="s">
        <v>1600</v>
      </c>
      <c r="G393" s="2" t="s">
        <v>2317</v>
      </c>
      <c r="I393" s="2">
        <v>156</v>
      </c>
      <c r="J393" s="2" t="s">
        <v>1600</v>
      </c>
      <c r="K393" s="2" t="s">
        <v>2318</v>
      </c>
    </row>
    <row r="394" spans="1:11" s="2" customFormat="1" ht="16.5" customHeight="1">
      <c r="A394" s="2">
        <v>109</v>
      </c>
      <c r="B394" s="2" t="s">
        <v>1584</v>
      </c>
      <c r="C394" s="2" t="s">
        <v>567</v>
      </c>
      <c r="E394" s="2">
        <v>133</v>
      </c>
      <c r="F394" s="2" t="s">
        <v>1584</v>
      </c>
      <c r="G394" s="2" t="s">
        <v>2319</v>
      </c>
      <c r="I394" s="2">
        <v>157</v>
      </c>
      <c r="J394" s="2" t="s">
        <v>1584</v>
      </c>
      <c r="K394" s="2" t="s">
        <v>2320</v>
      </c>
    </row>
    <row r="395" spans="1:11" s="2" customFormat="1" ht="16.5" customHeight="1">
      <c r="A395" s="2">
        <v>110</v>
      </c>
      <c r="B395" s="2" t="s">
        <v>1609</v>
      </c>
      <c r="C395" s="2" t="s">
        <v>2321</v>
      </c>
      <c r="E395" s="2">
        <v>134</v>
      </c>
      <c r="F395" s="2" t="s">
        <v>1609</v>
      </c>
      <c r="G395" s="2" t="s">
        <v>2322</v>
      </c>
      <c r="I395" s="2">
        <v>158</v>
      </c>
      <c r="J395" s="2" t="s">
        <v>1609</v>
      </c>
      <c r="K395" s="2" t="s">
        <v>2323</v>
      </c>
    </row>
    <row r="396" spans="1:11" s="2" customFormat="1" ht="16.5" customHeight="1">
      <c r="A396" s="2">
        <v>111</v>
      </c>
      <c r="B396" s="2" t="s">
        <v>1683</v>
      </c>
      <c r="C396" s="2" t="s">
        <v>2324</v>
      </c>
      <c r="E396" s="2">
        <v>135</v>
      </c>
      <c r="F396" s="2" t="s">
        <v>1683</v>
      </c>
      <c r="G396" s="2" t="s">
        <v>2325</v>
      </c>
      <c r="I396" s="2">
        <v>159</v>
      </c>
      <c r="J396" s="2" t="s">
        <v>1683</v>
      </c>
    </row>
    <row r="397" spans="1:11" s="2" customFormat="1" ht="16.5" customHeight="1">
      <c r="A397" s="2">
        <v>112</v>
      </c>
      <c r="B397" s="2" t="s">
        <v>1603</v>
      </c>
      <c r="C397" s="2" t="s">
        <v>2326</v>
      </c>
      <c r="E397" s="2">
        <v>136</v>
      </c>
      <c r="F397" s="2" t="s">
        <v>1562</v>
      </c>
      <c r="G397" s="2" t="s">
        <v>2327</v>
      </c>
      <c r="I397" s="2">
        <v>160</v>
      </c>
      <c r="J397" s="2" t="s">
        <v>1603</v>
      </c>
      <c r="K397" s="2" t="s">
        <v>1598</v>
      </c>
    </row>
    <row r="398" spans="1:11" s="2" customFormat="1" ht="16.5" customHeight="1">
      <c r="A398" s="2">
        <v>113</v>
      </c>
      <c r="B398" s="2" t="s">
        <v>1584</v>
      </c>
      <c r="C398" s="2" t="s">
        <v>2328</v>
      </c>
      <c r="E398" s="2">
        <v>137</v>
      </c>
      <c r="F398" s="2" t="s">
        <v>1554</v>
      </c>
      <c r="G398" s="2" t="s">
        <v>2329</v>
      </c>
      <c r="I398" s="2">
        <v>161</v>
      </c>
      <c r="J398" s="2" t="s">
        <v>134</v>
      </c>
      <c r="K398" s="2" t="s">
        <v>2330</v>
      </c>
    </row>
    <row r="399" spans="1:11" s="2" customFormat="1" ht="16.5" customHeight="1">
      <c r="A399" s="2">
        <v>114</v>
      </c>
      <c r="B399" s="2" t="s">
        <v>1656</v>
      </c>
      <c r="C399" s="2" t="s">
        <v>2331</v>
      </c>
      <c r="E399" s="2">
        <v>138</v>
      </c>
      <c r="F399" s="2" t="s">
        <v>1656</v>
      </c>
      <c r="G399" s="2" t="s">
        <v>2332</v>
      </c>
      <c r="I399" s="2">
        <v>162</v>
      </c>
      <c r="J399" s="2" t="s">
        <v>1656</v>
      </c>
      <c r="K399" s="2" t="s">
        <v>2333</v>
      </c>
    </row>
    <row r="400" spans="1:11" s="2" customFormat="1" ht="16.5" customHeight="1">
      <c r="A400" s="2">
        <v>115</v>
      </c>
      <c r="B400" s="2" t="s">
        <v>1554</v>
      </c>
      <c r="C400" s="2" t="s">
        <v>2334</v>
      </c>
      <c r="E400" s="2">
        <v>139</v>
      </c>
      <c r="F400" s="2" t="s">
        <v>1548</v>
      </c>
      <c r="G400" s="2" t="s">
        <v>1144</v>
      </c>
      <c r="I400" s="2">
        <v>163</v>
      </c>
      <c r="J400" s="2" t="s">
        <v>134</v>
      </c>
      <c r="K400" s="2" t="s">
        <v>2335</v>
      </c>
    </row>
    <row r="401" spans="1:16" s="2" customFormat="1" ht="16.5" customHeight="1">
      <c r="A401" s="2">
        <v>116</v>
      </c>
      <c r="B401" s="2" t="s">
        <v>1756</v>
      </c>
      <c r="C401" s="2" t="s">
        <v>1817</v>
      </c>
      <c r="E401" s="2">
        <v>140</v>
      </c>
      <c r="F401" s="2" t="s">
        <v>1756</v>
      </c>
      <c r="G401" s="2" t="s">
        <v>2336</v>
      </c>
      <c r="I401" s="2">
        <v>164</v>
      </c>
      <c r="J401" s="2" t="s">
        <v>1756</v>
      </c>
      <c r="K401" s="2" t="s">
        <v>1432</v>
      </c>
    </row>
    <row r="402" spans="1:16" s="2" customFormat="1" ht="16.5" customHeight="1">
      <c r="A402" s="2">
        <v>117</v>
      </c>
      <c r="B402" s="2" t="s">
        <v>1558</v>
      </c>
      <c r="C402" s="2" t="s">
        <v>2337</v>
      </c>
      <c r="E402" s="2">
        <v>141</v>
      </c>
      <c r="F402" s="2" t="s">
        <v>1558</v>
      </c>
      <c r="G402" s="2" t="s">
        <v>2338</v>
      </c>
      <c r="I402" s="2">
        <v>165</v>
      </c>
      <c r="J402" s="2" t="s">
        <v>1558</v>
      </c>
      <c r="K402" s="2" t="s">
        <v>2339</v>
      </c>
    </row>
    <row r="403" spans="1:16" s="2" customFormat="1" ht="16.5" customHeight="1">
      <c r="A403" s="2">
        <v>118</v>
      </c>
      <c r="B403" s="2" t="s">
        <v>1564</v>
      </c>
      <c r="C403" s="2" t="s">
        <v>2340</v>
      </c>
      <c r="E403" s="2">
        <v>142</v>
      </c>
      <c r="F403" s="2" t="s">
        <v>1564</v>
      </c>
      <c r="G403" s="2" t="s">
        <v>2341</v>
      </c>
      <c r="I403" s="2">
        <v>166</v>
      </c>
      <c r="J403" s="2" t="s">
        <v>1564</v>
      </c>
      <c r="K403" s="2" t="s">
        <v>2342</v>
      </c>
    </row>
    <row r="404" spans="1:16" s="2" customFormat="1" ht="16.5" customHeight="1">
      <c r="A404" s="2">
        <v>119</v>
      </c>
      <c r="B404" s="2" t="s">
        <v>1592</v>
      </c>
      <c r="C404" s="2" t="s">
        <v>1916</v>
      </c>
      <c r="E404" s="2">
        <v>143</v>
      </c>
      <c r="F404" s="2" t="s">
        <v>1592</v>
      </c>
      <c r="G404" s="2" t="s">
        <v>2343</v>
      </c>
      <c r="I404" s="2">
        <v>167</v>
      </c>
      <c r="J404" s="2" t="s">
        <v>1592</v>
      </c>
      <c r="K404" s="2" t="s">
        <v>2344</v>
      </c>
    </row>
    <row r="405" spans="1:16" s="2" customFormat="1" ht="16.5" customHeight="1">
      <c r="A405" s="2">
        <v>120</v>
      </c>
      <c r="B405" s="2" t="s">
        <v>134</v>
      </c>
      <c r="C405" s="2" t="s">
        <v>2345</v>
      </c>
      <c r="E405" s="2">
        <v>144</v>
      </c>
      <c r="F405" s="2" t="s">
        <v>134</v>
      </c>
      <c r="G405" s="2" t="s">
        <v>2346</v>
      </c>
      <c r="I405" s="2">
        <v>168</v>
      </c>
      <c r="J405" s="2" t="s">
        <v>134</v>
      </c>
      <c r="K405" s="2" t="s">
        <v>2347</v>
      </c>
    </row>
    <row r="406" spans="1:16" s="2" customFormat="1" ht="16.5" customHeight="1"/>
    <row r="407" spans="1:16" s="2" customFormat="1" ht="16.5" customHeight="1"/>
    <row r="408" spans="1:16" s="2" customFormat="1" ht="16.5" customHeight="1"/>
    <row r="409" spans="1:16" s="2" customFormat="1" ht="16.5" customHeight="1">
      <c r="A409" s="141"/>
      <c r="B409" s="234" t="s">
        <v>4991</v>
      </c>
      <c r="C409" s="141"/>
      <c r="D409" s="141"/>
      <c r="E409" s="141"/>
      <c r="F409" s="141"/>
      <c r="G409" s="141"/>
      <c r="H409" s="141"/>
      <c r="I409" s="141"/>
      <c r="J409" s="141"/>
      <c r="K409" s="141"/>
      <c r="L409" s="141"/>
      <c r="M409" s="141"/>
      <c r="N409" s="141"/>
      <c r="O409" s="141"/>
      <c r="P409" s="141"/>
    </row>
    <row r="410" spans="1:16" s="2" customFormat="1" ht="16.5" customHeight="1"/>
    <row r="411" spans="1:16" s="2" customFormat="1" ht="16.5" customHeight="1">
      <c r="A411" s="2" t="s">
        <v>1729</v>
      </c>
      <c r="E411" s="2" t="s">
        <v>1730</v>
      </c>
      <c r="I411" s="2" t="s">
        <v>1731</v>
      </c>
      <c r="M411" s="2" t="s">
        <v>1732</v>
      </c>
    </row>
    <row r="412" spans="1:16" s="2" customFormat="1" ht="16.5" customHeight="1">
      <c r="A412" s="2">
        <v>1</v>
      </c>
      <c r="B412" s="2" t="s">
        <v>1951</v>
      </c>
      <c r="C412" s="2" t="s">
        <v>2348</v>
      </c>
      <c r="E412" s="2">
        <v>25</v>
      </c>
      <c r="F412" s="2" t="s">
        <v>1554</v>
      </c>
      <c r="G412" s="2" t="s">
        <v>2349</v>
      </c>
      <c r="I412" s="2">
        <v>49</v>
      </c>
      <c r="J412" s="2" t="s">
        <v>1951</v>
      </c>
      <c r="K412" s="2" t="s">
        <v>1814</v>
      </c>
      <c r="M412" s="2">
        <v>73</v>
      </c>
      <c r="N412" s="2" t="s">
        <v>1951</v>
      </c>
      <c r="O412" s="2" t="s">
        <v>1405</v>
      </c>
    </row>
    <row r="413" spans="1:16" s="2" customFormat="1" ht="16.5" customHeight="1">
      <c r="A413" s="2">
        <v>2</v>
      </c>
      <c r="B413" s="2" t="s">
        <v>1548</v>
      </c>
      <c r="C413" s="2" t="s">
        <v>938</v>
      </c>
      <c r="E413" s="2">
        <v>26</v>
      </c>
      <c r="F413" s="2" t="s">
        <v>1562</v>
      </c>
      <c r="G413" s="2" t="s">
        <v>2350</v>
      </c>
      <c r="I413" s="2">
        <v>50</v>
      </c>
      <c r="J413" s="2" t="s">
        <v>1594</v>
      </c>
      <c r="K413" s="2" t="s">
        <v>2351</v>
      </c>
      <c r="M413" s="2">
        <v>74</v>
      </c>
      <c r="N413" s="2" t="s">
        <v>1594</v>
      </c>
      <c r="O413" s="2" t="s">
        <v>2352</v>
      </c>
    </row>
    <row r="414" spans="1:16" s="2" customFormat="1" ht="16.5" customHeight="1">
      <c r="A414" s="2">
        <v>3</v>
      </c>
      <c r="B414" s="2" t="s">
        <v>1548</v>
      </c>
      <c r="C414" s="2" t="s">
        <v>2353</v>
      </c>
      <c r="E414" s="2">
        <v>27</v>
      </c>
      <c r="F414" s="2" t="s">
        <v>1564</v>
      </c>
      <c r="G414" s="2" t="s">
        <v>2354</v>
      </c>
      <c r="I414" s="2">
        <v>51</v>
      </c>
      <c r="J414" s="2" t="s">
        <v>1592</v>
      </c>
      <c r="K414" s="2" t="s">
        <v>2355</v>
      </c>
      <c r="M414" s="2">
        <v>75</v>
      </c>
      <c r="N414" s="2" t="s">
        <v>1548</v>
      </c>
      <c r="O414" s="2" t="s">
        <v>2356</v>
      </c>
    </row>
    <row r="415" spans="1:16" s="2" customFormat="1" ht="16.5" customHeight="1">
      <c r="A415" s="2">
        <v>4</v>
      </c>
      <c r="B415" s="2" t="s">
        <v>23</v>
      </c>
      <c r="C415" s="2" t="s">
        <v>2357</v>
      </c>
      <c r="E415" s="2">
        <v>28</v>
      </c>
      <c r="F415" s="2" t="s">
        <v>1774</v>
      </c>
      <c r="G415" s="2" t="s">
        <v>2358</v>
      </c>
      <c r="I415" s="2">
        <v>52</v>
      </c>
      <c r="J415" s="2" t="s">
        <v>23</v>
      </c>
      <c r="K415" s="2" t="s">
        <v>2359</v>
      </c>
      <c r="M415" s="2">
        <v>76</v>
      </c>
      <c r="N415" s="2" t="s">
        <v>1594</v>
      </c>
      <c r="O415" s="2" t="s">
        <v>2360</v>
      </c>
    </row>
    <row r="416" spans="1:16" s="2" customFormat="1" ht="16.5" customHeight="1">
      <c r="A416" s="2">
        <v>5</v>
      </c>
      <c r="B416" s="2" t="s">
        <v>858</v>
      </c>
      <c r="C416" s="2" t="s">
        <v>2361</v>
      </c>
      <c r="E416" s="2">
        <v>29</v>
      </c>
      <c r="F416" s="2" t="s">
        <v>1562</v>
      </c>
      <c r="G416" s="2" t="s">
        <v>631</v>
      </c>
      <c r="I416" s="2">
        <v>53</v>
      </c>
      <c r="J416" s="2" t="s">
        <v>134</v>
      </c>
      <c r="K416" s="2" t="s">
        <v>2203</v>
      </c>
      <c r="M416" s="2">
        <v>77</v>
      </c>
      <c r="N416" s="2" t="s">
        <v>1594</v>
      </c>
      <c r="O416" s="2" t="s">
        <v>765</v>
      </c>
    </row>
    <row r="417" spans="1:15" s="2" customFormat="1" ht="16.5" customHeight="1">
      <c r="A417" s="2">
        <v>6</v>
      </c>
      <c r="B417" s="2" t="s">
        <v>1756</v>
      </c>
      <c r="C417" s="2" t="s">
        <v>569</v>
      </c>
      <c r="E417" s="2">
        <v>30</v>
      </c>
      <c r="F417" s="2" t="s">
        <v>1756</v>
      </c>
      <c r="G417" s="2" t="s">
        <v>2362</v>
      </c>
      <c r="I417" s="2">
        <v>54</v>
      </c>
      <c r="J417" s="2" t="s">
        <v>1756</v>
      </c>
      <c r="K417" s="2" t="s">
        <v>2363</v>
      </c>
      <c r="M417" s="2">
        <v>78</v>
      </c>
      <c r="N417" s="2" t="s">
        <v>1756</v>
      </c>
      <c r="O417" s="2" t="s">
        <v>2364</v>
      </c>
    </row>
    <row r="418" spans="1:15" s="2" customFormat="1" ht="16.5" customHeight="1">
      <c r="A418" s="2">
        <v>7</v>
      </c>
      <c r="B418" s="2" t="s">
        <v>1609</v>
      </c>
      <c r="C418" s="2" t="s">
        <v>2365</v>
      </c>
      <c r="E418" s="2">
        <v>31</v>
      </c>
      <c r="F418" s="2" t="s">
        <v>1609</v>
      </c>
      <c r="G418" s="2" t="s">
        <v>2366</v>
      </c>
      <c r="I418" s="2">
        <v>55</v>
      </c>
      <c r="J418" s="2" t="s">
        <v>1609</v>
      </c>
      <c r="K418" s="2" t="s">
        <v>2367</v>
      </c>
      <c r="M418" s="2">
        <v>79</v>
      </c>
      <c r="N418" s="2" t="s">
        <v>1609</v>
      </c>
      <c r="O418" s="2" t="s">
        <v>2368</v>
      </c>
    </row>
    <row r="419" spans="1:15" s="2" customFormat="1" ht="16.5" customHeight="1">
      <c r="A419" s="2">
        <v>8</v>
      </c>
      <c r="B419" s="2" t="s">
        <v>2239</v>
      </c>
      <c r="C419" s="2" t="s">
        <v>1081</v>
      </c>
      <c r="E419" s="2">
        <v>32</v>
      </c>
      <c r="F419" s="2" t="s">
        <v>1592</v>
      </c>
      <c r="G419" s="2" t="s">
        <v>2369</v>
      </c>
      <c r="I419" s="2">
        <v>56</v>
      </c>
      <c r="J419" s="2" t="s">
        <v>2239</v>
      </c>
      <c r="K419" s="2" t="s">
        <v>718</v>
      </c>
      <c r="M419" s="2">
        <v>80</v>
      </c>
      <c r="N419" s="2" t="s">
        <v>2239</v>
      </c>
      <c r="O419" s="2" t="s">
        <v>2370</v>
      </c>
    </row>
    <row r="420" spans="1:15" s="2" customFormat="1" ht="16.5" customHeight="1">
      <c r="A420" s="2">
        <v>9</v>
      </c>
      <c r="B420" s="2" t="s">
        <v>1683</v>
      </c>
      <c r="C420" s="2" t="s">
        <v>2371</v>
      </c>
      <c r="E420" s="2">
        <v>33</v>
      </c>
      <c r="F420" s="2" t="s">
        <v>1683</v>
      </c>
      <c r="G420" s="2" t="s">
        <v>2372</v>
      </c>
      <c r="I420" s="2">
        <v>57</v>
      </c>
      <c r="J420" s="2" t="s">
        <v>1683</v>
      </c>
      <c r="K420" s="2" t="s">
        <v>2373</v>
      </c>
      <c r="M420" s="2">
        <v>81</v>
      </c>
      <c r="N420" s="2" t="s">
        <v>1683</v>
      </c>
      <c r="O420" s="2" t="s">
        <v>2374</v>
      </c>
    </row>
    <row r="421" spans="1:15" s="2" customFormat="1" ht="16.5" customHeight="1">
      <c r="A421" s="2">
        <v>10</v>
      </c>
      <c r="B421" s="2" t="s">
        <v>1584</v>
      </c>
      <c r="C421" s="2" t="s">
        <v>1201</v>
      </c>
      <c r="E421" s="2">
        <v>34</v>
      </c>
      <c r="F421" s="2" t="s">
        <v>1584</v>
      </c>
      <c r="G421" s="2" t="s">
        <v>2375</v>
      </c>
      <c r="I421" s="2">
        <v>58</v>
      </c>
      <c r="J421" s="2" t="s">
        <v>1584</v>
      </c>
      <c r="K421" s="2" t="s">
        <v>2376</v>
      </c>
      <c r="M421" s="2">
        <v>82</v>
      </c>
      <c r="N421" s="2" t="s">
        <v>134</v>
      </c>
      <c r="O421" s="2" t="s">
        <v>1495</v>
      </c>
    </row>
    <row r="422" spans="1:15" s="2" customFormat="1" ht="16.5" customHeight="1">
      <c r="A422" s="2">
        <v>11</v>
      </c>
      <c r="B422" s="2" t="s">
        <v>1551</v>
      </c>
      <c r="C422" s="2" t="s">
        <v>2377</v>
      </c>
      <c r="E422" s="2">
        <v>35</v>
      </c>
      <c r="F422" s="2" t="s">
        <v>1551</v>
      </c>
      <c r="G422" s="2" t="s">
        <v>2378</v>
      </c>
      <c r="I422" s="2">
        <v>59</v>
      </c>
      <c r="J422" s="2" t="s">
        <v>1551</v>
      </c>
      <c r="K422" s="2" t="s">
        <v>1136</v>
      </c>
      <c r="M422" s="2">
        <v>83</v>
      </c>
      <c r="N422" s="2" t="s">
        <v>1551</v>
      </c>
      <c r="O422" s="2" t="s">
        <v>2379</v>
      </c>
    </row>
    <row r="423" spans="1:15" s="2" customFormat="1" ht="16.5" customHeight="1">
      <c r="A423" s="2">
        <v>12</v>
      </c>
      <c r="B423" s="2" t="s">
        <v>858</v>
      </c>
      <c r="C423" s="2" t="s">
        <v>2380</v>
      </c>
      <c r="E423" s="2">
        <v>36</v>
      </c>
      <c r="F423" s="2" t="s">
        <v>858</v>
      </c>
      <c r="G423" s="2" t="s">
        <v>2381</v>
      </c>
      <c r="I423" s="2">
        <v>60</v>
      </c>
      <c r="J423" s="2" t="s">
        <v>1554</v>
      </c>
      <c r="K423" s="2" t="s">
        <v>2382</v>
      </c>
      <c r="M423" s="2">
        <v>84</v>
      </c>
      <c r="N423" s="2" t="s">
        <v>1562</v>
      </c>
      <c r="O423" s="2" t="s">
        <v>2383</v>
      </c>
    </row>
    <row r="424" spans="1:15" s="2" customFormat="1" ht="16.5" customHeight="1">
      <c r="A424" s="2">
        <v>13</v>
      </c>
      <c r="B424" s="2" t="s">
        <v>1600</v>
      </c>
      <c r="C424" s="2" t="s">
        <v>2384</v>
      </c>
      <c r="E424" s="2">
        <v>37</v>
      </c>
      <c r="F424" s="2" t="s">
        <v>1600</v>
      </c>
      <c r="G424" s="2" t="s">
        <v>2385</v>
      </c>
      <c r="I424" s="2">
        <v>61</v>
      </c>
      <c r="J424" s="2" t="s">
        <v>1600</v>
      </c>
      <c r="K424" s="2" t="s">
        <v>1937</v>
      </c>
      <c r="M424" s="2">
        <v>85</v>
      </c>
      <c r="N424" s="2" t="s">
        <v>1600</v>
      </c>
      <c r="O424" s="2" t="s">
        <v>2386</v>
      </c>
    </row>
    <row r="425" spans="1:15" s="2" customFormat="1" ht="16.5" customHeight="1">
      <c r="A425" s="2">
        <v>14</v>
      </c>
      <c r="B425" s="2" t="s">
        <v>2233</v>
      </c>
      <c r="C425" s="2" t="s">
        <v>986</v>
      </c>
      <c r="E425" s="2">
        <v>38</v>
      </c>
      <c r="F425" s="2" t="s">
        <v>1548</v>
      </c>
      <c r="G425" s="2" t="s">
        <v>2387</v>
      </c>
      <c r="I425" s="2">
        <v>62</v>
      </c>
      <c r="J425" s="2" t="s">
        <v>23</v>
      </c>
      <c r="K425" s="2" t="s">
        <v>2388</v>
      </c>
      <c r="M425" s="2">
        <v>86</v>
      </c>
      <c r="N425" s="2" t="s">
        <v>2233</v>
      </c>
      <c r="O425" s="2" t="s">
        <v>2389</v>
      </c>
    </row>
    <row r="426" spans="1:15" s="2" customFormat="1" ht="16.5" customHeight="1">
      <c r="A426" s="2">
        <v>15</v>
      </c>
      <c r="B426" s="2" t="s">
        <v>1656</v>
      </c>
      <c r="C426" s="2" t="s">
        <v>2390</v>
      </c>
      <c r="E426" s="2">
        <v>39</v>
      </c>
      <c r="F426" s="2" t="s">
        <v>1656</v>
      </c>
      <c r="G426" s="2" t="s">
        <v>2391</v>
      </c>
      <c r="I426" s="2">
        <v>63</v>
      </c>
      <c r="J426" s="2" t="s">
        <v>1656</v>
      </c>
      <c r="K426" s="2" t="s">
        <v>2392</v>
      </c>
      <c r="M426" s="2">
        <v>87</v>
      </c>
      <c r="N426" s="2" t="s">
        <v>1656</v>
      </c>
      <c r="O426" s="2" t="s">
        <v>2393</v>
      </c>
    </row>
    <row r="427" spans="1:15" s="2" customFormat="1" ht="16.5" customHeight="1">
      <c r="A427" s="2">
        <v>16</v>
      </c>
      <c r="B427" s="2" t="s">
        <v>23</v>
      </c>
      <c r="C427" s="2" t="s">
        <v>2394</v>
      </c>
      <c r="E427" s="2">
        <v>40</v>
      </c>
      <c r="F427" s="2" t="s">
        <v>23</v>
      </c>
      <c r="G427" s="2" t="s">
        <v>2395</v>
      </c>
      <c r="I427" s="2">
        <v>64</v>
      </c>
      <c r="J427" s="2" t="s">
        <v>23</v>
      </c>
      <c r="K427" s="2" t="s">
        <v>2396</v>
      </c>
      <c r="M427" s="2">
        <v>88</v>
      </c>
      <c r="N427" s="2" t="s">
        <v>23</v>
      </c>
      <c r="O427" s="2" t="s">
        <v>2397</v>
      </c>
    </row>
    <row r="428" spans="1:15" s="2" customFormat="1" ht="16.5" customHeight="1">
      <c r="A428" s="2">
        <v>17</v>
      </c>
      <c r="B428" s="2" t="s">
        <v>1562</v>
      </c>
      <c r="C428" s="2" t="s">
        <v>2398</v>
      </c>
      <c r="E428" s="2">
        <v>41</v>
      </c>
      <c r="F428" s="2" t="s">
        <v>1562</v>
      </c>
      <c r="G428" s="2" t="s">
        <v>2399</v>
      </c>
      <c r="I428" s="2">
        <v>65</v>
      </c>
      <c r="J428" s="2" t="s">
        <v>1562</v>
      </c>
      <c r="K428" s="2" t="s">
        <v>2400</v>
      </c>
      <c r="M428" s="2">
        <v>89</v>
      </c>
      <c r="N428" s="2" t="s">
        <v>1562</v>
      </c>
      <c r="O428" s="2" t="s">
        <v>1133</v>
      </c>
    </row>
    <row r="429" spans="1:15" s="2" customFormat="1" ht="16.5" customHeight="1">
      <c r="A429" s="2">
        <v>18</v>
      </c>
      <c r="B429" s="2" t="s">
        <v>1400</v>
      </c>
      <c r="C429" s="2" t="s">
        <v>2401</v>
      </c>
      <c r="E429" s="2">
        <v>42</v>
      </c>
      <c r="F429" s="2" t="s">
        <v>1400</v>
      </c>
      <c r="G429" s="2" t="s">
        <v>2402</v>
      </c>
      <c r="I429" s="2">
        <v>66</v>
      </c>
      <c r="J429" s="2" t="s">
        <v>1400</v>
      </c>
      <c r="K429" s="2" t="s">
        <v>2403</v>
      </c>
      <c r="M429" s="2">
        <v>90</v>
      </c>
      <c r="N429" s="2" t="s">
        <v>1584</v>
      </c>
      <c r="O429" s="2" t="s">
        <v>2404</v>
      </c>
    </row>
    <row r="430" spans="1:15" s="2" customFormat="1" ht="16.5" customHeight="1">
      <c r="A430" s="2">
        <v>19</v>
      </c>
      <c r="B430" s="2" t="s">
        <v>1650</v>
      </c>
      <c r="C430" s="2" t="s">
        <v>2405</v>
      </c>
      <c r="E430" s="2">
        <v>43</v>
      </c>
      <c r="F430" s="2" t="s">
        <v>1650</v>
      </c>
      <c r="G430" s="2" t="s">
        <v>2406</v>
      </c>
      <c r="I430" s="2">
        <v>67</v>
      </c>
      <c r="J430" s="2" t="s">
        <v>1650</v>
      </c>
      <c r="K430" s="2" t="s">
        <v>1580</v>
      </c>
      <c r="M430" s="2">
        <v>91</v>
      </c>
      <c r="N430" s="2" t="s">
        <v>1650</v>
      </c>
      <c r="O430" s="2" t="s">
        <v>2407</v>
      </c>
    </row>
    <row r="431" spans="1:15" s="2" customFormat="1" ht="16.5" customHeight="1">
      <c r="A431" s="2">
        <v>20</v>
      </c>
      <c r="B431" s="2" t="s">
        <v>1551</v>
      </c>
      <c r="C431" s="2" t="s">
        <v>2408</v>
      </c>
      <c r="E431" s="2">
        <v>44</v>
      </c>
      <c r="F431" s="2" t="s">
        <v>134</v>
      </c>
      <c r="G431" s="2" t="s">
        <v>2409</v>
      </c>
      <c r="I431" s="2">
        <v>68</v>
      </c>
      <c r="J431" s="2" t="s">
        <v>2239</v>
      </c>
      <c r="K431" s="2" t="s">
        <v>2410</v>
      </c>
      <c r="M431" s="2">
        <v>92</v>
      </c>
      <c r="N431" s="2" t="s">
        <v>1603</v>
      </c>
      <c r="O431" s="2" t="s">
        <v>2411</v>
      </c>
    </row>
    <row r="432" spans="1:15" s="2" customFormat="1" ht="16.5" customHeight="1">
      <c r="A432" s="2">
        <v>21</v>
      </c>
      <c r="B432" s="2" t="s">
        <v>1592</v>
      </c>
      <c r="C432" s="2" t="s">
        <v>1288</v>
      </c>
      <c r="E432" s="2">
        <v>45</v>
      </c>
      <c r="F432" s="2" t="s">
        <v>1592</v>
      </c>
      <c r="G432" s="2" t="s">
        <v>1430</v>
      </c>
      <c r="I432" s="2">
        <v>69</v>
      </c>
      <c r="J432" s="2" t="s">
        <v>1584</v>
      </c>
      <c r="K432" s="2" t="s">
        <v>2412</v>
      </c>
      <c r="M432" s="2">
        <v>93</v>
      </c>
      <c r="N432" s="2" t="s">
        <v>1592</v>
      </c>
      <c r="O432" s="2" t="s">
        <v>2413</v>
      </c>
    </row>
    <row r="433" spans="1:15" s="2" customFormat="1" ht="16.5" customHeight="1">
      <c r="A433" s="2">
        <v>22</v>
      </c>
      <c r="B433" s="2" t="s">
        <v>1650</v>
      </c>
      <c r="C433" s="2" t="s">
        <v>2414</v>
      </c>
      <c r="E433" s="2">
        <v>46</v>
      </c>
      <c r="F433" s="2" t="s">
        <v>1558</v>
      </c>
      <c r="G433" s="2" t="s">
        <v>2415</v>
      </c>
      <c r="I433" s="2">
        <v>70</v>
      </c>
      <c r="J433" s="2" t="s">
        <v>1650</v>
      </c>
      <c r="K433" s="2" t="s">
        <v>2416</v>
      </c>
      <c r="M433" s="2">
        <v>94</v>
      </c>
      <c r="N433" s="2" t="s">
        <v>1558</v>
      </c>
      <c r="O433" s="2" t="s">
        <v>843</v>
      </c>
    </row>
    <row r="434" spans="1:15" s="2" customFormat="1" ht="16.5" customHeight="1">
      <c r="A434" s="2">
        <v>23</v>
      </c>
      <c r="B434" s="2" t="s">
        <v>1564</v>
      </c>
      <c r="C434" s="2" t="s">
        <v>2417</v>
      </c>
      <c r="E434" s="2">
        <v>47</v>
      </c>
      <c r="F434" s="2" t="s">
        <v>1564</v>
      </c>
      <c r="G434" s="2" t="s">
        <v>1813</v>
      </c>
      <c r="I434" s="2">
        <v>71</v>
      </c>
      <c r="J434" s="2" t="s">
        <v>1564</v>
      </c>
      <c r="K434" s="2" t="s">
        <v>2418</v>
      </c>
      <c r="M434" s="2">
        <v>95</v>
      </c>
      <c r="N434" s="2" t="s">
        <v>1564</v>
      </c>
      <c r="O434" s="2" t="s">
        <v>2419</v>
      </c>
    </row>
    <row r="435" spans="1:15" s="2" customFormat="1" ht="16.5" customHeight="1">
      <c r="A435" s="2">
        <v>24</v>
      </c>
      <c r="B435" s="2" t="s">
        <v>134</v>
      </c>
      <c r="C435" s="2" t="s">
        <v>2420</v>
      </c>
      <c r="E435" s="2">
        <v>48</v>
      </c>
      <c r="F435" s="2" t="s">
        <v>134</v>
      </c>
      <c r="G435" s="2" t="s">
        <v>2421</v>
      </c>
      <c r="I435" s="2">
        <v>72</v>
      </c>
      <c r="J435" s="2" t="s">
        <v>1584</v>
      </c>
      <c r="K435" s="2" t="s">
        <v>1868</v>
      </c>
      <c r="M435" s="2">
        <v>96</v>
      </c>
      <c r="N435" s="2" t="s">
        <v>858</v>
      </c>
      <c r="O435" s="2" t="s">
        <v>1027</v>
      </c>
    </row>
    <row r="436" spans="1:15" s="2" customFormat="1" ht="16.5" customHeight="1"/>
    <row r="437" spans="1:15" s="2" customFormat="1" ht="16.5" customHeight="1"/>
    <row r="438" spans="1:15" s="2" customFormat="1" ht="16.5" customHeight="1">
      <c r="A438" s="2" t="s">
        <v>1826</v>
      </c>
      <c r="E438" s="2" t="s">
        <v>1827</v>
      </c>
      <c r="I438" s="2" t="s">
        <v>1828</v>
      </c>
    </row>
    <row r="439" spans="1:15" s="2" customFormat="1" ht="16.5" customHeight="1">
      <c r="A439" s="2">
        <v>97</v>
      </c>
      <c r="B439" s="2" t="s">
        <v>1951</v>
      </c>
      <c r="C439" s="2" t="s">
        <v>2422</v>
      </c>
      <c r="E439" s="2">
        <v>121</v>
      </c>
      <c r="F439" s="2" t="s">
        <v>1951</v>
      </c>
      <c r="G439" s="2" t="s">
        <v>2423</v>
      </c>
      <c r="I439" s="2">
        <v>145</v>
      </c>
      <c r="J439" s="2" t="s">
        <v>1951</v>
      </c>
      <c r="K439" s="2" t="s">
        <v>2424</v>
      </c>
    </row>
    <row r="440" spans="1:15" s="2" customFormat="1" ht="16.5" customHeight="1">
      <c r="A440" s="2">
        <v>98</v>
      </c>
      <c r="B440" s="2" t="s">
        <v>1774</v>
      </c>
      <c r="C440" s="2" t="s">
        <v>2425</v>
      </c>
      <c r="E440" s="2">
        <v>122</v>
      </c>
      <c r="F440" s="2" t="s">
        <v>1594</v>
      </c>
      <c r="G440" s="2" t="s">
        <v>2426</v>
      </c>
      <c r="I440" s="2">
        <v>146</v>
      </c>
      <c r="J440" s="2" t="s">
        <v>1594</v>
      </c>
      <c r="K440" s="2" t="s">
        <v>2427</v>
      </c>
    </row>
    <row r="441" spans="1:15" s="2" customFormat="1" ht="16.5" customHeight="1">
      <c r="A441" s="2">
        <v>99</v>
      </c>
      <c r="B441" s="2" t="s">
        <v>1548</v>
      </c>
      <c r="C441" s="2" t="s">
        <v>2428</v>
      </c>
      <c r="E441" s="2">
        <v>123</v>
      </c>
      <c r="F441" s="2" t="s">
        <v>1548</v>
      </c>
      <c r="G441" s="2" t="s">
        <v>2429</v>
      </c>
      <c r="I441" s="2">
        <v>147</v>
      </c>
      <c r="J441" s="2" t="s">
        <v>1548</v>
      </c>
      <c r="K441" s="2" t="s">
        <v>989</v>
      </c>
    </row>
    <row r="442" spans="1:15" s="2" customFormat="1" ht="16.5" customHeight="1">
      <c r="A442" s="2">
        <v>100</v>
      </c>
      <c r="B442" s="2" t="s">
        <v>1774</v>
      </c>
      <c r="C442" s="2" t="s">
        <v>2430</v>
      </c>
      <c r="E442" s="2">
        <v>124</v>
      </c>
      <c r="F442" s="2" t="s">
        <v>1774</v>
      </c>
      <c r="G442" s="2" t="s">
        <v>2431</v>
      </c>
      <c r="I442" s="2">
        <v>148</v>
      </c>
      <c r="J442" s="2" t="s">
        <v>1774</v>
      </c>
      <c r="K442" s="2" t="s">
        <v>2432</v>
      </c>
    </row>
    <row r="443" spans="1:15" s="2" customFormat="1" ht="16.5" customHeight="1">
      <c r="A443" s="2">
        <v>101</v>
      </c>
      <c r="B443" s="2" t="s">
        <v>1603</v>
      </c>
      <c r="C443" s="2" t="s">
        <v>2433</v>
      </c>
      <c r="E443" s="2">
        <v>125</v>
      </c>
      <c r="F443" s="2" t="s">
        <v>1603</v>
      </c>
      <c r="G443" s="2" t="s">
        <v>2434</v>
      </c>
      <c r="I443" s="2">
        <v>149</v>
      </c>
      <c r="J443" s="2" t="s">
        <v>1554</v>
      </c>
      <c r="K443" s="2" t="s">
        <v>2292</v>
      </c>
    </row>
    <row r="444" spans="1:15" s="2" customFormat="1" ht="16.5" customHeight="1">
      <c r="A444" s="2">
        <v>102</v>
      </c>
      <c r="B444" s="2" t="s">
        <v>1756</v>
      </c>
      <c r="C444" s="2" t="s">
        <v>2435</v>
      </c>
      <c r="E444" s="2">
        <v>126</v>
      </c>
      <c r="F444" s="2" t="s">
        <v>1756</v>
      </c>
      <c r="G444" s="2" t="s">
        <v>2436</v>
      </c>
      <c r="I444" s="2">
        <v>150</v>
      </c>
      <c r="J444" s="2" t="s">
        <v>1756</v>
      </c>
      <c r="K444" s="2" t="s">
        <v>2437</v>
      </c>
    </row>
    <row r="445" spans="1:15" s="2" customFormat="1" ht="16.5" customHeight="1">
      <c r="A445" s="2">
        <v>103</v>
      </c>
      <c r="B445" s="2" t="s">
        <v>1609</v>
      </c>
      <c r="C445" s="2" t="s">
        <v>2438</v>
      </c>
      <c r="D445" s="193"/>
      <c r="E445" s="2">
        <v>127</v>
      </c>
      <c r="F445" s="2" t="s">
        <v>1609</v>
      </c>
      <c r="G445" s="2" t="s">
        <v>2439</v>
      </c>
      <c r="I445" s="2">
        <v>151</v>
      </c>
      <c r="J445" s="2" t="s">
        <v>1609</v>
      </c>
      <c r="K445" s="2" t="s">
        <v>1874</v>
      </c>
    </row>
    <row r="446" spans="1:15" s="2" customFormat="1" ht="16.5" customHeight="1">
      <c r="A446" s="2">
        <v>104</v>
      </c>
      <c r="B446" s="2" t="s">
        <v>2239</v>
      </c>
      <c r="C446" s="2" t="s">
        <v>2440</v>
      </c>
      <c r="E446" s="2">
        <v>128</v>
      </c>
      <c r="F446" s="2" t="s">
        <v>2239</v>
      </c>
      <c r="G446" s="2" t="s">
        <v>810</v>
      </c>
      <c r="I446" s="2">
        <v>152</v>
      </c>
      <c r="J446" s="2" t="s">
        <v>1603</v>
      </c>
      <c r="K446" s="2" t="s">
        <v>2262</v>
      </c>
    </row>
    <row r="447" spans="1:15" s="2" customFormat="1" ht="16.5" customHeight="1">
      <c r="A447" s="2">
        <v>105</v>
      </c>
      <c r="B447" s="2" t="s">
        <v>1951</v>
      </c>
      <c r="C447" s="2" t="s">
        <v>2441</v>
      </c>
      <c r="E447" s="2">
        <v>129</v>
      </c>
      <c r="F447" s="2" t="s">
        <v>1683</v>
      </c>
      <c r="G447" s="2" t="s">
        <v>2442</v>
      </c>
      <c r="I447" s="2">
        <v>153</v>
      </c>
      <c r="J447" s="2" t="s">
        <v>1683</v>
      </c>
      <c r="K447" s="2" t="s">
        <v>2443</v>
      </c>
    </row>
    <row r="448" spans="1:15" s="2" customFormat="1" ht="16.5" customHeight="1">
      <c r="A448" s="2">
        <v>106</v>
      </c>
      <c r="B448" s="2" t="s">
        <v>1584</v>
      </c>
      <c r="C448" s="2" t="s">
        <v>2444</v>
      </c>
      <c r="E448" s="2">
        <v>130</v>
      </c>
      <c r="F448" s="2" t="s">
        <v>1584</v>
      </c>
      <c r="G448" s="2" t="s">
        <v>1290</v>
      </c>
      <c r="I448" s="2">
        <v>154</v>
      </c>
      <c r="J448" s="2" t="s">
        <v>1609</v>
      </c>
      <c r="K448" s="2" t="s">
        <v>1902</v>
      </c>
    </row>
    <row r="449" spans="1:11" s="2" customFormat="1" ht="16.5" customHeight="1">
      <c r="A449" s="2">
        <v>107</v>
      </c>
      <c r="B449" s="2" t="s">
        <v>1551</v>
      </c>
      <c r="C449" s="2" t="s">
        <v>2445</v>
      </c>
      <c r="E449" s="2">
        <v>131</v>
      </c>
      <c r="F449" s="2" t="s">
        <v>1551</v>
      </c>
      <c r="G449" s="2" t="s">
        <v>2446</v>
      </c>
      <c r="I449" s="2">
        <v>155</v>
      </c>
      <c r="J449" s="2" t="s">
        <v>1551</v>
      </c>
      <c r="K449" s="2" t="s">
        <v>2447</v>
      </c>
    </row>
    <row r="450" spans="1:11" s="2" customFormat="1" ht="16.5" customHeight="1">
      <c r="A450" s="2">
        <v>108</v>
      </c>
      <c r="B450" s="2" t="s">
        <v>858</v>
      </c>
      <c r="C450" s="2" t="s">
        <v>2448</v>
      </c>
      <c r="E450" s="2">
        <v>132</v>
      </c>
      <c r="F450" s="2" t="s">
        <v>858</v>
      </c>
      <c r="G450" s="2" t="s">
        <v>2449</v>
      </c>
      <c r="I450" s="2">
        <v>156</v>
      </c>
      <c r="J450" s="2" t="s">
        <v>858</v>
      </c>
      <c r="K450" s="2" t="s">
        <v>601</v>
      </c>
    </row>
    <row r="451" spans="1:11" s="2" customFormat="1" ht="16.5" customHeight="1">
      <c r="A451" s="2">
        <v>109</v>
      </c>
      <c r="B451" s="2" t="s">
        <v>1600</v>
      </c>
      <c r="C451" s="2" t="s">
        <v>2450</v>
      </c>
      <c r="E451" s="2">
        <v>133</v>
      </c>
      <c r="F451" s="2" t="s">
        <v>1600</v>
      </c>
      <c r="G451" s="2" t="s">
        <v>2451</v>
      </c>
      <c r="I451" s="2">
        <v>157</v>
      </c>
      <c r="J451" s="2" t="s">
        <v>1600</v>
      </c>
      <c r="K451" s="2" t="s">
        <v>2452</v>
      </c>
    </row>
    <row r="452" spans="1:11" s="2" customFormat="1" ht="16.5" customHeight="1">
      <c r="A452" s="2">
        <v>110</v>
      </c>
      <c r="B452" s="2" t="s">
        <v>2233</v>
      </c>
      <c r="C452" s="2" t="s">
        <v>2453</v>
      </c>
      <c r="E452" s="2">
        <v>134</v>
      </c>
      <c r="F452" s="2" t="s">
        <v>2233</v>
      </c>
      <c r="G452" s="2" t="s">
        <v>2454</v>
      </c>
      <c r="I452" s="2">
        <v>158</v>
      </c>
      <c r="J452" s="2" t="s">
        <v>2233</v>
      </c>
      <c r="K452" s="2" t="s">
        <v>2455</v>
      </c>
    </row>
    <row r="453" spans="1:11" s="2" customFormat="1" ht="16.5" customHeight="1">
      <c r="A453" s="2">
        <v>111</v>
      </c>
      <c r="B453" s="2" t="s">
        <v>1656</v>
      </c>
      <c r="C453" s="2" t="s">
        <v>2456</v>
      </c>
      <c r="E453" s="2">
        <v>135</v>
      </c>
      <c r="F453" s="2" t="s">
        <v>1656</v>
      </c>
      <c r="G453" s="2" t="s">
        <v>2457</v>
      </c>
      <c r="I453" s="2">
        <v>159</v>
      </c>
      <c r="J453" s="2" t="s">
        <v>1656</v>
      </c>
      <c r="K453" s="2" t="s">
        <v>2458</v>
      </c>
    </row>
    <row r="454" spans="1:11" s="2" customFormat="1" ht="16.5" customHeight="1">
      <c r="A454" s="2">
        <v>112</v>
      </c>
      <c r="B454" s="2" t="s">
        <v>23</v>
      </c>
      <c r="C454" s="2" t="s">
        <v>1161</v>
      </c>
      <c r="E454" s="2">
        <v>136</v>
      </c>
      <c r="F454" s="2" t="s">
        <v>23</v>
      </c>
      <c r="G454" s="2" t="s">
        <v>2459</v>
      </c>
      <c r="I454" s="2">
        <v>160</v>
      </c>
      <c r="J454" s="2" t="s">
        <v>23</v>
      </c>
      <c r="K454" s="2" t="s">
        <v>2460</v>
      </c>
    </row>
    <row r="455" spans="1:11" s="2" customFormat="1" ht="16.5" customHeight="1">
      <c r="A455" s="2">
        <v>113</v>
      </c>
      <c r="B455" s="2" t="s">
        <v>1562</v>
      </c>
      <c r="C455" s="2" t="s">
        <v>2461</v>
      </c>
      <c r="E455" s="2">
        <v>137</v>
      </c>
      <c r="F455" s="2" t="s">
        <v>1562</v>
      </c>
      <c r="G455" s="2" t="s">
        <v>1492</v>
      </c>
      <c r="I455" s="2">
        <v>161</v>
      </c>
      <c r="J455" s="2" t="s">
        <v>1562</v>
      </c>
      <c r="K455" s="2" t="s">
        <v>1865</v>
      </c>
    </row>
    <row r="456" spans="1:11" s="2" customFormat="1" ht="16.5" customHeight="1">
      <c r="A456" s="2">
        <v>114</v>
      </c>
      <c r="B456" s="2" t="s">
        <v>23</v>
      </c>
      <c r="C456" s="2" t="s">
        <v>2220</v>
      </c>
      <c r="E456" s="2">
        <v>138</v>
      </c>
      <c r="F456" s="2" t="s">
        <v>1400</v>
      </c>
      <c r="G456" s="2" t="s">
        <v>2462</v>
      </c>
      <c r="I456" s="2">
        <v>162</v>
      </c>
      <c r="J456" s="2" t="s">
        <v>1554</v>
      </c>
      <c r="K456" s="2" t="s">
        <v>2463</v>
      </c>
    </row>
    <row r="457" spans="1:11" s="2" customFormat="1" ht="16.5" customHeight="1">
      <c r="A457" s="2">
        <v>115</v>
      </c>
      <c r="B457" s="2" t="s">
        <v>1650</v>
      </c>
      <c r="C457" s="2" t="s">
        <v>835</v>
      </c>
      <c r="E457" s="2">
        <v>139</v>
      </c>
      <c r="F457" s="2" t="s">
        <v>1650</v>
      </c>
      <c r="G457" s="2" t="s">
        <v>2464</v>
      </c>
      <c r="I457" s="2">
        <v>163</v>
      </c>
      <c r="J457" s="2" t="s">
        <v>1650</v>
      </c>
      <c r="K457" s="2" t="s">
        <v>2465</v>
      </c>
    </row>
    <row r="458" spans="1:11" s="2" customFormat="1" ht="16.5" customHeight="1">
      <c r="A458" s="2">
        <v>116</v>
      </c>
      <c r="B458" s="2" t="s">
        <v>1603</v>
      </c>
      <c r="C458" s="2" t="s">
        <v>2466</v>
      </c>
      <c r="E458" s="2">
        <v>140</v>
      </c>
      <c r="F458" s="2" t="s">
        <v>1603</v>
      </c>
      <c r="G458" s="2" t="s">
        <v>2467</v>
      </c>
      <c r="I458" s="2">
        <v>164</v>
      </c>
      <c r="J458" s="2" t="s">
        <v>1951</v>
      </c>
      <c r="K458" s="2" t="s">
        <v>2468</v>
      </c>
    </row>
    <row r="459" spans="1:11" s="2" customFormat="1" ht="16.5" customHeight="1">
      <c r="A459" s="2">
        <v>117</v>
      </c>
      <c r="B459" s="2" t="s">
        <v>1584</v>
      </c>
      <c r="C459" s="2" t="s">
        <v>1784</v>
      </c>
      <c r="E459" s="2">
        <v>141</v>
      </c>
      <c r="F459" s="2" t="s">
        <v>1551</v>
      </c>
      <c r="G459" s="2" t="s">
        <v>2194</v>
      </c>
      <c r="I459" s="2">
        <v>165</v>
      </c>
      <c r="J459" s="2" t="s">
        <v>1592</v>
      </c>
      <c r="K459" s="2" t="s">
        <v>2469</v>
      </c>
    </row>
    <row r="460" spans="1:11" s="2" customFormat="1" ht="16.5" customHeight="1">
      <c r="A460" s="2">
        <v>118</v>
      </c>
      <c r="B460" s="2" t="s">
        <v>1558</v>
      </c>
      <c r="C460" s="2" t="s">
        <v>2470</v>
      </c>
      <c r="E460" s="2">
        <v>142</v>
      </c>
      <c r="F460" s="2" t="s">
        <v>1558</v>
      </c>
      <c r="G460" s="2" t="s">
        <v>2471</v>
      </c>
      <c r="I460" s="2">
        <v>166</v>
      </c>
      <c r="J460" s="2" t="s">
        <v>858</v>
      </c>
      <c r="K460" s="2" t="s">
        <v>2472</v>
      </c>
    </row>
    <row r="461" spans="1:11" s="2" customFormat="1" ht="16.5" customHeight="1">
      <c r="A461" s="2">
        <v>119</v>
      </c>
      <c r="B461" s="2" t="s">
        <v>1564</v>
      </c>
      <c r="C461" s="2" t="s">
        <v>1843</v>
      </c>
      <c r="E461" s="2">
        <v>143</v>
      </c>
      <c r="F461" s="2" t="s">
        <v>1564</v>
      </c>
      <c r="G461" s="2" t="s">
        <v>2473</v>
      </c>
      <c r="I461" s="2">
        <v>167</v>
      </c>
      <c r="J461" s="2" t="s">
        <v>1564</v>
      </c>
      <c r="K461" s="2" t="s">
        <v>2474</v>
      </c>
    </row>
    <row r="462" spans="1:11" s="2" customFormat="1" ht="16.5" customHeight="1">
      <c r="A462" s="2">
        <v>120</v>
      </c>
      <c r="B462" s="2" t="s">
        <v>134</v>
      </c>
      <c r="C462" s="2" t="s">
        <v>2475</v>
      </c>
      <c r="E462" s="2">
        <v>144</v>
      </c>
      <c r="F462" s="2" t="s">
        <v>1584</v>
      </c>
      <c r="G462" s="2" t="s">
        <v>2476</v>
      </c>
      <c r="I462" s="2">
        <v>168</v>
      </c>
      <c r="J462" s="2" t="s">
        <v>1562</v>
      </c>
      <c r="K462" s="2" t="s">
        <v>1287</v>
      </c>
    </row>
    <row r="463" spans="1:11" s="2" customFormat="1" ht="16.5" customHeight="1"/>
    <row r="464" spans="1:11" s="2" customFormat="1" ht="16.5" customHeight="1"/>
    <row r="465" spans="1:16" s="2" customFormat="1" ht="16.5" customHeight="1"/>
    <row r="466" spans="1:16" s="2" customFormat="1" ht="16.5" customHeight="1">
      <c r="A466" s="141"/>
      <c r="B466" s="234" t="s">
        <v>4990</v>
      </c>
      <c r="C466" s="141"/>
      <c r="D466" s="141"/>
      <c r="E466" s="141"/>
      <c r="F466" s="141"/>
      <c r="G466" s="141"/>
      <c r="H466" s="141"/>
      <c r="I466" s="141"/>
      <c r="J466" s="141"/>
      <c r="K466" s="141"/>
      <c r="L466" s="141"/>
      <c r="M466" s="141"/>
      <c r="N466" s="141"/>
      <c r="O466" s="141"/>
      <c r="P466" s="141"/>
    </row>
    <row r="467" spans="1:16" s="2" customFormat="1" ht="16.5" customHeight="1"/>
    <row r="468" spans="1:16" s="2" customFormat="1" ht="16.5" customHeight="1"/>
    <row r="469" spans="1:16" s="2" customFormat="1" ht="16.5" customHeight="1">
      <c r="A469" s="221" t="s">
        <v>1729</v>
      </c>
      <c r="E469" s="2" t="s">
        <v>1730</v>
      </c>
      <c r="I469" s="2" t="s">
        <v>1731</v>
      </c>
      <c r="M469" s="2" t="s">
        <v>1732</v>
      </c>
    </row>
    <row r="470" spans="1:16" s="2" customFormat="1" ht="16.5" customHeight="1">
      <c r="A470" s="3" t="s">
        <v>518</v>
      </c>
      <c r="B470" s="2" t="s">
        <v>2477</v>
      </c>
      <c r="C470" s="2" t="s">
        <v>1540</v>
      </c>
      <c r="E470" s="2" t="s">
        <v>518</v>
      </c>
      <c r="F470" s="2" t="s">
        <v>2477</v>
      </c>
      <c r="G470" s="2" t="s">
        <v>1540</v>
      </c>
      <c r="I470" s="2" t="s">
        <v>518</v>
      </c>
      <c r="J470" s="2" t="s">
        <v>2477</v>
      </c>
      <c r="K470" s="2" t="s">
        <v>1540</v>
      </c>
      <c r="M470" s="2" t="s">
        <v>518</v>
      </c>
      <c r="N470" s="2" t="s">
        <v>2477</v>
      </c>
      <c r="O470" s="2" t="s">
        <v>1540</v>
      </c>
    </row>
    <row r="471" spans="1:16" s="2" customFormat="1" ht="16.5" customHeight="1">
      <c r="A471" s="3">
        <v>1</v>
      </c>
      <c r="B471" s="2" t="s">
        <v>1774</v>
      </c>
      <c r="C471" s="2" t="s">
        <v>2478</v>
      </c>
      <c r="E471" s="2">
        <v>25</v>
      </c>
      <c r="F471" s="2" t="s">
        <v>1650</v>
      </c>
      <c r="G471" s="2" t="s">
        <v>2479</v>
      </c>
      <c r="I471" s="2">
        <v>49</v>
      </c>
      <c r="J471" s="2" t="s">
        <v>1774</v>
      </c>
      <c r="K471" s="2" t="s">
        <v>2480</v>
      </c>
      <c r="M471" s="2">
        <v>73</v>
      </c>
      <c r="N471" s="2" t="s">
        <v>1562</v>
      </c>
      <c r="O471" s="2" t="s">
        <v>2481</v>
      </c>
    </row>
    <row r="472" spans="1:16" s="2" customFormat="1" ht="16.5" customHeight="1">
      <c r="A472" s="3">
        <v>2</v>
      </c>
      <c r="B472" s="2" t="s">
        <v>1774</v>
      </c>
      <c r="C472" s="2" t="s">
        <v>2482</v>
      </c>
      <c r="E472" s="2">
        <v>26</v>
      </c>
      <c r="F472" s="2" t="s">
        <v>1650</v>
      </c>
      <c r="G472" s="2" t="s">
        <v>2483</v>
      </c>
      <c r="I472" s="2">
        <v>50</v>
      </c>
      <c r="J472" s="2" t="s">
        <v>134</v>
      </c>
      <c r="K472" s="2" t="s">
        <v>1199</v>
      </c>
      <c r="M472" s="2">
        <v>74</v>
      </c>
      <c r="N472" s="2" t="s">
        <v>1650</v>
      </c>
      <c r="O472" s="2" t="s">
        <v>2484</v>
      </c>
    </row>
    <row r="473" spans="1:16" s="2" customFormat="1" ht="16.5" customHeight="1">
      <c r="A473" s="3">
        <v>3</v>
      </c>
      <c r="B473" s="2" t="s">
        <v>1650</v>
      </c>
      <c r="C473" s="2" t="s">
        <v>2485</v>
      </c>
      <c r="E473" s="2">
        <v>27</v>
      </c>
      <c r="F473" s="2" t="s">
        <v>1554</v>
      </c>
      <c r="G473" s="2" t="s">
        <v>2486</v>
      </c>
      <c r="I473" s="2">
        <v>51</v>
      </c>
      <c r="J473" s="2" t="s">
        <v>1554</v>
      </c>
      <c r="K473" s="2" t="s">
        <v>1401</v>
      </c>
      <c r="M473" s="2">
        <v>75</v>
      </c>
      <c r="N473" s="2" t="s">
        <v>1584</v>
      </c>
      <c r="O473" s="2" t="s">
        <v>1067</v>
      </c>
    </row>
    <row r="474" spans="1:16" s="2" customFormat="1" ht="16.5" customHeight="1">
      <c r="A474" s="3">
        <v>4</v>
      </c>
      <c r="B474" s="2" t="s">
        <v>1584</v>
      </c>
      <c r="C474" s="2" t="s">
        <v>2487</v>
      </c>
      <c r="E474" s="2">
        <v>28</v>
      </c>
      <c r="F474" s="2" t="s">
        <v>1584</v>
      </c>
      <c r="G474" s="2" t="s">
        <v>2488</v>
      </c>
      <c r="I474" s="2">
        <v>52</v>
      </c>
      <c r="J474" s="2" t="s">
        <v>1774</v>
      </c>
      <c r="K474" s="2" t="s">
        <v>2489</v>
      </c>
      <c r="M474" s="2">
        <v>76</v>
      </c>
      <c r="N474" s="2" t="s">
        <v>1584</v>
      </c>
      <c r="O474" s="2" t="s">
        <v>1017</v>
      </c>
    </row>
    <row r="475" spans="1:16" s="2" customFormat="1" ht="16.5" customHeight="1">
      <c r="A475" s="3">
        <v>5</v>
      </c>
      <c r="B475" s="2" t="s">
        <v>1756</v>
      </c>
      <c r="C475" s="2" t="s">
        <v>2490</v>
      </c>
      <c r="E475" s="2">
        <v>29</v>
      </c>
      <c r="F475" s="2" t="s">
        <v>1756</v>
      </c>
      <c r="G475" s="2" t="s">
        <v>892</v>
      </c>
      <c r="I475" s="2">
        <v>53</v>
      </c>
      <c r="J475" s="2" t="s">
        <v>1756</v>
      </c>
      <c r="K475" s="2" t="s">
        <v>2491</v>
      </c>
      <c r="M475" s="2">
        <v>77</v>
      </c>
      <c r="N475" s="2" t="s">
        <v>1548</v>
      </c>
      <c r="O475" s="2" t="s">
        <v>2492</v>
      </c>
    </row>
    <row r="476" spans="1:16" s="2" customFormat="1" ht="16.5" customHeight="1">
      <c r="A476" s="3">
        <v>6</v>
      </c>
      <c r="B476" s="2" t="s">
        <v>858</v>
      </c>
      <c r="C476" s="2" t="s">
        <v>2493</v>
      </c>
      <c r="E476" s="2">
        <v>30</v>
      </c>
      <c r="F476" s="2" t="s">
        <v>858</v>
      </c>
      <c r="G476" s="2" t="s">
        <v>588</v>
      </c>
      <c r="I476" s="2">
        <v>54</v>
      </c>
      <c r="J476" s="2" t="s">
        <v>134</v>
      </c>
      <c r="K476" s="2" t="s">
        <v>874</v>
      </c>
      <c r="M476" s="2">
        <v>78</v>
      </c>
      <c r="N476" s="2" t="s">
        <v>858</v>
      </c>
      <c r="O476" s="2" t="s">
        <v>2494</v>
      </c>
    </row>
    <row r="477" spans="1:16" s="2" customFormat="1" ht="16.5" customHeight="1">
      <c r="A477" s="3">
        <v>7</v>
      </c>
      <c r="B477" s="2" t="s">
        <v>23</v>
      </c>
      <c r="C477" s="2" t="s">
        <v>1245</v>
      </c>
      <c r="E477" s="2">
        <v>31</v>
      </c>
      <c r="F477" s="2" t="s">
        <v>23</v>
      </c>
      <c r="G477" s="2" t="s">
        <v>2495</v>
      </c>
      <c r="I477" s="2">
        <v>55</v>
      </c>
      <c r="J477" s="2" t="s">
        <v>23</v>
      </c>
      <c r="K477" s="2" t="s">
        <v>1172</v>
      </c>
      <c r="M477" s="2">
        <v>79</v>
      </c>
      <c r="N477" s="2" t="s">
        <v>23</v>
      </c>
      <c r="O477" s="2" t="s">
        <v>2496</v>
      </c>
    </row>
    <row r="478" spans="1:16" s="2" customFormat="1" ht="16.5" customHeight="1">
      <c r="A478" s="3">
        <v>8</v>
      </c>
      <c r="B478" s="2" t="s">
        <v>1594</v>
      </c>
      <c r="C478" s="2" t="s">
        <v>2497</v>
      </c>
      <c r="E478" s="2">
        <v>32</v>
      </c>
      <c r="F478" s="2" t="s">
        <v>1594</v>
      </c>
      <c r="G478" s="2" t="s">
        <v>2498</v>
      </c>
      <c r="I478" s="2">
        <v>56</v>
      </c>
      <c r="J478" s="2" t="s">
        <v>1594</v>
      </c>
      <c r="K478" s="2" t="s">
        <v>2499</v>
      </c>
      <c r="M478" s="2">
        <v>80</v>
      </c>
      <c r="N478" s="2" t="s">
        <v>2500</v>
      </c>
      <c r="O478" s="2" t="s">
        <v>2501</v>
      </c>
    </row>
    <row r="479" spans="1:16" s="2" customFormat="1" ht="16.5" customHeight="1">
      <c r="A479" s="3">
        <v>9</v>
      </c>
      <c r="B479" s="2" t="s">
        <v>1609</v>
      </c>
      <c r="C479" s="2" t="s">
        <v>2502</v>
      </c>
      <c r="E479" s="2">
        <v>33</v>
      </c>
      <c r="F479" s="2" t="s">
        <v>1609</v>
      </c>
      <c r="G479" s="2" t="s">
        <v>2190</v>
      </c>
      <c r="I479" s="2">
        <v>57</v>
      </c>
      <c r="J479" s="2" t="s">
        <v>1609</v>
      </c>
      <c r="K479" s="2" t="s">
        <v>2503</v>
      </c>
      <c r="M479" s="2">
        <v>81</v>
      </c>
      <c r="N479" s="2" t="s">
        <v>1609</v>
      </c>
      <c r="O479" s="2" t="s">
        <v>2504</v>
      </c>
    </row>
    <row r="480" spans="1:16" s="2" customFormat="1" ht="16.5" customHeight="1">
      <c r="A480" s="3">
        <v>10</v>
      </c>
      <c r="B480" s="2" t="s">
        <v>1548</v>
      </c>
      <c r="C480" s="2" t="s">
        <v>2505</v>
      </c>
      <c r="E480" s="2">
        <v>34</v>
      </c>
      <c r="F480" s="2" t="s">
        <v>23</v>
      </c>
      <c r="G480" s="2" t="s">
        <v>2506</v>
      </c>
      <c r="I480" s="2">
        <v>58</v>
      </c>
      <c r="J480" s="2" t="s">
        <v>134</v>
      </c>
      <c r="K480" s="2" t="s">
        <v>2304</v>
      </c>
      <c r="M480" s="2">
        <v>82</v>
      </c>
      <c r="N480" s="2" t="s">
        <v>1548</v>
      </c>
      <c r="O480" s="2" t="s">
        <v>2507</v>
      </c>
    </row>
    <row r="481" spans="1:15" s="2" customFormat="1" ht="16.5" customHeight="1">
      <c r="A481" s="3">
        <v>11</v>
      </c>
      <c r="B481" s="2" t="s">
        <v>1656</v>
      </c>
      <c r="C481" s="2" t="s">
        <v>2508</v>
      </c>
      <c r="E481" s="2">
        <v>35</v>
      </c>
      <c r="F481" s="2" t="s">
        <v>1656</v>
      </c>
      <c r="G481" s="2" t="s">
        <v>1195</v>
      </c>
      <c r="I481" s="2">
        <v>59</v>
      </c>
      <c r="J481" s="2" t="s">
        <v>1656</v>
      </c>
      <c r="K481" s="2" t="s">
        <v>2509</v>
      </c>
      <c r="M481" s="2">
        <v>83</v>
      </c>
      <c r="N481" s="2" t="s">
        <v>1656</v>
      </c>
      <c r="O481" s="2" t="s">
        <v>2510</v>
      </c>
    </row>
    <row r="482" spans="1:15" s="2" customFormat="1" ht="16.5" customHeight="1">
      <c r="A482" s="3">
        <v>12</v>
      </c>
      <c r="B482" s="2" t="s">
        <v>23</v>
      </c>
      <c r="C482" s="2" t="s">
        <v>2511</v>
      </c>
      <c r="E482" s="2">
        <v>36</v>
      </c>
      <c r="F482" s="2" t="s">
        <v>1400</v>
      </c>
      <c r="G482" s="2" t="s">
        <v>2512</v>
      </c>
      <c r="I482" s="2">
        <v>60</v>
      </c>
      <c r="J482" s="2" t="s">
        <v>1400</v>
      </c>
      <c r="K482" s="2" t="s">
        <v>2513</v>
      </c>
      <c r="M482" s="2">
        <v>84</v>
      </c>
      <c r="N482" s="2" t="s">
        <v>1400</v>
      </c>
      <c r="O482" s="2" t="s">
        <v>1831</v>
      </c>
    </row>
    <row r="483" spans="1:15" s="2" customFormat="1" ht="16.5" customHeight="1">
      <c r="A483" s="3">
        <v>13</v>
      </c>
      <c r="B483" s="2" t="s">
        <v>1554</v>
      </c>
      <c r="C483" s="2" t="s">
        <v>2188</v>
      </c>
      <c r="E483" s="2">
        <v>37</v>
      </c>
      <c r="F483" s="2" t="s">
        <v>1562</v>
      </c>
      <c r="G483" s="2" t="s">
        <v>2514</v>
      </c>
      <c r="I483" s="2">
        <v>61</v>
      </c>
      <c r="J483" s="2" t="s">
        <v>1554</v>
      </c>
      <c r="K483" s="2" t="s">
        <v>2515</v>
      </c>
      <c r="M483" s="2">
        <v>85</v>
      </c>
      <c r="N483" s="2" t="s">
        <v>1548</v>
      </c>
      <c r="O483" s="2" t="s">
        <v>2516</v>
      </c>
    </row>
    <row r="484" spans="1:15" s="2" customFormat="1" ht="16.5" customHeight="1">
      <c r="A484" s="3">
        <v>14</v>
      </c>
      <c r="B484" s="2" t="s">
        <v>1683</v>
      </c>
      <c r="C484" s="2" t="s">
        <v>2059</v>
      </c>
      <c r="E484" s="2">
        <v>38</v>
      </c>
      <c r="F484" s="2" t="s">
        <v>1683</v>
      </c>
      <c r="G484" s="2" t="s">
        <v>2517</v>
      </c>
      <c r="I484" s="2">
        <v>62</v>
      </c>
      <c r="J484" s="2" t="s">
        <v>1683</v>
      </c>
      <c r="K484" s="2" t="s">
        <v>1925</v>
      </c>
      <c r="M484" s="2">
        <v>86</v>
      </c>
      <c r="N484" s="2" t="s">
        <v>1683</v>
      </c>
      <c r="O484" s="2" t="s">
        <v>2518</v>
      </c>
    </row>
    <row r="485" spans="1:15" s="2" customFormat="1" ht="16.5" customHeight="1">
      <c r="A485" s="3">
        <v>15</v>
      </c>
      <c r="B485" s="2" t="s">
        <v>134</v>
      </c>
      <c r="C485" s="2" t="s">
        <v>633</v>
      </c>
      <c r="E485" s="2">
        <v>39</v>
      </c>
      <c r="F485" s="2" t="s">
        <v>134</v>
      </c>
      <c r="G485" s="2" t="s">
        <v>2519</v>
      </c>
      <c r="I485" s="2">
        <v>63</v>
      </c>
      <c r="J485" s="2" t="s">
        <v>134</v>
      </c>
      <c r="K485" s="2" t="s">
        <v>2520</v>
      </c>
      <c r="M485" s="2">
        <v>87</v>
      </c>
      <c r="N485" s="2" t="s">
        <v>134</v>
      </c>
      <c r="O485" s="2" t="s">
        <v>1441</v>
      </c>
    </row>
    <row r="486" spans="1:15" s="2" customFormat="1" ht="16.5" customHeight="1">
      <c r="A486" s="3">
        <v>16</v>
      </c>
      <c r="B486" s="2" t="s">
        <v>1951</v>
      </c>
      <c r="C486" s="2" t="s">
        <v>2521</v>
      </c>
      <c r="E486" s="2">
        <v>40</v>
      </c>
      <c r="F486" s="2" t="s">
        <v>1951</v>
      </c>
      <c r="G486" s="2" t="s">
        <v>2522</v>
      </c>
      <c r="I486" s="2">
        <v>64</v>
      </c>
      <c r="J486" s="2" t="s">
        <v>1951</v>
      </c>
      <c r="K486" s="2" t="s">
        <v>2279</v>
      </c>
      <c r="M486" s="2">
        <v>88</v>
      </c>
      <c r="N486" s="2" t="s">
        <v>1554</v>
      </c>
      <c r="O486" s="2" t="s">
        <v>2523</v>
      </c>
    </row>
    <row r="487" spans="1:15" s="2" customFormat="1" ht="16.5" customHeight="1">
      <c r="A487" s="3">
        <v>17</v>
      </c>
      <c r="B487" s="2" t="s">
        <v>1551</v>
      </c>
      <c r="C487" s="2" t="s">
        <v>2524</v>
      </c>
      <c r="E487" s="2">
        <v>41</v>
      </c>
      <c r="F487" s="2" t="s">
        <v>858</v>
      </c>
      <c r="G487" s="2" t="s">
        <v>2525</v>
      </c>
      <c r="I487" s="2">
        <v>65</v>
      </c>
      <c r="J487" s="2" t="s">
        <v>2239</v>
      </c>
      <c r="K487" s="2" t="s">
        <v>1061</v>
      </c>
      <c r="M487" s="2">
        <v>89</v>
      </c>
      <c r="N487" s="2" t="s">
        <v>858</v>
      </c>
      <c r="O487" s="2" t="s">
        <v>2526</v>
      </c>
    </row>
    <row r="488" spans="1:15" s="2" customFormat="1" ht="16.5" customHeight="1">
      <c r="A488" s="3">
        <v>18</v>
      </c>
      <c r="B488" s="2" t="s">
        <v>1548</v>
      </c>
      <c r="C488" s="2" t="s">
        <v>2527</v>
      </c>
      <c r="E488" s="2">
        <v>42</v>
      </c>
      <c r="F488" s="2" t="s">
        <v>1600</v>
      </c>
      <c r="G488" s="2" t="s">
        <v>880</v>
      </c>
      <c r="I488" s="2">
        <v>66</v>
      </c>
      <c r="J488" s="2" t="s">
        <v>1603</v>
      </c>
      <c r="K488" s="2" t="s">
        <v>1330</v>
      </c>
      <c r="M488" s="2">
        <v>90</v>
      </c>
      <c r="N488" s="2" t="s">
        <v>1600</v>
      </c>
      <c r="O488" s="2" t="s">
        <v>2528</v>
      </c>
    </row>
    <row r="489" spans="1:15" s="2" customFormat="1" ht="16.5" customHeight="1">
      <c r="A489" s="3">
        <v>19</v>
      </c>
      <c r="B489" s="2" t="s">
        <v>2239</v>
      </c>
      <c r="C489" s="2" t="s">
        <v>1063</v>
      </c>
      <c r="E489" s="2">
        <v>43</v>
      </c>
      <c r="F489" s="2" t="s">
        <v>2239</v>
      </c>
      <c r="G489" s="2" t="s">
        <v>2529</v>
      </c>
      <c r="I489" s="2">
        <v>67</v>
      </c>
      <c r="J489" s="2" t="s">
        <v>2239</v>
      </c>
      <c r="K489" s="2" t="s">
        <v>2530</v>
      </c>
      <c r="M489" s="2">
        <v>91</v>
      </c>
      <c r="N489" s="2" t="s">
        <v>2239</v>
      </c>
      <c r="O489" s="2" t="s">
        <v>2531</v>
      </c>
    </row>
    <row r="490" spans="1:15" s="2" customFormat="1" ht="16.5" customHeight="1">
      <c r="A490" s="3">
        <v>20</v>
      </c>
      <c r="B490" s="2" t="s">
        <v>1562</v>
      </c>
      <c r="C490" s="2" t="s">
        <v>2532</v>
      </c>
      <c r="E490" s="2">
        <v>44</v>
      </c>
      <c r="F490" s="2" t="s">
        <v>1774</v>
      </c>
      <c r="G490" s="2" t="s">
        <v>2533</v>
      </c>
      <c r="I490" s="2">
        <v>68</v>
      </c>
      <c r="J490" s="2" t="s">
        <v>1592</v>
      </c>
      <c r="K490" s="2" t="s">
        <v>2093</v>
      </c>
      <c r="M490" s="2">
        <v>92</v>
      </c>
      <c r="N490" s="2" t="s">
        <v>1592</v>
      </c>
      <c r="O490" s="2" t="s">
        <v>2534</v>
      </c>
    </row>
    <row r="491" spans="1:15" s="2" customFormat="1" ht="16.5" customHeight="1">
      <c r="A491" s="3">
        <v>21</v>
      </c>
      <c r="B491" s="2" t="s">
        <v>2233</v>
      </c>
      <c r="C491" s="2" t="s">
        <v>2535</v>
      </c>
      <c r="E491" s="2">
        <v>45</v>
      </c>
      <c r="F491" s="2" t="s">
        <v>1592</v>
      </c>
      <c r="G491" s="2" t="s">
        <v>2536</v>
      </c>
      <c r="I491" s="2">
        <v>69</v>
      </c>
      <c r="J491" s="2" t="s">
        <v>2233</v>
      </c>
      <c r="K491" s="2" t="s">
        <v>590</v>
      </c>
      <c r="M491" s="2">
        <v>93</v>
      </c>
      <c r="N491" s="2" t="s">
        <v>2233</v>
      </c>
      <c r="O491" s="2" t="s">
        <v>2537</v>
      </c>
    </row>
    <row r="492" spans="1:15" s="2" customFormat="1" ht="16.5" customHeight="1">
      <c r="A492" s="3">
        <v>22</v>
      </c>
      <c r="B492" s="2" t="s">
        <v>1564</v>
      </c>
      <c r="C492" s="2" t="s">
        <v>2538</v>
      </c>
      <c r="E492" s="2">
        <v>46</v>
      </c>
      <c r="F492" s="2" t="s">
        <v>1564</v>
      </c>
      <c r="G492" s="2" t="s">
        <v>2539</v>
      </c>
      <c r="I492" s="2">
        <v>70</v>
      </c>
      <c r="J492" s="2" t="s">
        <v>1564</v>
      </c>
      <c r="K492" s="2" t="s">
        <v>2540</v>
      </c>
      <c r="M492" s="2">
        <v>94</v>
      </c>
      <c r="N492" s="2" t="s">
        <v>1564</v>
      </c>
      <c r="O492" s="2" t="s">
        <v>2541</v>
      </c>
    </row>
    <row r="493" spans="1:15" s="2" customFormat="1" ht="16.5" customHeight="1">
      <c r="A493" s="3">
        <v>23</v>
      </c>
      <c r="B493" s="2" t="s">
        <v>1551</v>
      </c>
      <c r="C493" s="2" t="s">
        <v>2542</v>
      </c>
      <c r="E493" s="2">
        <v>47</v>
      </c>
      <c r="F493" s="2" t="s">
        <v>1551</v>
      </c>
      <c r="G493" s="2" t="s">
        <v>2543</v>
      </c>
      <c r="I493" s="2">
        <v>71</v>
      </c>
      <c r="J493" s="2" t="s">
        <v>1551</v>
      </c>
      <c r="K493" s="2" t="s">
        <v>2544</v>
      </c>
      <c r="M493" s="2">
        <v>95</v>
      </c>
      <c r="N493" s="2" t="s">
        <v>1603</v>
      </c>
      <c r="O493" s="2" t="s">
        <v>2312</v>
      </c>
    </row>
    <row r="494" spans="1:15" s="2" customFormat="1" ht="16.5" customHeight="1">
      <c r="A494" s="3">
        <v>24</v>
      </c>
      <c r="B494" s="2" t="s">
        <v>1584</v>
      </c>
      <c r="C494" s="2" t="s">
        <v>2545</v>
      </c>
      <c r="E494" s="2">
        <v>48</v>
      </c>
      <c r="F494" s="2" t="s">
        <v>1584</v>
      </c>
      <c r="G494" s="2" t="s">
        <v>932</v>
      </c>
      <c r="I494" s="2">
        <v>72</v>
      </c>
      <c r="J494" s="2" t="s">
        <v>1558</v>
      </c>
      <c r="K494" s="2" t="s">
        <v>2546</v>
      </c>
      <c r="M494" s="2">
        <v>96</v>
      </c>
      <c r="N494" s="2" t="s">
        <v>1558</v>
      </c>
      <c r="O494" s="2" t="s">
        <v>2547</v>
      </c>
    </row>
    <row r="495" spans="1:15" s="2" customFormat="1" ht="16.5" customHeight="1">
      <c r="A495" s="3"/>
    </row>
    <row r="496" spans="1:15" s="2" customFormat="1" ht="16.5" customHeight="1">
      <c r="A496" s="136" t="s">
        <v>1826</v>
      </c>
      <c r="E496" s="2" t="s">
        <v>1827</v>
      </c>
      <c r="I496" s="2" t="s">
        <v>1828</v>
      </c>
    </row>
    <row r="497" spans="1:11" s="2" customFormat="1" ht="16.5" customHeight="1">
      <c r="A497" s="3" t="s">
        <v>518</v>
      </c>
      <c r="B497" s="2" t="s">
        <v>2477</v>
      </c>
      <c r="C497" s="2" t="s">
        <v>1540</v>
      </c>
      <c r="E497" s="2" t="s">
        <v>518</v>
      </c>
      <c r="F497" s="2" t="s">
        <v>2477</v>
      </c>
      <c r="G497" s="2" t="s">
        <v>1540</v>
      </c>
      <c r="I497" s="2" t="s">
        <v>518</v>
      </c>
      <c r="J497" s="2" t="s">
        <v>2477</v>
      </c>
      <c r="K497" s="2" t="s">
        <v>1540</v>
      </c>
    </row>
    <row r="498" spans="1:11" s="2" customFormat="1" ht="16.5" customHeight="1">
      <c r="A498" s="3">
        <v>97</v>
      </c>
      <c r="B498" s="2" t="s">
        <v>1774</v>
      </c>
      <c r="C498" s="2" t="s">
        <v>2051</v>
      </c>
      <c r="E498" s="2">
        <v>121</v>
      </c>
      <c r="F498" s="2" t="s">
        <v>1400</v>
      </c>
      <c r="G498" s="2" t="s">
        <v>770</v>
      </c>
      <c r="I498" s="2">
        <v>145</v>
      </c>
      <c r="J498" s="2" t="s">
        <v>1774</v>
      </c>
      <c r="K498" s="2" t="s">
        <v>2548</v>
      </c>
    </row>
    <row r="499" spans="1:11" s="2" customFormat="1" ht="16.5" customHeight="1">
      <c r="A499" s="3">
        <v>98</v>
      </c>
      <c r="B499" s="2" t="s">
        <v>1650</v>
      </c>
      <c r="C499" s="2" t="s">
        <v>2549</v>
      </c>
      <c r="E499" s="2">
        <v>122</v>
      </c>
      <c r="F499" s="2" t="s">
        <v>1650</v>
      </c>
      <c r="G499" s="2" t="s">
        <v>2550</v>
      </c>
      <c r="I499" s="2">
        <v>146</v>
      </c>
      <c r="J499" s="2" t="s">
        <v>1774</v>
      </c>
      <c r="K499" s="2" t="s">
        <v>2364</v>
      </c>
    </row>
    <row r="500" spans="1:11" s="2" customFormat="1" ht="16.5" customHeight="1">
      <c r="A500" s="3">
        <v>99</v>
      </c>
      <c r="B500" s="2" t="s">
        <v>1400</v>
      </c>
      <c r="C500" s="2" t="s">
        <v>2551</v>
      </c>
      <c r="E500" s="2">
        <v>123</v>
      </c>
      <c r="F500" s="2" t="s">
        <v>1554</v>
      </c>
      <c r="G500" s="2" t="s">
        <v>2174</v>
      </c>
      <c r="I500" s="2">
        <v>147</v>
      </c>
      <c r="J500" s="2" t="s">
        <v>1554</v>
      </c>
      <c r="K500" s="2" t="s">
        <v>2552</v>
      </c>
    </row>
    <row r="501" spans="1:11" s="2" customFormat="1" ht="16.5" customHeight="1">
      <c r="A501" s="3">
        <v>100</v>
      </c>
      <c r="B501" s="2" t="s">
        <v>1584</v>
      </c>
      <c r="C501" s="2" t="s">
        <v>2553</v>
      </c>
      <c r="E501" s="2">
        <v>124</v>
      </c>
      <c r="F501" s="2" t="s">
        <v>1584</v>
      </c>
      <c r="G501" s="2" t="s">
        <v>2554</v>
      </c>
      <c r="I501" s="2">
        <v>148</v>
      </c>
      <c r="J501" s="2" t="s">
        <v>1584</v>
      </c>
      <c r="K501" s="2" t="s">
        <v>2555</v>
      </c>
    </row>
    <row r="502" spans="1:11" s="2" customFormat="1" ht="16.5" customHeight="1">
      <c r="A502" s="3">
        <v>101</v>
      </c>
      <c r="B502" s="2" t="s">
        <v>1756</v>
      </c>
      <c r="C502" s="2" t="s">
        <v>2556</v>
      </c>
      <c r="E502" s="2">
        <v>125</v>
      </c>
      <c r="F502" s="2" t="s">
        <v>1756</v>
      </c>
      <c r="G502" s="2" t="s">
        <v>2557</v>
      </c>
      <c r="I502" s="2">
        <v>149</v>
      </c>
      <c r="J502" s="2" t="s">
        <v>1756</v>
      </c>
      <c r="K502" s="2" t="s">
        <v>2558</v>
      </c>
    </row>
    <row r="503" spans="1:11" s="2" customFormat="1" ht="16.5" customHeight="1">
      <c r="A503" s="3">
        <v>102</v>
      </c>
      <c r="B503" s="2" t="s">
        <v>858</v>
      </c>
      <c r="C503" s="2" t="s">
        <v>2559</v>
      </c>
      <c r="E503" s="2">
        <v>126</v>
      </c>
      <c r="F503" s="2" t="s">
        <v>858</v>
      </c>
      <c r="G503" s="2" t="s">
        <v>2472</v>
      </c>
      <c r="I503" s="2">
        <v>150</v>
      </c>
      <c r="J503" s="2" t="s">
        <v>858</v>
      </c>
      <c r="K503" s="2" t="s">
        <v>2560</v>
      </c>
    </row>
    <row r="504" spans="1:11" s="2" customFormat="1" ht="16.5" customHeight="1">
      <c r="A504" s="3">
        <v>103</v>
      </c>
      <c r="B504" s="2" t="s">
        <v>23</v>
      </c>
      <c r="C504" s="2" t="s">
        <v>2561</v>
      </c>
      <c r="E504" s="2">
        <v>127</v>
      </c>
      <c r="F504" s="2" t="s">
        <v>23</v>
      </c>
      <c r="G504" s="2" t="s">
        <v>2562</v>
      </c>
      <c r="I504" s="2">
        <v>151</v>
      </c>
      <c r="J504" s="2" t="s">
        <v>23</v>
      </c>
      <c r="K504" s="2" t="s">
        <v>2563</v>
      </c>
    </row>
    <row r="505" spans="1:11" s="2" customFormat="1" ht="16.5" customHeight="1">
      <c r="A505" s="3">
        <v>104</v>
      </c>
      <c r="B505" s="2" t="s">
        <v>1594</v>
      </c>
      <c r="C505" s="2" t="s">
        <v>2564</v>
      </c>
      <c r="E505" s="2">
        <v>128</v>
      </c>
      <c r="F505" s="2" t="s">
        <v>1594</v>
      </c>
      <c r="G505" s="2" t="s">
        <v>1116</v>
      </c>
      <c r="I505" s="2">
        <v>152</v>
      </c>
      <c r="J505" s="2" t="s">
        <v>1594</v>
      </c>
      <c r="K505" s="2" t="s">
        <v>2565</v>
      </c>
    </row>
    <row r="506" spans="1:11" s="2" customFormat="1" ht="16.5" customHeight="1">
      <c r="A506" s="3">
        <v>105</v>
      </c>
      <c r="B506" s="2" t="s">
        <v>1609</v>
      </c>
      <c r="C506" s="2" t="s">
        <v>2566</v>
      </c>
      <c r="E506" s="2">
        <v>129</v>
      </c>
      <c r="F506" s="2" t="s">
        <v>1609</v>
      </c>
      <c r="G506" s="2" t="s">
        <v>1247</v>
      </c>
      <c r="I506" s="2">
        <v>153</v>
      </c>
      <c r="J506" s="2" t="s">
        <v>1609</v>
      </c>
      <c r="K506" s="2" t="s">
        <v>2567</v>
      </c>
    </row>
    <row r="507" spans="1:11" s="2" customFormat="1" ht="16.5" customHeight="1">
      <c r="A507" s="3">
        <v>106</v>
      </c>
      <c r="B507" s="2" t="s">
        <v>858</v>
      </c>
      <c r="C507" s="2" t="s">
        <v>1003</v>
      </c>
      <c r="E507" s="2">
        <v>130</v>
      </c>
      <c r="F507" s="2" t="s">
        <v>1548</v>
      </c>
      <c r="G507" s="2" t="s">
        <v>2568</v>
      </c>
      <c r="I507" s="2">
        <v>154</v>
      </c>
      <c r="J507" s="2" t="s">
        <v>1548</v>
      </c>
      <c r="K507" s="2" t="s">
        <v>2569</v>
      </c>
    </row>
    <row r="508" spans="1:11" s="2" customFormat="1" ht="16.5" customHeight="1">
      <c r="A508" s="3">
        <v>107</v>
      </c>
      <c r="B508" s="2" t="s">
        <v>1656</v>
      </c>
      <c r="C508" s="2" t="s">
        <v>2570</v>
      </c>
      <c r="E508" s="2">
        <v>131</v>
      </c>
      <c r="F508" s="2" t="s">
        <v>1656</v>
      </c>
      <c r="G508" s="2" t="s">
        <v>2571</v>
      </c>
      <c r="I508" s="2">
        <v>155</v>
      </c>
      <c r="J508" s="2" t="s">
        <v>1656</v>
      </c>
      <c r="K508" s="2" t="s">
        <v>2572</v>
      </c>
    </row>
    <row r="509" spans="1:11" s="2" customFormat="1" ht="16.5" customHeight="1">
      <c r="A509" s="3">
        <v>108</v>
      </c>
      <c r="B509" s="2" t="s">
        <v>1554</v>
      </c>
      <c r="C509" s="2" t="s">
        <v>2573</v>
      </c>
      <c r="E509" s="2">
        <v>132</v>
      </c>
      <c r="F509" s="2" t="s">
        <v>1400</v>
      </c>
      <c r="G509" s="2" t="s">
        <v>2167</v>
      </c>
      <c r="I509" s="2">
        <v>156</v>
      </c>
      <c r="J509" s="2" t="s">
        <v>1400</v>
      </c>
      <c r="K509" s="2" t="s">
        <v>2574</v>
      </c>
    </row>
    <row r="510" spans="1:11" s="2" customFormat="1" ht="16.5" customHeight="1">
      <c r="A510" s="3">
        <v>109</v>
      </c>
      <c r="B510" s="2" t="s">
        <v>1562</v>
      </c>
      <c r="C510" s="2" t="s">
        <v>2575</v>
      </c>
      <c r="E510" s="2">
        <v>133</v>
      </c>
      <c r="F510" s="2" t="s">
        <v>1562</v>
      </c>
      <c r="G510" s="2" t="s">
        <v>2576</v>
      </c>
      <c r="I510" s="2">
        <v>157</v>
      </c>
      <c r="J510" s="2" t="s">
        <v>1562</v>
      </c>
      <c r="K510" s="2" t="s">
        <v>2577</v>
      </c>
    </row>
    <row r="511" spans="1:11" s="2" customFormat="1" ht="16.5" customHeight="1">
      <c r="A511" s="3">
        <v>110</v>
      </c>
      <c r="B511" s="2" t="s">
        <v>1683</v>
      </c>
      <c r="C511" s="2" t="s">
        <v>2578</v>
      </c>
      <c r="E511" s="2">
        <v>134</v>
      </c>
      <c r="F511" s="2" t="s">
        <v>1683</v>
      </c>
      <c r="G511" s="2" t="s">
        <v>2090</v>
      </c>
      <c r="I511" s="2">
        <v>158</v>
      </c>
      <c r="J511" s="2" t="s">
        <v>1683</v>
      </c>
      <c r="K511" s="2" t="s">
        <v>2579</v>
      </c>
    </row>
    <row r="512" spans="1:11" s="2" customFormat="1" ht="16.5" customHeight="1">
      <c r="A512" s="3">
        <v>111</v>
      </c>
      <c r="B512" s="2" t="s">
        <v>134</v>
      </c>
      <c r="C512" s="2" t="s">
        <v>2580</v>
      </c>
      <c r="E512" s="2">
        <v>135</v>
      </c>
      <c r="F512" s="2" t="s">
        <v>1603</v>
      </c>
      <c r="G512" s="2" t="s">
        <v>2581</v>
      </c>
      <c r="I512" s="2">
        <v>159</v>
      </c>
      <c r="J512" s="2" t="s">
        <v>858</v>
      </c>
      <c r="K512" s="2" t="s">
        <v>2582</v>
      </c>
    </row>
    <row r="513" spans="1:28" s="2" customFormat="1" ht="16.5" customHeight="1">
      <c r="A513" s="3">
        <v>112</v>
      </c>
      <c r="B513" s="2" t="s">
        <v>1951</v>
      </c>
      <c r="C513" s="2" t="s">
        <v>2583</v>
      </c>
      <c r="E513" s="2">
        <v>136</v>
      </c>
      <c r="F513" s="2" t="s">
        <v>1951</v>
      </c>
      <c r="G513" s="2" t="s">
        <v>2206</v>
      </c>
      <c r="I513" s="2">
        <v>160</v>
      </c>
      <c r="J513" s="2" t="s">
        <v>1951</v>
      </c>
      <c r="K513" s="2" t="s">
        <v>2584</v>
      </c>
    </row>
    <row r="514" spans="1:28" s="2" customFormat="1" ht="16.5" customHeight="1">
      <c r="A514" s="3">
        <v>113</v>
      </c>
      <c r="B514" s="2" t="s">
        <v>1551</v>
      </c>
      <c r="C514" s="2" t="s">
        <v>2585</v>
      </c>
      <c r="E514" s="2">
        <v>137</v>
      </c>
      <c r="F514" s="2" t="s">
        <v>1603</v>
      </c>
      <c r="G514" s="2" t="s">
        <v>2327</v>
      </c>
      <c r="I514" s="2">
        <v>161</v>
      </c>
      <c r="J514" s="2" t="s">
        <v>1603</v>
      </c>
      <c r="K514" s="2" t="s">
        <v>2586</v>
      </c>
    </row>
    <row r="515" spans="1:28" s="2" customFormat="1" ht="16.5" customHeight="1">
      <c r="A515" s="3">
        <v>114</v>
      </c>
      <c r="B515" s="2" t="s">
        <v>1600</v>
      </c>
      <c r="C515" s="2" t="s">
        <v>2329</v>
      </c>
      <c r="E515" s="2">
        <v>138</v>
      </c>
      <c r="F515" s="2" t="s">
        <v>1600</v>
      </c>
      <c r="G515" s="2" t="s">
        <v>2587</v>
      </c>
      <c r="I515" s="2">
        <v>162</v>
      </c>
      <c r="J515" s="2" t="s">
        <v>1600</v>
      </c>
      <c r="K515" s="2" t="s">
        <v>2588</v>
      </c>
    </row>
    <row r="516" spans="1:28" s="2" customFormat="1" ht="16.5" customHeight="1">
      <c r="A516" s="3">
        <v>115</v>
      </c>
      <c r="B516" s="2" t="s">
        <v>2239</v>
      </c>
      <c r="C516" s="2" t="s">
        <v>2589</v>
      </c>
      <c r="E516" s="2">
        <v>139</v>
      </c>
      <c r="F516" s="2" t="s">
        <v>2239</v>
      </c>
      <c r="G516" s="2" t="s">
        <v>2590</v>
      </c>
      <c r="I516" s="2">
        <v>163</v>
      </c>
      <c r="J516" s="2" t="s">
        <v>2239</v>
      </c>
      <c r="K516" s="2" t="s">
        <v>2591</v>
      </c>
    </row>
    <row r="517" spans="1:28" s="2" customFormat="1" ht="16.5" customHeight="1">
      <c r="A517" s="3">
        <v>116</v>
      </c>
      <c r="B517" s="2" t="s">
        <v>1951</v>
      </c>
      <c r="C517" s="2" t="s">
        <v>2592</v>
      </c>
      <c r="E517" s="2">
        <v>140</v>
      </c>
      <c r="F517" s="2" t="s">
        <v>1592</v>
      </c>
      <c r="G517" s="2" t="s">
        <v>2593</v>
      </c>
      <c r="I517" s="2">
        <v>164</v>
      </c>
      <c r="J517" s="2" t="s">
        <v>1592</v>
      </c>
      <c r="K517" s="2" t="s">
        <v>2594</v>
      </c>
    </row>
    <row r="518" spans="1:28" s="2" customFormat="1" ht="16.5" customHeight="1">
      <c r="A518" s="3">
        <v>117</v>
      </c>
      <c r="B518" s="2" t="s">
        <v>2233</v>
      </c>
      <c r="C518" s="2" t="s">
        <v>2595</v>
      </c>
      <c r="E518" s="2">
        <v>141</v>
      </c>
      <c r="F518" s="2" t="s">
        <v>2233</v>
      </c>
      <c r="G518" s="2" t="s">
        <v>2596</v>
      </c>
      <c r="I518" s="2">
        <v>165</v>
      </c>
      <c r="J518" s="2" t="s">
        <v>2233</v>
      </c>
      <c r="K518" s="2" t="s">
        <v>2597</v>
      </c>
    </row>
    <row r="519" spans="1:28" s="2" customFormat="1" ht="16.5" customHeight="1">
      <c r="A519" s="3">
        <v>118</v>
      </c>
      <c r="B519" s="2" t="s">
        <v>1564</v>
      </c>
      <c r="C519" s="2" t="s">
        <v>1726</v>
      </c>
      <c r="E519" s="2">
        <v>142</v>
      </c>
      <c r="F519" s="2" t="s">
        <v>1564</v>
      </c>
      <c r="G519" s="2" t="s">
        <v>2598</v>
      </c>
      <c r="I519" s="2">
        <v>166</v>
      </c>
      <c r="J519" s="2" t="s">
        <v>1564</v>
      </c>
      <c r="K519" s="2" t="s">
        <v>2599</v>
      </c>
    </row>
    <row r="520" spans="1:28" s="2" customFormat="1" ht="16.5" customHeight="1">
      <c r="A520" s="3">
        <v>119</v>
      </c>
      <c r="B520" s="2" t="s">
        <v>1551</v>
      </c>
      <c r="C520" s="2" t="s">
        <v>2008</v>
      </c>
      <c r="E520" s="2">
        <v>143</v>
      </c>
      <c r="F520" s="2" t="s">
        <v>1562</v>
      </c>
      <c r="G520" s="2" t="s">
        <v>2600</v>
      </c>
      <c r="I520" s="2">
        <v>167</v>
      </c>
      <c r="J520" s="2" t="s">
        <v>1551</v>
      </c>
      <c r="K520" s="2" t="s">
        <v>1800</v>
      </c>
    </row>
    <row r="521" spans="1:28" s="2" customFormat="1" ht="16.5" customHeight="1">
      <c r="A521" s="3">
        <v>120</v>
      </c>
      <c r="B521" s="2" t="s">
        <v>1951</v>
      </c>
      <c r="C521" s="2" t="s">
        <v>2601</v>
      </c>
      <c r="E521" s="2">
        <v>144</v>
      </c>
      <c r="F521" s="2" t="s">
        <v>134</v>
      </c>
      <c r="G521" s="2" t="s">
        <v>1924</v>
      </c>
      <c r="I521" s="2">
        <v>168</v>
      </c>
      <c r="J521" s="2" t="s">
        <v>1650</v>
      </c>
      <c r="K521" s="2" t="s">
        <v>2602</v>
      </c>
    </row>
    <row r="522" spans="1:28" s="2" customFormat="1" ht="16.5" customHeight="1"/>
    <row r="523" spans="1:28" s="2" customFormat="1" ht="16.5" customHeight="1"/>
    <row r="524" spans="1:28" s="2" customFormat="1" ht="16.5" customHeight="1"/>
    <row r="525" spans="1:28" s="2" customFormat="1" ht="16.5" customHeight="1"/>
    <row r="526" spans="1:28" s="2" customFormat="1" ht="16.5" customHeight="1">
      <c r="A526" s="697" t="s">
        <v>4239</v>
      </c>
      <c r="B526" s="697"/>
      <c r="C526" s="697"/>
      <c r="D526" s="697"/>
      <c r="E526" s="697"/>
      <c r="F526" s="697"/>
      <c r="G526" s="697"/>
      <c r="H526" s="697"/>
      <c r="I526" s="697"/>
      <c r="J526" s="697"/>
      <c r="K526" s="697"/>
      <c r="L526" s="697"/>
      <c r="M526" s="697"/>
      <c r="N526" s="697"/>
      <c r="O526" s="141"/>
      <c r="P526" s="141"/>
      <c r="Q526" s="141"/>
      <c r="R526" s="141"/>
      <c r="S526" s="141"/>
      <c r="T526" s="141"/>
      <c r="U526" s="141"/>
      <c r="V526" s="141"/>
      <c r="W526" s="141"/>
      <c r="X526" s="141"/>
      <c r="Y526" s="141"/>
      <c r="Z526" s="141"/>
      <c r="AA526" s="141"/>
      <c r="AB526" s="141"/>
    </row>
    <row r="527" spans="1:28" s="2" customFormat="1" ht="16.5" customHeight="1">
      <c r="A527" s="167"/>
      <c r="B527" s="206"/>
      <c r="C527" s="206"/>
      <c r="D527" s="167"/>
      <c r="E527" s="167"/>
      <c r="F527" s="167"/>
      <c r="G527" s="167"/>
      <c r="H527" s="167"/>
      <c r="I527" s="167"/>
      <c r="J527" s="167"/>
      <c r="K527" s="167"/>
      <c r="L527" s="167"/>
      <c r="M527" s="167"/>
      <c r="N527" s="167"/>
      <c r="O527" s="167"/>
      <c r="P527" s="167"/>
      <c r="Q527" s="167"/>
    </row>
    <row r="528" spans="1:28" s="2" customFormat="1" ht="16.5" customHeight="1">
      <c r="A528" s="193" t="s">
        <v>4346</v>
      </c>
      <c r="C528" s="214" t="s">
        <v>1539</v>
      </c>
      <c r="D528" s="214"/>
      <c r="F528" s="203"/>
      <c r="G528" s="696" t="s">
        <v>1541</v>
      </c>
      <c r="H528" s="696"/>
      <c r="I528" s="167"/>
      <c r="K528" s="215" t="s">
        <v>1542</v>
      </c>
      <c r="L528" s="144"/>
      <c r="O528" s="215" t="s">
        <v>1543</v>
      </c>
      <c r="P528" s="144"/>
      <c r="S528" s="695" t="s">
        <v>4240</v>
      </c>
      <c r="T528" s="696"/>
    </row>
    <row r="529" spans="1:28" s="2" customFormat="1" ht="16.5" customHeight="1">
      <c r="A529" s="2" t="s">
        <v>23</v>
      </c>
      <c r="C529" s="167" t="s">
        <v>1592</v>
      </c>
      <c r="D529" s="208" t="s">
        <v>365</v>
      </c>
      <c r="F529" s="208"/>
      <c r="G529" s="167" t="s">
        <v>23</v>
      </c>
      <c r="H529" s="208" t="s">
        <v>4241</v>
      </c>
      <c r="I529" s="167"/>
      <c r="K529" s="167" t="s">
        <v>2233</v>
      </c>
      <c r="L529" s="208" t="s">
        <v>4242</v>
      </c>
      <c r="O529" s="167" t="s">
        <v>23</v>
      </c>
      <c r="P529" s="208" t="s">
        <v>4243</v>
      </c>
      <c r="S529" s="167" t="s">
        <v>1774</v>
      </c>
      <c r="T529" s="209" t="s">
        <v>62</v>
      </c>
      <c r="V529" s="203"/>
      <c r="W529" s="167" t="s">
        <v>858</v>
      </c>
      <c r="X529" s="210" t="s">
        <v>4309</v>
      </c>
      <c r="AA529" s="167" t="s">
        <v>1650</v>
      </c>
      <c r="AB529" s="212" t="s">
        <v>388</v>
      </c>
    </row>
    <row r="530" spans="1:28" s="2" customFormat="1" ht="16.5" customHeight="1">
      <c r="A530" s="2" t="s">
        <v>2500</v>
      </c>
      <c r="C530" s="167" t="s">
        <v>1951</v>
      </c>
      <c r="D530" s="208" t="s">
        <v>4244</v>
      </c>
      <c r="F530" s="208"/>
      <c r="G530" s="167" t="s">
        <v>1951</v>
      </c>
      <c r="H530" s="208" t="s">
        <v>4245</v>
      </c>
      <c r="I530" s="167"/>
      <c r="K530" s="167" t="s">
        <v>1951</v>
      </c>
      <c r="L530" s="209" t="s">
        <v>4246</v>
      </c>
      <c r="O530" s="167" t="s">
        <v>1551</v>
      </c>
      <c r="P530" s="208" t="s">
        <v>4247</v>
      </c>
      <c r="S530" s="167" t="s">
        <v>1774</v>
      </c>
      <c r="T530" s="209" t="s">
        <v>4248</v>
      </c>
      <c r="V530" s="4"/>
      <c r="W530" s="167" t="s">
        <v>858</v>
      </c>
      <c r="X530" s="212" t="s">
        <v>4327</v>
      </c>
      <c r="AA530" s="167" t="s">
        <v>1650</v>
      </c>
      <c r="AB530" s="212" t="s">
        <v>4294</v>
      </c>
    </row>
    <row r="531" spans="1:28" s="2" customFormat="1" ht="16.5" customHeight="1">
      <c r="A531" s="2" t="s">
        <v>4347</v>
      </c>
      <c r="C531" s="167" t="s">
        <v>1609</v>
      </c>
      <c r="D531" s="209" t="s">
        <v>4249</v>
      </c>
      <c r="F531" s="209"/>
      <c r="G531" s="167" t="s">
        <v>1609</v>
      </c>
      <c r="H531" s="209" t="s">
        <v>277</v>
      </c>
      <c r="I531" s="167"/>
      <c r="K531" s="167" t="s">
        <v>1609</v>
      </c>
      <c r="L531" s="209" t="s">
        <v>4250</v>
      </c>
      <c r="O531" s="167" t="s">
        <v>1609</v>
      </c>
      <c r="P531" s="209" t="s">
        <v>4251</v>
      </c>
      <c r="S531" s="167" t="s">
        <v>1774</v>
      </c>
      <c r="T531" s="209" t="s">
        <v>265</v>
      </c>
      <c r="V531" s="4"/>
      <c r="W531" s="167" t="s">
        <v>858</v>
      </c>
      <c r="X531" s="210" t="s">
        <v>4318</v>
      </c>
      <c r="AA531" s="167" t="s">
        <v>1650</v>
      </c>
      <c r="AB531" s="210" t="s">
        <v>122</v>
      </c>
    </row>
    <row r="532" spans="1:28" s="2" customFormat="1" ht="16.5" customHeight="1">
      <c r="A532" s="2" t="s">
        <v>38</v>
      </c>
      <c r="C532" s="167" t="s">
        <v>1774</v>
      </c>
      <c r="D532" s="209" t="s">
        <v>62</v>
      </c>
      <c r="F532" s="209"/>
      <c r="G532" s="167" t="s">
        <v>1592</v>
      </c>
      <c r="H532" s="209" t="s">
        <v>4252</v>
      </c>
      <c r="I532" s="167"/>
      <c r="K532" s="167" t="s">
        <v>1774</v>
      </c>
      <c r="L532" s="209" t="s">
        <v>4248</v>
      </c>
      <c r="O532" s="167" t="s">
        <v>1774</v>
      </c>
      <c r="P532" s="209" t="s">
        <v>265</v>
      </c>
      <c r="S532" s="167" t="s">
        <v>1774</v>
      </c>
      <c r="T532" s="210" t="s">
        <v>4253</v>
      </c>
      <c r="V532" s="4"/>
      <c r="W532" s="167" t="s">
        <v>858</v>
      </c>
      <c r="X532" s="210" t="s">
        <v>4344</v>
      </c>
      <c r="AA532" s="167" t="s">
        <v>1650</v>
      </c>
      <c r="AB532" s="209" t="s">
        <v>2926</v>
      </c>
    </row>
    <row r="533" spans="1:28" s="2" customFormat="1" ht="16.5" customHeight="1">
      <c r="A533" s="2" t="s">
        <v>1560</v>
      </c>
      <c r="C533" s="167" t="s">
        <v>134</v>
      </c>
      <c r="D533" s="209" t="s">
        <v>193</v>
      </c>
      <c r="F533" s="209"/>
      <c r="G533" s="167" t="s">
        <v>134</v>
      </c>
      <c r="H533" s="209" t="s">
        <v>194</v>
      </c>
      <c r="I533" s="167"/>
      <c r="K533" s="167" t="s">
        <v>134</v>
      </c>
      <c r="L533" s="209" t="s">
        <v>4254</v>
      </c>
      <c r="O533" s="167" t="s">
        <v>134</v>
      </c>
      <c r="P533" s="209" t="s">
        <v>4255</v>
      </c>
      <c r="S533" s="167" t="s">
        <v>1774</v>
      </c>
      <c r="T533" s="210" t="s">
        <v>4256</v>
      </c>
      <c r="V533" s="4"/>
      <c r="W533" s="167" t="s">
        <v>1951</v>
      </c>
      <c r="X533" s="208" t="s">
        <v>4244</v>
      </c>
      <c r="AA533" s="167" t="s">
        <v>1650</v>
      </c>
      <c r="AB533" s="210" t="s">
        <v>4336</v>
      </c>
    </row>
    <row r="534" spans="1:28" s="2" customFormat="1" ht="16.5" customHeight="1">
      <c r="A534" s="2" t="s">
        <v>69</v>
      </c>
      <c r="C534" s="167" t="s">
        <v>2233</v>
      </c>
      <c r="D534" s="209" t="s">
        <v>362</v>
      </c>
      <c r="F534" s="209"/>
      <c r="G534" s="167" t="s">
        <v>1683</v>
      </c>
      <c r="H534" s="209" t="s">
        <v>3153</v>
      </c>
      <c r="I534" s="167"/>
      <c r="K534" s="167" t="s">
        <v>2233</v>
      </c>
      <c r="L534" s="209" t="s">
        <v>3087</v>
      </c>
      <c r="O534" s="167" t="s">
        <v>1683</v>
      </c>
      <c r="P534" s="209" t="s">
        <v>4257</v>
      </c>
      <c r="S534" s="167" t="s">
        <v>1774</v>
      </c>
      <c r="T534" s="210" t="s">
        <v>4258</v>
      </c>
      <c r="V534" s="4"/>
      <c r="W534" s="167" t="s">
        <v>1951</v>
      </c>
      <c r="X534" s="208" t="s">
        <v>4245</v>
      </c>
      <c r="AA534" s="167" t="s">
        <v>1650</v>
      </c>
      <c r="AB534" s="210" t="s">
        <v>4338</v>
      </c>
    </row>
    <row r="535" spans="1:28" s="2" customFormat="1" ht="16.5" customHeight="1">
      <c r="A535" s="2" t="s">
        <v>1551</v>
      </c>
      <c r="C535" s="167" t="s">
        <v>1584</v>
      </c>
      <c r="D535" s="209" t="s">
        <v>3909</v>
      </c>
      <c r="F535" s="209"/>
      <c r="G535" s="167" t="s">
        <v>1551</v>
      </c>
      <c r="H535" s="209" t="s">
        <v>4259</v>
      </c>
      <c r="I535" s="167"/>
      <c r="K535" s="167" t="s">
        <v>1548</v>
      </c>
      <c r="L535" s="209" t="s">
        <v>4260</v>
      </c>
      <c r="O535" s="167" t="s">
        <v>1551</v>
      </c>
      <c r="P535" s="209" t="s">
        <v>2962</v>
      </c>
      <c r="S535" s="167" t="s">
        <v>1774</v>
      </c>
      <c r="T535" s="210" t="s">
        <v>4261</v>
      </c>
      <c r="V535" s="4"/>
      <c r="W535" s="167" t="s">
        <v>1951</v>
      </c>
      <c r="X535" s="209" t="s">
        <v>351</v>
      </c>
      <c r="AA535" s="167" t="s">
        <v>1650</v>
      </c>
      <c r="AB535" s="210" t="s">
        <v>4335</v>
      </c>
    </row>
    <row r="536" spans="1:28" s="2" customFormat="1" ht="16.5" customHeight="1">
      <c r="A536" s="2" t="s">
        <v>1594</v>
      </c>
      <c r="C536" s="167" t="s">
        <v>1594</v>
      </c>
      <c r="D536" s="209" t="s">
        <v>323</v>
      </c>
      <c r="F536" s="209"/>
      <c r="G536" s="167" t="s">
        <v>1594</v>
      </c>
      <c r="H536" s="209" t="s">
        <v>4262</v>
      </c>
      <c r="I536" s="167"/>
      <c r="K536" s="167" t="s">
        <v>1594</v>
      </c>
      <c r="L536" s="209" t="s">
        <v>4263</v>
      </c>
      <c r="O536" s="167" t="s">
        <v>1594</v>
      </c>
      <c r="P536" s="209" t="s">
        <v>275</v>
      </c>
      <c r="S536" s="167" t="s">
        <v>1656</v>
      </c>
      <c r="T536" s="210" t="s">
        <v>4264</v>
      </c>
      <c r="V536" s="4"/>
      <c r="W536" s="167" t="s">
        <v>1951</v>
      </c>
      <c r="X536" s="209" t="s">
        <v>4246</v>
      </c>
      <c r="AA536" s="167" t="s">
        <v>1650</v>
      </c>
      <c r="AB536" s="210" t="s">
        <v>4337</v>
      </c>
    </row>
    <row r="537" spans="1:28" s="2" customFormat="1" ht="16.5" customHeight="1">
      <c r="A537" s="2" t="s">
        <v>1554</v>
      </c>
      <c r="C537" s="167" t="s">
        <v>1554</v>
      </c>
      <c r="D537" s="209" t="s">
        <v>4265</v>
      </c>
      <c r="F537" s="209"/>
      <c r="G537" s="167" t="s">
        <v>1554</v>
      </c>
      <c r="H537" s="209" t="s">
        <v>4266</v>
      </c>
      <c r="I537" s="167"/>
      <c r="K537" s="167" t="s">
        <v>1554</v>
      </c>
      <c r="L537" s="209" t="s">
        <v>4267</v>
      </c>
      <c r="O537" s="167" t="s">
        <v>1554</v>
      </c>
      <c r="P537" s="209" t="s">
        <v>4268</v>
      </c>
      <c r="S537" s="167" t="s">
        <v>1656</v>
      </c>
      <c r="T537" s="210" t="s">
        <v>309</v>
      </c>
      <c r="V537" s="4"/>
      <c r="W537" s="167" t="s">
        <v>1951</v>
      </c>
      <c r="X537" s="209" t="s">
        <v>4300</v>
      </c>
      <c r="AA537" s="167" t="s">
        <v>1564</v>
      </c>
      <c r="AB537" s="210" t="s">
        <v>489</v>
      </c>
    </row>
    <row r="538" spans="1:28" s="2" customFormat="1" ht="16.5" customHeight="1">
      <c r="A538" s="2" t="s">
        <v>1584</v>
      </c>
      <c r="C538" s="167" t="s">
        <v>1584</v>
      </c>
      <c r="D538" s="209" t="s">
        <v>101</v>
      </c>
      <c r="F538" s="209"/>
      <c r="G538" s="167" t="s">
        <v>1951</v>
      </c>
      <c r="H538" s="209" t="s">
        <v>351</v>
      </c>
      <c r="I538" s="167"/>
      <c r="K538" s="167" t="s">
        <v>1584</v>
      </c>
      <c r="L538" s="209" t="s">
        <v>4269</v>
      </c>
      <c r="O538" s="167" t="s">
        <v>1584</v>
      </c>
      <c r="P538" s="209" t="s">
        <v>4270</v>
      </c>
      <c r="S538" s="167" t="s">
        <v>1656</v>
      </c>
      <c r="T538" s="210" t="s">
        <v>2884</v>
      </c>
      <c r="V538" s="4"/>
      <c r="W538" s="167" t="s">
        <v>1951</v>
      </c>
      <c r="X538" s="210" t="s">
        <v>4311</v>
      </c>
      <c r="AA538" s="167" t="s">
        <v>1564</v>
      </c>
      <c r="AB538" s="210" t="s">
        <v>418</v>
      </c>
    </row>
    <row r="539" spans="1:28" s="2" customFormat="1" ht="16.5" customHeight="1">
      <c r="A539" s="2" t="s">
        <v>858</v>
      </c>
      <c r="C539" s="167" t="s">
        <v>1548</v>
      </c>
      <c r="D539" s="210" t="s">
        <v>258</v>
      </c>
      <c r="F539" s="210"/>
      <c r="G539" s="167" t="s">
        <v>1558</v>
      </c>
      <c r="H539" s="210" t="s">
        <v>4271</v>
      </c>
      <c r="I539" s="167"/>
      <c r="K539" s="167" t="s">
        <v>1548</v>
      </c>
      <c r="L539" s="210" t="s">
        <v>4272</v>
      </c>
      <c r="O539" s="167" t="s">
        <v>1592</v>
      </c>
      <c r="P539" s="209" t="s">
        <v>91</v>
      </c>
      <c r="S539" s="167" t="s">
        <v>1656</v>
      </c>
      <c r="T539" s="208" t="s">
        <v>4273</v>
      </c>
      <c r="V539" s="4"/>
      <c r="W539" s="167" t="s">
        <v>1951</v>
      </c>
      <c r="X539" s="210" t="s">
        <v>4313</v>
      </c>
      <c r="AA539" s="167" t="s">
        <v>1564</v>
      </c>
      <c r="AB539" s="209" t="s">
        <v>197</v>
      </c>
    </row>
    <row r="540" spans="1:28" s="2" customFormat="1" ht="16.5" customHeight="1">
      <c r="A540" s="2" t="s">
        <v>1656</v>
      </c>
      <c r="C540" s="167" t="s">
        <v>1656</v>
      </c>
      <c r="D540" s="210" t="s">
        <v>4264</v>
      </c>
      <c r="F540" s="210"/>
      <c r="G540" s="167" t="s">
        <v>1656</v>
      </c>
      <c r="H540" s="210" t="s">
        <v>309</v>
      </c>
      <c r="I540" s="167"/>
      <c r="K540" s="167" t="s">
        <v>1656</v>
      </c>
      <c r="L540" s="210" t="s">
        <v>2884</v>
      </c>
      <c r="O540" s="167" t="s">
        <v>1656</v>
      </c>
      <c r="P540" s="208" t="s">
        <v>4273</v>
      </c>
      <c r="S540" s="167" t="s">
        <v>1656</v>
      </c>
      <c r="T540" s="210" t="s">
        <v>4274</v>
      </c>
      <c r="V540" s="4"/>
      <c r="W540" s="167" t="s">
        <v>1951</v>
      </c>
      <c r="X540" s="212" t="s">
        <v>336</v>
      </c>
      <c r="AA540" s="167" t="s">
        <v>1564</v>
      </c>
      <c r="AB540" s="210" t="s">
        <v>2890</v>
      </c>
    </row>
    <row r="541" spans="1:28" s="2" customFormat="1" ht="16.5" customHeight="1">
      <c r="A541" s="2" t="s">
        <v>1564</v>
      </c>
      <c r="C541" s="167" t="s">
        <v>1564</v>
      </c>
      <c r="D541" s="210" t="s">
        <v>489</v>
      </c>
      <c r="F541" s="210"/>
      <c r="G541" s="167" t="s">
        <v>1609</v>
      </c>
      <c r="H541" s="210" t="s">
        <v>4275</v>
      </c>
      <c r="I541" s="167"/>
      <c r="K541" s="167" t="s">
        <v>1564</v>
      </c>
      <c r="L541" s="210" t="s">
        <v>418</v>
      </c>
      <c r="O541" s="167" t="s">
        <v>1564</v>
      </c>
      <c r="P541" s="209" t="s">
        <v>197</v>
      </c>
      <c r="S541" s="167" t="s">
        <v>1656</v>
      </c>
      <c r="T541" s="210" t="s">
        <v>4276</v>
      </c>
      <c r="V541" s="4"/>
      <c r="W541" s="167" t="s">
        <v>1683</v>
      </c>
      <c r="X541" s="210" t="s">
        <v>4277</v>
      </c>
      <c r="AA541" s="167" t="s">
        <v>1564</v>
      </c>
      <c r="AB541" s="210" t="s">
        <v>4328</v>
      </c>
    </row>
    <row r="542" spans="1:28" s="2" customFormat="1" ht="16.5" customHeight="1">
      <c r="A542" s="2" t="s">
        <v>1683</v>
      </c>
      <c r="C542" s="167" t="s">
        <v>1683</v>
      </c>
      <c r="D542" s="210" t="s">
        <v>4277</v>
      </c>
      <c r="F542" s="210"/>
      <c r="G542" s="167" t="s">
        <v>1683</v>
      </c>
      <c r="H542" s="210" t="s">
        <v>4278</v>
      </c>
      <c r="I542" s="167"/>
      <c r="K542" s="167" t="s">
        <v>1603</v>
      </c>
      <c r="L542" s="210" t="s">
        <v>3204</v>
      </c>
      <c r="O542" s="167" t="s">
        <v>1683</v>
      </c>
      <c r="P542" s="209" t="s">
        <v>4279</v>
      </c>
      <c r="S542" s="167" t="s">
        <v>1656</v>
      </c>
      <c r="T542" s="210" t="s">
        <v>4280</v>
      </c>
      <c r="V542" s="4"/>
      <c r="W542" s="167" t="s">
        <v>1683</v>
      </c>
      <c r="X542" s="209" t="s">
        <v>3153</v>
      </c>
      <c r="AA542" s="167" t="s">
        <v>1592</v>
      </c>
      <c r="AB542" s="208" t="s">
        <v>365</v>
      </c>
    </row>
    <row r="543" spans="1:28" s="2" customFormat="1" ht="16.5" customHeight="1">
      <c r="A543" s="2" t="s">
        <v>1603</v>
      </c>
      <c r="C543" s="167" t="s">
        <v>1562</v>
      </c>
      <c r="D543" s="210" t="s">
        <v>359</v>
      </c>
      <c r="F543" s="210"/>
      <c r="G543" s="167" t="s">
        <v>1683</v>
      </c>
      <c r="H543" s="210" t="s">
        <v>3146</v>
      </c>
      <c r="I543" s="167"/>
      <c r="K543" s="167" t="s">
        <v>1594</v>
      </c>
      <c r="L543" s="210" t="s">
        <v>149</v>
      </c>
      <c r="O543" s="167" t="s">
        <v>1603</v>
      </c>
      <c r="P543" s="209" t="s">
        <v>2981</v>
      </c>
      <c r="S543" s="167" t="s">
        <v>1551</v>
      </c>
      <c r="T543" s="209" t="s">
        <v>4259</v>
      </c>
      <c r="V543" s="4"/>
      <c r="W543" s="167" t="s">
        <v>1683</v>
      </c>
      <c r="X543" s="210" t="s">
        <v>4278</v>
      </c>
      <c r="AA543" s="167" t="s">
        <v>1592</v>
      </c>
      <c r="AB543" s="209" t="s">
        <v>333</v>
      </c>
    </row>
    <row r="544" spans="1:28" s="2" customFormat="1" ht="16.5" customHeight="1">
      <c r="A544" s="2" t="s">
        <v>1548</v>
      </c>
      <c r="C544" s="167" t="s">
        <v>1592</v>
      </c>
      <c r="D544" s="209" t="s">
        <v>333</v>
      </c>
      <c r="F544" s="209"/>
      <c r="G544" s="167" t="s">
        <v>1592</v>
      </c>
      <c r="H544" s="209" t="s">
        <v>4281</v>
      </c>
      <c r="I544" s="167"/>
      <c r="K544" s="167" t="s">
        <v>23</v>
      </c>
      <c r="L544" s="209" t="s">
        <v>4282</v>
      </c>
      <c r="O544" s="167" t="s">
        <v>1548</v>
      </c>
      <c r="P544" s="209" t="s">
        <v>4283</v>
      </c>
      <c r="S544" s="167" t="s">
        <v>1551</v>
      </c>
      <c r="T544" s="208" t="s">
        <v>4247</v>
      </c>
      <c r="V544" s="4"/>
      <c r="W544" s="167" t="s">
        <v>1683</v>
      </c>
      <c r="X544" s="210" t="s">
        <v>3146</v>
      </c>
      <c r="AA544" s="167" t="s">
        <v>1592</v>
      </c>
      <c r="AB544" s="210" t="s">
        <v>172</v>
      </c>
    </row>
    <row r="545" spans="1:28" s="2" customFormat="1" ht="16.5" customHeight="1">
      <c r="A545" s="2" t="s">
        <v>1566</v>
      </c>
      <c r="C545" s="167" t="s">
        <v>1756</v>
      </c>
      <c r="D545" s="210" t="s">
        <v>4284</v>
      </c>
      <c r="F545" s="210"/>
      <c r="G545" s="167" t="s">
        <v>1756</v>
      </c>
      <c r="H545" s="210" t="s">
        <v>4285</v>
      </c>
      <c r="I545" s="167"/>
      <c r="K545" s="167" t="s">
        <v>1756</v>
      </c>
      <c r="L545" s="210" t="s">
        <v>4286</v>
      </c>
      <c r="O545" s="167" t="s">
        <v>1756</v>
      </c>
      <c r="P545" s="209" t="s">
        <v>4287</v>
      </c>
      <c r="S545" s="167" t="s">
        <v>1551</v>
      </c>
      <c r="T545" s="209" t="s">
        <v>2962</v>
      </c>
      <c r="V545" s="4"/>
      <c r="W545" s="167" t="s">
        <v>1683</v>
      </c>
      <c r="X545" s="209" t="s">
        <v>4257</v>
      </c>
      <c r="AA545" s="167" t="s">
        <v>1592</v>
      </c>
      <c r="AB545" s="209" t="s">
        <v>4252</v>
      </c>
    </row>
    <row r="546" spans="1:28" s="2" customFormat="1" ht="16.5" customHeight="1">
      <c r="A546" s="2" t="s">
        <v>2239</v>
      </c>
      <c r="C546" s="167" t="s">
        <v>2239</v>
      </c>
      <c r="D546" s="212" t="s">
        <v>4289</v>
      </c>
      <c r="F546" s="213"/>
      <c r="G546" s="167" t="s">
        <v>2239</v>
      </c>
      <c r="H546" s="212" t="s">
        <v>4290</v>
      </c>
      <c r="I546" s="167"/>
      <c r="K546" s="167" t="s">
        <v>2239</v>
      </c>
      <c r="L546" s="210" t="s">
        <v>4291</v>
      </c>
      <c r="O546" s="167" t="s">
        <v>2239</v>
      </c>
      <c r="P546" s="209" t="s">
        <v>4292</v>
      </c>
      <c r="S546" s="167" t="s">
        <v>1551</v>
      </c>
      <c r="T546" s="210" t="s">
        <v>4293</v>
      </c>
      <c r="V546" s="4"/>
      <c r="W546" s="167" t="s">
        <v>1683</v>
      </c>
      <c r="X546" s="209" t="s">
        <v>4279</v>
      </c>
      <c r="AA546" s="167" t="s">
        <v>1592</v>
      </c>
      <c r="AB546" s="209" t="s">
        <v>4281</v>
      </c>
    </row>
    <row r="547" spans="1:28" s="2" customFormat="1" ht="16.5" customHeight="1">
      <c r="A547" s="2" t="s">
        <v>1650</v>
      </c>
      <c r="C547" s="167" t="s">
        <v>1650</v>
      </c>
      <c r="D547" s="212" t="s">
        <v>388</v>
      </c>
      <c r="F547" s="213"/>
      <c r="G547" s="167" t="s">
        <v>1650</v>
      </c>
      <c r="H547" s="212" t="s">
        <v>4294</v>
      </c>
      <c r="I547" s="167"/>
      <c r="K547" s="167" t="s">
        <v>1650</v>
      </c>
      <c r="L547" s="210" t="s">
        <v>122</v>
      </c>
      <c r="O547" s="167" t="s">
        <v>1650</v>
      </c>
      <c r="P547" s="209" t="s">
        <v>2926</v>
      </c>
      <c r="S547" s="167" t="s">
        <v>1551</v>
      </c>
      <c r="T547" s="210" t="s">
        <v>3468</v>
      </c>
      <c r="V547" s="4"/>
      <c r="W547" s="167" t="s">
        <v>1683</v>
      </c>
      <c r="X547" s="210" t="s">
        <v>4331</v>
      </c>
      <c r="AA547" s="167" t="s">
        <v>1592</v>
      </c>
      <c r="AB547" s="210" t="s">
        <v>75</v>
      </c>
    </row>
    <row r="548" spans="1:28" s="2" customFormat="1" ht="16.5" customHeight="1">
      <c r="A548" s="2" t="s">
        <v>1562</v>
      </c>
      <c r="C548" s="167" t="s">
        <v>1562</v>
      </c>
      <c r="D548" s="212" t="s">
        <v>276</v>
      </c>
      <c r="F548" s="213"/>
      <c r="G548" s="167" t="s">
        <v>1562</v>
      </c>
      <c r="H548" s="212" t="s">
        <v>3928</v>
      </c>
      <c r="I548" s="167"/>
      <c r="K548" s="167" t="s">
        <v>1562</v>
      </c>
      <c r="L548" s="210" t="s">
        <v>214</v>
      </c>
      <c r="O548" s="167" t="s">
        <v>1562</v>
      </c>
      <c r="P548" s="209" t="s">
        <v>4295</v>
      </c>
      <c r="S548" s="167" t="s">
        <v>1551</v>
      </c>
      <c r="T548" s="210" t="s">
        <v>4296</v>
      </c>
      <c r="V548" s="4"/>
      <c r="W548" s="167" t="s">
        <v>1683</v>
      </c>
      <c r="X548" s="212" t="s">
        <v>4330</v>
      </c>
      <c r="AA548" s="167" t="s">
        <v>1592</v>
      </c>
      <c r="AB548" s="209" t="s">
        <v>91</v>
      </c>
    </row>
    <row r="549" spans="1:28" s="2" customFormat="1" ht="16.5" customHeight="1">
      <c r="A549" s="2" t="s">
        <v>1592</v>
      </c>
      <c r="C549" s="167" t="s">
        <v>1400</v>
      </c>
      <c r="D549" s="210" t="s">
        <v>354</v>
      </c>
      <c r="F549" s="208"/>
      <c r="G549" s="167" t="s">
        <v>1400</v>
      </c>
      <c r="H549" s="210" t="s">
        <v>215</v>
      </c>
      <c r="I549" s="167"/>
      <c r="K549" s="167" t="s">
        <v>1400</v>
      </c>
      <c r="L549" s="210" t="s">
        <v>4297</v>
      </c>
      <c r="O549" s="167" t="s">
        <v>1400</v>
      </c>
      <c r="P549" s="209" t="s">
        <v>2972</v>
      </c>
      <c r="S549" s="167" t="s">
        <v>1554</v>
      </c>
      <c r="T549" s="209" t="s">
        <v>4265</v>
      </c>
      <c r="V549" s="4"/>
      <c r="W549" s="167" t="s">
        <v>2233</v>
      </c>
      <c r="X549" s="209" t="s">
        <v>362</v>
      </c>
      <c r="AA549" s="167" t="s">
        <v>1592</v>
      </c>
      <c r="AB549" s="210" t="s">
        <v>4326</v>
      </c>
    </row>
    <row r="550" spans="1:28" s="2" customFormat="1" ht="16.5" customHeight="1">
      <c r="A550" s="2" t="s">
        <v>4348</v>
      </c>
      <c r="C550" s="167" t="s">
        <v>23</v>
      </c>
      <c r="D550" s="210" t="s">
        <v>4298</v>
      </c>
      <c r="F550" s="208"/>
      <c r="G550" s="167" t="s">
        <v>1592</v>
      </c>
      <c r="H550" s="210" t="s">
        <v>75</v>
      </c>
      <c r="I550" s="167"/>
      <c r="K550" s="167" t="s">
        <v>1554</v>
      </c>
      <c r="L550" s="210" t="s">
        <v>4299</v>
      </c>
      <c r="O550" s="167" t="s">
        <v>1951</v>
      </c>
      <c r="P550" s="209" t="s">
        <v>4300</v>
      </c>
      <c r="S550" s="167" t="s">
        <v>1554</v>
      </c>
      <c r="T550" s="209" t="s">
        <v>4266</v>
      </c>
      <c r="V550" s="4"/>
      <c r="W550" s="167" t="s">
        <v>2233</v>
      </c>
      <c r="X550" s="208" t="s">
        <v>4242</v>
      </c>
      <c r="AA550" s="167" t="s">
        <v>23</v>
      </c>
      <c r="AB550" s="210" t="s">
        <v>4298</v>
      </c>
    </row>
    <row r="551" spans="1:28" s="2" customFormat="1" ht="16.5" customHeight="1">
      <c r="A551" s="2" t="s">
        <v>1558</v>
      </c>
      <c r="C551" s="167" t="s">
        <v>1558</v>
      </c>
      <c r="D551" s="210" t="s">
        <v>4301</v>
      </c>
      <c r="F551" s="208"/>
      <c r="G551" s="167" t="s">
        <v>1558</v>
      </c>
      <c r="H551" s="210" t="s">
        <v>4302</v>
      </c>
      <c r="I551" s="167"/>
      <c r="K551" s="167" t="s">
        <v>1548</v>
      </c>
      <c r="L551" s="210" t="s">
        <v>492</v>
      </c>
      <c r="O551" s="167" t="s">
        <v>1558</v>
      </c>
      <c r="P551" s="209" t="s">
        <v>4303</v>
      </c>
      <c r="S551" s="167" t="s">
        <v>1554</v>
      </c>
      <c r="T551" s="209" t="s">
        <v>4267</v>
      </c>
      <c r="V551" s="4"/>
      <c r="W551" s="167" t="s">
        <v>2233</v>
      </c>
      <c r="X551" s="209" t="s">
        <v>3087</v>
      </c>
      <c r="AA551" s="167" t="s">
        <v>23</v>
      </c>
      <c r="AB551" s="208" t="s">
        <v>4241</v>
      </c>
    </row>
    <row r="552" spans="1:28" s="2" customFormat="1" ht="16.5" customHeight="1">
      <c r="A552" s="2" t="s">
        <v>4349</v>
      </c>
      <c r="C552" s="167" t="s">
        <v>1592</v>
      </c>
      <c r="D552" s="210" t="s">
        <v>172</v>
      </c>
      <c r="F552" s="208"/>
      <c r="G552" s="167" t="s">
        <v>1584</v>
      </c>
      <c r="H552" s="210" t="s">
        <v>4304</v>
      </c>
      <c r="I552" s="167"/>
      <c r="K552" s="167" t="s">
        <v>1548</v>
      </c>
      <c r="L552" s="210" t="s">
        <v>4305</v>
      </c>
      <c r="O552" s="167" t="s">
        <v>4306</v>
      </c>
      <c r="P552" s="209" t="s">
        <v>4307</v>
      </c>
      <c r="S552" s="167" t="s">
        <v>1554</v>
      </c>
      <c r="T552" s="210" t="s">
        <v>4299</v>
      </c>
      <c r="V552" s="4"/>
      <c r="W552" s="167" t="s">
        <v>2233</v>
      </c>
      <c r="X552" s="210" t="s">
        <v>343</v>
      </c>
      <c r="AA552" s="167" t="s">
        <v>23</v>
      </c>
      <c r="AB552" s="209" t="s">
        <v>4282</v>
      </c>
    </row>
    <row r="553" spans="1:28" s="2" customFormat="1" ht="16.5" customHeight="1">
      <c r="A553" s="167"/>
      <c r="B553" s="167"/>
      <c r="C553" s="167"/>
      <c r="D553" s="167"/>
      <c r="E553" s="167"/>
      <c r="F553" s="167"/>
      <c r="G553" s="167"/>
      <c r="H553" s="167"/>
      <c r="I553" s="167"/>
      <c r="J553" s="167"/>
      <c r="K553" s="167"/>
      <c r="L553" s="167"/>
      <c r="M553" s="167"/>
      <c r="N553" s="167"/>
      <c r="O553" s="167"/>
      <c r="S553" s="167" t="s">
        <v>1554</v>
      </c>
      <c r="T553" s="209" t="s">
        <v>4268</v>
      </c>
      <c r="V553" s="4"/>
      <c r="W553" s="167" t="s">
        <v>2233</v>
      </c>
      <c r="X553" s="210" t="s">
        <v>4345</v>
      </c>
      <c r="AA553" s="167" t="s">
        <v>23</v>
      </c>
      <c r="AB553" s="208" t="s">
        <v>4243</v>
      </c>
    </row>
    <row r="554" spans="1:28" s="2" customFormat="1" ht="16.5" customHeight="1">
      <c r="A554" s="167"/>
      <c r="B554" s="167"/>
      <c r="C554" s="167"/>
      <c r="D554" s="167"/>
      <c r="E554" s="167"/>
      <c r="F554" s="167"/>
      <c r="G554" s="167"/>
      <c r="H554" s="167"/>
      <c r="I554" s="167"/>
      <c r="J554" s="167"/>
      <c r="K554" s="167"/>
      <c r="L554" s="167"/>
      <c r="M554" s="167"/>
      <c r="N554" s="167"/>
      <c r="O554" s="167"/>
      <c r="S554" s="167" t="s">
        <v>1554</v>
      </c>
      <c r="T554" s="210" t="s">
        <v>440</v>
      </c>
      <c r="W554" s="167" t="s">
        <v>1558</v>
      </c>
      <c r="X554" s="210" t="s">
        <v>4301</v>
      </c>
      <c r="AA554" s="167" t="s">
        <v>23</v>
      </c>
      <c r="AB554" s="210" t="s">
        <v>2995</v>
      </c>
    </row>
    <row r="555" spans="1:28" s="2" customFormat="1" ht="16.5" customHeight="1">
      <c r="A555" s="167"/>
      <c r="B555" s="207"/>
      <c r="C555" s="215" t="s">
        <v>1544</v>
      </c>
      <c r="D555" s="215"/>
      <c r="F555" s="203"/>
      <c r="G555" s="695" t="s">
        <v>1545</v>
      </c>
      <c r="H555" s="695"/>
      <c r="I555" s="167"/>
      <c r="K555" s="216" t="s">
        <v>1546</v>
      </c>
      <c r="L555" s="216"/>
      <c r="M555" s="167"/>
      <c r="N555" s="167"/>
      <c r="O555" s="167"/>
      <c r="S555" s="167" t="s">
        <v>1554</v>
      </c>
      <c r="T555" s="210" t="s">
        <v>4308</v>
      </c>
      <c r="W555" s="167" t="s">
        <v>1558</v>
      </c>
      <c r="X555" s="210" t="s">
        <v>4271</v>
      </c>
      <c r="AA555" s="167" t="s">
        <v>23</v>
      </c>
      <c r="AB555" s="210" t="s">
        <v>4315</v>
      </c>
    </row>
    <row r="556" spans="1:28" s="2" customFormat="1" ht="16.5" customHeight="1">
      <c r="A556" s="4"/>
      <c r="B556" s="10"/>
      <c r="C556" s="167" t="s">
        <v>23</v>
      </c>
      <c r="D556" s="210" t="s">
        <v>2995</v>
      </c>
      <c r="F556" s="167"/>
      <c r="G556" s="167" t="s">
        <v>23</v>
      </c>
      <c r="H556" s="210" t="s">
        <v>3201</v>
      </c>
      <c r="I556" s="167"/>
      <c r="K556" s="167" t="s">
        <v>858</v>
      </c>
      <c r="L556" s="210" t="s">
        <v>4309</v>
      </c>
      <c r="M556" s="167"/>
      <c r="N556" s="167"/>
      <c r="O556" s="167"/>
      <c r="S556" s="167" t="s">
        <v>1554</v>
      </c>
      <c r="T556" s="210" t="s">
        <v>4310</v>
      </c>
      <c r="W556" s="167" t="s">
        <v>1558</v>
      </c>
      <c r="X556" s="210" t="s">
        <v>4302</v>
      </c>
      <c r="AA556" s="167" t="s">
        <v>23</v>
      </c>
      <c r="AB556" s="210" t="s">
        <v>4342</v>
      </c>
    </row>
    <row r="557" spans="1:28" s="2" customFormat="1" ht="16.5" customHeight="1">
      <c r="A557" s="4"/>
      <c r="B557" s="10"/>
      <c r="C557" s="167" t="s">
        <v>1951</v>
      </c>
      <c r="D557" s="210" t="s">
        <v>4311</v>
      </c>
      <c r="F557" s="167"/>
      <c r="G557" s="167" t="s">
        <v>134</v>
      </c>
      <c r="H557" s="210" t="s">
        <v>4312</v>
      </c>
      <c r="I557" s="167"/>
      <c r="K557" s="167" t="s">
        <v>1951</v>
      </c>
      <c r="L557" s="210" t="s">
        <v>4313</v>
      </c>
      <c r="M557" s="167"/>
      <c r="N557" s="167"/>
      <c r="O557" s="167"/>
      <c r="S557" s="167" t="s">
        <v>1609</v>
      </c>
      <c r="T557" s="209" t="s">
        <v>4249</v>
      </c>
      <c r="W557" s="167" t="s">
        <v>1558</v>
      </c>
      <c r="X557" s="209" t="s">
        <v>4303</v>
      </c>
      <c r="AA557" s="167" t="s">
        <v>23</v>
      </c>
      <c r="AB557" s="210" t="s">
        <v>3201</v>
      </c>
    </row>
    <row r="558" spans="1:28" s="2" customFormat="1" ht="16.5" customHeight="1">
      <c r="A558" s="4"/>
      <c r="B558" s="10"/>
      <c r="C558" s="167" t="s">
        <v>1609</v>
      </c>
      <c r="D558" s="210" t="s">
        <v>407</v>
      </c>
      <c r="F558" s="167"/>
      <c r="G558" s="167" t="s">
        <v>1609</v>
      </c>
      <c r="H558" s="210" t="s">
        <v>3160</v>
      </c>
      <c r="I558" s="167"/>
      <c r="K558" s="167" t="s">
        <v>1609</v>
      </c>
      <c r="L558" s="212" t="s">
        <v>4314</v>
      </c>
      <c r="M558" s="167"/>
      <c r="N558" s="167"/>
      <c r="O558" s="167"/>
      <c r="S558" s="167" t="s">
        <v>1609</v>
      </c>
      <c r="T558" s="209" t="s">
        <v>277</v>
      </c>
      <c r="W558" s="167" t="s">
        <v>1558</v>
      </c>
      <c r="X558" s="210" t="s">
        <v>4325</v>
      </c>
      <c r="AA558" s="167" t="s">
        <v>23</v>
      </c>
      <c r="AB558" s="210" t="s">
        <v>2989</v>
      </c>
    </row>
    <row r="559" spans="1:28" s="2" customFormat="1" ht="16.5" customHeight="1">
      <c r="A559" s="4"/>
      <c r="B559" s="10"/>
      <c r="C559" s="167" t="s">
        <v>1774</v>
      </c>
      <c r="D559" s="210" t="s">
        <v>4253</v>
      </c>
      <c r="F559" s="167"/>
      <c r="G559" s="167" t="s">
        <v>1774</v>
      </c>
      <c r="H559" s="210" t="s">
        <v>4261</v>
      </c>
      <c r="I559" s="167"/>
      <c r="K559" s="167" t="s">
        <v>1774</v>
      </c>
      <c r="L559" s="210" t="s">
        <v>4258</v>
      </c>
      <c r="M559" s="167"/>
      <c r="N559" s="167"/>
      <c r="O559" s="167"/>
      <c r="S559" s="167" t="s">
        <v>1609</v>
      </c>
      <c r="T559" s="210" t="s">
        <v>4275</v>
      </c>
      <c r="W559" s="167" t="s">
        <v>1558</v>
      </c>
      <c r="X559" s="210" t="s">
        <v>4343</v>
      </c>
      <c r="AA559" s="167" t="s">
        <v>1756</v>
      </c>
      <c r="AB559" s="210" t="s">
        <v>4284</v>
      </c>
    </row>
    <row r="560" spans="1:28" s="2" customFormat="1" ht="16.5" customHeight="1">
      <c r="A560" s="4"/>
      <c r="B560" s="10"/>
      <c r="C560" s="167" t="s">
        <v>23</v>
      </c>
      <c r="D560" s="210" t="s">
        <v>4315</v>
      </c>
      <c r="F560" s="167"/>
      <c r="G560" s="167" t="s">
        <v>134</v>
      </c>
      <c r="H560" s="210" t="s">
        <v>322</v>
      </c>
      <c r="I560" s="167"/>
      <c r="K560" s="167" t="s">
        <v>134</v>
      </c>
      <c r="L560" s="210" t="s">
        <v>4316</v>
      </c>
      <c r="M560" s="167"/>
      <c r="N560" s="167"/>
      <c r="O560" s="167"/>
      <c r="S560" s="167" t="s">
        <v>1609</v>
      </c>
      <c r="T560" s="209" t="s">
        <v>4250</v>
      </c>
      <c r="W560" s="167" t="s">
        <v>134</v>
      </c>
      <c r="X560" s="209" t="s">
        <v>4254</v>
      </c>
      <c r="AA560" s="167" t="s">
        <v>1756</v>
      </c>
      <c r="AB560" s="210" t="s">
        <v>4285</v>
      </c>
    </row>
    <row r="561" spans="1:28" s="2" customFormat="1" ht="16.5" customHeight="1">
      <c r="A561" s="4"/>
      <c r="B561" s="10"/>
      <c r="C561" s="167" t="s">
        <v>1603</v>
      </c>
      <c r="D561" s="210" t="s">
        <v>4317</v>
      </c>
      <c r="F561" s="167"/>
      <c r="G561" s="167" t="s">
        <v>858</v>
      </c>
      <c r="H561" s="210" t="s">
        <v>4318</v>
      </c>
      <c r="I561" s="167"/>
      <c r="K561" s="167" t="s">
        <v>2233</v>
      </c>
      <c r="L561" s="210" t="s">
        <v>343</v>
      </c>
      <c r="M561" s="167"/>
      <c r="N561" s="167"/>
      <c r="O561" s="167"/>
      <c r="S561" s="167" t="s">
        <v>1609</v>
      </c>
      <c r="T561" s="209" t="s">
        <v>4251</v>
      </c>
      <c r="W561" s="167" t="s">
        <v>134</v>
      </c>
      <c r="X561" s="209" t="s">
        <v>193</v>
      </c>
      <c r="AA561" s="167" t="s">
        <v>1756</v>
      </c>
      <c r="AB561" s="210" t="s">
        <v>4286</v>
      </c>
    </row>
    <row r="562" spans="1:28" s="2" customFormat="1" ht="16.5" customHeight="1">
      <c r="A562" s="4"/>
      <c r="B562" s="10"/>
      <c r="C562" s="167" t="s">
        <v>1562</v>
      </c>
      <c r="D562" s="210" t="s">
        <v>4319</v>
      </c>
      <c r="F562" s="167"/>
      <c r="G562" s="167" t="s">
        <v>1551</v>
      </c>
      <c r="H562" s="210" t="s">
        <v>4296</v>
      </c>
      <c r="I562" s="167"/>
      <c r="K562" s="167" t="s">
        <v>1551</v>
      </c>
      <c r="L562" s="210" t="s">
        <v>3468</v>
      </c>
      <c r="M562" s="167"/>
      <c r="N562" s="167"/>
      <c r="O562" s="167"/>
      <c r="S562" s="167" t="s">
        <v>1609</v>
      </c>
      <c r="T562" s="210" t="s">
        <v>407</v>
      </c>
      <c r="W562" s="167" t="s">
        <v>134</v>
      </c>
      <c r="X562" s="209" t="s">
        <v>194</v>
      </c>
      <c r="AA562" s="167" t="s">
        <v>1756</v>
      </c>
      <c r="AB562" s="209" t="s">
        <v>4287</v>
      </c>
    </row>
    <row r="563" spans="1:28" s="2" customFormat="1" ht="16.5" customHeight="1">
      <c r="A563" s="4"/>
      <c r="B563" s="10"/>
      <c r="C563" s="167" t="s">
        <v>1594</v>
      </c>
      <c r="D563" s="210" t="s">
        <v>2613</v>
      </c>
      <c r="F563" s="167"/>
      <c r="G563" s="167" t="s">
        <v>1594</v>
      </c>
      <c r="H563" s="210" t="s">
        <v>3003</v>
      </c>
      <c r="I563" s="167"/>
      <c r="K563" s="167" t="s">
        <v>1594</v>
      </c>
      <c r="L563" s="210" t="s">
        <v>4320</v>
      </c>
      <c r="M563" s="167"/>
      <c r="N563" s="167"/>
      <c r="O563" s="167"/>
      <c r="S563" s="167" t="s">
        <v>1609</v>
      </c>
      <c r="T563" s="212" t="s">
        <v>4314</v>
      </c>
      <c r="W563" s="167" t="s">
        <v>134</v>
      </c>
      <c r="X563" s="209" t="s">
        <v>4255</v>
      </c>
      <c r="AA563" s="167" t="s">
        <v>1756</v>
      </c>
      <c r="AB563" s="210" t="s">
        <v>4334</v>
      </c>
    </row>
    <row r="564" spans="1:28" s="2" customFormat="1" ht="16.5" customHeight="1">
      <c r="A564" s="4"/>
      <c r="B564" s="211"/>
      <c r="C564" s="167" t="s">
        <v>1554</v>
      </c>
      <c r="D564" s="210" t="s">
        <v>440</v>
      </c>
      <c r="F564" s="167"/>
      <c r="G564" s="167" t="s">
        <v>1554</v>
      </c>
      <c r="H564" s="210" t="s">
        <v>4310</v>
      </c>
      <c r="I564" s="167"/>
      <c r="K564" s="167" t="s">
        <v>1554</v>
      </c>
      <c r="L564" s="210" t="s">
        <v>4308</v>
      </c>
      <c r="M564" s="167"/>
      <c r="N564" s="167"/>
      <c r="O564" s="167"/>
      <c r="S564" s="167" t="s">
        <v>1609</v>
      </c>
      <c r="T564" s="210" t="s">
        <v>4321</v>
      </c>
      <c r="W564" s="167" t="s">
        <v>134</v>
      </c>
      <c r="X564" s="210" t="s">
        <v>4316</v>
      </c>
      <c r="AA564" s="167" t="s">
        <v>1756</v>
      </c>
      <c r="AB564" s="210" t="s">
        <v>4339</v>
      </c>
    </row>
    <row r="565" spans="1:28" s="2" customFormat="1" ht="16.5" customHeight="1">
      <c r="A565" s="4"/>
      <c r="B565" s="10"/>
      <c r="C565" s="167" t="s">
        <v>1584</v>
      </c>
      <c r="D565" s="210" t="s">
        <v>4322</v>
      </c>
      <c r="F565" s="167"/>
      <c r="G565" s="167" t="s">
        <v>1584</v>
      </c>
      <c r="H565" s="210" t="s">
        <v>4323</v>
      </c>
      <c r="I565" s="167"/>
      <c r="K565" s="167" t="s">
        <v>1584</v>
      </c>
      <c r="L565" s="210" t="s">
        <v>4324</v>
      </c>
      <c r="M565" s="167"/>
      <c r="N565" s="167"/>
      <c r="O565" s="167"/>
      <c r="S565" s="167" t="s">
        <v>1609</v>
      </c>
      <c r="T565" s="210" t="s">
        <v>3160</v>
      </c>
      <c r="W565" s="167" t="s">
        <v>134</v>
      </c>
      <c r="X565" s="210" t="s">
        <v>3512</v>
      </c>
      <c r="AA565" s="167" t="s">
        <v>1548</v>
      </c>
      <c r="AB565" s="210" t="s">
        <v>258</v>
      </c>
    </row>
    <row r="566" spans="1:28" s="2" customFormat="1" ht="16.5" customHeight="1">
      <c r="A566" s="4"/>
      <c r="B566" s="10"/>
      <c r="C566" s="167" t="s">
        <v>1558</v>
      </c>
      <c r="D566" s="210" t="s">
        <v>4325</v>
      </c>
      <c r="F566" s="167"/>
      <c r="G566" s="167" t="s">
        <v>1592</v>
      </c>
      <c r="H566" s="210" t="s">
        <v>4326</v>
      </c>
      <c r="I566" s="167"/>
      <c r="K566" s="167" t="s">
        <v>858</v>
      </c>
      <c r="L566" s="212" t="s">
        <v>4327</v>
      </c>
      <c r="M566" s="167"/>
      <c r="N566" s="167"/>
      <c r="O566" s="167"/>
      <c r="S566" s="167" t="s">
        <v>1562</v>
      </c>
      <c r="T566" s="210" t="s">
        <v>359</v>
      </c>
      <c r="W566" s="167" t="s">
        <v>134</v>
      </c>
      <c r="X566" s="210" t="s">
        <v>4312</v>
      </c>
      <c r="AA566" s="167" t="s">
        <v>1548</v>
      </c>
      <c r="AB566" s="209" t="s">
        <v>4260</v>
      </c>
    </row>
    <row r="567" spans="1:28" s="2" customFormat="1" ht="16.5" customHeight="1">
      <c r="A567" s="4"/>
      <c r="B567" s="10"/>
      <c r="C567" s="167" t="s">
        <v>1656</v>
      </c>
      <c r="D567" s="210" t="s">
        <v>4274</v>
      </c>
      <c r="F567" s="167"/>
      <c r="G567" s="167" t="s">
        <v>1656</v>
      </c>
      <c r="H567" s="210" t="s">
        <v>4280</v>
      </c>
      <c r="I567" s="167"/>
      <c r="K567" s="167" t="s">
        <v>1656</v>
      </c>
      <c r="L567" s="210" t="s">
        <v>4276</v>
      </c>
      <c r="M567" s="167"/>
      <c r="N567" s="167"/>
      <c r="O567" s="167"/>
      <c r="S567" s="167" t="s">
        <v>1562</v>
      </c>
      <c r="T567" s="212" t="s">
        <v>276</v>
      </c>
      <c r="W567" s="167" t="s">
        <v>134</v>
      </c>
      <c r="X567" s="210" t="s">
        <v>322</v>
      </c>
      <c r="AA567" s="167" t="s">
        <v>1548</v>
      </c>
      <c r="AB567" s="210" t="s">
        <v>4272</v>
      </c>
    </row>
    <row r="568" spans="1:28" s="2" customFormat="1" ht="16.5" customHeight="1">
      <c r="A568" s="4"/>
      <c r="B568" s="10"/>
      <c r="C568" s="167" t="s">
        <v>1564</v>
      </c>
      <c r="D568" s="210" t="s">
        <v>2890</v>
      </c>
      <c r="F568" s="167"/>
      <c r="G568" s="167" t="s">
        <v>1564</v>
      </c>
      <c r="H568" s="210" t="s">
        <v>4328</v>
      </c>
      <c r="I568" s="167"/>
      <c r="K568" s="167" t="s">
        <v>1609</v>
      </c>
      <c r="L568" s="210" t="s">
        <v>4321</v>
      </c>
      <c r="M568" s="167"/>
      <c r="N568" s="167"/>
      <c r="O568" s="167"/>
      <c r="S568" s="167" t="s">
        <v>1562</v>
      </c>
      <c r="T568" s="212" t="s">
        <v>3928</v>
      </c>
      <c r="W568" s="167" t="s">
        <v>134</v>
      </c>
      <c r="X568" s="210" t="s">
        <v>3469</v>
      </c>
      <c r="AA568" s="167" t="s">
        <v>1548</v>
      </c>
      <c r="AB568" s="210" t="s">
        <v>492</v>
      </c>
    </row>
    <row r="569" spans="1:28" s="2" customFormat="1" ht="16.5" customHeight="1">
      <c r="A569" s="4"/>
      <c r="B569" s="10"/>
      <c r="C569" s="167" t="s">
        <v>1603</v>
      </c>
      <c r="D569" s="210" t="s">
        <v>4329</v>
      </c>
      <c r="F569" s="167"/>
      <c r="G569" s="167" t="s">
        <v>1683</v>
      </c>
      <c r="H569" s="212" t="s">
        <v>4330</v>
      </c>
      <c r="I569" s="167"/>
      <c r="K569" s="167" t="s">
        <v>1683</v>
      </c>
      <c r="L569" s="210" t="s">
        <v>4331</v>
      </c>
      <c r="M569" s="167"/>
      <c r="N569" s="167"/>
      <c r="O569" s="167"/>
      <c r="S569" s="167" t="s">
        <v>1562</v>
      </c>
      <c r="T569" s="210" t="s">
        <v>214</v>
      </c>
      <c r="W569" s="167" t="s">
        <v>1584</v>
      </c>
      <c r="X569" s="209" t="s">
        <v>3909</v>
      </c>
      <c r="AA569" s="167" t="s">
        <v>1548</v>
      </c>
      <c r="AB569" s="210" t="s">
        <v>4305</v>
      </c>
    </row>
    <row r="570" spans="1:28" s="2" customFormat="1" ht="16.5" customHeight="1">
      <c r="A570" s="4"/>
      <c r="B570" s="10"/>
      <c r="C570" s="167" t="s">
        <v>1774</v>
      </c>
      <c r="D570" s="210" t="s">
        <v>4256</v>
      </c>
      <c r="F570" s="167"/>
      <c r="G570" s="167" t="s">
        <v>1603</v>
      </c>
      <c r="H570" s="210" t="s">
        <v>3598</v>
      </c>
      <c r="I570" s="167"/>
      <c r="K570" s="167" t="s">
        <v>1603</v>
      </c>
      <c r="L570" s="210" t="s">
        <v>4332</v>
      </c>
      <c r="M570" s="167"/>
      <c r="N570" s="167"/>
      <c r="O570" s="167"/>
      <c r="S570" s="167" t="s">
        <v>1562</v>
      </c>
      <c r="T570" s="209" t="s">
        <v>4295</v>
      </c>
      <c r="W570" s="167" t="s">
        <v>1584</v>
      </c>
      <c r="X570" s="209" t="s">
        <v>101</v>
      </c>
      <c r="AA570" s="167" t="s">
        <v>1548</v>
      </c>
      <c r="AB570" s="209" t="s">
        <v>4283</v>
      </c>
    </row>
    <row r="571" spans="1:28" s="2" customFormat="1" ht="16.5" customHeight="1">
      <c r="A571" s="4"/>
      <c r="B571" s="10"/>
      <c r="C571" s="167" t="s">
        <v>1548</v>
      </c>
      <c r="D571" s="210" t="s">
        <v>4333</v>
      </c>
      <c r="F571" s="167"/>
      <c r="G571" s="167" t="s">
        <v>1548</v>
      </c>
      <c r="H571" s="210" t="s">
        <v>2723</v>
      </c>
      <c r="I571" s="167"/>
      <c r="K571" s="167" t="s">
        <v>1548</v>
      </c>
      <c r="L571" s="210" t="s">
        <v>2723</v>
      </c>
      <c r="M571" s="167"/>
      <c r="N571" s="167"/>
      <c r="O571" s="167"/>
      <c r="S571" s="167" t="s">
        <v>1562</v>
      </c>
      <c r="T571" s="210" t="s">
        <v>4319</v>
      </c>
      <c r="W571" s="167" t="s">
        <v>1584</v>
      </c>
      <c r="X571" s="210" t="s">
        <v>4304</v>
      </c>
      <c r="AA571" s="167" t="s">
        <v>1548</v>
      </c>
      <c r="AB571" s="210" t="s">
        <v>4333</v>
      </c>
    </row>
    <row r="572" spans="1:28" s="2" customFormat="1" ht="16.5" customHeight="1">
      <c r="A572" s="4"/>
      <c r="B572" s="10"/>
      <c r="C572" s="167" t="s">
        <v>1756</v>
      </c>
      <c r="D572" s="210" t="s">
        <v>4334</v>
      </c>
      <c r="F572" s="167"/>
      <c r="G572" s="167" t="s">
        <v>1650</v>
      </c>
      <c r="H572" s="210" t="s">
        <v>4335</v>
      </c>
      <c r="I572" s="167"/>
      <c r="K572" s="167" t="s">
        <v>1951</v>
      </c>
      <c r="L572" s="212" t="s">
        <v>336</v>
      </c>
      <c r="M572" s="167"/>
      <c r="N572" s="167"/>
      <c r="O572" s="167"/>
      <c r="S572" s="167" t="s">
        <v>1562</v>
      </c>
      <c r="T572" s="210" t="s">
        <v>3554</v>
      </c>
      <c r="W572" s="167" t="s">
        <v>1584</v>
      </c>
      <c r="X572" s="209" t="s">
        <v>4269</v>
      </c>
      <c r="AA572" s="167" t="s">
        <v>2239</v>
      </c>
      <c r="AB572" s="212" t="s">
        <v>4289</v>
      </c>
    </row>
    <row r="573" spans="1:28" s="2" customFormat="1" ht="16.5" customHeight="1">
      <c r="A573" s="4"/>
      <c r="B573" s="10"/>
      <c r="C573" s="167" t="s">
        <v>1551</v>
      </c>
      <c r="D573" s="210" t="s">
        <v>4293</v>
      </c>
      <c r="F573" s="167"/>
      <c r="G573" s="167" t="s">
        <v>2239</v>
      </c>
      <c r="H573" s="210"/>
      <c r="I573" s="167"/>
      <c r="K573" s="167" t="s">
        <v>2239</v>
      </c>
      <c r="L573" s="210"/>
      <c r="M573" s="167"/>
      <c r="N573" s="167"/>
      <c r="O573" s="167"/>
      <c r="S573" s="167" t="s">
        <v>1562</v>
      </c>
      <c r="T573" s="210" t="s">
        <v>411</v>
      </c>
      <c r="W573" s="167" t="s">
        <v>1584</v>
      </c>
      <c r="X573" s="209" t="s">
        <v>4270</v>
      </c>
      <c r="AA573" s="167" t="s">
        <v>2239</v>
      </c>
      <c r="AB573" s="212" t="s">
        <v>4290</v>
      </c>
    </row>
    <row r="574" spans="1:28" s="2" customFormat="1" ht="16.5" customHeight="1">
      <c r="A574" s="4"/>
      <c r="B574" s="10"/>
      <c r="C574" s="167" t="s">
        <v>1650</v>
      </c>
      <c r="D574" s="210" t="s">
        <v>4336</v>
      </c>
      <c r="F574" s="167"/>
      <c r="G574" s="167" t="s">
        <v>1650</v>
      </c>
      <c r="H574" s="210" t="s">
        <v>4337</v>
      </c>
      <c r="I574" s="167"/>
      <c r="K574" s="167" t="s">
        <v>1650</v>
      </c>
      <c r="L574" s="210" t="s">
        <v>4338</v>
      </c>
      <c r="M574" s="167"/>
      <c r="N574" s="167"/>
      <c r="O574" s="167"/>
      <c r="S574" s="167" t="s">
        <v>4306</v>
      </c>
      <c r="T574" s="209" t="s">
        <v>4307</v>
      </c>
      <c r="W574" s="167" t="s">
        <v>1584</v>
      </c>
      <c r="X574" s="210" t="s">
        <v>4322</v>
      </c>
      <c r="AA574" s="167" t="s">
        <v>2239</v>
      </c>
      <c r="AB574" s="210" t="s">
        <v>4291</v>
      </c>
    </row>
    <row r="575" spans="1:28" s="2" customFormat="1" ht="16.5" customHeight="1">
      <c r="A575" s="4"/>
      <c r="B575" s="10"/>
      <c r="C575" s="167" t="s">
        <v>1562</v>
      </c>
      <c r="D575" s="210" t="s">
        <v>3554</v>
      </c>
      <c r="F575" s="167"/>
      <c r="G575" s="167" t="s">
        <v>1562</v>
      </c>
      <c r="H575" s="210" t="s">
        <v>411</v>
      </c>
      <c r="I575" s="167"/>
      <c r="K575" s="167" t="s">
        <v>1756</v>
      </c>
      <c r="L575" s="210" t="s">
        <v>4339</v>
      </c>
      <c r="M575" s="167"/>
      <c r="N575" s="167"/>
      <c r="O575" s="167"/>
      <c r="S575" s="167" t="s">
        <v>4306</v>
      </c>
      <c r="T575" s="210" t="s">
        <v>2888</v>
      </c>
      <c r="W575" s="167" t="s">
        <v>1584</v>
      </c>
      <c r="X575" s="210" t="s">
        <v>4324</v>
      </c>
      <c r="AA575" s="167" t="s">
        <v>2239</v>
      </c>
      <c r="AB575" s="209" t="s">
        <v>4292</v>
      </c>
    </row>
    <row r="576" spans="1:28" s="2" customFormat="1" ht="16.5" customHeight="1">
      <c r="A576" s="4"/>
      <c r="B576" s="211"/>
      <c r="C576" s="167" t="s">
        <v>1400</v>
      </c>
      <c r="D576" s="210" t="s">
        <v>4340</v>
      </c>
      <c r="F576" s="167"/>
      <c r="G576" s="167" t="s">
        <v>134</v>
      </c>
      <c r="H576" s="210" t="s">
        <v>3469</v>
      </c>
      <c r="I576" s="167"/>
      <c r="K576" s="167" t="s">
        <v>1400</v>
      </c>
      <c r="L576" s="210" t="s">
        <v>155</v>
      </c>
      <c r="M576" s="167"/>
      <c r="N576" s="167"/>
      <c r="O576" s="167"/>
      <c r="S576" s="167" t="s">
        <v>4306</v>
      </c>
      <c r="T576" s="210" t="s">
        <v>4341</v>
      </c>
      <c r="W576" s="167" t="s">
        <v>1584</v>
      </c>
      <c r="X576" s="210" t="s">
        <v>4323</v>
      </c>
      <c r="AA576" s="167" t="s">
        <v>1594</v>
      </c>
      <c r="AB576" s="209" t="s">
        <v>323</v>
      </c>
    </row>
    <row r="577" spans="1:28" s="2" customFormat="1" ht="16.5" customHeight="1">
      <c r="A577" s="4"/>
      <c r="B577" s="10"/>
      <c r="C577" s="167" t="s">
        <v>23</v>
      </c>
      <c r="D577" s="210" t="s">
        <v>4342</v>
      </c>
      <c r="F577" s="167"/>
      <c r="G577" s="167" t="s">
        <v>23</v>
      </c>
      <c r="H577" s="210" t="s">
        <v>2989</v>
      </c>
      <c r="I577" s="167"/>
      <c r="K577" s="167" t="s">
        <v>134</v>
      </c>
      <c r="L577" s="210" t="s">
        <v>3512</v>
      </c>
      <c r="M577" s="167"/>
      <c r="N577" s="167"/>
      <c r="O577" s="167"/>
      <c r="S577" s="167" t="s">
        <v>1400</v>
      </c>
      <c r="T577" s="210" t="s">
        <v>354</v>
      </c>
      <c r="W577" s="167" t="s">
        <v>1603</v>
      </c>
      <c r="X577" s="210" t="s">
        <v>3204</v>
      </c>
      <c r="AA577" s="167" t="s">
        <v>1594</v>
      </c>
      <c r="AB577" s="209" t="s">
        <v>4262</v>
      </c>
    </row>
    <row r="578" spans="1:28" s="2" customFormat="1" ht="16.5" customHeight="1">
      <c r="A578" s="4"/>
      <c r="B578" s="10"/>
      <c r="C578" s="167" t="s">
        <v>1558</v>
      </c>
      <c r="D578" s="210" t="s">
        <v>4343</v>
      </c>
      <c r="F578" s="167"/>
      <c r="G578" s="167" t="s">
        <v>858</v>
      </c>
      <c r="H578" s="210" t="s">
        <v>4344</v>
      </c>
      <c r="I578" s="167"/>
      <c r="K578" s="167" t="s">
        <v>2233</v>
      </c>
      <c r="L578" s="210" t="s">
        <v>4345</v>
      </c>
      <c r="M578" s="167"/>
      <c r="N578" s="167"/>
      <c r="O578" s="167"/>
      <c r="S578" s="167" t="s">
        <v>1400</v>
      </c>
      <c r="T578" s="210" t="s">
        <v>215</v>
      </c>
      <c r="W578" s="167" t="s">
        <v>1603</v>
      </c>
      <c r="X578" s="209" t="s">
        <v>2981</v>
      </c>
      <c r="AA578" s="167" t="s">
        <v>1594</v>
      </c>
      <c r="AB578" s="209" t="s">
        <v>4263</v>
      </c>
    </row>
    <row r="579" spans="1:28" s="2" customFormat="1" ht="16.5" customHeight="1">
      <c r="A579" s="4"/>
      <c r="B579" s="10"/>
      <c r="C579" s="167" t="s">
        <v>4306</v>
      </c>
      <c r="D579" s="210" t="s">
        <v>2888</v>
      </c>
      <c r="F579" s="167"/>
      <c r="G579" s="167" t="s">
        <v>4306</v>
      </c>
      <c r="H579" s="210" t="s">
        <v>4341</v>
      </c>
      <c r="I579" s="167"/>
      <c r="K579" s="167" t="s">
        <v>1603</v>
      </c>
      <c r="L579" s="210" t="s">
        <v>144</v>
      </c>
      <c r="M579" s="167"/>
      <c r="N579" s="167"/>
      <c r="O579" s="167"/>
      <c r="S579" s="167" t="s">
        <v>1400</v>
      </c>
      <c r="T579" s="210" t="s">
        <v>4297</v>
      </c>
      <c r="W579" s="167" t="s">
        <v>1603</v>
      </c>
      <c r="X579" s="210" t="s">
        <v>4317</v>
      </c>
      <c r="AA579" s="167" t="s">
        <v>1594</v>
      </c>
      <c r="AB579" s="210" t="s">
        <v>149</v>
      </c>
    </row>
    <row r="580" spans="1:28" s="2" customFormat="1" ht="16.5" customHeight="1">
      <c r="A580" s="167"/>
      <c r="B580" s="167"/>
      <c r="C580" s="167"/>
      <c r="D580" s="167"/>
      <c r="E580" s="167"/>
      <c r="F580" s="167"/>
      <c r="G580" s="167"/>
      <c r="H580" s="167"/>
      <c r="I580" s="167"/>
      <c r="J580" s="167"/>
      <c r="K580" s="167"/>
      <c r="L580" s="167"/>
      <c r="M580" s="167"/>
      <c r="N580" s="167"/>
      <c r="O580" s="167"/>
      <c r="S580" s="167" t="s">
        <v>1400</v>
      </c>
      <c r="T580" s="209" t="s">
        <v>2972</v>
      </c>
      <c r="W580" s="167" t="s">
        <v>1603</v>
      </c>
      <c r="X580" s="210" t="s">
        <v>4329</v>
      </c>
      <c r="AA580" s="167" t="s">
        <v>1594</v>
      </c>
      <c r="AB580" s="209" t="s">
        <v>275</v>
      </c>
    </row>
    <row r="581" spans="1:28" s="2" customFormat="1" ht="16.5" customHeight="1">
      <c r="A581" s="167"/>
      <c r="B581" s="167"/>
      <c r="C581" s="167"/>
      <c r="D581" s="167"/>
      <c r="E581" s="167"/>
      <c r="F581" s="167"/>
      <c r="G581" s="167"/>
      <c r="H581" s="167"/>
      <c r="I581" s="167"/>
      <c r="J581" s="167"/>
      <c r="K581" s="167"/>
      <c r="L581" s="167"/>
      <c r="M581" s="167"/>
      <c r="N581" s="167"/>
      <c r="O581" s="167"/>
      <c r="S581" s="167" t="s">
        <v>1400</v>
      </c>
      <c r="T581" s="210" t="s">
        <v>4340</v>
      </c>
      <c r="W581" s="167" t="s">
        <v>1603</v>
      </c>
      <c r="X581" s="210" t="s">
        <v>4332</v>
      </c>
      <c r="AA581" s="167" t="s">
        <v>1594</v>
      </c>
      <c r="AB581" s="210" t="s">
        <v>2613</v>
      </c>
    </row>
    <row r="582" spans="1:28" s="2" customFormat="1" ht="16.5" customHeight="1">
      <c r="A582" s="167"/>
      <c r="B582" s="167"/>
      <c r="C582" s="167"/>
      <c r="D582" s="167"/>
      <c r="E582" s="167"/>
      <c r="F582" s="167"/>
      <c r="G582" s="167"/>
      <c r="H582" s="167"/>
      <c r="I582" s="167"/>
      <c r="J582" s="167"/>
      <c r="K582" s="167"/>
      <c r="L582" s="167"/>
      <c r="M582" s="167"/>
      <c r="N582" s="167"/>
      <c r="O582" s="167"/>
      <c r="S582" s="167" t="s">
        <v>1400</v>
      </c>
      <c r="T582" s="210" t="s">
        <v>155</v>
      </c>
      <c r="W582" s="167" t="s">
        <v>1603</v>
      </c>
      <c r="X582" s="210" t="s">
        <v>144</v>
      </c>
      <c r="AA582" s="167" t="s">
        <v>1594</v>
      </c>
      <c r="AB582" s="210" t="s">
        <v>4320</v>
      </c>
    </row>
    <row r="583" spans="1:28" s="2" customFormat="1" ht="16.5" customHeight="1">
      <c r="A583" s="167"/>
      <c r="B583" s="167"/>
      <c r="C583" s="167"/>
      <c r="D583" s="167"/>
      <c r="E583" s="167"/>
      <c r="F583" s="167"/>
      <c r="G583" s="167"/>
      <c r="H583" s="167"/>
      <c r="I583" s="167"/>
      <c r="J583" s="167"/>
      <c r="K583" s="167"/>
      <c r="L583" s="167"/>
      <c r="M583" s="167"/>
      <c r="N583" s="167"/>
      <c r="O583" s="167"/>
      <c r="W583" s="167" t="s">
        <v>1603</v>
      </c>
      <c r="X583" s="210" t="s">
        <v>3598</v>
      </c>
      <c r="AA583" s="167" t="s">
        <v>1594</v>
      </c>
      <c r="AB583" s="210" t="s">
        <v>3003</v>
      </c>
    </row>
    <row r="584" spans="1:28" s="2" customFormat="1" ht="16.5" customHeight="1">
      <c r="A584" s="167"/>
      <c r="B584" s="167"/>
      <c r="C584" s="167"/>
      <c r="D584" s="167"/>
      <c r="E584" s="167"/>
      <c r="F584" s="167"/>
      <c r="G584" s="167"/>
      <c r="H584" s="167"/>
      <c r="I584" s="167"/>
      <c r="J584" s="167"/>
      <c r="K584" s="167"/>
      <c r="L584" s="167"/>
      <c r="M584" s="167"/>
      <c r="N584" s="167"/>
      <c r="O584" s="167"/>
    </row>
    <row r="585" spans="1:28" s="2" customFormat="1" ht="16.5" customHeight="1">
      <c r="A585" s="167"/>
      <c r="B585" s="167"/>
      <c r="C585" s="167"/>
      <c r="D585" s="167"/>
      <c r="E585" s="167"/>
      <c r="F585" s="167"/>
      <c r="G585" s="167"/>
      <c r="H585" s="167"/>
      <c r="I585" s="167"/>
      <c r="J585" s="167"/>
      <c r="K585" s="167"/>
      <c r="L585" s="167"/>
      <c r="M585" s="167"/>
      <c r="N585" s="167"/>
      <c r="O585" s="167"/>
    </row>
    <row r="586" spans="1:28" s="2" customFormat="1" ht="16.5" customHeight="1">
      <c r="A586" s="141"/>
      <c r="B586" s="220" t="s">
        <v>4350</v>
      </c>
      <c r="C586" s="141"/>
      <c r="D586" s="141"/>
      <c r="E586" s="141"/>
      <c r="F586" s="141"/>
      <c r="G586" s="141"/>
      <c r="H586" s="141"/>
      <c r="I586" s="141"/>
      <c r="J586" s="141"/>
      <c r="K586" s="141"/>
      <c r="L586" s="141"/>
      <c r="M586" s="141"/>
      <c r="N586" s="141"/>
      <c r="O586" s="141"/>
      <c r="P586" s="141"/>
      <c r="Q586" s="141"/>
      <c r="R586" s="141"/>
      <c r="S586" s="141"/>
    </row>
    <row r="587" spans="1:28" s="2" customFormat="1" ht="16.5" customHeight="1">
      <c r="A587" s="167"/>
      <c r="B587" s="167"/>
      <c r="C587" s="167"/>
      <c r="D587" s="167"/>
      <c r="E587" s="167"/>
      <c r="F587" s="167"/>
      <c r="G587" s="167"/>
      <c r="H587" s="167"/>
      <c r="I587" s="167"/>
      <c r="J587" s="167"/>
      <c r="K587" s="167"/>
      <c r="L587" s="167"/>
      <c r="M587" s="167"/>
      <c r="N587" s="167"/>
      <c r="O587" s="167"/>
    </row>
    <row r="588" spans="1:28" s="2" customFormat="1" ht="16.5" customHeight="1">
      <c r="A588" s="219" t="s">
        <v>3942</v>
      </c>
      <c r="B588" s="217"/>
      <c r="D588" s="694" t="s">
        <v>1539</v>
      </c>
      <c r="E588" s="694"/>
      <c r="F588" s="206"/>
      <c r="H588" s="694" t="s">
        <v>1541</v>
      </c>
      <c r="I588" s="694"/>
      <c r="L588" s="694" t="s">
        <v>1542</v>
      </c>
      <c r="M588" s="694"/>
      <c r="P588" s="694" t="s">
        <v>1543</v>
      </c>
      <c r="Q588" s="694"/>
      <c r="R588" s="206"/>
      <c r="U588" s="206"/>
      <c r="X588" s="206"/>
    </row>
    <row r="589" spans="1:28" s="2" customFormat="1" ht="16.5" customHeight="1">
      <c r="A589" s="96" t="s">
        <v>169</v>
      </c>
      <c r="B589" s="167"/>
      <c r="D589" s="167" t="s">
        <v>169</v>
      </c>
      <c r="E589" s="167" t="s">
        <v>4351</v>
      </c>
      <c r="F589" s="167"/>
      <c r="H589" s="167" t="s">
        <v>169</v>
      </c>
      <c r="I589" s="167" t="s">
        <v>4352</v>
      </c>
      <c r="L589" s="167" t="s">
        <v>169</v>
      </c>
      <c r="M589" s="167" t="s">
        <v>4353</v>
      </c>
      <c r="P589" s="167" t="s">
        <v>169</v>
      </c>
      <c r="Q589" s="167" t="s">
        <v>1517</v>
      </c>
      <c r="R589" s="167"/>
      <c r="U589" s="167"/>
      <c r="X589" s="167"/>
    </row>
    <row r="590" spans="1:28" s="2" customFormat="1" ht="16.5" customHeight="1">
      <c r="A590" s="96" t="s">
        <v>185</v>
      </c>
      <c r="B590" s="167"/>
      <c r="D590" s="167" t="s">
        <v>71</v>
      </c>
      <c r="E590" s="167" t="s">
        <v>4354</v>
      </c>
      <c r="F590" s="167"/>
      <c r="H590" s="167" t="s">
        <v>2717</v>
      </c>
      <c r="I590" s="167" t="s">
        <v>3386</v>
      </c>
      <c r="L590" s="167" t="s">
        <v>2717</v>
      </c>
      <c r="M590" s="167" t="s">
        <v>2748</v>
      </c>
      <c r="P590" s="167" t="s">
        <v>177</v>
      </c>
      <c r="Q590" s="167" t="s">
        <v>2669</v>
      </c>
      <c r="R590" s="167"/>
      <c r="U590" s="167"/>
      <c r="X590" s="167"/>
    </row>
    <row r="591" spans="1:28" s="2" customFormat="1" ht="16.5" customHeight="1">
      <c r="A591" s="96" t="s">
        <v>177</v>
      </c>
      <c r="B591" s="167"/>
      <c r="D591" s="167" t="s">
        <v>177</v>
      </c>
      <c r="E591" s="167" t="s">
        <v>2812</v>
      </c>
      <c r="F591" s="167"/>
      <c r="H591" s="167" t="s">
        <v>114</v>
      </c>
      <c r="I591" s="167" t="s">
        <v>4355</v>
      </c>
      <c r="L591" s="167" t="s">
        <v>177</v>
      </c>
      <c r="M591" s="167" t="s">
        <v>3411</v>
      </c>
      <c r="P591" s="167" t="s">
        <v>177</v>
      </c>
      <c r="Q591" s="167" t="s">
        <v>4356</v>
      </c>
      <c r="R591" s="167"/>
      <c r="U591" s="167"/>
      <c r="X591" s="167"/>
    </row>
    <row r="592" spans="1:28" s="2" customFormat="1" ht="16.5" customHeight="1">
      <c r="A592" s="96" t="s">
        <v>2705</v>
      </c>
      <c r="B592" s="167"/>
      <c r="D592" s="167" t="s">
        <v>71</v>
      </c>
      <c r="E592" s="167" t="s">
        <v>4357</v>
      </c>
      <c r="F592" s="167"/>
      <c r="H592" s="167" t="s">
        <v>269</v>
      </c>
      <c r="I592" s="167" t="s">
        <v>3805</v>
      </c>
      <c r="L592" s="167" t="s">
        <v>2705</v>
      </c>
      <c r="M592" s="167" t="s">
        <v>4358</v>
      </c>
      <c r="P592" s="167" t="s">
        <v>2705</v>
      </c>
      <c r="Q592" s="167" t="s">
        <v>4359</v>
      </c>
      <c r="R592" s="167"/>
      <c r="U592" s="167"/>
      <c r="X592" s="167"/>
    </row>
    <row r="593" spans="1:24" s="2" customFormat="1" ht="16.5" customHeight="1">
      <c r="A593" s="96" t="s">
        <v>191</v>
      </c>
      <c r="B593" s="167"/>
      <c r="D593" s="167" t="s">
        <v>177</v>
      </c>
      <c r="E593" s="167" t="s">
        <v>1297</v>
      </c>
      <c r="F593" s="167"/>
      <c r="H593" s="167" t="s">
        <v>4360</v>
      </c>
      <c r="I593" s="167" t="s">
        <v>1323</v>
      </c>
      <c r="L593" s="167" t="s">
        <v>129</v>
      </c>
      <c r="M593" s="167" t="s">
        <v>4361</v>
      </c>
      <c r="P593" s="167" t="s">
        <v>595</v>
      </c>
      <c r="Q593" s="167" t="s">
        <v>2591</v>
      </c>
      <c r="R593" s="167"/>
      <c r="U593" s="167"/>
      <c r="X593" s="167"/>
    </row>
    <row r="594" spans="1:24" s="2" customFormat="1" ht="16.5" customHeight="1">
      <c r="A594" s="96" t="s">
        <v>2802</v>
      </c>
      <c r="B594" s="167"/>
      <c r="D594" s="167" t="s">
        <v>279</v>
      </c>
      <c r="E594" s="167" t="s">
        <v>2082</v>
      </c>
      <c r="F594" s="167"/>
      <c r="H594" s="167" t="s">
        <v>2802</v>
      </c>
      <c r="I594" s="167" t="s">
        <v>1072</v>
      </c>
      <c r="L594" s="167" t="s">
        <v>2802</v>
      </c>
      <c r="M594" s="167" t="s">
        <v>4362</v>
      </c>
      <c r="P594" s="167" t="s">
        <v>2802</v>
      </c>
      <c r="Q594" s="167" t="s">
        <v>4363</v>
      </c>
      <c r="R594" s="167"/>
      <c r="U594" s="167"/>
      <c r="X594" s="167"/>
    </row>
    <row r="595" spans="1:24" s="2" customFormat="1" ht="16.5" customHeight="1">
      <c r="A595" s="96" t="s">
        <v>2717</v>
      </c>
      <c r="B595" s="167"/>
      <c r="D595" s="167" t="s">
        <v>2717</v>
      </c>
      <c r="E595" s="167" t="s">
        <v>603</v>
      </c>
      <c r="F595" s="167"/>
      <c r="H595" s="167" t="s">
        <v>2717</v>
      </c>
      <c r="I595" s="167" t="s">
        <v>4364</v>
      </c>
      <c r="L595" s="167" t="s">
        <v>2717</v>
      </c>
      <c r="M595" s="167" t="s">
        <v>4365</v>
      </c>
      <c r="P595" s="167" t="s">
        <v>129</v>
      </c>
      <c r="Q595" s="167" t="s">
        <v>4366</v>
      </c>
      <c r="R595" s="167"/>
      <c r="U595" s="167"/>
      <c r="X595" s="167"/>
    </row>
    <row r="596" spans="1:24" s="2" customFormat="1" ht="16.5" customHeight="1">
      <c r="A596" s="96" t="s">
        <v>71</v>
      </c>
      <c r="B596" s="167"/>
      <c r="D596" s="167" t="s">
        <v>71</v>
      </c>
      <c r="E596" s="167" t="s">
        <v>4367</v>
      </c>
      <c r="F596" s="167"/>
      <c r="H596" s="167" t="s">
        <v>71</v>
      </c>
      <c r="I596" s="167" t="s">
        <v>794</v>
      </c>
      <c r="L596" s="167" t="s">
        <v>71</v>
      </c>
      <c r="M596" s="167" t="s">
        <v>1049</v>
      </c>
      <c r="P596" s="167" t="s">
        <v>2802</v>
      </c>
      <c r="Q596" s="167" t="s">
        <v>4368</v>
      </c>
      <c r="R596" s="167"/>
      <c r="U596" s="167"/>
      <c r="X596" s="167"/>
    </row>
    <row r="597" spans="1:24" s="2" customFormat="1" ht="16.5" customHeight="1">
      <c r="A597" s="96" t="s">
        <v>595</v>
      </c>
      <c r="B597" s="167"/>
      <c r="D597" s="167" t="s">
        <v>2717</v>
      </c>
      <c r="E597" s="167" t="s">
        <v>1142</v>
      </c>
      <c r="F597" s="167"/>
      <c r="H597" s="167" t="s">
        <v>269</v>
      </c>
      <c r="I597" s="167" t="s">
        <v>1132</v>
      </c>
      <c r="L597" s="167" t="s">
        <v>2623</v>
      </c>
      <c r="M597" s="167" t="s">
        <v>2325</v>
      </c>
      <c r="P597" s="167" t="s">
        <v>71</v>
      </c>
      <c r="Q597" s="167" t="s">
        <v>4369</v>
      </c>
      <c r="R597" s="167"/>
      <c r="U597" s="167"/>
      <c r="X597" s="167"/>
    </row>
    <row r="598" spans="1:24" s="2" customFormat="1" ht="16.5" customHeight="1">
      <c r="A598" s="96" t="s">
        <v>279</v>
      </c>
      <c r="B598" s="167"/>
      <c r="D598" s="167" t="s">
        <v>2802</v>
      </c>
      <c r="E598" s="167" t="s">
        <v>4370</v>
      </c>
      <c r="F598" s="167"/>
      <c r="H598" s="167" t="s">
        <v>279</v>
      </c>
      <c r="I598" s="167" t="s">
        <v>4371</v>
      </c>
      <c r="L598" s="167" t="s">
        <v>2802</v>
      </c>
      <c r="M598" s="167" t="s">
        <v>4372</v>
      </c>
      <c r="P598" s="167" t="s">
        <v>279</v>
      </c>
      <c r="Q598" s="167" t="s">
        <v>4373</v>
      </c>
      <c r="R598" s="167"/>
      <c r="U598" s="167"/>
      <c r="X598" s="167"/>
    </row>
    <row r="599" spans="1:24" s="2" customFormat="1" ht="16.5" customHeight="1">
      <c r="A599" s="96" t="s">
        <v>2676</v>
      </c>
      <c r="B599" s="167"/>
      <c r="D599" s="167" t="s">
        <v>2676</v>
      </c>
      <c r="E599" s="167" t="s">
        <v>1429</v>
      </c>
      <c r="F599" s="167"/>
      <c r="H599" s="167" t="s">
        <v>2676</v>
      </c>
      <c r="I599" s="167" t="s">
        <v>3410</v>
      </c>
      <c r="L599" s="167" t="s">
        <v>2676</v>
      </c>
      <c r="M599" s="167" t="s">
        <v>3181</v>
      </c>
      <c r="P599" s="167" t="s">
        <v>2676</v>
      </c>
      <c r="Q599" s="167" t="s">
        <v>4374</v>
      </c>
      <c r="R599" s="167"/>
      <c r="U599" s="167"/>
      <c r="X599" s="167"/>
    </row>
    <row r="600" spans="1:24" s="2" customFormat="1" ht="16.5" customHeight="1">
      <c r="A600" s="96" t="s">
        <v>4375</v>
      </c>
      <c r="B600" s="167"/>
      <c r="D600" s="167" t="s">
        <v>114</v>
      </c>
      <c r="E600" s="167" t="s">
        <v>4376</v>
      </c>
      <c r="F600" s="167"/>
      <c r="H600" s="167" t="s">
        <v>4375</v>
      </c>
      <c r="I600" s="167" t="s">
        <v>3397</v>
      </c>
      <c r="L600" s="167" t="s">
        <v>177</v>
      </c>
      <c r="M600" s="167" t="s">
        <v>4377</v>
      </c>
      <c r="P600" s="167" t="s">
        <v>4375</v>
      </c>
      <c r="Q600" s="167" t="s">
        <v>2555</v>
      </c>
      <c r="R600" s="167"/>
      <c r="U600" s="167"/>
      <c r="X600" s="167"/>
    </row>
    <row r="601" spans="1:24" s="2" customFormat="1" ht="16.5" customHeight="1">
      <c r="A601" s="96" t="s">
        <v>139</v>
      </c>
      <c r="B601" s="167"/>
      <c r="D601" s="167" t="s">
        <v>139</v>
      </c>
      <c r="E601" s="167" t="s">
        <v>4378</v>
      </c>
      <c r="F601" s="167"/>
      <c r="H601" s="167" t="s">
        <v>139</v>
      </c>
      <c r="I601" s="167" t="s">
        <v>4379</v>
      </c>
      <c r="L601" s="167" t="s">
        <v>129</v>
      </c>
      <c r="M601" s="167" t="s">
        <v>2660</v>
      </c>
      <c r="P601" s="167" t="s">
        <v>139</v>
      </c>
      <c r="Q601" s="167" t="s">
        <v>4380</v>
      </c>
      <c r="R601" s="167"/>
      <c r="U601" s="167"/>
      <c r="X601" s="167"/>
    </row>
    <row r="602" spans="1:24" s="2" customFormat="1" ht="16.5" customHeight="1">
      <c r="A602" s="96" t="s">
        <v>223</v>
      </c>
      <c r="B602" s="167"/>
      <c r="D602" s="167" t="s">
        <v>223</v>
      </c>
      <c r="E602" s="167" t="s">
        <v>4381</v>
      </c>
      <c r="F602" s="167"/>
      <c r="H602" s="167" t="s">
        <v>223</v>
      </c>
      <c r="I602" s="167" t="s">
        <v>4382</v>
      </c>
      <c r="L602" s="167" t="s">
        <v>223</v>
      </c>
      <c r="M602" s="167" t="s">
        <v>2600</v>
      </c>
      <c r="P602" s="167" t="s">
        <v>223</v>
      </c>
      <c r="Q602" s="167" t="s">
        <v>3356</v>
      </c>
      <c r="R602" s="167"/>
      <c r="U602" s="167"/>
      <c r="X602" s="167"/>
    </row>
    <row r="603" spans="1:24" s="2" customFormat="1" ht="16.5" customHeight="1">
      <c r="A603" s="96" t="s">
        <v>2623</v>
      </c>
      <c r="B603" s="167"/>
      <c r="D603" s="167" t="s">
        <v>2623</v>
      </c>
      <c r="E603" s="167" t="s">
        <v>2367</v>
      </c>
      <c r="F603" s="167"/>
      <c r="H603" s="167" t="s">
        <v>2623</v>
      </c>
      <c r="I603" s="167" t="s">
        <v>3366</v>
      </c>
      <c r="L603" s="167" t="s">
        <v>2623</v>
      </c>
      <c r="M603" s="167" t="s">
        <v>1217</v>
      </c>
      <c r="P603" s="167" t="s">
        <v>2623</v>
      </c>
      <c r="Q603" s="167" t="s">
        <v>4383</v>
      </c>
      <c r="R603" s="167"/>
      <c r="U603" s="167"/>
      <c r="X603" s="167"/>
    </row>
    <row r="604" spans="1:24" s="2" customFormat="1" ht="16.5" customHeight="1">
      <c r="A604" s="96" t="s">
        <v>232</v>
      </c>
      <c r="B604" s="167"/>
      <c r="D604" s="167" t="s">
        <v>232</v>
      </c>
      <c r="E604" s="167" t="s">
        <v>4384</v>
      </c>
      <c r="F604" s="167"/>
      <c r="H604" s="167" t="s">
        <v>232</v>
      </c>
      <c r="I604" s="167" t="s">
        <v>2830</v>
      </c>
      <c r="L604" s="167" t="s">
        <v>232</v>
      </c>
      <c r="M604" s="167" t="s">
        <v>4385</v>
      </c>
      <c r="P604" s="167" t="s">
        <v>232</v>
      </c>
      <c r="Q604" s="167" t="s">
        <v>4386</v>
      </c>
      <c r="R604" s="167"/>
      <c r="U604" s="167"/>
      <c r="X604" s="167"/>
    </row>
    <row r="605" spans="1:24" s="2" customFormat="1" ht="16.5" customHeight="1">
      <c r="A605" s="96" t="s">
        <v>106</v>
      </c>
      <c r="B605" s="167"/>
      <c r="D605" s="218" t="s">
        <v>106</v>
      </c>
      <c r="E605" s="218" t="s">
        <v>2598</v>
      </c>
      <c r="F605" s="218"/>
      <c r="H605" s="218" t="s">
        <v>106</v>
      </c>
      <c r="I605" s="218" t="s">
        <v>2816</v>
      </c>
      <c r="L605" s="218" t="s">
        <v>106</v>
      </c>
      <c r="M605" s="218" t="s">
        <v>4387</v>
      </c>
      <c r="P605" s="218" t="s">
        <v>2717</v>
      </c>
      <c r="Q605" s="167" t="s">
        <v>4388</v>
      </c>
      <c r="R605" s="218"/>
      <c r="U605" s="218"/>
      <c r="X605" s="167"/>
    </row>
    <row r="606" spans="1:24" s="2" customFormat="1" ht="16.5" customHeight="1">
      <c r="A606" s="96" t="s">
        <v>4288</v>
      </c>
      <c r="B606" s="167"/>
      <c r="D606" s="218" t="s">
        <v>4288</v>
      </c>
      <c r="E606" s="218" t="s">
        <v>4389</v>
      </c>
      <c r="F606" s="218"/>
      <c r="H606" s="218" t="s">
        <v>4288</v>
      </c>
      <c r="I606" s="218" t="s">
        <v>3626</v>
      </c>
      <c r="L606" s="218" t="s">
        <v>4288</v>
      </c>
      <c r="M606" s="218" t="s">
        <v>3644</v>
      </c>
      <c r="P606" s="218" t="s">
        <v>4288</v>
      </c>
      <c r="Q606" s="167" t="s">
        <v>4390</v>
      </c>
      <c r="R606" s="218"/>
      <c r="U606" s="218"/>
      <c r="X606" s="167"/>
    </row>
    <row r="607" spans="1:24" s="2" customFormat="1" ht="16.5" customHeight="1">
      <c r="A607" s="96" t="s">
        <v>114</v>
      </c>
      <c r="B607" s="167"/>
      <c r="D607" s="218" t="s">
        <v>2717</v>
      </c>
      <c r="E607" s="218" t="s">
        <v>4391</v>
      </c>
      <c r="F607" s="218"/>
      <c r="H607" s="218" t="s">
        <v>114</v>
      </c>
      <c r="I607" s="218" t="s">
        <v>3618</v>
      </c>
      <c r="L607" s="218" t="s">
        <v>114</v>
      </c>
      <c r="M607" s="218" t="s">
        <v>3599</v>
      </c>
      <c r="P607" s="218" t="s">
        <v>114</v>
      </c>
      <c r="Q607" s="167" t="s">
        <v>4392</v>
      </c>
      <c r="R607" s="218"/>
      <c r="U607" s="218"/>
      <c r="X607" s="167"/>
    </row>
    <row r="608" spans="1:24" s="2" customFormat="1" ht="16.5" customHeight="1">
      <c r="A608" s="96" t="s">
        <v>1413</v>
      </c>
      <c r="B608" s="167"/>
      <c r="D608" s="218" t="s">
        <v>169</v>
      </c>
      <c r="E608" s="218" t="s">
        <v>4393</v>
      </c>
      <c r="F608" s="218"/>
      <c r="H608" s="218" t="s">
        <v>169</v>
      </c>
      <c r="I608" s="218" t="s">
        <v>1381</v>
      </c>
      <c r="L608" s="218" t="s">
        <v>106</v>
      </c>
      <c r="M608" s="218" t="s">
        <v>3258</v>
      </c>
      <c r="P608" s="218" t="s">
        <v>169</v>
      </c>
      <c r="Q608" s="167" t="s">
        <v>4394</v>
      </c>
      <c r="R608" s="218"/>
      <c r="U608" s="218"/>
      <c r="X608" s="167"/>
    </row>
    <row r="609" spans="1:24" s="2" customFormat="1" ht="16.5" customHeight="1">
      <c r="A609" s="96" t="s">
        <v>129</v>
      </c>
      <c r="B609" s="167"/>
      <c r="D609" s="218" t="s">
        <v>2717</v>
      </c>
      <c r="E609" s="218" t="s">
        <v>2679</v>
      </c>
      <c r="F609" s="218"/>
      <c r="H609" s="218" t="s">
        <v>129</v>
      </c>
      <c r="I609" s="218" t="s">
        <v>2557</v>
      </c>
      <c r="L609" s="218" t="s">
        <v>129</v>
      </c>
      <c r="M609" s="218" t="s">
        <v>4395</v>
      </c>
      <c r="P609" s="218" t="s">
        <v>2802</v>
      </c>
      <c r="Q609" s="167" t="s">
        <v>4396</v>
      </c>
      <c r="R609" s="218"/>
      <c r="U609" s="218"/>
      <c r="X609" s="167"/>
    </row>
    <row r="610" spans="1:24" s="2" customFormat="1" ht="16.5" customHeight="1">
      <c r="A610" s="96" t="s">
        <v>269</v>
      </c>
      <c r="B610" s="167"/>
      <c r="D610" s="167" t="s">
        <v>2705</v>
      </c>
      <c r="E610" s="167" t="s">
        <v>3184</v>
      </c>
      <c r="F610" s="167"/>
      <c r="H610" s="167" t="s">
        <v>2705</v>
      </c>
      <c r="I610" s="167" t="s">
        <v>3581</v>
      </c>
      <c r="L610" s="167" t="s">
        <v>2717</v>
      </c>
      <c r="M610" s="167" t="s">
        <v>4397</v>
      </c>
      <c r="P610" s="167" t="s">
        <v>269</v>
      </c>
      <c r="Q610" s="167" t="s">
        <v>3423</v>
      </c>
      <c r="R610" s="167"/>
      <c r="U610" s="167"/>
      <c r="X610" s="167"/>
    </row>
    <row r="611" spans="1:24" s="2" customFormat="1" ht="16.5" customHeight="1">
      <c r="A611" s="96" t="s">
        <v>158</v>
      </c>
      <c r="B611" s="167"/>
      <c r="D611" s="167" t="s">
        <v>177</v>
      </c>
      <c r="E611" s="167" t="s">
        <v>4398</v>
      </c>
      <c r="F611" s="167"/>
      <c r="H611" s="167" t="s">
        <v>158</v>
      </c>
      <c r="I611" s="167" t="s">
        <v>4399</v>
      </c>
      <c r="L611" s="167" t="s">
        <v>139</v>
      </c>
      <c r="M611" s="167" t="s">
        <v>1183</v>
      </c>
      <c r="P611" s="167" t="s">
        <v>158</v>
      </c>
      <c r="Q611" s="167" t="s">
        <v>4400</v>
      </c>
      <c r="R611" s="167"/>
      <c r="U611" s="167"/>
      <c r="X611" s="167"/>
    </row>
    <row r="612" spans="1:24" s="2" customFormat="1" ht="16.5" customHeight="1">
      <c r="A612" s="96" t="s">
        <v>2638</v>
      </c>
      <c r="B612" s="167"/>
      <c r="D612" s="167" t="s">
        <v>2638</v>
      </c>
      <c r="E612" s="167" t="s">
        <v>4401</v>
      </c>
      <c r="F612" s="167"/>
      <c r="H612" s="167" t="s">
        <v>2638</v>
      </c>
      <c r="I612" s="167" t="s">
        <v>2075</v>
      </c>
      <c r="L612" s="167" t="s">
        <v>2638</v>
      </c>
      <c r="M612" s="167" t="s">
        <v>3193</v>
      </c>
      <c r="P612" s="167" t="s">
        <v>2638</v>
      </c>
      <c r="Q612" s="167" t="s">
        <v>4402</v>
      </c>
      <c r="R612" s="167"/>
      <c r="U612" s="167"/>
      <c r="X612" s="167"/>
    </row>
    <row r="613" spans="1:24" s="2" customFormat="1" ht="16.5" customHeight="1">
      <c r="A613" s="167"/>
      <c r="B613" s="167"/>
      <c r="C613" s="167"/>
      <c r="D613" s="167"/>
      <c r="E613" s="167"/>
      <c r="F613" s="167"/>
      <c r="G613" s="167"/>
      <c r="H613" s="167"/>
      <c r="I613" s="167"/>
      <c r="J613" s="167"/>
      <c r="K613" s="167"/>
      <c r="L613" s="167"/>
      <c r="M613" s="167"/>
      <c r="N613" s="167"/>
      <c r="O613" s="167"/>
    </row>
    <row r="614" spans="1:24" s="2" customFormat="1" ht="16.5" customHeight="1">
      <c r="A614" s="167"/>
      <c r="B614" s="167"/>
      <c r="C614" s="167"/>
      <c r="D614" s="694" t="s">
        <v>1544</v>
      </c>
      <c r="E614" s="694"/>
      <c r="F614" s="167"/>
      <c r="G614" s="167"/>
      <c r="H614" s="694" t="s">
        <v>1545</v>
      </c>
      <c r="I614" s="694"/>
      <c r="J614" s="167"/>
      <c r="K614" s="167"/>
      <c r="L614" s="694" t="s">
        <v>1546</v>
      </c>
      <c r="M614" s="694"/>
      <c r="N614" s="167"/>
      <c r="O614" s="167"/>
    </row>
    <row r="615" spans="1:24" s="2" customFormat="1" ht="16.5" customHeight="1">
      <c r="A615" s="167"/>
      <c r="B615" s="217"/>
      <c r="C615" s="167"/>
      <c r="D615" s="167" t="s">
        <v>169</v>
      </c>
      <c r="E615" s="167" t="s">
        <v>3549</v>
      </c>
      <c r="H615" s="167" t="s">
        <v>2638</v>
      </c>
      <c r="I615" s="167" t="s">
        <v>4403</v>
      </c>
      <c r="L615" s="167" t="s">
        <v>169</v>
      </c>
      <c r="M615" s="167" t="s">
        <v>4115</v>
      </c>
      <c r="N615" s="206"/>
      <c r="Q615" s="206"/>
    </row>
    <row r="616" spans="1:24" s="2" customFormat="1" ht="16.5" customHeight="1">
      <c r="A616" s="167"/>
      <c r="B616" s="96"/>
      <c r="C616" s="167"/>
      <c r="D616" s="167" t="s">
        <v>185</v>
      </c>
      <c r="E616" s="167" t="s">
        <v>4404</v>
      </c>
      <c r="H616" s="167" t="s">
        <v>185</v>
      </c>
      <c r="I616" s="167" t="s">
        <v>4405</v>
      </c>
      <c r="L616" s="167" t="s">
        <v>185</v>
      </c>
      <c r="M616" s="167" t="s">
        <v>4406</v>
      </c>
      <c r="N616" s="167"/>
      <c r="Q616" s="167"/>
    </row>
    <row r="617" spans="1:24" s="2" customFormat="1" ht="16.5" customHeight="1">
      <c r="A617" s="167"/>
      <c r="B617" s="96"/>
      <c r="C617" s="167"/>
      <c r="D617" s="167" t="s">
        <v>177</v>
      </c>
      <c r="E617" s="167" t="s">
        <v>2369</v>
      </c>
      <c r="H617" s="167" t="s">
        <v>177</v>
      </c>
      <c r="I617" s="167" t="s">
        <v>1301</v>
      </c>
      <c r="L617" s="167" t="s">
        <v>177</v>
      </c>
      <c r="M617" s="167" t="s">
        <v>1739</v>
      </c>
      <c r="N617" s="167"/>
      <c r="Q617" s="167"/>
    </row>
    <row r="618" spans="1:24" s="2" customFormat="1" ht="16.5" customHeight="1">
      <c r="A618" s="167"/>
      <c r="B618" s="96"/>
      <c r="C618" s="167"/>
      <c r="D618" s="167" t="s">
        <v>2705</v>
      </c>
      <c r="E618" s="167" t="s">
        <v>3331</v>
      </c>
      <c r="H618" s="167" t="s">
        <v>269</v>
      </c>
      <c r="I618" s="167" t="s">
        <v>4407</v>
      </c>
      <c r="L618" s="167" t="s">
        <v>269</v>
      </c>
      <c r="M618" s="167" t="s">
        <v>2857</v>
      </c>
      <c r="N618" s="167"/>
      <c r="Q618" s="167"/>
    </row>
    <row r="619" spans="1:24" s="2" customFormat="1" ht="16.5" customHeight="1">
      <c r="A619" s="167"/>
      <c r="B619" s="96"/>
      <c r="C619" s="167"/>
      <c r="D619" s="167" t="s">
        <v>2802</v>
      </c>
      <c r="E619" s="167" t="s">
        <v>1687</v>
      </c>
      <c r="H619" s="167" t="s">
        <v>2802</v>
      </c>
      <c r="I619" s="167" t="s">
        <v>4408</v>
      </c>
      <c r="L619" s="167" t="s">
        <v>2623</v>
      </c>
      <c r="M619" s="167" t="s">
        <v>4409</v>
      </c>
      <c r="N619" s="167"/>
      <c r="Q619" s="167"/>
    </row>
    <row r="620" spans="1:24" s="2" customFormat="1" ht="16.5" customHeight="1">
      <c r="A620" s="167"/>
      <c r="B620" s="96"/>
      <c r="C620" s="167"/>
      <c r="D620" s="167" t="s">
        <v>595</v>
      </c>
      <c r="E620" s="167" t="s">
        <v>2169</v>
      </c>
      <c r="H620" s="167" t="s">
        <v>2802</v>
      </c>
      <c r="I620" s="167" t="s">
        <v>4410</v>
      </c>
      <c r="L620" s="167" t="s">
        <v>2802</v>
      </c>
      <c r="M620" s="167" t="s">
        <v>4411</v>
      </c>
      <c r="N620" s="167"/>
      <c r="Q620" s="167"/>
    </row>
    <row r="621" spans="1:24" s="2" customFormat="1" ht="16.5" customHeight="1">
      <c r="A621" s="167"/>
      <c r="B621" s="96"/>
      <c r="C621" s="167"/>
      <c r="D621" s="167" t="s">
        <v>2717</v>
      </c>
      <c r="E621" s="167" t="s">
        <v>4412</v>
      </c>
      <c r="H621" s="167" t="s">
        <v>2717</v>
      </c>
      <c r="I621" s="167" t="s">
        <v>3483</v>
      </c>
      <c r="L621" s="167" t="s">
        <v>2717</v>
      </c>
      <c r="M621" s="167" t="s">
        <v>3527</v>
      </c>
      <c r="N621" s="167"/>
      <c r="Q621" s="167"/>
    </row>
    <row r="622" spans="1:24" s="2" customFormat="1" ht="16.5" customHeight="1">
      <c r="A622" s="167"/>
      <c r="B622" s="96"/>
      <c r="C622" s="167"/>
      <c r="D622" s="167" t="s">
        <v>139</v>
      </c>
      <c r="E622" s="167" t="s">
        <v>4413</v>
      </c>
      <c r="H622" s="167" t="s">
        <v>71</v>
      </c>
      <c r="I622" s="167" t="s">
        <v>3424</v>
      </c>
      <c r="L622" s="167" t="s">
        <v>71</v>
      </c>
      <c r="M622" s="167" t="s">
        <v>2089</v>
      </c>
      <c r="N622" s="167"/>
      <c r="Q622" s="167"/>
    </row>
    <row r="623" spans="1:24" s="2" customFormat="1" ht="16.5" customHeight="1">
      <c r="A623" s="167"/>
      <c r="B623" s="96"/>
      <c r="C623" s="167"/>
      <c r="D623" s="167" t="s">
        <v>71</v>
      </c>
      <c r="E623" s="167" t="s">
        <v>2574</v>
      </c>
      <c r="H623" s="167" t="s">
        <v>2717</v>
      </c>
      <c r="I623" s="167" t="s">
        <v>4414</v>
      </c>
      <c r="L623" s="167" t="s">
        <v>191</v>
      </c>
      <c r="M623" s="167" t="s">
        <v>4415</v>
      </c>
      <c r="N623" s="167"/>
      <c r="Q623" s="167"/>
    </row>
    <row r="624" spans="1:24" s="2" customFormat="1" ht="16.5" customHeight="1">
      <c r="A624" s="167"/>
      <c r="B624" s="96"/>
      <c r="C624" s="167"/>
      <c r="D624" s="167" t="s">
        <v>279</v>
      </c>
      <c r="E624" s="167" t="s">
        <v>4416</v>
      </c>
      <c r="H624" s="167" t="s">
        <v>279</v>
      </c>
      <c r="I624" s="167" t="s">
        <v>4417</v>
      </c>
      <c r="L624" s="167" t="s">
        <v>279</v>
      </c>
      <c r="M624" s="167" t="s">
        <v>4418</v>
      </c>
      <c r="N624" s="167"/>
      <c r="Q624" s="167"/>
    </row>
    <row r="625" spans="1:17" s="2" customFormat="1" ht="16.5" customHeight="1">
      <c r="A625" s="167"/>
      <c r="B625" s="96"/>
      <c r="C625" s="167"/>
      <c r="D625" s="167" t="s">
        <v>2676</v>
      </c>
      <c r="E625" s="167" t="s">
        <v>3636</v>
      </c>
      <c r="H625" s="167" t="s">
        <v>2676</v>
      </c>
      <c r="I625" s="167" t="s">
        <v>4419</v>
      </c>
      <c r="L625" s="167" t="s">
        <v>2676</v>
      </c>
      <c r="M625" s="167" t="s">
        <v>2859</v>
      </c>
      <c r="N625" s="167"/>
      <c r="Q625" s="167"/>
    </row>
    <row r="626" spans="1:17" s="2" customFormat="1" ht="16.5" customHeight="1">
      <c r="A626" s="167"/>
      <c r="B626" s="96"/>
      <c r="C626" s="167"/>
      <c r="D626" s="167" t="s">
        <v>2638</v>
      </c>
      <c r="E626" s="167" t="s">
        <v>4420</v>
      </c>
      <c r="H626" s="167" t="s">
        <v>4375</v>
      </c>
      <c r="I626" s="167" t="s">
        <v>3654</v>
      </c>
      <c r="L626" s="167" t="s">
        <v>4375</v>
      </c>
      <c r="M626" s="167" t="s">
        <v>4421</v>
      </c>
      <c r="N626" s="167"/>
      <c r="Q626" s="167"/>
    </row>
    <row r="627" spans="1:17" s="2" customFormat="1" ht="16.5" customHeight="1">
      <c r="A627" s="167"/>
      <c r="B627" s="96"/>
      <c r="C627" s="167"/>
      <c r="D627" s="167" t="s">
        <v>139</v>
      </c>
      <c r="E627" s="167" t="s">
        <v>4422</v>
      </c>
      <c r="H627" s="167" t="s">
        <v>139</v>
      </c>
      <c r="I627" s="167" t="s">
        <v>4423</v>
      </c>
      <c r="L627" s="167" t="s">
        <v>139</v>
      </c>
      <c r="M627" s="167" t="s">
        <v>2757</v>
      </c>
      <c r="N627" s="167"/>
      <c r="Q627" s="167"/>
    </row>
    <row r="628" spans="1:17" s="2" customFormat="1" ht="16.5" customHeight="1">
      <c r="A628" s="167"/>
      <c r="B628" s="96"/>
      <c r="C628" s="167"/>
      <c r="D628" s="167" t="s">
        <v>223</v>
      </c>
      <c r="E628" s="167" t="s">
        <v>4424</v>
      </c>
      <c r="H628" s="167" t="s">
        <v>158</v>
      </c>
      <c r="I628" s="167" t="s">
        <v>4425</v>
      </c>
      <c r="L628" s="167" t="s">
        <v>223</v>
      </c>
      <c r="M628" s="167" t="s">
        <v>2337</v>
      </c>
      <c r="N628" s="167"/>
      <c r="Q628" s="167"/>
    </row>
    <row r="629" spans="1:17" s="2" customFormat="1" ht="16.5" customHeight="1">
      <c r="A629" s="167"/>
      <c r="B629" s="96"/>
      <c r="C629" s="167"/>
      <c r="D629" s="167" t="s">
        <v>2623</v>
      </c>
      <c r="E629" s="167" t="s">
        <v>4426</v>
      </c>
      <c r="H629" s="167" t="s">
        <v>2623</v>
      </c>
      <c r="I629" s="167" t="s">
        <v>4427</v>
      </c>
      <c r="L629" s="167" t="s">
        <v>2623</v>
      </c>
      <c r="M629" s="167" t="s">
        <v>4169</v>
      </c>
      <c r="N629" s="167"/>
      <c r="Q629" s="167"/>
    </row>
    <row r="630" spans="1:17" s="2" customFormat="1" ht="16.5" customHeight="1">
      <c r="A630" s="167"/>
      <c r="B630" s="96"/>
      <c r="C630" s="167"/>
      <c r="D630" s="167" t="s">
        <v>232</v>
      </c>
      <c r="E630" s="167" t="s">
        <v>2290</v>
      </c>
      <c r="H630" s="167" t="s">
        <v>232</v>
      </c>
      <c r="I630" s="167" t="s">
        <v>2699</v>
      </c>
      <c r="L630" s="167" t="s">
        <v>232</v>
      </c>
      <c r="M630" s="167" t="s">
        <v>4428</v>
      </c>
      <c r="N630" s="167"/>
      <c r="Q630" s="167"/>
    </row>
    <row r="631" spans="1:17" s="2" customFormat="1" ht="16.5" customHeight="1">
      <c r="A631" s="167"/>
      <c r="B631" s="96"/>
      <c r="C631" s="167"/>
      <c r="D631" s="167" t="s">
        <v>2623</v>
      </c>
      <c r="E631" s="167" t="s">
        <v>4208</v>
      </c>
      <c r="H631" s="218" t="s">
        <v>106</v>
      </c>
      <c r="I631" s="218" t="s">
        <v>4429</v>
      </c>
      <c r="L631" s="218" t="s">
        <v>106</v>
      </c>
      <c r="M631" s="218" t="s">
        <v>4430</v>
      </c>
      <c r="N631" s="167"/>
      <c r="Q631" s="167"/>
    </row>
    <row r="632" spans="1:17" s="2" customFormat="1" ht="16.5" customHeight="1">
      <c r="A632" s="167"/>
      <c r="B632" s="96"/>
      <c r="C632" s="167"/>
      <c r="D632" s="167" t="s">
        <v>4288</v>
      </c>
      <c r="E632" s="167" t="s">
        <v>3632</v>
      </c>
      <c r="H632" s="167" t="s">
        <v>4288</v>
      </c>
      <c r="I632" s="167" t="s">
        <v>2760</v>
      </c>
      <c r="L632" s="167" t="s">
        <v>4288</v>
      </c>
      <c r="M632" s="167" t="s">
        <v>4431</v>
      </c>
      <c r="N632" s="167"/>
      <c r="Q632" s="218"/>
    </row>
    <row r="633" spans="1:17" s="2" customFormat="1" ht="16.5" customHeight="1">
      <c r="A633" s="167"/>
      <c r="B633" s="96"/>
      <c r="C633" s="167"/>
      <c r="D633" s="167" t="s">
        <v>279</v>
      </c>
      <c r="E633" s="167" t="s">
        <v>3280</v>
      </c>
      <c r="H633" s="167" t="s">
        <v>114</v>
      </c>
      <c r="I633" s="167" t="s">
        <v>2924</v>
      </c>
      <c r="L633" s="167" t="s">
        <v>114</v>
      </c>
      <c r="M633" s="167" t="s">
        <v>2924</v>
      </c>
      <c r="N633" s="167"/>
      <c r="Q633" s="167"/>
    </row>
    <row r="634" spans="1:17" s="2" customFormat="1" ht="16.5" customHeight="1">
      <c r="A634" s="167"/>
      <c r="B634" s="96"/>
      <c r="C634" s="167"/>
      <c r="D634" s="167" t="s">
        <v>1413</v>
      </c>
      <c r="E634" s="167" t="s">
        <v>4432</v>
      </c>
      <c r="H634" s="167" t="s">
        <v>169</v>
      </c>
      <c r="I634" s="167" t="s">
        <v>4433</v>
      </c>
      <c r="L634" s="167" t="s">
        <v>1413</v>
      </c>
      <c r="M634" s="167" t="s">
        <v>2469</v>
      </c>
      <c r="N634" s="167"/>
      <c r="Q634" s="167"/>
    </row>
    <row r="635" spans="1:17" s="2" customFormat="1" ht="16.5" customHeight="1">
      <c r="A635" s="167"/>
      <c r="B635" s="96"/>
      <c r="C635" s="167"/>
      <c r="D635" s="167" t="s">
        <v>129</v>
      </c>
      <c r="E635" s="167" t="s">
        <v>4434</v>
      </c>
      <c r="H635" s="167" t="s">
        <v>129</v>
      </c>
      <c r="I635" s="167" t="s">
        <v>4435</v>
      </c>
      <c r="L635" s="167" t="s">
        <v>158</v>
      </c>
      <c r="M635" s="167" t="s">
        <v>4436</v>
      </c>
      <c r="N635" s="167"/>
      <c r="Q635" s="167"/>
    </row>
    <row r="636" spans="1:17" s="2" customFormat="1" ht="16.5" customHeight="1">
      <c r="A636" s="167"/>
      <c r="B636" s="96"/>
      <c r="C636" s="167"/>
      <c r="D636" s="167" t="s">
        <v>71</v>
      </c>
      <c r="E636" s="167" t="s">
        <v>4437</v>
      </c>
      <c r="H636" s="167" t="s">
        <v>1413</v>
      </c>
      <c r="I636" s="167" t="s">
        <v>4438</v>
      </c>
      <c r="L636" s="167" t="s">
        <v>2705</v>
      </c>
      <c r="M636" s="167" t="s">
        <v>4439</v>
      </c>
      <c r="N636" s="167"/>
      <c r="Q636" s="167"/>
    </row>
    <row r="637" spans="1:17" s="2" customFormat="1" ht="16.5" customHeight="1">
      <c r="A637" s="167"/>
      <c r="B637" s="96"/>
      <c r="C637" s="167"/>
      <c r="D637" s="167" t="s">
        <v>139</v>
      </c>
      <c r="E637" s="167" t="s">
        <v>2136</v>
      </c>
      <c r="H637" s="167" t="s">
        <v>279</v>
      </c>
      <c r="I637" s="167" t="s">
        <v>4440</v>
      </c>
      <c r="L637" s="167" t="s">
        <v>158</v>
      </c>
      <c r="M637" s="167" t="s">
        <v>4441</v>
      </c>
      <c r="N637" s="167"/>
      <c r="Q637" s="167"/>
    </row>
    <row r="638" spans="1:17" s="2" customFormat="1" ht="16.5" customHeight="1">
      <c r="A638" s="167"/>
      <c r="B638" s="96"/>
      <c r="C638" s="167"/>
      <c r="D638" s="167" t="s">
        <v>2638</v>
      </c>
      <c r="E638" s="167" t="s">
        <v>3525</v>
      </c>
      <c r="H638" s="167" t="s">
        <v>2638</v>
      </c>
      <c r="I638" s="167" t="s">
        <v>2632</v>
      </c>
      <c r="L638" s="167" t="s">
        <v>2638</v>
      </c>
      <c r="M638" s="167" t="s">
        <v>4442</v>
      </c>
      <c r="N638" s="167"/>
      <c r="Q638" s="167"/>
    </row>
    <row r="639" spans="1:17" s="2" customFormat="1" ht="16.5" customHeight="1">
      <c r="A639" s="167"/>
      <c r="B639" s="96"/>
      <c r="C639" s="167"/>
      <c r="D639" s="167"/>
      <c r="E639" s="167"/>
      <c r="H639" s="167"/>
      <c r="I639" s="167"/>
      <c r="L639" s="167"/>
      <c r="M639" s="167"/>
      <c r="N639" s="167"/>
      <c r="Q639" s="167"/>
    </row>
    <row r="640" spans="1:17" s="2" customFormat="1" ht="16.5" customHeight="1">
      <c r="A640" s="167"/>
      <c r="B640" s="96"/>
      <c r="C640" s="167"/>
      <c r="D640" s="167"/>
      <c r="E640" s="167"/>
      <c r="H640" s="167"/>
      <c r="I640" s="167"/>
      <c r="L640" s="167"/>
      <c r="M640" s="167"/>
      <c r="N640" s="167"/>
      <c r="Q640" s="167"/>
    </row>
    <row r="641" spans="1:17" s="2" customFormat="1" ht="16.5" customHeight="1">
      <c r="A641" s="141"/>
      <c r="B641" s="226" t="s">
        <v>4605</v>
      </c>
      <c r="C641" s="194"/>
      <c r="D641" s="194"/>
      <c r="E641" s="141"/>
      <c r="F641" s="141"/>
      <c r="G641" s="141"/>
      <c r="H641" s="141"/>
      <c r="I641" s="141"/>
      <c r="J641" s="141"/>
      <c r="K641" s="141"/>
      <c r="L641" s="141"/>
      <c r="M641" s="141"/>
      <c r="N641" s="141"/>
      <c r="O641" s="141"/>
      <c r="P641" s="141"/>
      <c r="Q641" s="167"/>
    </row>
    <row r="642" spans="1:17" s="2" customFormat="1" ht="16.5" customHeight="1">
      <c r="A642" s="167"/>
      <c r="B642" s="167"/>
      <c r="C642" s="167"/>
      <c r="D642" s="167"/>
      <c r="E642" s="167"/>
      <c r="F642" s="167"/>
      <c r="G642" s="167"/>
      <c r="H642" s="167"/>
      <c r="I642" s="167"/>
      <c r="J642" s="167"/>
      <c r="K642" s="167"/>
      <c r="L642" s="167"/>
      <c r="M642" s="167"/>
      <c r="N642" s="167"/>
      <c r="O642" s="167"/>
    </row>
    <row r="643" spans="1:17" s="2" customFormat="1" ht="16.5" customHeight="1">
      <c r="A643" s="167"/>
      <c r="B643" s="167"/>
      <c r="C643" s="167"/>
      <c r="D643" s="167"/>
      <c r="E643" s="167"/>
      <c r="F643" s="167"/>
      <c r="G643" s="167"/>
      <c r="H643" s="167"/>
      <c r="I643" s="167"/>
      <c r="J643" s="167"/>
      <c r="K643" s="167"/>
      <c r="L643" s="167"/>
      <c r="M643" s="167"/>
      <c r="N643" s="167"/>
      <c r="O643" s="167"/>
    </row>
    <row r="644" spans="1:17" s="2" customFormat="1" ht="16.5" customHeight="1">
      <c r="A644" s="222" t="s">
        <v>2477</v>
      </c>
      <c r="B644" s="222" t="s">
        <v>4443</v>
      </c>
      <c r="C644" s="222" t="s">
        <v>1540</v>
      </c>
      <c r="E644" s="222" t="s">
        <v>4444</v>
      </c>
      <c r="F644" s="222" t="s">
        <v>1540</v>
      </c>
      <c r="I644" s="222" t="s">
        <v>4445</v>
      </c>
      <c r="J644" s="222" t="s">
        <v>1540</v>
      </c>
      <c r="M644" s="222" t="s">
        <v>4446</v>
      </c>
      <c r="N644" s="222"/>
    </row>
    <row r="645" spans="1:17">
      <c r="A645" s="223" t="s">
        <v>4120</v>
      </c>
      <c r="B645" s="224" t="s">
        <v>4120</v>
      </c>
      <c r="C645" s="224" t="s">
        <v>4450</v>
      </c>
      <c r="E645" s="224" t="s">
        <v>4171</v>
      </c>
      <c r="F645" s="225" t="s">
        <v>4451</v>
      </c>
      <c r="I645" s="224" t="s">
        <v>4120</v>
      </c>
      <c r="J645" s="224" t="s">
        <v>4452</v>
      </c>
      <c r="M645" s="224" t="s">
        <v>4120</v>
      </c>
      <c r="N645" s="224" t="s">
        <v>4453</v>
      </c>
    </row>
    <row r="646" spans="1:17">
      <c r="A646" s="223" t="s">
        <v>23</v>
      </c>
      <c r="B646" s="224" t="s">
        <v>23</v>
      </c>
      <c r="C646" s="224" t="s">
        <v>4457</v>
      </c>
      <c r="E646" s="224" t="s">
        <v>23</v>
      </c>
      <c r="F646" s="225" t="s">
        <v>4458</v>
      </c>
      <c r="I646" s="224" t="s">
        <v>23</v>
      </c>
      <c r="J646" s="224" t="s">
        <v>4459</v>
      </c>
      <c r="M646" s="224" t="s">
        <v>23</v>
      </c>
      <c r="N646" s="224" t="s">
        <v>4460</v>
      </c>
    </row>
    <row r="647" spans="1:17">
      <c r="A647" s="223" t="s">
        <v>1560</v>
      </c>
      <c r="B647" s="224" t="s">
        <v>4231</v>
      </c>
      <c r="C647" s="224" t="s">
        <v>4464</v>
      </c>
      <c r="E647" s="224" t="s">
        <v>4231</v>
      </c>
      <c r="F647" s="225" t="s">
        <v>3304</v>
      </c>
      <c r="I647" s="224" t="s">
        <v>4231</v>
      </c>
      <c r="J647" s="224" t="s">
        <v>4465</v>
      </c>
      <c r="M647" s="224" t="s">
        <v>4231</v>
      </c>
      <c r="N647" s="224" t="s">
        <v>4466</v>
      </c>
    </row>
    <row r="648" spans="1:17">
      <c r="A648" s="223" t="s">
        <v>858</v>
      </c>
      <c r="B648" s="224" t="s">
        <v>2233</v>
      </c>
      <c r="C648" s="224" t="s">
        <v>4470</v>
      </c>
      <c r="E648" s="224" t="s">
        <v>2233</v>
      </c>
      <c r="F648" s="225" t="s">
        <v>4471</v>
      </c>
      <c r="I648" s="224" t="s">
        <v>1592</v>
      </c>
      <c r="J648" s="224" t="s">
        <v>4472</v>
      </c>
      <c r="M648" s="224" t="s">
        <v>2233</v>
      </c>
      <c r="N648" s="224" t="s">
        <v>4473</v>
      </c>
    </row>
    <row r="649" spans="1:17">
      <c r="A649" s="223" t="s">
        <v>1774</v>
      </c>
      <c r="B649" s="224" t="s">
        <v>1774</v>
      </c>
      <c r="C649" s="224" t="s">
        <v>4477</v>
      </c>
      <c r="E649" s="224" t="s">
        <v>1774</v>
      </c>
      <c r="F649" s="225" t="s">
        <v>3289</v>
      </c>
      <c r="I649" s="224" t="s">
        <v>1774</v>
      </c>
      <c r="J649" s="224" t="s">
        <v>4478</v>
      </c>
      <c r="M649" s="224" t="s">
        <v>1774</v>
      </c>
      <c r="N649" s="224" t="s">
        <v>4479</v>
      </c>
    </row>
    <row r="650" spans="1:17">
      <c r="A650" s="223" t="s">
        <v>1413</v>
      </c>
      <c r="B650" s="224" t="s">
        <v>1592</v>
      </c>
      <c r="C650" s="224" t="s">
        <v>4483</v>
      </c>
      <c r="E650" s="224" t="s">
        <v>1562</v>
      </c>
      <c r="F650" s="225" t="s">
        <v>4484</v>
      </c>
      <c r="I650" s="224" t="s">
        <v>1967</v>
      </c>
      <c r="J650" s="224" t="s">
        <v>4485</v>
      </c>
      <c r="M650" s="224" t="s">
        <v>1413</v>
      </c>
      <c r="N650" s="224" t="s">
        <v>4486</v>
      </c>
    </row>
    <row r="651" spans="1:17">
      <c r="A651" s="223" t="s">
        <v>2233</v>
      </c>
      <c r="B651" s="224" t="s">
        <v>2233</v>
      </c>
      <c r="C651" s="224" t="s">
        <v>4490</v>
      </c>
      <c r="E651" s="224" t="s">
        <v>2233</v>
      </c>
      <c r="F651" s="225" t="s">
        <v>3457</v>
      </c>
      <c r="I651" s="224" t="s">
        <v>2233</v>
      </c>
      <c r="J651" s="224" t="s">
        <v>4491</v>
      </c>
      <c r="M651" s="224" t="s">
        <v>2233</v>
      </c>
      <c r="N651" s="224" t="s">
        <v>4492</v>
      </c>
    </row>
    <row r="652" spans="1:17">
      <c r="A652" s="223" t="s">
        <v>1554</v>
      </c>
      <c r="B652" s="224" t="s">
        <v>4162</v>
      </c>
      <c r="C652" s="224" t="s">
        <v>4496</v>
      </c>
      <c r="E652" s="224" t="s">
        <v>1683</v>
      </c>
      <c r="F652" s="225" t="s">
        <v>4497</v>
      </c>
      <c r="I652" s="224" t="s">
        <v>1562</v>
      </c>
      <c r="J652" s="224" t="s">
        <v>4498</v>
      </c>
      <c r="M652" s="224" t="s">
        <v>4162</v>
      </c>
      <c r="N652" s="224" t="s">
        <v>4499</v>
      </c>
    </row>
    <row r="653" spans="1:17">
      <c r="A653" s="223" t="s">
        <v>1548</v>
      </c>
      <c r="B653" s="224" t="s">
        <v>1548</v>
      </c>
      <c r="C653" s="224" t="s">
        <v>4503</v>
      </c>
      <c r="E653" s="224" t="s">
        <v>1548</v>
      </c>
      <c r="F653" s="225" t="s">
        <v>612</v>
      </c>
      <c r="I653" s="224" t="s">
        <v>1548</v>
      </c>
      <c r="J653" s="224" t="s">
        <v>4504</v>
      </c>
      <c r="M653" s="224" t="s">
        <v>1548</v>
      </c>
      <c r="N653" s="224" t="s">
        <v>4505</v>
      </c>
    </row>
    <row r="654" spans="1:17">
      <c r="A654" s="223" t="s">
        <v>1951</v>
      </c>
      <c r="B654" s="224" t="s">
        <v>1951</v>
      </c>
      <c r="C654" s="224" t="s">
        <v>4509</v>
      </c>
      <c r="E654" s="224" t="s">
        <v>1951</v>
      </c>
      <c r="F654" s="225" t="s">
        <v>4510</v>
      </c>
      <c r="I654" s="224" t="s">
        <v>1548</v>
      </c>
      <c r="J654" s="224" t="s">
        <v>4511</v>
      </c>
      <c r="M654" s="224" t="s">
        <v>1951</v>
      </c>
      <c r="N654" s="224" t="s">
        <v>4512</v>
      </c>
    </row>
    <row r="655" spans="1:17">
      <c r="A655" s="223" t="s">
        <v>1400</v>
      </c>
      <c r="B655" s="224" t="s">
        <v>1400</v>
      </c>
      <c r="C655" s="224" t="s">
        <v>4516</v>
      </c>
      <c r="E655" s="224" t="s">
        <v>1400</v>
      </c>
      <c r="F655" s="225" t="s">
        <v>810</v>
      </c>
      <c r="I655" s="224" t="s">
        <v>1400</v>
      </c>
      <c r="J655" s="224" t="s">
        <v>4517</v>
      </c>
      <c r="M655" s="224" t="s">
        <v>1400</v>
      </c>
      <c r="N655" s="224" t="s">
        <v>4518</v>
      </c>
    </row>
    <row r="656" spans="1:17">
      <c r="A656" s="223" t="s">
        <v>1558</v>
      </c>
      <c r="B656" s="224" t="s">
        <v>1558</v>
      </c>
      <c r="C656" s="224" t="s">
        <v>3530</v>
      </c>
      <c r="E656" s="224" t="s">
        <v>1558</v>
      </c>
      <c r="F656" s="224" t="s">
        <v>2707</v>
      </c>
      <c r="I656" s="224" t="s">
        <v>1558</v>
      </c>
      <c r="J656" s="224" t="s">
        <v>2821</v>
      </c>
      <c r="M656" s="224" t="s">
        <v>1558</v>
      </c>
      <c r="N656" s="224" t="s">
        <v>4522</v>
      </c>
    </row>
    <row r="657" spans="1:14">
      <c r="A657" s="223" t="s">
        <v>1603</v>
      </c>
      <c r="B657" s="224" t="s">
        <v>1603</v>
      </c>
      <c r="C657" s="224" t="s">
        <v>4528</v>
      </c>
      <c r="E657" s="224" t="s">
        <v>4120</v>
      </c>
      <c r="F657" s="224" t="s">
        <v>4529</v>
      </c>
      <c r="I657" s="224" t="s">
        <v>3718</v>
      </c>
      <c r="J657" s="224" t="s">
        <v>4530</v>
      </c>
      <c r="M657" s="224" t="s">
        <v>23</v>
      </c>
      <c r="N657" s="224" t="s">
        <v>4531</v>
      </c>
    </row>
    <row r="658" spans="1:14">
      <c r="A658" s="223" t="s">
        <v>1683</v>
      </c>
      <c r="B658" s="224" t="s">
        <v>1683</v>
      </c>
      <c r="C658" s="224" t="s">
        <v>4535</v>
      </c>
      <c r="E658" s="224" t="s">
        <v>1683</v>
      </c>
      <c r="F658" s="224" t="s">
        <v>4536</v>
      </c>
      <c r="I658" s="224" t="s">
        <v>1683</v>
      </c>
      <c r="J658" s="224" t="s">
        <v>4537</v>
      </c>
      <c r="M658" s="224" t="s">
        <v>4162</v>
      </c>
      <c r="N658" s="224" t="s">
        <v>4538</v>
      </c>
    </row>
    <row r="659" spans="1:14">
      <c r="A659" s="223" t="s">
        <v>1756</v>
      </c>
      <c r="B659" s="224" t="s">
        <v>1756</v>
      </c>
      <c r="C659" s="224" t="s">
        <v>4542</v>
      </c>
      <c r="E659" s="224" t="s">
        <v>4171</v>
      </c>
      <c r="F659" s="224" t="s">
        <v>4543</v>
      </c>
      <c r="I659" s="43" t="s">
        <v>1756</v>
      </c>
      <c r="J659" s="224" t="s">
        <v>4544</v>
      </c>
      <c r="M659" s="224" t="s">
        <v>4120</v>
      </c>
      <c r="N659" s="224" t="s">
        <v>4545</v>
      </c>
    </row>
    <row r="660" spans="1:14">
      <c r="A660" s="223" t="s">
        <v>1562</v>
      </c>
      <c r="B660" s="224" t="s">
        <v>4162</v>
      </c>
      <c r="C660" s="224" t="s">
        <v>4549</v>
      </c>
      <c r="E660" s="224" t="s">
        <v>1562</v>
      </c>
      <c r="F660" s="224" t="s">
        <v>4550</v>
      </c>
      <c r="I660" s="43" t="s">
        <v>1562</v>
      </c>
      <c r="J660" s="224" t="s">
        <v>4551</v>
      </c>
      <c r="M660" s="224" t="s">
        <v>1562</v>
      </c>
      <c r="N660" s="224" t="s">
        <v>4552</v>
      </c>
    </row>
    <row r="661" spans="1:14">
      <c r="A661" s="223" t="s">
        <v>1967</v>
      </c>
      <c r="B661" s="224" t="s">
        <v>2233</v>
      </c>
      <c r="C661" s="224" t="s">
        <v>4556</v>
      </c>
      <c r="E661" s="224" t="s">
        <v>1967</v>
      </c>
      <c r="F661" s="224" t="s">
        <v>4557</v>
      </c>
      <c r="I661" s="43" t="s">
        <v>1656</v>
      </c>
      <c r="J661" s="224" t="s">
        <v>4558</v>
      </c>
      <c r="M661" s="224" t="s">
        <v>1592</v>
      </c>
      <c r="N661" s="224" t="s">
        <v>4559</v>
      </c>
    </row>
    <row r="662" spans="1:14">
      <c r="A662" s="223" t="s">
        <v>4146</v>
      </c>
      <c r="B662" s="224" t="s">
        <v>1592</v>
      </c>
      <c r="C662" s="224" t="s">
        <v>4561</v>
      </c>
      <c r="E662" s="224" t="s">
        <v>4231</v>
      </c>
      <c r="F662" s="224" t="s">
        <v>4562</v>
      </c>
      <c r="I662" s="43" t="s">
        <v>4231</v>
      </c>
      <c r="J662" s="224" t="s">
        <v>4563</v>
      </c>
      <c r="M662" s="224" t="s">
        <v>1564</v>
      </c>
      <c r="N662" s="224" t="s">
        <v>4564</v>
      </c>
    </row>
    <row r="663" spans="1:14">
      <c r="A663" s="223" t="s">
        <v>1609</v>
      </c>
      <c r="B663" s="224" t="s">
        <v>1609</v>
      </c>
      <c r="C663" s="224" t="s">
        <v>2661</v>
      </c>
      <c r="E663" s="224" t="s">
        <v>1609</v>
      </c>
      <c r="F663" s="224" t="s">
        <v>3648</v>
      </c>
      <c r="I663" s="43" t="s">
        <v>1609</v>
      </c>
      <c r="J663" s="224" t="s">
        <v>4566</v>
      </c>
      <c r="M663" s="224" t="s">
        <v>1609</v>
      </c>
      <c r="N663" s="224" t="s">
        <v>4567</v>
      </c>
    </row>
    <row r="664" spans="1:14">
      <c r="A664" s="223" t="s">
        <v>2239</v>
      </c>
      <c r="B664" s="224" t="s">
        <v>2239</v>
      </c>
      <c r="C664" s="224" t="s">
        <v>4571</v>
      </c>
      <c r="E664" s="224" t="s">
        <v>2239</v>
      </c>
      <c r="F664" s="224" t="s">
        <v>4572</v>
      </c>
      <c r="I664" s="43" t="s">
        <v>4120</v>
      </c>
      <c r="J664" s="224" t="s">
        <v>4573</v>
      </c>
      <c r="M664" s="224" t="s">
        <v>2239</v>
      </c>
      <c r="N664" s="224" t="s">
        <v>4574</v>
      </c>
    </row>
    <row r="665" spans="1:14">
      <c r="A665" s="223" t="s">
        <v>1656</v>
      </c>
      <c r="B665" s="224" t="s">
        <v>2233</v>
      </c>
      <c r="C665" s="224" t="s">
        <v>4578</v>
      </c>
      <c r="E665" s="224" t="s">
        <v>1656</v>
      </c>
      <c r="F665" s="224" t="s">
        <v>4138</v>
      </c>
      <c r="I665" s="43" t="s">
        <v>4120</v>
      </c>
      <c r="J665" s="224" t="s">
        <v>4579</v>
      </c>
      <c r="M665" s="224" t="s">
        <v>858</v>
      </c>
      <c r="N665" s="224" t="s">
        <v>4580</v>
      </c>
    </row>
    <row r="666" spans="1:14">
      <c r="A666" s="223" t="s">
        <v>1564</v>
      </c>
      <c r="B666" s="224" t="s">
        <v>1548</v>
      </c>
      <c r="C666" s="224" t="s">
        <v>4584</v>
      </c>
      <c r="E666" s="224" t="s">
        <v>1584</v>
      </c>
      <c r="F666" s="224" t="s">
        <v>4585</v>
      </c>
      <c r="I666" s="43" t="s">
        <v>1548</v>
      </c>
      <c r="J666" s="224" t="s">
        <v>4586</v>
      </c>
      <c r="M666" s="224" t="s">
        <v>1562</v>
      </c>
      <c r="N666" s="224" t="s">
        <v>4587</v>
      </c>
    </row>
    <row r="667" spans="1:14">
      <c r="A667" s="223" t="s">
        <v>1584</v>
      </c>
      <c r="B667" s="224" t="s">
        <v>1584</v>
      </c>
      <c r="C667" s="224" t="s">
        <v>4591</v>
      </c>
      <c r="E667" s="224" t="s">
        <v>1584</v>
      </c>
      <c r="F667" s="224" t="s">
        <v>1442</v>
      </c>
      <c r="I667" s="43" t="s">
        <v>1584</v>
      </c>
      <c r="J667" s="224" t="s">
        <v>4592</v>
      </c>
      <c r="M667" s="224" t="s">
        <v>1584</v>
      </c>
      <c r="N667" s="224" t="s">
        <v>4593</v>
      </c>
    </row>
    <row r="668" spans="1:14">
      <c r="A668" s="223" t="s">
        <v>1592</v>
      </c>
      <c r="B668" s="224" t="s">
        <v>2233</v>
      </c>
      <c r="C668" s="224" t="s">
        <v>4597</v>
      </c>
      <c r="E668" s="224" t="s">
        <v>4598</v>
      </c>
      <c r="F668" s="224" t="s">
        <v>4599</v>
      </c>
      <c r="I668" s="43" t="s">
        <v>1592</v>
      </c>
      <c r="J668" s="224" t="s">
        <v>4600</v>
      </c>
      <c r="M668" s="224" t="s">
        <v>4601</v>
      </c>
      <c r="N668" s="224" t="s">
        <v>4602</v>
      </c>
    </row>
    <row r="671" spans="1:14">
      <c r="B671" s="222" t="s">
        <v>4447</v>
      </c>
      <c r="C671" s="222"/>
      <c r="E671" s="222" t="s">
        <v>4448</v>
      </c>
      <c r="F671" s="222"/>
      <c r="I671" s="222" t="s">
        <v>4449</v>
      </c>
      <c r="J671" s="222"/>
    </row>
    <row r="672" spans="1:14">
      <c r="B672" s="224" t="s">
        <v>4120</v>
      </c>
      <c r="C672" s="224" t="s">
        <v>4454</v>
      </c>
      <c r="E672" s="224" t="s">
        <v>4120</v>
      </c>
      <c r="F672" s="224" t="s">
        <v>4455</v>
      </c>
      <c r="I672" s="224" t="s">
        <v>4120</v>
      </c>
      <c r="J672" s="224" t="s">
        <v>4456</v>
      </c>
    </row>
    <row r="673" spans="2:10">
      <c r="B673" s="224" t="s">
        <v>23</v>
      </c>
      <c r="C673" s="224" t="s">
        <v>4461</v>
      </c>
      <c r="E673" s="224" t="s">
        <v>23</v>
      </c>
      <c r="F673" s="224" t="s">
        <v>4462</v>
      </c>
      <c r="I673" s="224" t="s">
        <v>23</v>
      </c>
      <c r="J673" s="224" t="s">
        <v>4463</v>
      </c>
    </row>
    <row r="674" spans="2:10">
      <c r="B674" s="224" t="s">
        <v>1560</v>
      </c>
      <c r="C674" s="224" t="s">
        <v>4467</v>
      </c>
      <c r="E674" s="224" t="s">
        <v>1560</v>
      </c>
      <c r="F674" s="224" t="s">
        <v>4468</v>
      </c>
      <c r="I674" s="224" t="s">
        <v>1560</v>
      </c>
      <c r="J674" s="224" t="s">
        <v>4469</v>
      </c>
    </row>
    <row r="675" spans="2:10">
      <c r="B675" s="224" t="s">
        <v>23</v>
      </c>
      <c r="C675" s="224" t="s">
        <v>4474</v>
      </c>
      <c r="E675" s="224" t="s">
        <v>2233</v>
      </c>
      <c r="F675" s="224" t="s">
        <v>4475</v>
      </c>
      <c r="I675" s="224" t="s">
        <v>2233</v>
      </c>
      <c r="J675" s="224" t="s">
        <v>4476</v>
      </c>
    </row>
    <row r="676" spans="2:10">
      <c r="B676" s="224" t="s">
        <v>1774</v>
      </c>
      <c r="C676" s="224" t="s">
        <v>4480</v>
      </c>
      <c r="E676" s="224" t="s">
        <v>1774</v>
      </c>
      <c r="F676" s="224" t="s">
        <v>4481</v>
      </c>
      <c r="I676" s="224" t="s">
        <v>1774</v>
      </c>
      <c r="J676" s="224" t="s">
        <v>4482</v>
      </c>
    </row>
    <row r="677" spans="2:10">
      <c r="B677" s="224" t="s">
        <v>1413</v>
      </c>
      <c r="C677" s="224" t="s">
        <v>4487</v>
      </c>
      <c r="E677" s="224" t="s">
        <v>1413</v>
      </c>
      <c r="F677" s="224" t="s">
        <v>4488</v>
      </c>
      <c r="I677" s="224" t="s">
        <v>1413</v>
      </c>
      <c r="J677" s="224" t="s">
        <v>4489</v>
      </c>
    </row>
    <row r="678" spans="2:10">
      <c r="B678" s="224" t="s">
        <v>2233</v>
      </c>
      <c r="C678" s="224" t="s">
        <v>4493</v>
      </c>
      <c r="E678" s="224" t="s">
        <v>2233</v>
      </c>
      <c r="F678" s="224" t="s">
        <v>4494</v>
      </c>
      <c r="I678" s="224" t="s">
        <v>2233</v>
      </c>
      <c r="J678" s="224" t="s">
        <v>4495</v>
      </c>
    </row>
    <row r="679" spans="2:10">
      <c r="B679" s="224" t="s">
        <v>4162</v>
      </c>
      <c r="C679" s="224" t="s">
        <v>4500</v>
      </c>
      <c r="E679" s="224" t="s">
        <v>4162</v>
      </c>
      <c r="F679" s="224" t="s">
        <v>4501</v>
      </c>
      <c r="I679" s="224" t="s">
        <v>4162</v>
      </c>
      <c r="J679" s="224" t="s">
        <v>4502</v>
      </c>
    </row>
    <row r="680" spans="2:10">
      <c r="B680" s="224" t="s">
        <v>1548</v>
      </c>
      <c r="C680" s="224" t="s">
        <v>4506</v>
      </c>
      <c r="E680" s="224" t="s">
        <v>1548</v>
      </c>
      <c r="F680" s="224" t="s">
        <v>4507</v>
      </c>
      <c r="I680" s="224" t="s">
        <v>1548</v>
      </c>
      <c r="J680" s="224" t="s">
        <v>4508</v>
      </c>
    </row>
    <row r="681" spans="2:10">
      <c r="B681" s="224" t="s">
        <v>1951</v>
      </c>
      <c r="C681" s="224" t="s">
        <v>4513</v>
      </c>
      <c r="E681" s="224" t="s">
        <v>1951</v>
      </c>
      <c r="F681" s="224" t="s">
        <v>4514</v>
      </c>
      <c r="I681" s="224" t="s">
        <v>1951</v>
      </c>
      <c r="J681" s="224" t="s">
        <v>4515</v>
      </c>
    </row>
    <row r="682" spans="2:10">
      <c r="B682" s="224" t="s">
        <v>1400</v>
      </c>
      <c r="C682" s="224" t="s">
        <v>4519</v>
      </c>
      <c r="E682" s="224" t="s">
        <v>1400</v>
      </c>
      <c r="F682" s="224" t="s">
        <v>4520</v>
      </c>
      <c r="I682" s="224" t="s">
        <v>1400</v>
      </c>
      <c r="J682" s="224" t="s">
        <v>4521</v>
      </c>
    </row>
    <row r="683" spans="2:10">
      <c r="B683" s="224" t="s">
        <v>4523</v>
      </c>
      <c r="C683" s="224" t="s">
        <v>4524</v>
      </c>
      <c r="E683" s="224" t="s">
        <v>4525</v>
      </c>
      <c r="F683" s="224" t="s">
        <v>4526</v>
      </c>
      <c r="I683" s="224" t="s">
        <v>4525</v>
      </c>
      <c r="J683" s="224" t="s">
        <v>4527</v>
      </c>
    </row>
    <row r="684" spans="2:10">
      <c r="B684" s="224" t="s">
        <v>3718</v>
      </c>
      <c r="C684" s="224" t="s">
        <v>4532</v>
      </c>
      <c r="E684" s="224" t="s">
        <v>3718</v>
      </c>
      <c r="F684" s="224" t="s">
        <v>4533</v>
      </c>
      <c r="I684" s="224" t="s">
        <v>3718</v>
      </c>
      <c r="J684" s="224" t="s">
        <v>4534</v>
      </c>
    </row>
    <row r="685" spans="2:10">
      <c r="B685" s="224" t="s">
        <v>1683</v>
      </c>
      <c r="C685" s="224" t="s">
        <v>4539</v>
      </c>
      <c r="E685" s="224" t="s">
        <v>1683</v>
      </c>
      <c r="F685" s="224" t="s">
        <v>4540</v>
      </c>
      <c r="I685" s="224" t="s">
        <v>1683</v>
      </c>
      <c r="J685" s="224" t="s">
        <v>4541</v>
      </c>
    </row>
    <row r="686" spans="2:10">
      <c r="B686" s="224" t="s">
        <v>1756</v>
      </c>
      <c r="C686" s="224" t="s">
        <v>4546</v>
      </c>
      <c r="E686" s="224" t="s">
        <v>4171</v>
      </c>
      <c r="F686" s="224" t="s">
        <v>4547</v>
      </c>
      <c r="I686" s="224" t="s">
        <v>4171</v>
      </c>
      <c r="J686" s="224" t="s">
        <v>4548</v>
      </c>
    </row>
    <row r="687" spans="2:10">
      <c r="B687" s="224" t="s">
        <v>1562</v>
      </c>
      <c r="C687" s="224" t="s">
        <v>4553</v>
      </c>
      <c r="E687" s="224" t="s">
        <v>1562</v>
      </c>
      <c r="F687" s="224" t="s">
        <v>4554</v>
      </c>
      <c r="I687" s="224" t="s">
        <v>1562</v>
      </c>
      <c r="J687" s="224" t="s">
        <v>4555</v>
      </c>
    </row>
    <row r="688" spans="2:10">
      <c r="B688" s="224" t="s">
        <v>1967</v>
      </c>
      <c r="C688" s="224" t="s">
        <v>4560</v>
      </c>
      <c r="E688" s="224" t="s">
        <v>1967</v>
      </c>
      <c r="F688" s="224" t="s">
        <v>4560</v>
      </c>
      <c r="I688" s="224" t="s">
        <v>1967</v>
      </c>
      <c r="J688" s="224" t="s">
        <v>4560</v>
      </c>
    </row>
    <row r="689" spans="1:15">
      <c r="B689" s="224" t="s">
        <v>4120</v>
      </c>
      <c r="C689" s="224" t="s">
        <v>4565</v>
      </c>
      <c r="E689" s="224" t="s">
        <v>4231</v>
      </c>
      <c r="F689" s="224" t="s">
        <v>4560</v>
      </c>
      <c r="I689" s="224" t="s">
        <v>4231</v>
      </c>
      <c r="J689" s="224" t="s">
        <v>4560</v>
      </c>
    </row>
    <row r="690" spans="1:15">
      <c r="B690" s="224" t="s">
        <v>1609</v>
      </c>
      <c r="C690" s="224" t="s">
        <v>4568</v>
      </c>
      <c r="E690" s="224" t="s">
        <v>1609</v>
      </c>
      <c r="F690" s="224" t="s">
        <v>4569</v>
      </c>
      <c r="I690" s="224" t="s">
        <v>1609</v>
      </c>
      <c r="J690" s="224" t="s">
        <v>4570</v>
      </c>
    </row>
    <row r="691" spans="1:15">
      <c r="B691" s="224" t="s">
        <v>4120</v>
      </c>
      <c r="C691" s="224" t="s">
        <v>4575</v>
      </c>
      <c r="E691" s="224" t="s">
        <v>2239</v>
      </c>
      <c r="F691" s="224" t="s">
        <v>4576</v>
      </c>
      <c r="I691" s="224" t="s">
        <v>2239</v>
      </c>
      <c r="J691" s="224" t="s">
        <v>4577</v>
      </c>
    </row>
    <row r="692" spans="1:15">
      <c r="B692" s="224" t="s">
        <v>1656</v>
      </c>
      <c r="C692" s="224" t="s">
        <v>4581</v>
      </c>
      <c r="E692" s="224" t="s">
        <v>1656</v>
      </c>
      <c r="F692" s="224" t="s">
        <v>4582</v>
      </c>
      <c r="I692" s="224" t="s">
        <v>1656</v>
      </c>
      <c r="J692" s="224" t="s">
        <v>4583</v>
      </c>
    </row>
    <row r="693" spans="1:15">
      <c r="B693" s="224" t="s">
        <v>1564</v>
      </c>
      <c r="C693" s="224" t="s">
        <v>4588</v>
      </c>
      <c r="E693" s="224" t="s">
        <v>1564</v>
      </c>
      <c r="F693" s="224" t="s">
        <v>4589</v>
      </c>
      <c r="I693" s="224" t="s">
        <v>1564</v>
      </c>
      <c r="J693" s="224" t="s">
        <v>4590</v>
      </c>
    </row>
    <row r="694" spans="1:15">
      <c r="B694" s="224" t="s">
        <v>1584</v>
      </c>
      <c r="C694" s="224" t="s">
        <v>4594</v>
      </c>
      <c r="E694" s="224" t="s">
        <v>1584</v>
      </c>
      <c r="F694" s="224" t="s">
        <v>4595</v>
      </c>
      <c r="I694" s="224" t="s">
        <v>1584</v>
      </c>
      <c r="J694" s="224" t="s">
        <v>4596</v>
      </c>
    </row>
    <row r="695" spans="1:15">
      <c r="B695" s="224" t="s">
        <v>1967</v>
      </c>
      <c r="C695" s="224" t="s">
        <v>4560</v>
      </c>
      <c r="E695" s="224" t="s">
        <v>1592</v>
      </c>
      <c r="F695" s="224" t="s">
        <v>4603</v>
      </c>
      <c r="I695" s="224" t="s">
        <v>1592</v>
      </c>
      <c r="J695" s="224" t="s">
        <v>4604</v>
      </c>
    </row>
    <row r="698" spans="1:15" ht="18">
      <c r="A698" s="141"/>
      <c r="B698" s="226" t="s">
        <v>4700</v>
      </c>
      <c r="C698" s="141"/>
      <c r="D698" s="141"/>
      <c r="E698" s="141"/>
      <c r="F698" s="141"/>
      <c r="G698" s="141"/>
      <c r="H698" s="141"/>
      <c r="I698" s="141"/>
      <c r="J698" s="141"/>
      <c r="K698" s="141"/>
      <c r="L698" s="141"/>
      <c r="M698" s="141"/>
      <c r="N698" s="141"/>
      <c r="O698" s="141"/>
    </row>
    <row r="700" spans="1:15">
      <c r="A700" s="222" t="s">
        <v>2477</v>
      </c>
      <c r="B700" s="222" t="s">
        <v>4443</v>
      </c>
      <c r="C700" s="222" t="s">
        <v>4606</v>
      </c>
      <c r="E700" s="222" t="s">
        <v>4444</v>
      </c>
      <c r="F700" s="222" t="s">
        <v>4606</v>
      </c>
      <c r="I700" s="222" t="s">
        <v>4445</v>
      </c>
      <c r="J700" s="222" t="s">
        <v>4606</v>
      </c>
      <c r="M700" s="222" t="s">
        <v>4446</v>
      </c>
      <c r="N700" s="222" t="s">
        <v>4606</v>
      </c>
    </row>
    <row r="701" spans="1:15">
      <c r="A701" s="227" t="s">
        <v>1560</v>
      </c>
      <c r="B701" s="224" t="s">
        <v>4162</v>
      </c>
      <c r="C701" s="224" t="s">
        <v>1362</v>
      </c>
      <c r="E701" s="224" t="s">
        <v>4162</v>
      </c>
      <c r="F701" s="224" t="s">
        <v>4388</v>
      </c>
      <c r="I701" s="224" t="s">
        <v>1560</v>
      </c>
      <c r="J701" s="224" t="s">
        <v>2765</v>
      </c>
      <c r="M701" s="224" t="s">
        <v>1560</v>
      </c>
      <c r="N701" s="224" t="s">
        <v>4607</v>
      </c>
    </row>
    <row r="702" spans="1:15">
      <c r="A702" s="227" t="s">
        <v>1774</v>
      </c>
      <c r="B702" s="224" t="s">
        <v>1774</v>
      </c>
      <c r="C702" s="224" t="s">
        <v>724</v>
      </c>
      <c r="E702" s="224" t="s">
        <v>1774</v>
      </c>
      <c r="F702" s="224" t="s">
        <v>2199</v>
      </c>
      <c r="I702" s="224" t="s">
        <v>1774</v>
      </c>
      <c r="J702" s="224" t="s">
        <v>4611</v>
      </c>
      <c r="M702" s="224" t="s">
        <v>1774</v>
      </c>
      <c r="N702" s="224" t="s">
        <v>3232</v>
      </c>
    </row>
    <row r="703" spans="1:15">
      <c r="A703" s="227" t="s">
        <v>1656</v>
      </c>
      <c r="B703" s="224" t="s">
        <v>1400</v>
      </c>
      <c r="C703" s="224" t="s">
        <v>4614</v>
      </c>
      <c r="E703" s="224" t="s">
        <v>1656</v>
      </c>
      <c r="F703" s="224" t="s">
        <v>4615</v>
      </c>
      <c r="I703" s="224" t="s">
        <v>1656</v>
      </c>
      <c r="J703" s="224" t="s">
        <v>4616</v>
      </c>
      <c r="M703" s="224" t="s">
        <v>1656</v>
      </c>
      <c r="N703" s="224" t="s">
        <v>1590</v>
      </c>
    </row>
    <row r="704" spans="1:15">
      <c r="A704" s="227" t="s">
        <v>1558</v>
      </c>
      <c r="B704" s="227" t="s">
        <v>1558</v>
      </c>
      <c r="C704" s="224" t="s">
        <v>2732</v>
      </c>
      <c r="E704" s="224" t="s">
        <v>1558</v>
      </c>
      <c r="F704" s="224" t="s">
        <v>2490</v>
      </c>
      <c r="I704" s="224" t="s">
        <v>1558</v>
      </c>
      <c r="J704" s="224" t="s">
        <v>4618</v>
      </c>
      <c r="M704" s="224" t="s">
        <v>4619</v>
      </c>
      <c r="N704" s="224"/>
    </row>
    <row r="705" spans="1:14">
      <c r="A705" s="227" t="s">
        <v>1967</v>
      </c>
      <c r="B705" s="224" t="s">
        <v>2233</v>
      </c>
      <c r="C705" s="224" t="s">
        <v>4623</v>
      </c>
      <c r="E705" s="224" t="s">
        <v>1592</v>
      </c>
      <c r="F705" s="224" t="s">
        <v>2850</v>
      </c>
      <c r="I705" s="224" t="s">
        <v>1967</v>
      </c>
      <c r="J705" s="224" t="s">
        <v>3467</v>
      </c>
      <c r="M705" s="224" t="s">
        <v>1562</v>
      </c>
      <c r="N705" s="224" t="s">
        <v>3289</v>
      </c>
    </row>
    <row r="706" spans="1:14">
      <c r="A706" s="227" t="s">
        <v>1951</v>
      </c>
      <c r="B706" s="224" t="s">
        <v>1951</v>
      </c>
      <c r="C706" s="224" t="s">
        <v>3265</v>
      </c>
      <c r="E706" s="224" t="s">
        <v>1951</v>
      </c>
      <c r="F706" s="224" t="s">
        <v>928</v>
      </c>
      <c r="I706" s="224" t="s">
        <v>1951</v>
      </c>
      <c r="J706" s="224" t="s">
        <v>4626</v>
      </c>
      <c r="M706" s="224" t="s">
        <v>1951</v>
      </c>
      <c r="N706" s="224" t="s">
        <v>4627</v>
      </c>
    </row>
    <row r="707" spans="1:14">
      <c r="A707" s="227" t="s">
        <v>23</v>
      </c>
      <c r="B707" s="224" t="s">
        <v>23</v>
      </c>
      <c r="C707" s="224" t="s">
        <v>4630</v>
      </c>
      <c r="E707" s="224" t="s">
        <v>23</v>
      </c>
      <c r="F707" s="224" t="s">
        <v>3414</v>
      </c>
      <c r="I707" s="224" t="s">
        <v>23</v>
      </c>
      <c r="J707" s="224" t="s">
        <v>4631</v>
      </c>
      <c r="M707" s="224" t="s">
        <v>23</v>
      </c>
      <c r="N707" s="224" t="s">
        <v>2568</v>
      </c>
    </row>
    <row r="708" spans="1:14">
      <c r="A708" s="227" t="s">
        <v>1564</v>
      </c>
      <c r="B708" s="224" t="s">
        <v>1562</v>
      </c>
      <c r="C708" s="224" t="s">
        <v>2860</v>
      </c>
      <c r="E708" s="224" t="s">
        <v>1564</v>
      </c>
      <c r="F708" s="224" t="s">
        <v>4633</v>
      </c>
      <c r="I708" s="224" t="s">
        <v>1592</v>
      </c>
      <c r="J708" s="224" t="s">
        <v>3211</v>
      </c>
      <c r="M708" s="224" t="s">
        <v>1564</v>
      </c>
      <c r="N708" s="224" t="s">
        <v>4634</v>
      </c>
    </row>
    <row r="709" spans="1:14">
      <c r="A709" s="227" t="s">
        <v>1413</v>
      </c>
      <c r="B709" s="224" t="s">
        <v>1413</v>
      </c>
      <c r="C709" s="224" t="s">
        <v>1490</v>
      </c>
      <c r="E709" s="224" t="s">
        <v>1413</v>
      </c>
      <c r="F709" s="224" t="s">
        <v>4637</v>
      </c>
      <c r="I709" s="224" t="s">
        <v>1413</v>
      </c>
      <c r="J709" s="224" t="s">
        <v>2342</v>
      </c>
      <c r="M709" s="224" t="s">
        <v>4619</v>
      </c>
      <c r="N709" s="224"/>
    </row>
    <row r="710" spans="1:14">
      <c r="A710" s="227" t="s">
        <v>1584</v>
      </c>
      <c r="B710" s="224" t="s">
        <v>1584</v>
      </c>
      <c r="C710" s="224" t="s">
        <v>1321</v>
      </c>
      <c r="E710" s="224" t="s">
        <v>1584</v>
      </c>
      <c r="F710" s="224" t="s">
        <v>4115</v>
      </c>
      <c r="I710" s="224" t="s">
        <v>1584</v>
      </c>
      <c r="J710" s="224" t="s">
        <v>4640</v>
      </c>
      <c r="M710" s="224" t="s">
        <v>1584</v>
      </c>
      <c r="N710" s="224" t="s">
        <v>4641</v>
      </c>
    </row>
    <row r="711" spans="1:14">
      <c r="A711" s="227" t="s">
        <v>2233</v>
      </c>
      <c r="B711" s="224" t="s">
        <v>2233</v>
      </c>
      <c r="C711" s="224" t="s">
        <v>4645</v>
      </c>
      <c r="E711" s="224" t="s">
        <v>2233</v>
      </c>
      <c r="F711" s="224" t="s">
        <v>4646</v>
      </c>
      <c r="I711" s="224" t="s">
        <v>2233</v>
      </c>
      <c r="J711" s="224" t="s">
        <v>4647</v>
      </c>
      <c r="M711" s="224" t="s">
        <v>2233</v>
      </c>
      <c r="N711" s="224" t="s">
        <v>4648</v>
      </c>
    </row>
    <row r="712" spans="1:14">
      <c r="A712" s="227" t="s">
        <v>1592</v>
      </c>
      <c r="B712" s="224" t="s">
        <v>2233</v>
      </c>
      <c r="C712" s="224" t="s">
        <v>3470</v>
      </c>
      <c r="E712" s="224" t="s">
        <v>1592</v>
      </c>
      <c r="F712" s="224" t="s">
        <v>4651</v>
      </c>
      <c r="I712" s="224" t="s">
        <v>1592</v>
      </c>
      <c r="J712" s="224" t="s">
        <v>4652</v>
      </c>
      <c r="M712" s="224" t="s">
        <v>1562</v>
      </c>
      <c r="N712" s="224" t="s">
        <v>2219</v>
      </c>
    </row>
    <row r="713" spans="1:14">
      <c r="A713" s="227" t="s">
        <v>1400</v>
      </c>
      <c r="B713" s="224" t="s">
        <v>1400</v>
      </c>
      <c r="C713" s="224" t="s">
        <v>4655</v>
      </c>
      <c r="E713" s="224" t="s">
        <v>1400</v>
      </c>
      <c r="F713" s="224" t="s">
        <v>4656</v>
      </c>
      <c r="I713" s="224" t="s">
        <v>1400</v>
      </c>
      <c r="J713" s="224" t="s">
        <v>1116</v>
      </c>
      <c r="M713" s="224" t="s">
        <v>1656</v>
      </c>
      <c r="N713" s="224" t="s">
        <v>2835</v>
      </c>
    </row>
    <row r="714" spans="1:14">
      <c r="A714" s="227" t="s">
        <v>4162</v>
      </c>
      <c r="B714" s="224" t="s">
        <v>4162</v>
      </c>
      <c r="C714" s="224" t="s">
        <v>1222</v>
      </c>
      <c r="E714" s="224" t="s">
        <v>4171</v>
      </c>
      <c r="F714" s="224" t="s">
        <v>3228</v>
      </c>
      <c r="I714" s="224" t="s">
        <v>3718</v>
      </c>
      <c r="J714" s="224" t="s">
        <v>4659</v>
      </c>
      <c r="M714" s="224" t="s">
        <v>4162</v>
      </c>
      <c r="N714" s="224" t="s">
        <v>3494</v>
      </c>
    </row>
    <row r="715" spans="1:14">
      <c r="A715" s="227" t="s">
        <v>1562</v>
      </c>
      <c r="B715" s="224" t="s">
        <v>1774</v>
      </c>
      <c r="C715" s="224" t="s">
        <v>2851</v>
      </c>
      <c r="E715" s="224" t="s">
        <v>1592</v>
      </c>
      <c r="F715" s="224" t="s">
        <v>2305</v>
      </c>
      <c r="I715" s="224" t="s">
        <v>1562</v>
      </c>
      <c r="J715" s="224" t="s">
        <v>1191</v>
      </c>
      <c r="M715" s="224" t="s">
        <v>1400</v>
      </c>
      <c r="N715" s="224" t="s">
        <v>4661</v>
      </c>
    </row>
    <row r="716" spans="1:14">
      <c r="A716" s="227" t="s">
        <v>858</v>
      </c>
      <c r="B716" s="224" t="s">
        <v>1400</v>
      </c>
      <c r="C716" s="224" t="s">
        <v>3317</v>
      </c>
      <c r="E716" s="224" t="s">
        <v>1400</v>
      </c>
      <c r="F716" s="224" t="s">
        <v>4664</v>
      </c>
      <c r="I716" s="224" t="s">
        <v>1400</v>
      </c>
      <c r="J716" s="224" t="s">
        <v>3639</v>
      </c>
      <c r="M716" s="224" t="s">
        <v>1400</v>
      </c>
      <c r="N716" s="224" t="s">
        <v>4665</v>
      </c>
    </row>
    <row r="717" spans="1:14">
      <c r="A717" s="227" t="s">
        <v>1551</v>
      </c>
      <c r="B717" s="224" t="s">
        <v>1551</v>
      </c>
      <c r="C717" s="224" t="s">
        <v>4668</v>
      </c>
      <c r="E717" s="224" t="s">
        <v>1551</v>
      </c>
      <c r="F717" s="224" t="s">
        <v>2632</v>
      </c>
      <c r="I717" s="224" t="s">
        <v>1551</v>
      </c>
      <c r="J717" s="224" t="s">
        <v>3632</v>
      </c>
      <c r="M717" s="224" t="s">
        <v>1551</v>
      </c>
      <c r="N717" s="224" t="s">
        <v>3187</v>
      </c>
    </row>
    <row r="718" spans="1:14">
      <c r="A718" s="227" t="s">
        <v>4171</v>
      </c>
      <c r="B718" s="224" t="s">
        <v>4171</v>
      </c>
      <c r="C718" s="224" t="s">
        <v>4672</v>
      </c>
      <c r="E718" s="224" t="s">
        <v>4171</v>
      </c>
      <c r="F718" s="224" t="s">
        <v>1460</v>
      </c>
      <c r="I718" s="224" t="s">
        <v>4171</v>
      </c>
      <c r="J718" s="224" t="s">
        <v>2554</v>
      </c>
      <c r="M718" s="224" t="s">
        <v>2239</v>
      </c>
      <c r="N718" s="224" t="s">
        <v>2599</v>
      </c>
    </row>
    <row r="719" spans="1:14">
      <c r="A719" s="227" t="s">
        <v>1609</v>
      </c>
      <c r="B719" s="224" t="s">
        <v>1609</v>
      </c>
      <c r="C719" s="224" t="s">
        <v>4675</v>
      </c>
      <c r="E719" s="224" t="s">
        <v>1609</v>
      </c>
      <c r="F719" s="224" t="s">
        <v>4676</v>
      </c>
      <c r="I719" s="224" t="s">
        <v>1609</v>
      </c>
      <c r="J719" s="224" t="s">
        <v>4677</v>
      </c>
      <c r="M719" s="224" t="s">
        <v>1609</v>
      </c>
      <c r="N719" s="224" t="s">
        <v>4678</v>
      </c>
    </row>
    <row r="720" spans="1:14">
      <c r="A720" s="227" t="s">
        <v>3718</v>
      </c>
      <c r="B720" s="224" t="s">
        <v>4162</v>
      </c>
      <c r="C720" s="224" t="s">
        <v>2468</v>
      </c>
      <c r="E720" s="224" t="s">
        <v>3718</v>
      </c>
      <c r="F720" s="224" t="s">
        <v>4682</v>
      </c>
      <c r="I720" s="224" t="s">
        <v>3718</v>
      </c>
      <c r="J720" s="224" t="s">
        <v>3210</v>
      </c>
      <c r="M720" s="224" t="s">
        <v>3718</v>
      </c>
      <c r="N720" s="224" t="s">
        <v>3647</v>
      </c>
    </row>
    <row r="721" spans="1:14">
      <c r="A721" s="227" t="s">
        <v>2239</v>
      </c>
      <c r="B721" s="224" t="s">
        <v>4162</v>
      </c>
      <c r="C721" s="224" t="s">
        <v>3571</v>
      </c>
      <c r="E721" s="224" t="s">
        <v>1558</v>
      </c>
      <c r="F721" s="224" t="s">
        <v>3344</v>
      </c>
      <c r="I721" s="224" t="s">
        <v>4171</v>
      </c>
      <c r="J721" s="224" t="s">
        <v>4685</v>
      </c>
      <c r="M721" s="224" t="s">
        <v>2239</v>
      </c>
      <c r="N721" s="224" t="s">
        <v>4686</v>
      </c>
    </row>
    <row r="722" spans="1:14">
      <c r="A722" s="227" t="s">
        <v>1548</v>
      </c>
      <c r="B722" s="224" t="s">
        <v>1548</v>
      </c>
      <c r="C722" s="224" t="s">
        <v>2753</v>
      </c>
      <c r="E722" s="224" t="s">
        <v>1548</v>
      </c>
      <c r="F722" s="224" t="s">
        <v>4689</v>
      </c>
      <c r="I722" s="224" t="s">
        <v>1548</v>
      </c>
      <c r="J722" s="224" t="s">
        <v>4690</v>
      </c>
      <c r="M722" s="224" t="s">
        <v>1548</v>
      </c>
      <c r="N722" s="224" t="s">
        <v>1101</v>
      </c>
    </row>
    <row r="723" spans="1:14">
      <c r="A723" s="227" t="s">
        <v>1683</v>
      </c>
      <c r="B723" s="224" t="s">
        <v>1683</v>
      </c>
      <c r="C723" s="224" t="s">
        <v>3357</v>
      </c>
      <c r="E723" s="224" t="s">
        <v>1683</v>
      </c>
      <c r="F723" s="224" t="s">
        <v>3224</v>
      </c>
      <c r="I723" s="224" t="s">
        <v>1683</v>
      </c>
      <c r="J723" s="224" t="s">
        <v>3272</v>
      </c>
      <c r="M723" s="224" t="s">
        <v>1683</v>
      </c>
      <c r="N723" s="224" t="s">
        <v>4693</v>
      </c>
    </row>
    <row r="724" spans="1:14">
      <c r="A724" s="227" t="s">
        <v>4231</v>
      </c>
      <c r="B724" s="224" t="s">
        <v>2233</v>
      </c>
      <c r="C724" s="224" t="s">
        <v>4696</v>
      </c>
      <c r="E724" s="224" t="s">
        <v>4231</v>
      </c>
      <c r="F724" s="224" t="s">
        <v>2703</v>
      </c>
      <c r="I724" s="224" t="s">
        <v>23</v>
      </c>
      <c r="J724" s="224" t="s">
        <v>1391</v>
      </c>
      <c r="M724" s="224" t="s">
        <v>4231</v>
      </c>
      <c r="N724" s="224" t="s">
        <v>4697</v>
      </c>
    </row>
    <row r="727" spans="1:14">
      <c r="B727" s="222" t="s">
        <v>4447</v>
      </c>
      <c r="C727" s="222" t="s">
        <v>4606</v>
      </c>
      <c r="E727" s="222" t="s">
        <v>4448</v>
      </c>
      <c r="F727" s="222" t="s">
        <v>4606</v>
      </c>
      <c r="I727" s="222" t="s">
        <v>4449</v>
      </c>
      <c r="J727" s="222" t="s">
        <v>4606</v>
      </c>
    </row>
    <row r="728" spans="1:14">
      <c r="B728" s="224" t="s">
        <v>4231</v>
      </c>
      <c r="C728" s="224" t="s">
        <v>4608</v>
      </c>
      <c r="E728" s="224" t="s">
        <v>1560</v>
      </c>
      <c r="F728" s="224" t="s">
        <v>4609</v>
      </c>
      <c r="I728" s="224" t="s">
        <v>1560</v>
      </c>
      <c r="J728" s="224" t="s">
        <v>4610</v>
      </c>
    </row>
    <row r="729" spans="1:14">
      <c r="B729" s="224" t="s">
        <v>2239</v>
      </c>
      <c r="C729" s="224" t="s">
        <v>4612</v>
      </c>
      <c r="E729" s="224" t="s">
        <v>1774</v>
      </c>
      <c r="F729" s="224" t="s">
        <v>4363</v>
      </c>
      <c r="I729" s="224" t="s">
        <v>1774</v>
      </c>
      <c r="J729" s="224" t="s">
        <v>4613</v>
      </c>
    </row>
    <row r="730" spans="1:14">
      <c r="B730" s="224" t="s">
        <v>1656</v>
      </c>
      <c r="C730" s="224" t="s">
        <v>4617</v>
      </c>
      <c r="E730" s="224" t="s">
        <v>1656</v>
      </c>
      <c r="F730" s="224" t="s">
        <v>1049</v>
      </c>
      <c r="I730" s="224" t="s">
        <v>1656</v>
      </c>
      <c r="J730" s="224" t="s">
        <v>4197</v>
      </c>
    </row>
    <row r="731" spans="1:14">
      <c r="B731" s="224" t="s">
        <v>1558</v>
      </c>
      <c r="C731" s="224" t="s">
        <v>4620</v>
      </c>
      <c r="E731" s="224" t="s">
        <v>1558</v>
      </c>
      <c r="F731" s="224" t="s">
        <v>4621</v>
      </c>
      <c r="I731" s="224" t="s">
        <v>1558</v>
      </c>
      <c r="J731" s="224" t="s">
        <v>4622</v>
      </c>
    </row>
    <row r="732" spans="1:14">
      <c r="B732" s="224" t="s">
        <v>2233</v>
      </c>
      <c r="C732" s="224" t="s">
        <v>3510</v>
      </c>
      <c r="E732" s="224" t="s">
        <v>1967</v>
      </c>
      <c r="F732" s="224" t="s">
        <v>4624</v>
      </c>
      <c r="I732" s="224" t="s">
        <v>1967</v>
      </c>
      <c r="J732" s="224" t="s">
        <v>4625</v>
      </c>
    </row>
    <row r="733" spans="1:14">
      <c r="B733" s="224" t="s">
        <v>1551</v>
      </c>
      <c r="C733" s="224" t="s">
        <v>4628</v>
      </c>
      <c r="E733" s="224" t="s">
        <v>1951</v>
      </c>
      <c r="F733" s="224" t="s">
        <v>4629</v>
      </c>
      <c r="I733" s="224" t="s">
        <v>1951</v>
      </c>
      <c r="J733" s="224" t="s">
        <v>3274</v>
      </c>
    </row>
    <row r="734" spans="1:14">
      <c r="B734" s="224" t="s">
        <v>4231</v>
      </c>
      <c r="C734" s="224" t="s">
        <v>3606</v>
      </c>
      <c r="E734" s="224" t="s">
        <v>23</v>
      </c>
      <c r="F734" s="224" t="s">
        <v>2776</v>
      </c>
      <c r="I734" s="224" t="s">
        <v>4231</v>
      </c>
      <c r="J734" s="224" t="s">
        <v>4632</v>
      </c>
    </row>
    <row r="735" spans="1:14">
      <c r="B735" s="224" t="s">
        <v>1592</v>
      </c>
      <c r="C735" s="224" t="s">
        <v>3351</v>
      </c>
      <c r="E735" s="224" t="s">
        <v>1564</v>
      </c>
      <c r="F735" s="224" t="s">
        <v>4635</v>
      </c>
      <c r="I735" s="224" t="s">
        <v>1564</v>
      </c>
      <c r="J735" s="224" t="s">
        <v>4636</v>
      </c>
    </row>
    <row r="736" spans="1:14">
      <c r="B736" s="224" t="s">
        <v>1413</v>
      </c>
      <c r="C736" s="224" t="s">
        <v>4638</v>
      </c>
      <c r="E736" s="224" t="s">
        <v>1413</v>
      </c>
      <c r="F736" s="224" t="s">
        <v>3237</v>
      </c>
      <c r="I736" s="224" t="s">
        <v>1413</v>
      </c>
      <c r="J736" s="224" t="s">
        <v>4639</v>
      </c>
    </row>
    <row r="737" spans="2:10">
      <c r="B737" s="224" t="s">
        <v>1584</v>
      </c>
      <c r="C737" s="224" t="s">
        <v>4642</v>
      </c>
      <c r="E737" s="224" t="s">
        <v>1584</v>
      </c>
      <c r="F737" s="224" t="s">
        <v>4643</v>
      </c>
      <c r="I737" s="224" t="s">
        <v>1584</v>
      </c>
      <c r="J737" s="224" t="s">
        <v>4644</v>
      </c>
    </row>
    <row r="738" spans="2:10">
      <c r="B738" s="224" t="s">
        <v>2233</v>
      </c>
      <c r="C738" s="224" t="s">
        <v>4649</v>
      </c>
      <c r="E738" s="224" t="s">
        <v>2233</v>
      </c>
      <c r="F738" s="224" t="s">
        <v>4650</v>
      </c>
      <c r="I738" s="224" t="s">
        <v>2233</v>
      </c>
      <c r="J738" s="224" t="s">
        <v>3395</v>
      </c>
    </row>
    <row r="739" spans="2:10">
      <c r="B739" s="224" t="s">
        <v>1609</v>
      </c>
      <c r="C739" s="224" t="s">
        <v>4653</v>
      </c>
      <c r="E739" s="224" t="s">
        <v>2239</v>
      </c>
      <c r="F739" s="224" t="s">
        <v>4654</v>
      </c>
      <c r="I739" s="224" t="s">
        <v>1400</v>
      </c>
      <c r="J739" s="224" t="s">
        <v>3380</v>
      </c>
    </row>
    <row r="740" spans="2:10">
      <c r="B740" s="224" t="s">
        <v>1400</v>
      </c>
      <c r="C740" s="224" t="s">
        <v>4657</v>
      </c>
      <c r="E740" s="224" t="s">
        <v>1400</v>
      </c>
      <c r="F740" s="224" t="s">
        <v>3444</v>
      </c>
      <c r="I740" s="224" t="s">
        <v>1400</v>
      </c>
      <c r="J740" s="224" t="s">
        <v>4658</v>
      </c>
    </row>
    <row r="741" spans="2:10">
      <c r="B741" s="224" t="s">
        <v>4162</v>
      </c>
      <c r="C741" s="224" t="s">
        <v>4660</v>
      </c>
      <c r="E741" s="224" t="s">
        <v>4162</v>
      </c>
      <c r="F741" s="224" t="s">
        <v>2621</v>
      </c>
      <c r="I741" s="224" t="s">
        <v>4162</v>
      </c>
      <c r="J741" s="224" t="s">
        <v>3331</v>
      </c>
    </row>
    <row r="742" spans="2:10">
      <c r="B742" s="224" t="s">
        <v>1564</v>
      </c>
      <c r="C742" s="224" t="s">
        <v>4662</v>
      </c>
      <c r="E742" s="224" t="s">
        <v>1967</v>
      </c>
      <c r="F742" s="224" t="s">
        <v>1528</v>
      </c>
      <c r="I742" s="224" t="s">
        <v>1562</v>
      </c>
      <c r="J742" s="224" t="s">
        <v>4663</v>
      </c>
    </row>
    <row r="743" spans="2:10">
      <c r="B743" s="224" t="s">
        <v>1400</v>
      </c>
      <c r="C743" s="224" t="s">
        <v>1357</v>
      </c>
      <c r="E743" s="224" t="s">
        <v>1400</v>
      </c>
      <c r="F743" s="224" t="s">
        <v>4666</v>
      </c>
      <c r="I743" s="224" t="s">
        <v>858</v>
      </c>
      <c r="J743" s="224" t="s">
        <v>4667</v>
      </c>
    </row>
    <row r="744" spans="2:10">
      <c r="B744" s="224" t="s">
        <v>1551</v>
      </c>
      <c r="C744" s="224" t="s">
        <v>4669</v>
      </c>
      <c r="E744" s="224" t="s">
        <v>1551</v>
      </c>
      <c r="F744" s="224" t="s">
        <v>4670</v>
      </c>
      <c r="I744" s="224" t="s">
        <v>1551</v>
      </c>
      <c r="J744" s="224" t="s">
        <v>4671</v>
      </c>
    </row>
    <row r="745" spans="2:10">
      <c r="B745" s="224" t="s">
        <v>2239</v>
      </c>
      <c r="C745" s="224" t="s">
        <v>4673</v>
      </c>
      <c r="E745" s="224" t="s">
        <v>4171</v>
      </c>
      <c r="F745" s="224" t="s">
        <v>4674</v>
      </c>
      <c r="I745" s="224" t="s">
        <v>4171</v>
      </c>
      <c r="J745" s="224" t="s">
        <v>3306</v>
      </c>
    </row>
    <row r="746" spans="2:10">
      <c r="B746" s="224" t="s">
        <v>1609</v>
      </c>
      <c r="C746" s="224" t="s">
        <v>4679</v>
      </c>
      <c r="E746" s="224" t="s">
        <v>1609</v>
      </c>
      <c r="F746" s="224" t="s">
        <v>4680</v>
      </c>
      <c r="I746" s="224" t="s">
        <v>1609</v>
      </c>
      <c r="J746" s="224" t="s">
        <v>4681</v>
      </c>
    </row>
    <row r="747" spans="2:10">
      <c r="B747" s="224" t="s">
        <v>4171</v>
      </c>
      <c r="C747" s="224" t="s">
        <v>3532</v>
      </c>
      <c r="E747" s="224" t="s">
        <v>3718</v>
      </c>
      <c r="F747" s="224" t="s">
        <v>4683</v>
      </c>
      <c r="I747" s="224" t="s">
        <v>3718</v>
      </c>
      <c r="J747" s="224" t="s">
        <v>4684</v>
      </c>
    </row>
    <row r="748" spans="2:10">
      <c r="B748" s="224" t="s">
        <v>2239</v>
      </c>
      <c r="C748" s="224" t="s">
        <v>4687</v>
      </c>
      <c r="E748" s="224" t="s">
        <v>1592</v>
      </c>
      <c r="F748" s="224" t="s">
        <v>3236</v>
      </c>
      <c r="I748" s="224" t="s">
        <v>2239</v>
      </c>
      <c r="J748" s="224" t="s">
        <v>4688</v>
      </c>
    </row>
    <row r="749" spans="2:10">
      <c r="B749" s="224" t="s">
        <v>1548</v>
      </c>
      <c r="C749" s="224" t="s">
        <v>4691</v>
      </c>
      <c r="E749" s="224" t="s">
        <v>1548</v>
      </c>
      <c r="F749" s="224" t="s">
        <v>4692</v>
      </c>
      <c r="I749" s="224" t="s">
        <v>1548</v>
      </c>
      <c r="J749" s="224" t="s">
        <v>1450</v>
      </c>
    </row>
    <row r="750" spans="2:10">
      <c r="B750" s="224" t="s">
        <v>1683</v>
      </c>
      <c r="C750" s="224" t="s">
        <v>4694</v>
      </c>
      <c r="E750" s="224" t="s">
        <v>1683</v>
      </c>
      <c r="F750" s="224" t="s">
        <v>1141</v>
      </c>
      <c r="I750" s="224" t="s">
        <v>1683</v>
      </c>
      <c r="J750" s="224" t="s">
        <v>4695</v>
      </c>
    </row>
    <row r="751" spans="2:10">
      <c r="B751" s="224" t="s">
        <v>4231</v>
      </c>
      <c r="C751" s="224" t="s">
        <v>4698</v>
      </c>
      <c r="E751" s="224" t="s">
        <v>4231</v>
      </c>
      <c r="F751" s="224" t="s">
        <v>3644</v>
      </c>
      <c r="I751" s="224" t="s">
        <v>2233</v>
      </c>
      <c r="J751" s="224" t="s">
        <v>4699</v>
      </c>
    </row>
    <row r="754" spans="1:15" ht="18.75">
      <c r="A754" s="141"/>
      <c r="B754" s="226" t="s">
        <v>4876</v>
      </c>
      <c r="C754" s="194"/>
      <c r="D754" s="194"/>
      <c r="E754" s="141"/>
      <c r="F754" s="141"/>
      <c r="G754" s="141"/>
      <c r="H754" s="141"/>
      <c r="I754" s="141"/>
      <c r="J754" s="141"/>
      <c r="K754" s="141"/>
      <c r="L754" s="141"/>
      <c r="M754" s="141"/>
      <c r="N754" s="141"/>
      <c r="O754" s="141"/>
    </row>
    <row r="756" spans="1:15">
      <c r="A756" s="228" t="s">
        <v>1</v>
      </c>
      <c r="B756" s="228" t="s">
        <v>4701</v>
      </c>
      <c r="C756" s="228" t="s">
        <v>1540</v>
      </c>
      <c r="E756" s="228" t="s">
        <v>4702</v>
      </c>
      <c r="F756" s="228" t="s">
        <v>1540</v>
      </c>
      <c r="I756" s="228" t="s">
        <v>4703</v>
      </c>
      <c r="J756" s="228" t="s">
        <v>1540</v>
      </c>
      <c r="M756" s="228" t="s">
        <v>4704</v>
      </c>
      <c r="N756" s="228" t="s">
        <v>1540</v>
      </c>
    </row>
    <row r="757" spans="1:15">
      <c r="A757" s="228" t="s">
        <v>1560</v>
      </c>
      <c r="B757" s="229" t="s">
        <v>1562</v>
      </c>
      <c r="C757" s="224" t="s">
        <v>4708</v>
      </c>
      <c r="E757" s="229" t="s">
        <v>1558</v>
      </c>
      <c r="F757" s="224" t="s">
        <v>4709</v>
      </c>
      <c r="I757" s="229" t="s">
        <v>4231</v>
      </c>
      <c r="J757" s="224" t="s">
        <v>4710</v>
      </c>
      <c r="M757" s="229" t="s">
        <v>2233</v>
      </c>
      <c r="N757" s="224" t="s">
        <v>4711</v>
      </c>
    </row>
    <row r="758" spans="1:15">
      <c r="A758" s="228" t="s">
        <v>1656</v>
      </c>
      <c r="B758" s="229" t="s">
        <v>1656</v>
      </c>
      <c r="C758" s="224" t="s">
        <v>4715</v>
      </c>
      <c r="E758" s="229" t="s">
        <v>1656</v>
      </c>
      <c r="F758" s="224" t="s">
        <v>4716</v>
      </c>
      <c r="I758" s="229" t="s">
        <v>1656</v>
      </c>
      <c r="J758" s="224" t="s">
        <v>4717</v>
      </c>
      <c r="M758" s="229" t="s">
        <v>1656</v>
      </c>
      <c r="N758" s="224" t="s">
        <v>4718</v>
      </c>
    </row>
    <row r="759" spans="1:15">
      <c r="A759" s="228" t="s">
        <v>1562</v>
      </c>
      <c r="B759" s="229" t="s">
        <v>4171</v>
      </c>
      <c r="C759" s="224" t="s">
        <v>4722</v>
      </c>
      <c r="E759" s="229" t="s">
        <v>1562</v>
      </c>
      <c r="F759" s="224" t="s">
        <v>4723</v>
      </c>
      <c r="I759" s="229" t="s">
        <v>4162</v>
      </c>
      <c r="J759" s="224" t="s">
        <v>4724</v>
      </c>
      <c r="M759" s="229" t="s">
        <v>4171</v>
      </c>
      <c r="N759" s="224" t="s">
        <v>4725</v>
      </c>
    </row>
    <row r="760" spans="1:15">
      <c r="A760" s="228" t="s">
        <v>1951</v>
      </c>
      <c r="B760" s="229" t="s">
        <v>1951</v>
      </c>
      <c r="C760" s="224" t="s">
        <v>4729</v>
      </c>
      <c r="E760" s="229" t="s">
        <v>1413</v>
      </c>
      <c r="F760" s="224" t="s">
        <v>4730</v>
      </c>
      <c r="I760" s="229" t="s">
        <v>1951</v>
      </c>
      <c r="J760" s="224" t="s">
        <v>4731</v>
      </c>
      <c r="M760" s="229" t="s">
        <v>1951</v>
      </c>
      <c r="N760" s="224" t="s">
        <v>4732</v>
      </c>
    </row>
    <row r="761" spans="1:15">
      <c r="A761" s="228" t="s">
        <v>1548</v>
      </c>
      <c r="B761" s="229" t="s">
        <v>1592</v>
      </c>
      <c r="C761" s="224" t="s">
        <v>4736</v>
      </c>
      <c r="E761" s="229" t="s">
        <v>1548</v>
      </c>
      <c r="F761" s="224" t="s">
        <v>4737</v>
      </c>
      <c r="I761" s="229" t="s">
        <v>1548</v>
      </c>
      <c r="J761" s="224" t="s">
        <v>4738</v>
      </c>
      <c r="M761" s="229" t="s">
        <v>1548</v>
      </c>
      <c r="N761" s="224" t="s">
        <v>4739</v>
      </c>
    </row>
    <row r="762" spans="1:15">
      <c r="A762" s="228" t="s">
        <v>858</v>
      </c>
      <c r="B762" s="229" t="s">
        <v>858</v>
      </c>
      <c r="C762" s="224" t="s">
        <v>4743</v>
      </c>
      <c r="E762" s="229" t="s">
        <v>1400</v>
      </c>
      <c r="F762" s="224" t="s">
        <v>4744</v>
      </c>
      <c r="I762" s="229" t="s">
        <v>858</v>
      </c>
      <c r="J762" s="224" t="s">
        <v>4745</v>
      </c>
      <c r="M762" s="229" t="s">
        <v>858</v>
      </c>
      <c r="N762" s="224" t="s">
        <v>4746</v>
      </c>
    </row>
    <row r="763" spans="1:15">
      <c r="A763" s="228" t="s">
        <v>1413</v>
      </c>
      <c r="B763" s="229" t="s">
        <v>1413</v>
      </c>
      <c r="C763" s="224" t="s">
        <v>4750</v>
      </c>
      <c r="E763" s="229" t="s">
        <v>1413</v>
      </c>
      <c r="F763" s="224" t="s">
        <v>4751</v>
      </c>
      <c r="I763" s="229" t="s">
        <v>1592</v>
      </c>
      <c r="J763" s="224" t="s">
        <v>4752</v>
      </c>
      <c r="M763" s="229" t="s">
        <v>4231</v>
      </c>
      <c r="N763" s="224" t="s">
        <v>4753</v>
      </c>
    </row>
    <row r="764" spans="1:15">
      <c r="A764" s="228" t="s">
        <v>1683</v>
      </c>
      <c r="B764" s="229" t="s">
        <v>1683</v>
      </c>
      <c r="C764" s="224" t="s">
        <v>4756</v>
      </c>
      <c r="E764" s="229" t="s">
        <v>1683</v>
      </c>
      <c r="F764" s="224" t="s">
        <v>4757</v>
      </c>
      <c r="I764" s="229" t="s">
        <v>1683</v>
      </c>
      <c r="J764" s="224" t="s">
        <v>4758</v>
      </c>
      <c r="M764" s="229" t="s">
        <v>1683</v>
      </c>
      <c r="N764" s="224" t="s">
        <v>4759</v>
      </c>
    </row>
    <row r="765" spans="1:15">
      <c r="A765" s="228" t="s">
        <v>1609</v>
      </c>
      <c r="B765" s="229" t="s">
        <v>1609</v>
      </c>
      <c r="C765" s="224" t="s">
        <v>4763</v>
      </c>
      <c r="E765" s="229" t="s">
        <v>1609</v>
      </c>
      <c r="F765" s="224" t="s">
        <v>4764</v>
      </c>
      <c r="I765" s="229" t="s">
        <v>1609</v>
      </c>
      <c r="J765" s="224" t="s">
        <v>4765</v>
      </c>
      <c r="M765" s="229" t="s">
        <v>1609</v>
      </c>
      <c r="N765" s="224" t="s">
        <v>4766</v>
      </c>
    </row>
    <row r="766" spans="1:15">
      <c r="A766" s="228" t="s">
        <v>1551</v>
      </c>
      <c r="B766" s="229" t="s">
        <v>1551</v>
      </c>
      <c r="C766" s="224" t="s">
        <v>4770</v>
      </c>
      <c r="E766" s="229" t="s">
        <v>1551</v>
      </c>
      <c r="F766" s="224" t="s">
        <v>4771</v>
      </c>
      <c r="I766" s="229" t="s">
        <v>4231</v>
      </c>
      <c r="J766" s="224" t="s">
        <v>4772</v>
      </c>
      <c r="M766" s="229" t="s">
        <v>1551</v>
      </c>
      <c r="N766" s="224" t="s">
        <v>4773</v>
      </c>
    </row>
    <row r="767" spans="1:15">
      <c r="A767" s="228" t="s">
        <v>1558</v>
      </c>
      <c r="B767" s="229" t="s">
        <v>1558</v>
      </c>
      <c r="C767" s="224" t="s">
        <v>4777</v>
      </c>
      <c r="E767" s="229" t="s">
        <v>1558</v>
      </c>
      <c r="F767" s="224" t="s">
        <v>4778</v>
      </c>
      <c r="I767" s="229" t="s">
        <v>1558</v>
      </c>
      <c r="J767" s="224" t="s">
        <v>4779</v>
      </c>
      <c r="M767" s="229" t="s">
        <v>1558</v>
      </c>
      <c r="N767" s="224" t="s">
        <v>4780</v>
      </c>
    </row>
    <row r="768" spans="1:15">
      <c r="A768" s="228" t="s">
        <v>1564</v>
      </c>
      <c r="B768" s="229" t="s">
        <v>1564</v>
      </c>
      <c r="C768" s="224" t="s">
        <v>4784</v>
      </c>
      <c r="E768" s="229" t="s">
        <v>1562</v>
      </c>
      <c r="F768" s="224" t="s">
        <v>4785</v>
      </c>
      <c r="I768" s="229" t="s">
        <v>1564</v>
      </c>
      <c r="J768" s="224" t="s">
        <v>4786</v>
      </c>
      <c r="M768" s="229" t="s">
        <v>1564</v>
      </c>
      <c r="N768" s="224" t="s">
        <v>4787</v>
      </c>
    </row>
    <row r="769" spans="1:14">
      <c r="A769" s="228" t="s">
        <v>2233</v>
      </c>
      <c r="B769" s="229" t="s">
        <v>1683</v>
      </c>
      <c r="C769" s="224" t="s">
        <v>4791</v>
      </c>
      <c r="E769" s="229" t="s">
        <v>4231</v>
      </c>
      <c r="F769" s="224" t="s">
        <v>4792</v>
      </c>
      <c r="I769" s="229" t="s">
        <v>2233</v>
      </c>
      <c r="J769" s="224" t="s">
        <v>4793</v>
      </c>
      <c r="M769" s="229" t="s">
        <v>4231</v>
      </c>
      <c r="N769" s="224" t="s">
        <v>4794</v>
      </c>
    </row>
    <row r="770" spans="1:14">
      <c r="A770" s="228" t="s">
        <v>3718</v>
      </c>
      <c r="B770" s="229" t="s">
        <v>3718</v>
      </c>
      <c r="C770" s="224" t="s">
        <v>4798</v>
      </c>
      <c r="E770" s="229" t="s">
        <v>3718</v>
      </c>
      <c r="F770" s="224" t="s">
        <v>4799</v>
      </c>
      <c r="I770" s="229" t="s">
        <v>3718</v>
      </c>
      <c r="J770" s="224" t="s">
        <v>4800</v>
      </c>
      <c r="M770" s="229" t="s">
        <v>1560</v>
      </c>
      <c r="N770" s="224" t="s">
        <v>4801</v>
      </c>
    </row>
    <row r="771" spans="1:14">
      <c r="A771" s="228" t="s">
        <v>1774</v>
      </c>
      <c r="B771" s="229" t="s">
        <v>4171</v>
      </c>
      <c r="C771" s="224" t="s">
        <v>4805</v>
      </c>
      <c r="E771" s="229" t="s">
        <v>1592</v>
      </c>
      <c r="F771" s="224" t="s">
        <v>4806</v>
      </c>
      <c r="I771" s="229" t="s">
        <v>4807</v>
      </c>
      <c r="J771" s="224" t="s">
        <v>4808</v>
      </c>
      <c r="M771" s="229" t="s">
        <v>1774</v>
      </c>
      <c r="N771" s="224" t="s">
        <v>4809</v>
      </c>
    </row>
    <row r="772" spans="1:14">
      <c r="A772" s="228" t="s">
        <v>1592</v>
      </c>
      <c r="B772" s="229" t="s">
        <v>1548</v>
      </c>
      <c r="C772" s="224" t="s">
        <v>4813</v>
      </c>
      <c r="E772" s="229" t="s">
        <v>1592</v>
      </c>
      <c r="F772" s="224" t="s">
        <v>4814</v>
      </c>
      <c r="I772" s="229" t="s">
        <v>1551</v>
      </c>
      <c r="J772" s="224" t="s">
        <v>4815</v>
      </c>
      <c r="M772" s="229" t="s">
        <v>1592</v>
      </c>
      <c r="N772" s="224" t="s">
        <v>4816</v>
      </c>
    </row>
    <row r="773" spans="1:14">
      <c r="A773" s="228" t="s">
        <v>23</v>
      </c>
      <c r="B773" s="229" t="s">
        <v>23</v>
      </c>
      <c r="C773" s="224" t="s">
        <v>4820</v>
      </c>
      <c r="E773" s="229" t="s">
        <v>23</v>
      </c>
      <c r="F773" s="224" t="s">
        <v>4821</v>
      </c>
      <c r="I773" s="229" t="s">
        <v>1774</v>
      </c>
      <c r="J773" s="224" t="s">
        <v>4822</v>
      </c>
      <c r="M773" s="229" t="s">
        <v>4231</v>
      </c>
      <c r="N773" s="224" t="s">
        <v>4823</v>
      </c>
    </row>
    <row r="774" spans="1:14">
      <c r="A774" s="228" t="s">
        <v>4162</v>
      </c>
      <c r="B774" s="229" t="s">
        <v>4162</v>
      </c>
      <c r="C774" s="224" t="s">
        <v>4827</v>
      </c>
      <c r="E774" s="229" t="s">
        <v>1584</v>
      </c>
      <c r="F774" s="224" t="s">
        <v>4828</v>
      </c>
      <c r="I774" s="229" t="s">
        <v>4162</v>
      </c>
      <c r="J774" s="224" t="s">
        <v>4829</v>
      </c>
      <c r="M774" s="229" t="s">
        <v>1774</v>
      </c>
      <c r="N774" s="224" t="s">
        <v>4830</v>
      </c>
    </row>
    <row r="775" spans="1:14">
      <c r="A775" s="228" t="s">
        <v>4231</v>
      </c>
      <c r="B775" s="229" t="s">
        <v>1592</v>
      </c>
      <c r="C775" s="224" t="s">
        <v>4834</v>
      </c>
      <c r="E775" s="229" t="s">
        <v>1650</v>
      </c>
      <c r="F775" s="224" t="s">
        <v>4835</v>
      </c>
      <c r="I775" s="229" t="s">
        <v>1683</v>
      </c>
      <c r="J775" s="224" t="s">
        <v>4836</v>
      </c>
      <c r="M775" s="229" t="s">
        <v>1551</v>
      </c>
      <c r="N775" s="224" t="s">
        <v>4837</v>
      </c>
    </row>
    <row r="776" spans="1:14">
      <c r="A776" s="228" t="s">
        <v>2239</v>
      </c>
      <c r="B776" s="229" t="s">
        <v>23</v>
      </c>
      <c r="C776" s="224" t="s">
        <v>4841</v>
      </c>
      <c r="E776" s="229" t="s">
        <v>3718</v>
      </c>
      <c r="F776" s="224" t="s">
        <v>4842</v>
      </c>
      <c r="I776" s="229" t="s">
        <v>3718</v>
      </c>
      <c r="J776" s="224" t="s">
        <v>4843</v>
      </c>
      <c r="M776" s="229" t="s">
        <v>4171</v>
      </c>
      <c r="N776" s="224" t="s">
        <v>4844</v>
      </c>
    </row>
    <row r="777" spans="1:14">
      <c r="A777" s="228" t="s">
        <v>1400</v>
      </c>
      <c r="B777" s="229" t="s">
        <v>1400</v>
      </c>
      <c r="C777" s="224" t="s">
        <v>4848</v>
      </c>
      <c r="E777" s="229" t="s">
        <v>1400</v>
      </c>
      <c r="F777" s="224" t="s">
        <v>4849</v>
      </c>
      <c r="I777" s="229" t="s">
        <v>4231</v>
      </c>
      <c r="J777" s="224" t="s">
        <v>4850</v>
      </c>
      <c r="M777" s="229" t="s">
        <v>1400</v>
      </c>
      <c r="N777" s="224" t="s">
        <v>4851</v>
      </c>
    </row>
    <row r="778" spans="1:14">
      <c r="A778" s="228" t="s">
        <v>1584</v>
      </c>
      <c r="B778" s="229" t="s">
        <v>1584</v>
      </c>
      <c r="C778" s="224" t="s">
        <v>4855</v>
      </c>
      <c r="E778" s="229" t="s">
        <v>1584</v>
      </c>
      <c r="F778" s="224" t="s">
        <v>4856</v>
      </c>
      <c r="I778" s="229" t="s">
        <v>1584</v>
      </c>
      <c r="J778" s="224" t="s">
        <v>4857</v>
      </c>
      <c r="M778" s="229" t="s">
        <v>1584</v>
      </c>
      <c r="N778" s="224" t="s">
        <v>4858</v>
      </c>
    </row>
    <row r="779" spans="1:14">
      <c r="A779" s="228" t="s">
        <v>4171</v>
      </c>
      <c r="B779" s="229" t="s">
        <v>4171</v>
      </c>
      <c r="C779" s="224" t="s">
        <v>4862</v>
      </c>
      <c r="E779" s="229" t="s">
        <v>1413</v>
      </c>
      <c r="F779" s="224" t="s">
        <v>4863</v>
      </c>
      <c r="I779" s="229" t="s">
        <v>1562</v>
      </c>
      <c r="J779" s="224" t="s">
        <v>4864</v>
      </c>
      <c r="M779" s="229" t="s">
        <v>1560</v>
      </c>
      <c r="N779" s="224" t="s">
        <v>4865</v>
      </c>
    </row>
    <row r="780" spans="1:14">
      <c r="A780" s="228" t="s">
        <v>1967</v>
      </c>
      <c r="B780" s="229" t="s">
        <v>1774</v>
      </c>
      <c r="C780" s="224" t="s">
        <v>4869</v>
      </c>
      <c r="E780" s="229" t="s">
        <v>1551</v>
      </c>
      <c r="F780" s="224" t="s">
        <v>4870</v>
      </c>
      <c r="I780" s="229" t="s">
        <v>1548</v>
      </c>
      <c r="J780" s="224" t="s">
        <v>4871</v>
      </c>
      <c r="M780" s="229" t="s">
        <v>1967</v>
      </c>
      <c r="N780" s="224" t="s">
        <v>4872</v>
      </c>
    </row>
    <row r="783" spans="1:14">
      <c r="B783" s="228" t="s">
        <v>4705</v>
      </c>
      <c r="C783" s="228" t="s">
        <v>1540</v>
      </c>
      <c r="E783" s="228" t="s">
        <v>4706</v>
      </c>
      <c r="F783" s="228" t="s">
        <v>1540</v>
      </c>
      <c r="I783" s="228" t="s">
        <v>4707</v>
      </c>
      <c r="J783" s="228" t="s">
        <v>1540</v>
      </c>
    </row>
    <row r="784" spans="1:14">
      <c r="B784" s="229" t="s">
        <v>1560</v>
      </c>
      <c r="C784" s="224" t="s">
        <v>4712</v>
      </c>
      <c r="E784" s="229" t="s">
        <v>1560</v>
      </c>
      <c r="F784" s="224" t="s">
        <v>4713</v>
      </c>
      <c r="I784" s="229" t="s">
        <v>1560</v>
      </c>
      <c r="J784" s="224" t="s">
        <v>4714</v>
      </c>
    </row>
    <row r="785" spans="2:10">
      <c r="B785" s="229" t="s">
        <v>1656</v>
      </c>
      <c r="C785" s="224" t="s">
        <v>4719</v>
      </c>
      <c r="E785" s="229" t="s">
        <v>1656</v>
      </c>
      <c r="F785" s="224" t="s">
        <v>4720</v>
      </c>
      <c r="I785" s="229" t="s">
        <v>1656</v>
      </c>
      <c r="J785" s="224" t="s">
        <v>4721</v>
      </c>
    </row>
    <row r="786" spans="2:10">
      <c r="B786" s="229" t="s">
        <v>1562</v>
      </c>
      <c r="C786" s="224" t="s">
        <v>4726</v>
      </c>
      <c r="E786" s="229" t="s">
        <v>4171</v>
      </c>
      <c r="F786" s="224" t="s">
        <v>4727</v>
      </c>
      <c r="I786" s="229" t="s">
        <v>1562</v>
      </c>
      <c r="J786" s="224" t="s">
        <v>4728</v>
      </c>
    </row>
    <row r="787" spans="2:10">
      <c r="B787" s="229" t="s">
        <v>1951</v>
      </c>
      <c r="C787" s="224" t="s">
        <v>4733</v>
      </c>
      <c r="E787" s="229" t="s">
        <v>1951</v>
      </c>
      <c r="F787" s="224" t="s">
        <v>4734</v>
      </c>
      <c r="I787" s="229" t="s">
        <v>1951</v>
      </c>
      <c r="J787" s="224" t="s">
        <v>4735</v>
      </c>
    </row>
    <row r="788" spans="2:10">
      <c r="B788" s="229" t="s">
        <v>1562</v>
      </c>
      <c r="C788" s="224" t="s">
        <v>4740</v>
      </c>
      <c r="E788" s="229" t="s">
        <v>1548</v>
      </c>
      <c r="F788" s="224" t="s">
        <v>4741</v>
      </c>
      <c r="I788" s="229" t="s">
        <v>1548</v>
      </c>
      <c r="J788" s="224" t="s">
        <v>4742</v>
      </c>
    </row>
    <row r="789" spans="2:10">
      <c r="B789" s="229" t="s">
        <v>23</v>
      </c>
      <c r="C789" s="224" t="s">
        <v>4747</v>
      </c>
      <c r="E789" s="229" t="s">
        <v>858</v>
      </c>
      <c r="F789" s="224" t="s">
        <v>4748</v>
      </c>
      <c r="I789" s="229" t="s">
        <v>858</v>
      </c>
      <c r="J789" s="224" t="s">
        <v>4749</v>
      </c>
    </row>
    <row r="790" spans="2:10">
      <c r="B790" s="229" t="s">
        <v>4171</v>
      </c>
      <c r="C790" s="224" t="s">
        <v>1125</v>
      </c>
      <c r="E790" s="229" t="s">
        <v>4162</v>
      </c>
      <c r="F790" s="224" t="s">
        <v>4754</v>
      </c>
      <c r="I790" s="229" t="s">
        <v>4171</v>
      </c>
      <c r="J790" s="224" t="s">
        <v>4755</v>
      </c>
    </row>
    <row r="791" spans="2:10">
      <c r="B791" s="229" t="s">
        <v>1413</v>
      </c>
      <c r="C791" s="224" t="s">
        <v>4760</v>
      </c>
      <c r="E791" s="229" t="s">
        <v>1683</v>
      </c>
      <c r="F791" s="224" t="s">
        <v>4761</v>
      </c>
      <c r="I791" s="229" t="s">
        <v>1683</v>
      </c>
      <c r="J791" s="224" t="s">
        <v>4762</v>
      </c>
    </row>
    <row r="792" spans="2:10">
      <c r="B792" s="229" t="s">
        <v>1609</v>
      </c>
      <c r="C792" s="224" t="s">
        <v>4767</v>
      </c>
      <c r="E792" s="229" t="s">
        <v>1609</v>
      </c>
      <c r="F792" s="224" t="s">
        <v>4768</v>
      </c>
      <c r="I792" s="229" t="s">
        <v>1609</v>
      </c>
      <c r="J792" s="224" t="s">
        <v>4769</v>
      </c>
    </row>
    <row r="793" spans="2:10">
      <c r="B793" s="229" t="s">
        <v>1564</v>
      </c>
      <c r="C793" s="224" t="s">
        <v>4774</v>
      </c>
      <c r="E793" s="229" t="s">
        <v>1951</v>
      </c>
      <c r="F793" s="224" t="s">
        <v>4775</v>
      </c>
      <c r="I793" s="229" t="s">
        <v>1951</v>
      </c>
      <c r="J793" s="224" t="s">
        <v>4776</v>
      </c>
    </row>
    <row r="794" spans="2:10">
      <c r="B794" s="229" t="s">
        <v>1558</v>
      </c>
      <c r="C794" s="224" t="s">
        <v>4781</v>
      </c>
      <c r="E794" s="229" t="s">
        <v>1558</v>
      </c>
      <c r="F794" s="224" t="s">
        <v>4782</v>
      </c>
      <c r="I794" s="229" t="s">
        <v>1558</v>
      </c>
      <c r="J794" s="224" t="s">
        <v>4783</v>
      </c>
    </row>
    <row r="795" spans="2:10">
      <c r="B795" s="229" t="s">
        <v>1564</v>
      </c>
      <c r="C795" s="224" t="s">
        <v>4788</v>
      </c>
      <c r="E795" s="229" t="s">
        <v>1564</v>
      </c>
      <c r="F795" s="224" t="s">
        <v>4789</v>
      </c>
      <c r="I795" s="229" t="s">
        <v>1564</v>
      </c>
      <c r="J795" s="224" t="s">
        <v>4790</v>
      </c>
    </row>
    <row r="796" spans="2:10">
      <c r="B796" s="229" t="s">
        <v>2233</v>
      </c>
      <c r="C796" s="224" t="s">
        <v>4795</v>
      </c>
      <c r="E796" s="229" t="s">
        <v>2233</v>
      </c>
      <c r="F796" s="224" t="s">
        <v>4796</v>
      </c>
      <c r="I796" s="229" t="s">
        <v>2233</v>
      </c>
      <c r="J796" s="224" t="s">
        <v>4797</v>
      </c>
    </row>
    <row r="797" spans="2:10">
      <c r="B797" s="229" t="s">
        <v>3718</v>
      </c>
      <c r="C797" s="224" t="s">
        <v>4802</v>
      </c>
      <c r="E797" s="229" t="s">
        <v>3718</v>
      </c>
      <c r="F797" s="224" t="s">
        <v>4803</v>
      </c>
      <c r="I797" s="229" t="s">
        <v>3718</v>
      </c>
      <c r="J797" s="224" t="s">
        <v>4804</v>
      </c>
    </row>
    <row r="798" spans="2:10">
      <c r="B798" s="229" t="s">
        <v>1774</v>
      </c>
      <c r="C798" s="224" t="s">
        <v>4810</v>
      </c>
      <c r="E798" s="229" t="s">
        <v>3718</v>
      </c>
      <c r="F798" s="224" t="s">
        <v>4811</v>
      </c>
      <c r="I798" s="229" t="s">
        <v>1774</v>
      </c>
      <c r="J798" s="224" t="s">
        <v>4812</v>
      </c>
    </row>
    <row r="799" spans="2:10">
      <c r="B799" s="229" t="s">
        <v>1592</v>
      </c>
      <c r="C799" s="224" t="s">
        <v>4817</v>
      </c>
      <c r="E799" s="229" t="s">
        <v>1592</v>
      </c>
      <c r="F799" s="224" t="s">
        <v>4818</v>
      </c>
      <c r="I799" s="229" t="s">
        <v>1592</v>
      </c>
      <c r="J799" s="224" t="s">
        <v>4819</v>
      </c>
    </row>
    <row r="800" spans="2:10">
      <c r="B800" s="229" t="s">
        <v>23</v>
      </c>
      <c r="C800" s="224" t="s">
        <v>4824</v>
      </c>
      <c r="E800" s="229" t="s">
        <v>23</v>
      </c>
      <c r="F800" s="224" t="s">
        <v>4825</v>
      </c>
      <c r="I800" s="229" t="s">
        <v>23</v>
      </c>
      <c r="J800" s="224" t="s">
        <v>4826</v>
      </c>
    </row>
    <row r="801" spans="1:15">
      <c r="B801" s="229" t="s">
        <v>4162</v>
      </c>
      <c r="C801" s="224" t="s">
        <v>4831</v>
      </c>
      <c r="E801" s="229" t="s">
        <v>4162</v>
      </c>
      <c r="F801" s="224" t="s">
        <v>4832</v>
      </c>
      <c r="I801" s="229" t="s">
        <v>4162</v>
      </c>
      <c r="J801" s="224" t="s">
        <v>4833</v>
      </c>
    </row>
    <row r="802" spans="1:15">
      <c r="B802" s="229" t="s">
        <v>1560</v>
      </c>
      <c r="C802" s="224" t="s">
        <v>4838</v>
      </c>
      <c r="E802" s="229" t="s">
        <v>1400</v>
      </c>
      <c r="F802" s="224" t="s">
        <v>4839</v>
      </c>
      <c r="I802" s="229" t="s">
        <v>2233</v>
      </c>
      <c r="J802" s="224" t="s">
        <v>4840</v>
      </c>
    </row>
    <row r="803" spans="1:15">
      <c r="B803" s="229" t="s">
        <v>1967</v>
      </c>
      <c r="C803" s="224" t="s">
        <v>4845</v>
      </c>
      <c r="E803" s="229" t="s">
        <v>1400</v>
      </c>
      <c r="F803" s="224" t="s">
        <v>4846</v>
      </c>
      <c r="I803" s="229" t="s">
        <v>23</v>
      </c>
      <c r="J803" s="224" t="s">
        <v>4847</v>
      </c>
    </row>
    <row r="804" spans="1:15">
      <c r="B804" s="229" t="s">
        <v>4162</v>
      </c>
      <c r="C804" s="224" t="s">
        <v>4852</v>
      </c>
      <c r="E804" s="229" t="s">
        <v>1400</v>
      </c>
      <c r="F804" s="224" t="s">
        <v>4853</v>
      </c>
      <c r="I804" s="229" t="s">
        <v>1400</v>
      </c>
      <c r="J804" s="224" t="s">
        <v>4854</v>
      </c>
    </row>
    <row r="805" spans="1:15">
      <c r="B805" s="229" t="s">
        <v>1584</v>
      </c>
      <c r="C805" s="224" t="s">
        <v>4859</v>
      </c>
      <c r="E805" s="229" t="s">
        <v>1584</v>
      </c>
      <c r="F805" s="224" t="s">
        <v>4860</v>
      </c>
      <c r="I805" s="229" t="s">
        <v>1584</v>
      </c>
      <c r="J805" s="224" t="s">
        <v>4861</v>
      </c>
    </row>
    <row r="806" spans="1:15">
      <c r="B806" s="229" t="s">
        <v>1562</v>
      </c>
      <c r="C806" s="224" t="s">
        <v>4866</v>
      </c>
      <c r="E806" s="229" t="s">
        <v>1562</v>
      </c>
      <c r="F806" s="224" t="s">
        <v>4867</v>
      </c>
      <c r="I806" s="229" t="s">
        <v>3718</v>
      </c>
      <c r="J806" s="224" t="s">
        <v>4868</v>
      </c>
    </row>
    <row r="807" spans="1:15">
      <c r="B807" s="229" t="s">
        <v>1656</v>
      </c>
      <c r="C807" s="224" t="s">
        <v>4873</v>
      </c>
      <c r="E807" s="229" t="s">
        <v>2233</v>
      </c>
      <c r="F807" s="224" t="s">
        <v>4874</v>
      </c>
      <c r="I807" s="229" t="s">
        <v>2233</v>
      </c>
      <c r="J807" s="224" t="s">
        <v>4875</v>
      </c>
    </row>
    <row r="810" spans="1:15" ht="18.75">
      <c r="A810" s="141"/>
      <c r="B810" s="226" t="s">
        <v>4987</v>
      </c>
      <c r="C810" s="194"/>
      <c r="D810" s="194"/>
      <c r="E810" s="141"/>
      <c r="F810" s="141"/>
      <c r="G810" s="141"/>
      <c r="H810" s="141"/>
      <c r="I810" s="141"/>
      <c r="J810" s="141"/>
      <c r="K810" s="141"/>
      <c r="L810" s="141"/>
      <c r="M810" s="141"/>
      <c r="N810" s="141"/>
      <c r="O810" s="141"/>
    </row>
    <row r="812" spans="1:15">
      <c r="A812" s="230" t="s">
        <v>2477</v>
      </c>
      <c r="B812" s="230" t="s">
        <v>1539</v>
      </c>
      <c r="C812" s="230"/>
      <c r="E812" s="230" t="s">
        <v>1541</v>
      </c>
      <c r="F812" s="230"/>
      <c r="I812" s="230" t="s">
        <v>1542</v>
      </c>
      <c r="J812" s="230"/>
      <c r="M812" s="230" t="s">
        <v>1543</v>
      </c>
      <c r="N812" s="230"/>
    </row>
    <row r="813" spans="1:15">
      <c r="A813" s="230" t="s">
        <v>1560</v>
      </c>
      <c r="B813" s="230" t="s">
        <v>1967</v>
      </c>
      <c r="C813" s="230" t="s">
        <v>874</v>
      </c>
      <c r="E813" s="230" t="s">
        <v>1413</v>
      </c>
      <c r="F813" s="230" t="s">
        <v>1086</v>
      </c>
      <c r="I813" s="230" t="s">
        <v>1400</v>
      </c>
      <c r="J813" s="230" t="s">
        <v>1235</v>
      </c>
      <c r="M813" s="230" t="s">
        <v>1400</v>
      </c>
      <c r="N813" s="230" t="s">
        <v>4877</v>
      </c>
    </row>
    <row r="814" spans="1:15">
      <c r="A814" s="230" t="s">
        <v>2233</v>
      </c>
      <c r="B814" s="230" t="s">
        <v>4120</v>
      </c>
      <c r="C814" s="230" t="s">
        <v>2756</v>
      </c>
      <c r="E814" s="230" t="s">
        <v>4231</v>
      </c>
      <c r="F814" s="230" t="s">
        <v>3383</v>
      </c>
      <c r="I814" s="230" t="s">
        <v>2233</v>
      </c>
      <c r="J814" s="230" t="s">
        <v>4647</v>
      </c>
      <c r="M814" s="230" t="s">
        <v>2233</v>
      </c>
      <c r="N814" s="230" t="s">
        <v>4690</v>
      </c>
    </row>
    <row r="815" spans="1:15">
      <c r="A815" s="230" t="s">
        <v>1592</v>
      </c>
      <c r="B815" s="230" t="s">
        <v>1592</v>
      </c>
      <c r="C815" s="230" t="s">
        <v>4881</v>
      </c>
      <c r="E815" s="230" t="s">
        <v>1592</v>
      </c>
      <c r="F815" s="230" t="s">
        <v>4882</v>
      </c>
      <c r="I815" s="230" t="s">
        <v>1592</v>
      </c>
      <c r="J815" s="230" t="s">
        <v>4382</v>
      </c>
      <c r="M815" s="230" t="s">
        <v>1592</v>
      </c>
      <c r="N815" s="230" t="s">
        <v>4883</v>
      </c>
    </row>
    <row r="816" spans="1:15">
      <c r="A816" s="230" t="s">
        <v>1656</v>
      </c>
      <c r="B816" s="230" t="s">
        <v>1656</v>
      </c>
      <c r="C816" s="230" t="s">
        <v>2415</v>
      </c>
      <c r="E816" s="230" t="s">
        <v>1656</v>
      </c>
      <c r="F816" s="230" t="s">
        <v>3605</v>
      </c>
      <c r="I816" s="230" t="s">
        <v>1656</v>
      </c>
      <c r="J816" s="230" t="s">
        <v>4885</v>
      </c>
      <c r="M816" s="230" t="s">
        <v>1656</v>
      </c>
      <c r="N816" s="230" t="s">
        <v>4886</v>
      </c>
    </row>
    <row r="817" spans="1:14">
      <c r="A817" s="230" t="s">
        <v>1548</v>
      </c>
      <c r="B817" s="230" t="s">
        <v>1548</v>
      </c>
      <c r="C817" s="230" t="s">
        <v>3182</v>
      </c>
      <c r="E817" s="230" t="s">
        <v>1548</v>
      </c>
      <c r="F817" s="230" t="s">
        <v>4889</v>
      </c>
      <c r="I817" s="230" t="s">
        <v>1548</v>
      </c>
      <c r="J817" s="230" t="s">
        <v>4890</v>
      </c>
      <c r="M817" s="230" t="s">
        <v>1548</v>
      </c>
      <c r="N817" s="230" t="s">
        <v>1462</v>
      </c>
    </row>
    <row r="818" spans="1:14">
      <c r="A818" s="230" t="s">
        <v>1413</v>
      </c>
      <c r="B818" s="230" t="s">
        <v>1413</v>
      </c>
      <c r="C818" s="230" t="s">
        <v>4892</v>
      </c>
      <c r="E818" s="230" t="s">
        <v>1413</v>
      </c>
      <c r="F818" s="230" t="s">
        <v>4893</v>
      </c>
      <c r="I818" s="230" t="s">
        <v>1413</v>
      </c>
      <c r="J818" s="230" t="s">
        <v>3210</v>
      </c>
      <c r="M818" s="230" t="s">
        <v>23</v>
      </c>
      <c r="N818" s="230" t="s">
        <v>4894</v>
      </c>
    </row>
    <row r="819" spans="1:14">
      <c r="A819" s="230" t="s">
        <v>4162</v>
      </c>
      <c r="B819" s="230" t="s">
        <v>4162</v>
      </c>
      <c r="C819" s="230" t="s">
        <v>4895</v>
      </c>
      <c r="E819" s="230" t="s">
        <v>1584</v>
      </c>
      <c r="F819" s="230" t="s">
        <v>4896</v>
      </c>
      <c r="I819" s="230" t="s">
        <v>4162</v>
      </c>
      <c r="J819" s="230" t="s">
        <v>4897</v>
      </c>
      <c r="M819" s="230" t="s">
        <v>4162</v>
      </c>
      <c r="N819" s="230" t="s">
        <v>4898</v>
      </c>
    </row>
    <row r="820" spans="1:14">
      <c r="A820" s="230" t="s">
        <v>858</v>
      </c>
      <c r="B820" s="230" t="s">
        <v>1400</v>
      </c>
      <c r="C820" s="230" t="s">
        <v>4901</v>
      </c>
      <c r="E820" s="230" t="s">
        <v>858</v>
      </c>
      <c r="F820" s="230" t="s">
        <v>4902</v>
      </c>
      <c r="I820" s="230" t="s">
        <v>1400</v>
      </c>
      <c r="J820" s="230" t="s">
        <v>4903</v>
      </c>
      <c r="M820" s="230" t="s">
        <v>858</v>
      </c>
      <c r="N820" s="230" t="s">
        <v>4904</v>
      </c>
    </row>
    <row r="821" spans="1:14">
      <c r="A821" s="230" t="s">
        <v>23</v>
      </c>
      <c r="B821" s="230" t="s">
        <v>2233</v>
      </c>
      <c r="C821" s="230" t="s">
        <v>4907</v>
      </c>
      <c r="E821" s="230" t="s">
        <v>23</v>
      </c>
      <c r="F821" s="230" t="s">
        <v>3238</v>
      </c>
      <c r="I821" s="230" t="s">
        <v>23</v>
      </c>
      <c r="J821" s="230" t="s">
        <v>4908</v>
      </c>
      <c r="M821" s="230" t="s">
        <v>1967</v>
      </c>
      <c r="N821" s="230" t="s">
        <v>4909</v>
      </c>
    </row>
    <row r="822" spans="1:14">
      <c r="A822" s="230" t="s">
        <v>1562</v>
      </c>
      <c r="B822" s="230" t="s">
        <v>1562</v>
      </c>
      <c r="C822" s="230" t="s">
        <v>4911</v>
      </c>
      <c r="E822" s="230" t="s">
        <v>1562</v>
      </c>
      <c r="F822" s="230" t="s">
        <v>2341</v>
      </c>
      <c r="I822" s="230" t="s">
        <v>4120</v>
      </c>
      <c r="J822" s="230" t="s">
        <v>2199</v>
      </c>
      <c r="M822" s="230" t="s">
        <v>1562</v>
      </c>
      <c r="N822" s="230" t="s">
        <v>2569</v>
      </c>
    </row>
    <row r="823" spans="1:14">
      <c r="A823" s="230" t="s">
        <v>1967</v>
      </c>
      <c r="B823" s="230" t="s">
        <v>2233</v>
      </c>
      <c r="C823" s="230" t="s">
        <v>3418</v>
      </c>
      <c r="E823" s="230" t="s">
        <v>1967</v>
      </c>
      <c r="F823" s="230" t="s">
        <v>4913</v>
      </c>
      <c r="I823" s="230" t="s">
        <v>4120</v>
      </c>
      <c r="J823" s="230" t="s">
        <v>905</v>
      </c>
      <c r="M823" s="230" t="s">
        <v>4128</v>
      </c>
      <c r="N823" s="230"/>
    </row>
    <row r="824" spans="1:14">
      <c r="A824" s="230" t="s">
        <v>1609</v>
      </c>
      <c r="B824" s="230" t="s">
        <v>1609</v>
      </c>
      <c r="C824" s="230" t="s">
        <v>4916</v>
      </c>
      <c r="E824" s="230" t="s">
        <v>1609</v>
      </c>
      <c r="F824" s="230" t="s">
        <v>2664</v>
      </c>
      <c r="I824" s="230" t="s">
        <v>1609</v>
      </c>
      <c r="J824" s="230" t="s">
        <v>4917</v>
      </c>
      <c r="M824" s="230" t="s">
        <v>4128</v>
      </c>
      <c r="N824" s="230"/>
    </row>
    <row r="825" spans="1:14">
      <c r="A825" s="230" t="s">
        <v>3718</v>
      </c>
      <c r="B825" s="230" t="s">
        <v>3718</v>
      </c>
      <c r="C825" s="230" t="s">
        <v>3526</v>
      </c>
      <c r="E825" s="230" t="s">
        <v>1558</v>
      </c>
      <c r="F825" s="230" t="s">
        <v>3401</v>
      </c>
      <c r="I825" s="230" t="s">
        <v>3718</v>
      </c>
      <c r="J825" s="230" t="s">
        <v>4919</v>
      </c>
      <c r="M825" s="230" t="s">
        <v>3718</v>
      </c>
      <c r="N825" s="230" t="s">
        <v>4920</v>
      </c>
    </row>
    <row r="826" spans="1:14">
      <c r="A826" s="230" t="s">
        <v>1564</v>
      </c>
      <c r="B826" s="230" t="s">
        <v>1564</v>
      </c>
      <c r="C826" s="230" t="s">
        <v>4922</v>
      </c>
      <c r="E826" s="230" t="s">
        <v>1564</v>
      </c>
      <c r="F826" s="230" t="s">
        <v>4923</v>
      </c>
      <c r="I826" s="230" t="s">
        <v>1564</v>
      </c>
      <c r="J826" s="230" t="s">
        <v>4924</v>
      </c>
      <c r="M826" s="230" t="s">
        <v>4128</v>
      </c>
      <c r="N826" s="230"/>
    </row>
    <row r="827" spans="1:14">
      <c r="A827" s="230" t="s">
        <v>1584</v>
      </c>
      <c r="B827" s="230" t="s">
        <v>1584</v>
      </c>
      <c r="C827" s="230" t="s">
        <v>703</v>
      </c>
      <c r="E827" s="230" t="s">
        <v>1584</v>
      </c>
      <c r="F827" s="230" t="s">
        <v>4927</v>
      </c>
      <c r="I827" s="230" t="s">
        <v>1584</v>
      </c>
      <c r="J827" s="230" t="s">
        <v>4928</v>
      </c>
      <c r="M827" s="230" t="s">
        <v>1584</v>
      </c>
      <c r="N827" s="230" t="s">
        <v>4929</v>
      </c>
    </row>
    <row r="828" spans="1:14">
      <c r="A828" s="230" t="s">
        <v>1951</v>
      </c>
      <c r="B828" s="230" t="s">
        <v>1951</v>
      </c>
      <c r="C828" s="230" t="s">
        <v>3189</v>
      </c>
      <c r="E828" s="230" t="s">
        <v>1967</v>
      </c>
      <c r="F828" s="230" t="s">
        <v>4931</v>
      </c>
      <c r="I828" s="230" t="s">
        <v>1951</v>
      </c>
      <c r="J828" s="230" t="s">
        <v>4932</v>
      </c>
      <c r="M828" s="230" t="s">
        <v>1951</v>
      </c>
      <c r="N828" s="230" t="s">
        <v>4641</v>
      </c>
    </row>
    <row r="829" spans="1:14">
      <c r="A829" s="230" t="s">
        <v>1558</v>
      </c>
      <c r="B829" s="230" t="s">
        <v>1951</v>
      </c>
      <c r="C829" s="230" t="s">
        <v>4438</v>
      </c>
      <c r="E829" s="230" t="s">
        <v>1558</v>
      </c>
      <c r="F829" s="230" t="s">
        <v>3142</v>
      </c>
      <c r="I829" s="230" t="s">
        <v>1558</v>
      </c>
      <c r="J829" s="230" t="s">
        <v>3479</v>
      </c>
      <c r="M829" s="230" t="s">
        <v>1558</v>
      </c>
      <c r="N829" s="230" t="s">
        <v>3587</v>
      </c>
    </row>
    <row r="830" spans="1:14">
      <c r="A830" s="230" t="s">
        <v>1400</v>
      </c>
      <c r="B830" s="230" t="s">
        <v>1951</v>
      </c>
      <c r="C830" s="230" t="s">
        <v>4937</v>
      </c>
      <c r="E830" s="230" t="s">
        <v>1967</v>
      </c>
      <c r="F830" s="230" t="s">
        <v>4938</v>
      </c>
      <c r="I830" s="230" t="s">
        <v>1400</v>
      </c>
      <c r="J830" s="230" t="s">
        <v>4939</v>
      </c>
      <c r="M830" s="230" t="s">
        <v>1400</v>
      </c>
      <c r="N830" s="230" t="s">
        <v>4663</v>
      </c>
    </row>
    <row r="831" spans="1:14">
      <c r="A831" s="230" t="s">
        <v>4120</v>
      </c>
      <c r="B831" s="230" t="s">
        <v>4120</v>
      </c>
      <c r="C831" s="230" t="s">
        <v>4942</v>
      </c>
      <c r="E831" s="230" t="s">
        <v>1562</v>
      </c>
      <c r="F831" s="230" t="s">
        <v>678</v>
      </c>
      <c r="I831" s="230" t="s">
        <v>1400</v>
      </c>
      <c r="J831" s="230" t="s">
        <v>4943</v>
      </c>
      <c r="M831" s="230" t="s">
        <v>4120</v>
      </c>
      <c r="N831" s="230" t="s">
        <v>4944</v>
      </c>
    </row>
    <row r="832" spans="1:14">
      <c r="A832" s="230" t="s">
        <v>4171</v>
      </c>
      <c r="B832" s="230" t="s">
        <v>4171</v>
      </c>
      <c r="C832" s="230" t="s">
        <v>4947</v>
      </c>
      <c r="E832" s="230" t="s">
        <v>4171</v>
      </c>
      <c r="F832" s="230" t="s">
        <v>4948</v>
      </c>
      <c r="I832" s="230" t="s">
        <v>4171</v>
      </c>
      <c r="J832" s="230" t="s">
        <v>4399</v>
      </c>
      <c r="M832" s="230" t="s">
        <v>4171</v>
      </c>
      <c r="N832" s="230" t="s">
        <v>4949</v>
      </c>
    </row>
    <row r="833" spans="1:14">
      <c r="A833" s="230" t="s">
        <v>1774</v>
      </c>
      <c r="B833" s="230" t="s">
        <v>1774</v>
      </c>
      <c r="C833" s="230" t="s">
        <v>4952</v>
      </c>
      <c r="E833" s="230" t="s">
        <v>1774</v>
      </c>
      <c r="F833" s="230" t="s">
        <v>3647</v>
      </c>
      <c r="I833" s="230" t="s">
        <v>1774</v>
      </c>
      <c r="J833" s="230" t="s">
        <v>4953</v>
      </c>
      <c r="M833" s="230" t="s">
        <v>1774</v>
      </c>
      <c r="N833" s="230" t="s">
        <v>4954</v>
      </c>
    </row>
    <row r="834" spans="1:14">
      <c r="A834" s="230" t="s">
        <v>1683</v>
      </c>
      <c r="B834" s="230" t="s">
        <v>1683</v>
      </c>
      <c r="C834" s="230" t="s">
        <v>4957</v>
      </c>
      <c r="E834" s="230" t="s">
        <v>1683</v>
      </c>
      <c r="F834" s="230" t="s">
        <v>4224</v>
      </c>
      <c r="I834" s="230" t="s">
        <v>1683</v>
      </c>
      <c r="J834" s="230" t="s">
        <v>4958</v>
      </c>
      <c r="M834" s="230" t="s">
        <v>1683</v>
      </c>
      <c r="N834" s="230" t="s">
        <v>4959</v>
      </c>
    </row>
    <row r="835" spans="1:14">
      <c r="A835" s="230" t="s">
        <v>4231</v>
      </c>
      <c r="B835" s="230" t="s">
        <v>1400</v>
      </c>
      <c r="C835" s="230" t="s">
        <v>4961</v>
      </c>
      <c r="E835" s="230" t="s">
        <v>2233</v>
      </c>
      <c r="F835" s="230" t="s">
        <v>1265</v>
      </c>
      <c r="I835" s="230" t="s">
        <v>2233</v>
      </c>
      <c r="J835" s="230" t="s">
        <v>4962</v>
      </c>
      <c r="M835" s="230" t="s">
        <v>4231</v>
      </c>
      <c r="N835" s="230" t="s">
        <v>4963</v>
      </c>
    </row>
    <row r="836" spans="1:14">
      <c r="A836" s="230" t="s">
        <v>2239</v>
      </c>
      <c r="B836" s="230" t="s">
        <v>1400</v>
      </c>
      <c r="C836" s="230" t="s">
        <v>4966</v>
      </c>
      <c r="E836" s="230" t="s">
        <v>1562</v>
      </c>
      <c r="F836" s="230" t="s">
        <v>4967</v>
      </c>
      <c r="I836" s="230" t="s">
        <v>1951</v>
      </c>
      <c r="J836" s="230" t="s">
        <v>1328</v>
      </c>
      <c r="M836" s="230" t="s">
        <v>2239</v>
      </c>
      <c r="N836" s="230" t="s">
        <v>3572</v>
      </c>
    </row>
    <row r="839" spans="1:14">
      <c r="B839" s="230" t="s">
        <v>1544</v>
      </c>
      <c r="C839" s="230"/>
      <c r="E839" s="230" t="s">
        <v>1545</v>
      </c>
      <c r="F839" s="230"/>
    </row>
    <row r="840" spans="1:14">
      <c r="B840" s="230" t="s">
        <v>4171</v>
      </c>
      <c r="C840" s="230" t="s">
        <v>4878</v>
      </c>
      <c r="E840" s="230" t="s">
        <v>1560</v>
      </c>
      <c r="F840" s="230" t="s">
        <v>4879</v>
      </c>
      <c r="I840" s="230" t="s">
        <v>1546</v>
      </c>
    </row>
    <row r="841" spans="1:14">
      <c r="B841" s="230" t="s">
        <v>2233</v>
      </c>
      <c r="C841" s="230" t="s">
        <v>4880</v>
      </c>
      <c r="E841" s="230" t="s">
        <v>2233</v>
      </c>
      <c r="F841" s="230" t="s">
        <v>4180</v>
      </c>
      <c r="I841" s="230" t="s">
        <v>1560</v>
      </c>
      <c r="J841" s="230" t="s">
        <v>4970</v>
      </c>
    </row>
    <row r="842" spans="1:14">
      <c r="B842" s="230" t="s">
        <v>1592</v>
      </c>
      <c r="C842" s="230" t="s">
        <v>4884</v>
      </c>
      <c r="E842" s="230" t="s">
        <v>1592</v>
      </c>
      <c r="F842" s="230" t="s">
        <v>4214</v>
      </c>
      <c r="I842" s="230" t="s">
        <v>2233</v>
      </c>
      <c r="J842" s="230" t="s">
        <v>4639</v>
      </c>
    </row>
    <row r="843" spans="1:14">
      <c r="B843" s="230" t="s">
        <v>1656</v>
      </c>
      <c r="C843" s="230" t="s">
        <v>4887</v>
      </c>
      <c r="E843" s="230" t="s">
        <v>4162</v>
      </c>
      <c r="F843" s="230" t="s">
        <v>4888</v>
      </c>
      <c r="I843" s="230" t="s">
        <v>1592</v>
      </c>
      <c r="J843" s="230" t="s">
        <v>2492</v>
      </c>
    </row>
    <row r="844" spans="1:14">
      <c r="B844" s="230" t="s">
        <v>1548</v>
      </c>
      <c r="C844" s="230" t="s">
        <v>4891</v>
      </c>
      <c r="E844" s="230" t="s">
        <v>1548</v>
      </c>
      <c r="F844" s="230" t="s">
        <v>3191</v>
      </c>
      <c r="I844" s="230" t="s">
        <v>1656</v>
      </c>
      <c r="J844" s="230" t="s">
        <v>4971</v>
      </c>
    </row>
    <row r="845" spans="1:14">
      <c r="B845" s="230" t="s">
        <v>1413</v>
      </c>
      <c r="C845" s="230" t="s">
        <v>4617</v>
      </c>
      <c r="E845" s="230" t="s">
        <v>1413</v>
      </c>
      <c r="F845" s="230" t="s">
        <v>2924</v>
      </c>
      <c r="I845" s="230" t="s">
        <v>1548</v>
      </c>
      <c r="J845" s="230" t="s">
        <v>4972</v>
      </c>
    </row>
    <row r="846" spans="1:14">
      <c r="B846" s="230" t="s">
        <v>4162</v>
      </c>
      <c r="C846" s="230" t="s">
        <v>4899</v>
      </c>
      <c r="E846" s="230" t="s">
        <v>4162</v>
      </c>
      <c r="F846" s="230" t="s">
        <v>4900</v>
      </c>
      <c r="I846" s="230" t="s">
        <v>1413</v>
      </c>
      <c r="J846" s="230" t="s">
        <v>2924</v>
      </c>
    </row>
    <row r="847" spans="1:14">
      <c r="B847" s="230" t="s">
        <v>1400</v>
      </c>
      <c r="C847" s="230" t="s">
        <v>4905</v>
      </c>
      <c r="E847" s="230" t="s">
        <v>858</v>
      </c>
      <c r="F847" s="230" t="s">
        <v>4906</v>
      </c>
      <c r="I847" s="230" t="s">
        <v>4162</v>
      </c>
      <c r="J847" s="230" t="s">
        <v>4973</v>
      </c>
    </row>
    <row r="848" spans="1:14">
      <c r="B848" s="230" t="s">
        <v>4231</v>
      </c>
      <c r="C848" s="230" t="s">
        <v>4627</v>
      </c>
      <c r="E848" s="230" t="s">
        <v>23</v>
      </c>
      <c r="F848" s="230" t="s">
        <v>4910</v>
      </c>
      <c r="I848" s="230" t="s">
        <v>858</v>
      </c>
      <c r="J848" s="230" t="s">
        <v>4974</v>
      </c>
    </row>
    <row r="849" spans="2:10">
      <c r="B849" s="230" t="s">
        <v>1562</v>
      </c>
      <c r="C849" s="230" t="s">
        <v>3484</v>
      </c>
      <c r="E849" s="230" t="s">
        <v>1562</v>
      </c>
      <c r="F849" s="230" t="s">
        <v>4912</v>
      </c>
      <c r="I849" s="230" t="s">
        <v>23</v>
      </c>
      <c r="J849" s="230" t="s">
        <v>1523</v>
      </c>
    </row>
    <row r="850" spans="2:10">
      <c r="B850" s="230" t="s">
        <v>1400</v>
      </c>
      <c r="C850" s="230" t="s">
        <v>4914</v>
      </c>
      <c r="E850" s="230" t="s">
        <v>4231</v>
      </c>
      <c r="F850" s="230" t="s">
        <v>4915</v>
      </c>
      <c r="I850" s="230" t="s">
        <v>1562</v>
      </c>
      <c r="J850" s="230" t="s">
        <v>4975</v>
      </c>
    </row>
    <row r="851" spans="2:10">
      <c r="B851" s="230" t="s">
        <v>1609</v>
      </c>
      <c r="C851" s="230" t="s">
        <v>2473</v>
      </c>
      <c r="E851" s="230" t="s">
        <v>1609</v>
      </c>
      <c r="F851" s="230" t="s">
        <v>4918</v>
      </c>
      <c r="I851" s="230" t="s">
        <v>1967</v>
      </c>
      <c r="J851" s="230" t="s">
        <v>4976</v>
      </c>
    </row>
    <row r="852" spans="2:10">
      <c r="B852" s="230" t="s">
        <v>3718</v>
      </c>
      <c r="C852" s="230" t="s">
        <v>4921</v>
      </c>
      <c r="E852" s="230" t="s">
        <v>3718</v>
      </c>
      <c r="F852" s="230" t="s">
        <v>3556</v>
      </c>
      <c r="I852" s="230" t="s">
        <v>1609</v>
      </c>
      <c r="J852" s="230" t="s">
        <v>4977</v>
      </c>
    </row>
    <row r="853" spans="2:10">
      <c r="B853" s="230" t="s">
        <v>1564</v>
      </c>
      <c r="C853" s="230" t="s">
        <v>4925</v>
      </c>
      <c r="E853" s="230" t="s">
        <v>1609</v>
      </c>
      <c r="F853" s="230" t="s">
        <v>4926</v>
      </c>
      <c r="I853" s="230" t="s">
        <v>3718</v>
      </c>
      <c r="J853" s="230" t="s">
        <v>4978</v>
      </c>
    </row>
    <row r="854" spans="2:10">
      <c r="B854" s="230" t="s">
        <v>1584</v>
      </c>
      <c r="C854" s="230" t="s">
        <v>4644</v>
      </c>
      <c r="E854" s="230" t="s">
        <v>1584</v>
      </c>
      <c r="F854" s="230" t="s">
        <v>4930</v>
      </c>
      <c r="I854" s="230" t="s">
        <v>1564</v>
      </c>
      <c r="J854" s="230" t="s">
        <v>4979</v>
      </c>
    </row>
    <row r="855" spans="2:10">
      <c r="B855" s="230" t="s">
        <v>1951</v>
      </c>
      <c r="C855" s="230" t="s">
        <v>4933</v>
      </c>
      <c r="E855" s="230" t="s">
        <v>1558</v>
      </c>
      <c r="F855" s="230" t="s">
        <v>4934</v>
      </c>
      <c r="I855" s="230" t="s">
        <v>1584</v>
      </c>
      <c r="J855" s="230" t="s">
        <v>4980</v>
      </c>
    </row>
    <row r="856" spans="2:10">
      <c r="B856" s="230" t="s">
        <v>1558</v>
      </c>
      <c r="C856" s="230" t="s">
        <v>4935</v>
      </c>
      <c r="E856" s="230" t="s">
        <v>1558</v>
      </c>
      <c r="F856" s="230" t="s">
        <v>4936</v>
      </c>
      <c r="I856" s="230" t="s">
        <v>1951</v>
      </c>
      <c r="J856" s="230" t="s">
        <v>4981</v>
      </c>
    </row>
    <row r="857" spans="2:10">
      <c r="B857" s="230" t="s">
        <v>1400</v>
      </c>
      <c r="C857" s="230" t="s">
        <v>4940</v>
      </c>
      <c r="E857" s="230" t="s">
        <v>1400</v>
      </c>
      <c r="F857" s="230" t="s">
        <v>4941</v>
      </c>
      <c r="I857" s="230" t="s">
        <v>1558</v>
      </c>
      <c r="J857" s="230" t="s">
        <v>4156</v>
      </c>
    </row>
    <row r="858" spans="2:10">
      <c r="B858" s="230" t="s">
        <v>4120</v>
      </c>
      <c r="C858" s="230" t="s">
        <v>4945</v>
      </c>
      <c r="E858" s="230" t="s">
        <v>4120</v>
      </c>
      <c r="F858" s="230" t="s">
        <v>4946</v>
      </c>
      <c r="I858" s="230" t="s">
        <v>1558</v>
      </c>
      <c r="J858" s="230" t="s">
        <v>4572</v>
      </c>
    </row>
    <row r="859" spans="2:10">
      <c r="B859" s="230" t="s">
        <v>4171</v>
      </c>
      <c r="C859" s="230" t="s">
        <v>4950</v>
      </c>
      <c r="E859" s="230" t="s">
        <v>4171</v>
      </c>
      <c r="F859" s="230" t="s">
        <v>4951</v>
      </c>
      <c r="I859" s="230" t="s">
        <v>4120</v>
      </c>
      <c r="J859" s="230" t="s">
        <v>4982</v>
      </c>
    </row>
    <row r="860" spans="2:10">
      <c r="B860" s="230" t="s">
        <v>1774</v>
      </c>
      <c r="C860" s="230" t="s">
        <v>4955</v>
      </c>
      <c r="E860" s="230" t="s">
        <v>1774</v>
      </c>
      <c r="F860" s="230" t="s">
        <v>4956</v>
      </c>
      <c r="I860" s="230" t="s">
        <v>4171</v>
      </c>
      <c r="J860" s="230" t="s">
        <v>4983</v>
      </c>
    </row>
    <row r="861" spans="2:10">
      <c r="B861" s="230" t="s">
        <v>1683</v>
      </c>
      <c r="C861" s="230" t="s">
        <v>2796</v>
      </c>
      <c r="E861" s="230" t="s">
        <v>1683</v>
      </c>
      <c r="F861" s="230" t="s">
        <v>4960</v>
      </c>
      <c r="I861" s="230" t="s">
        <v>1774</v>
      </c>
      <c r="J861" s="230" t="s">
        <v>1071</v>
      </c>
    </row>
    <row r="862" spans="2:10">
      <c r="B862" s="230" t="s">
        <v>4231</v>
      </c>
      <c r="C862" s="230" t="s">
        <v>4964</v>
      </c>
      <c r="E862" s="230" t="s">
        <v>4231</v>
      </c>
      <c r="F862" s="230" t="s">
        <v>4965</v>
      </c>
      <c r="I862" s="230" t="s">
        <v>1683</v>
      </c>
      <c r="J862" s="230" t="s">
        <v>4984</v>
      </c>
    </row>
    <row r="863" spans="2:10">
      <c r="B863" s="230" t="s">
        <v>4231</v>
      </c>
      <c r="C863" s="230" t="s">
        <v>4968</v>
      </c>
      <c r="E863" s="230" t="s">
        <v>2239</v>
      </c>
      <c r="F863" s="230" t="s">
        <v>4969</v>
      </c>
      <c r="I863" s="230" t="s">
        <v>2233</v>
      </c>
      <c r="J863" s="230" t="s">
        <v>4985</v>
      </c>
    </row>
    <row r="864" spans="2:10">
      <c r="I864" s="230" t="s">
        <v>2239</v>
      </c>
      <c r="J864" s="230" t="s">
        <v>4986</v>
      </c>
    </row>
    <row r="865" spans="1:15">
      <c r="I865" s="230"/>
      <c r="J865" s="230"/>
    </row>
    <row r="866" spans="1:15" ht="18">
      <c r="A866" s="141"/>
      <c r="B866" s="233" t="s">
        <v>4988</v>
      </c>
      <c r="C866" s="141"/>
      <c r="D866" s="141"/>
      <c r="E866" s="141"/>
      <c r="F866" s="141"/>
      <c r="G866" s="141"/>
      <c r="H866" s="141"/>
      <c r="I866" s="141"/>
      <c r="J866" s="141"/>
      <c r="K866" s="141"/>
      <c r="L866" s="141"/>
      <c r="M866" s="141"/>
      <c r="N866" s="141"/>
      <c r="O866" s="141"/>
    </row>
    <row r="868" spans="1:15">
      <c r="A868" s="231" t="s">
        <v>2477</v>
      </c>
      <c r="B868" s="231" t="s">
        <v>1539</v>
      </c>
      <c r="C868" s="231"/>
      <c r="E868" s="231" t="s">
        <v>1541</v>
      </c>
      <c r="F868" s="231"/>
      <c r="I868" s="231" t="s">
        <v>1542</v>
      </c>
      <c r="J868" s="231"/>
      <c r="M868" s="231" t="s">
        <v>1543</v>
      </c>
      <c r="N868" s="231"/>
    </row>
    <row r="869" spans="1:15">
      <c r="A869" s="231" t="s">
        <v>1560</v>
      </c>
      <c r="B869" s="231" t="s">
        <v>1967</v>
      </c>
      <c r="C869" s="231" t="s">
        <v>874</v>
      </c>
      <c r="E869" s="231" t="s">
        <v>1413</v>
      </c>
      <c r="F869" s="232" t="s">
        <v>1086</v>
      </c>
      <c r="I869" s="231" t="s">
        <v>1400</v>
      </c>
      <c r="J869" s="232" t="s">
        <v>1235</v>
      </c>
      <c r="M869" s="231" t="s">
        <v>1400</v>
      </c>
      <c r="N869" s="232" t="s">
        <v>4877</v>
      </c>
    </row>
    <row r="870" spans="1:15">
      <c r="A870" s="231" t="s">
        <v>2233</v>
      </c>
      <c r="B870" s="231" t="s">
        <v>4120</v>
      </c>
      <c r="C870" s="231" t="s">
        <v>2756</v>
      </c>
      <c r="E870" s="231" t="s">
        <v>4231</v>
      </c>
      <c r="F870" s="232" t="s">
        <v>3383</v>
      </c>
      <c r="I870" s="231" t="s">
        <v>2233</v>
      </c>
      <c r="J870" s="232" t="s">
        <v>4647</v>
      </c>
      <c r="M870" s="231" t="s">
        <v>2233</v>
      </c>
      <c r="N870" s="232" t="s">
        <v>4690</v>
      </c>
    </row>
    <row r="871" spans="1:15">
      <c r="A871" s="231" t="s">
        <v>1592</v>
      </c>
      <c r="B871" s="231" t="s">
        <v>1592</v>
      </c>
      <c r="C871" s="231" t="s">
        <v>4881</v>
      </c>
      <c r="E871" s="231" t="s">
        <v>1592</v>
      </c>
      <c r="F871" s="232" t="s">
        <v>4882</v>
      </c>
      <c r="I871" s="231" t="s">
        <v>1592</v>
      </c>
      <c r="J871" s="232" t="s">
        <v>4382</v>
      </c>
      <c r="M871" s="231" t="s">
        <v>1592</v>
      </c>
      <c r="N871" s="232" t="s">
        <v>4883</v>
      </c>
    </row>
    <row r="872" spans="1:15">
      <c r="A872" s="231" t="s">
        <v>1656</v>
      </c>
      <c r="B872" s="231" t="s">
        <v>1656</v>
      </c>
      <c r="C872" s="231" t="s">
        <v>2415</v>
      </c>
      <c r="E872" s="231" t="s">
        <v>1656</v>
      </c>
      <c r="F872" s="232" t="s">
        <v>3605</v>
      </c>
      <c r="I872" s="231" t="s">
        <v>1656</v>
      </c>
      <c r="J872" s="232" t="s">
        <v>4885</v>
      </c>
      <c r="M872" s="231" t="s">
        <v>1656</v>
      </c>
      <c r="N872" s="232" t="s">
        <v>4886</v>
      </c>
    </row>
    <row r="873" spans="1:15">
      <c r="A873" s="231" t="s">
        <v>1548</v>
      </c>
      <c r="B873" s="231" t="s">
        <v>1548</v>
      </c>
      <c r="C873" s="231" t="s">
        <v>3182</v>
      </c>
      <c r="E873" s="231" t="s">
        <v>1548</v>
      </c>
      <c r="F873" s="232" t="s">
        <v>4889</v>
      </c>
      <c r="I873" s="231" t="s">
        <v>1548</v>
      </c>
      <c r="J873" s="232" t="s">
        <v>4890</v>
      </c>
      <c r="M873" s="231" t="s">
        <v>1548</v>
      </c>
      <c r="N873" s="232" t="s">
        <v>1462</v>
      </c>
    </row>
    <row r="874" spans="1:15">
      <c r="A874" s="231" t="s">
        <v>1413</v>
      </c>
      <c r="B874" s="231" t="s">
        <v>1413</v>
      </c>
      <c r="C874" s="231" t="s">
        <v>4892</v>
      </c>
      <c r="E874" s="231" t="s">
        <v>1413</v>
      </c>
      <c r="F874" s="232" t="s">
        <v>4893</v>
      </c>
      <c r="I874" s="231" t="s">
        <v>1413</v>
      </c>
      <c r="J874" s="232" t="s">
        <v>3210</v>
      </c>
      <c r="M874" s="231" t="s">
        <v>23</v>
      </c>
      <c r="N874" s="232" t="s">
        <v>4894</v>
      </c>
    </row>
    <row r="875" spans="1:15">
      <c r="A875" s="231" t="s">
        <v>4162</v>
      </c>
      <c r="B875" s="231" t="s">
        <v>4162</v>
      </c>
      <c r="C875" s="231" t="s">
        <v>4895</v>
      </c>
      <c r="E875" s="231" t="s">
        <v>1584</v>
      </c>
      <c r="F875" s="232" t="s">
        <v>4896</v>
      </c>
      <c r="I875" s="231" t="s">
        <v>4162</v>
      </c>
      <c r="J875" s="232" t="s">
        <v>4897</v>
      </c>
      <c r="M875" s="231" t="s">
        <v>4162</v>
      </c>
      <c r="N875" s="232" t="s">
        <v>4898</v>
      </c>
    </row>
    <row r="876" spans="1:15">
      <c r="A876" s="231" t="s">
        <v>858</v>
      </c>
      <c r="B876" s="231" t="s">
        <v>1400</v>
      </c>
      <c r="C876" s="231" t="s">
        <v>4901</v>
      </c>
      <c r="E876" s="231" t="s">
        <v>858</v>
      </c>
      <c r="F876" s="232" t="s">
        <v>4902</v>
      </c>
      <c r="I876" s="231" t="s">
        <v>1400</v>
      </c>
      <c r="J876" s="232" t="s">
        <v>4903</v>
      </c>
      <c r="M876" s="231" t="s">
        <v>858</v>
      </c>
      <c r="N876" s="232" t="s">
        <v>4904</v>
      </c>
    </row>
    <row r="877" spans="1:15">
      <c r="A877" s="231" t="s">
        <v>23</v>
      </c>
      <c r="B877" s="231" t="s">
        <v>2233</v>
      </c>
      <c r="C877" s="231" t="s">
        <v>4907</v>
      </c>
      <c r="E877" s="231" t="s">
        <v>23</v>
      </c>
      <c r="F877" s="232" t="s">
        <v>3238</v>
      </c>
      <c r="I877" s="231" t="s">
        <v>23</v>
      </c>
      <c r="J877" s="232" t="s">
        <v>4908</v>
      </c>
      <c r="M877" s="231" t="s">
        <v>1967</v>
      </c>
      <c r="N877" s="232" t="s">
        <v>4909</v>
      </c>
    </row>
    <row r="878" spans="1:15">
      <c r="A878" s="231" t="s">
        <v>1562</v>
      </c>
      <c r="B878" s="231" t="s">
        <v>1562</v>
      </c>
      <c r="C878" s="231" t="s">
        <v>4911</v>
      </c>
      <c r="E878" s="231" t="s">
        <v>1562</v>
      </c>
      <c r="F878" s="232" t="s">
        <v>2341</v>
      </c>
      <c r="I878" s="231" t="s">
        <v>4120</v>
      </c>
      <c r="J878" s="232" t="s">
        <v>2199</v>
      </c>
      <c r="M878" s="231" t="s">
        <v>1562</v>
      </c>
      <c r="N878" s="232" t="s">
        <v>2569</v>
      </c>
    </row>
    <row r="879" spans="1:15">
      <c r="A879" s="231" t="s">
        <v>1967</v>
      </c>
      <c r="B879" s="231" t="s">
        <v>2233</v>
      </c>
      <c r="C879" s="231" t="s">
        <v>3418</v>
      </c>
      <c r="E879" s="231" t="s">
        <v>1967</v>
      </c>
      <c r="F879" s="232" t="s">
        <v>4913</v>
      </c>
      <c r="I879" s="231" t="s">
        <v>4120</v>
      </c>
      <c r="J879" s="232" t="s">
        <v>905</v>
      </c>
      <c r="M879" s="231" t="s">
        <v>4128</v>
      </c>
      <c r="N879" s="231"/>
    </row>
    <row r="880" spans="1:15">
      <c r="A880" s="231" t="s">
        <v>1609</v>
      </c>
      <c r="B880" s="231" t="s">
        <v>1609</v>
      </c>
      <c r="C880" s="231" t="s">
        <v>4916</v>
      </c>
      <c r="E880" s="231" t="s">
        <v>1609</v>
      </c>
      <c r="F880" s="232" t="s">
        <v>2664</v>
      </c>
      <c r="I880" s="231" t="s">
        <v>1609</v>
      </c>
      <c r="J880" s="232" t="s">
        <v>4917</v>
      </c>
      <c r="M880" s="231" t="s">
        <v>4128</v>
      </c>
      <c r="N880" s="231"/>
    </row>
    <row r="881" spans="1:14">
      <c r="A881" s="231" t="s">
        <v>3718</v>
      </c>
      <c r="B881" s="231" t="s">
        <v>3718</v>
      </c>
      <c r="C881" s="231" t="s">
        <v>3526</v>
      </c>
      <c r="E881" s="231" t="s">
        <v>1558</v>
      </c>
      <c r="F881" s="232" t="s">
        <v>3401</v>
      </c>
      <c r="I881" s="231" t="s">
        <v>3718</v>
      </c>
      <c r="J881" s="232" t="s">
        <v>4919</v>
      </c>
      <c r="M881" s="231" t="s">
        <v>3718</v>
      </c>
      <c r="N881" s="232" t="s">
        <v>4920</v>
      </c>
    </row>
    <row r="882" spans="1:14">
      <c r="A882" s="231" t="s">
        <v>1564</v>
      </c>
      <c r="B882" s="231" t="s">
        <v>1564</v>
      </c>
      <c r="C882" s="232" t="s">
        <v>4922</v>
      </c>
      <c r="E882" s="231" t="s">
        <v>1564</v>
      </c>
      <c r="F882" s="232" t="s">
        <v>4923</v>
      </c>
      <c r="I882" s="231" t="s">
        <v>1564</v>
      </c>
      <c r="J882" s="232" t="s">
        <v>4924</v>
      </c>
      <c r="M882" s="231" t="s">
        <v>4128</v>
      </c>
      <c r="N882" s="231"/>
    </row>
    <row r="883" spans="1:14">
      <c r="A883" s="231" t="s">
        <v>1584</v>
      </c>
      <c r="B883" s="231" t="s">
        <v>1584</v>
      </c>
      <c r="C883" s="232" t="s">
        <v>703</v>
      </c>
      <c r="E883" s="231" t="s">
        <v>1584</v>
      </c>
      <c r="F883" s="232" t="s">
        <v>4927</v>
      </c>
      <c r="I883" s="231" t="s">
        <v>1584</v>
      </c>
      <c r="J883" s="232" t="s">
        <v>4928</v>
      </c>
      <c r="M883" s="231" t="s">
        <v>1584</v>
      </c>
      <c r="N883" s="232" t="s">
        <v>4929</v>
      </c>
    </row>
    <row r="884" spans="1:14">
      <c r="A884" s="231" t="s">
        <v>1951</v>
      </c>
      <c r="B884" s="231" t="s">
        <v>1951</v>
      </c>
      <c r="C884" s="232" t="s">
        <v>3189</v>
      </c>
      <c r="E884" s="231" t="s">
        <v>1967</v>
      </c>
      <c r="F884" s="232" t="s">
        <v>4931</v>
      </c>
      <c r="I884" s="231" t="s">
        <v>1951</v>
      </c>
      <c r="J884" s="232" t="s">
        <v>4932</v>
      </c>
      <c r="M884" s="231" t="s">
        <v>1951</v>
      </c>
      <c r="N884" s="232" t="s">
        <v>4641</v>
      </c>
    </row>
    <row r="885" spans="1:14">
      <c r="A885" s="231" t="s">
        <v>1558</v>
      </c>
      <c r="B885" s="231" t="s">
        <v>1951</v>
      </c>
      <c r="C885" s="232" t="s">
        <v>4438</v>
      </c>
      <c r="E885" s="231" t="s">
        <v>1558</v>
      </c>
      <c r="F885" s="232" t="s">
        <v>3142</v>
      </c>
      <c r="I885" s="231" t="s">
        <v>1558</v>
      </c>
      <c r="J885" s="232" t="s">
        <v>3479</v>
      </c>
      <c r="M885" s="231" t="s">
        <v>1558</v>
      </c>
      <c r="N885" s="232" t="s">
        <v>3587</v>
      </c>
    </row>
    <row r="886" spans="1:14">
      <c r="A886" s="231" t="s">
        <v>1400</v>
      </c>
      <c r="B886" s="231" t="s">
        <v>1951</v>
      </c>
      <c r="C886" s="232" t="s">
        <v>4937</v>
      </c>
      <c r="E886" s="231" t="s">
        <v>1967</v>
      </c>
      <c r="F886" s="232" t="s">
        <v>4938</v>
      </c>
      <c r="I886" s="231" t="s">
        <v>1400</v>
      </c>
      <c r="J886" s="232" t="s">
        <v>4939</v>
      </c>
      <c r="M886" s="231" t="s">
        <v>1400</v>
      </c>
      <c r="N886" s="232" t="s">
        <v>4663</v>
      </c>
    </row>
    <row r="887" spans="1:14">
      <c r="A887" s="231" t="s">
        <v>4120</v>
      </c>
      <c r="B887" s="231" t="s">
        <v>4120</v>
      </c>
      <c r="C887" s="232" t="s">
        <v>4942</v>
      </c>
      <c r="E887" s="231" t="s">
        <v>1562</v>
      </c>
      <c r="F887" s="232" t="s">
        <v>678</v>
      </c>
      <c r="I887" s="231" t="s">
        <v>1400</v>
      </c>
      <c r="J887" s="232" t="s">
        <v>4943</v>
      </c>
      <c r="M887" s="231" t="s">
        <v>4120</v>
      </c>
      <c r="N887" s="232" t="s">
        <v>4944</v>
      </c>
    </row>
    <row r="888" spans="1:14">
      <c r="A888" s="231" t="s">
        <v>4171</v>
      </c>
      <c r="B888" s="231" t="s">
        <v>4171</v>
      </c>
      <c r="C888" s="232" t="s">
        <v>4947</v>
      </c>
      <c r="E888" s="231" t="s">
        <v>4171</v>
      </c>
      <c r="F888" s="232" t="s">
        <v>4948</v>
      </c>
      <c r="I888" s="231" t="s">
        <v>4171</v>
      </c>
      <c r="J888" s="232" t="s">
        <v>4399</v>
      </c>
      <c r="M888" s="231" t="s">
        <v>4171</v>
      </c>
      <c r="N888" s="232" t="s">
        <v>4949</v>
      </c>
    </row>
    <row r="889" spans="1:14">
      <c r="A889" s="231" t="s">
        <v>1774</v>
      </c>
      <c r="B889" s="231" t="s">
        <v>1774</v>
      </c>
      <c r="C889" s="232" t="s">
        <v>4952</v>
      </c>
      <c r="E889" s="231" t="s">
        <v>1774</v>
      </c>
      <c r="F889" s="232" t="s">
        <v>3647</v>
      </c>
      <c r="I889" s="231" t="s">
        <v>1774</v>
      </c>
      <c r="J889" s="232" t="s">
        <v>4953</v>
      </c>
      <c r="M889" s="231" t="s">
        <v>1774</v>
      </c>
      <c r="N889" s="232" t="s">
        <v>4954</v>
      </c>
    </row>
    <row r="890" spans="1:14">
      <c r="A890" s="231" t="s">
        <v>1683</v>
      </c>
      <c r="B890" s="231" t="s">
        <v>1683</v>
      </c>
      <c r="C890" s="232" t="s">
        <v>4957</v>
      </c>
      <c r="E890" s="231" t="s">
        <v>1683</v>
      </c>
      <c r="F890" s="232" t="s">
        <v>4224</v>
      </c>
      <c r="I890" s="231" t="s">
        <v>1683</v>
      </c>
      <c r="J890" s="232" t="s">
        <v>4958</v>
      </c>
      <c r="M890" s="231" t="s">
        <v>1683</v>
      </c>
      <c r="N890" s="232" t="s">
        <v>4959</v>
      </c>
    </row>
    <row r="891" spans="1:14">
      <c r="A891" s="231" t="s">
        <v>4231</v>
      </c>
      <c r="B891" s="231" t="s">
        <v>1400</v>
      </c>
      <c r="C891" s="232" t="s">
        <v>4961</v>
      </c>
      <c r="E891" s="231" t="s">
        <v>2233</v>
      </c>
      <c r="F891" s="232" t="s">
        <v>1265</v>
      </c>
      <c r="I891" s="231" t="s">
        <v>2233</v>
      </c>
      <c r="J891" s="232" t="s">
        <v>4962</v>
      </c>
      <c r="M891" s="231" t="s">
        <v>4231</v>
      </c>
      <c r="N891" s="232" t="s">
        <v>4963</v>
      </c>
    </row>
    <row r="892" spans="1:14">
      <c r="A892" s="231" t="s">
        <v>2239</v>
      </c>
      <c r="B892" s="231" t="s">
        <v>1400</v>
      </c>
      <c r="C892" s="232" t="s">
        <v>4966</v>
      </c>
      <c r="E892" s="231" t="s">
        <v>1562</v>
      </c>
      <c r="F892" s="232" t="s">
        <v>4967</v>
      </c>
      <c r="I892" s="231" t="s">
        <v>1951</v>
      </c>
      <c r="J892" s="232" t="s">
        <v>1328</v>
      </c>
      <c r="M892" s="231" t="s">
        <v>2239</v>
      </c>
      <c r="N892" s="232" t="s">
        <v>3572</v>
      </c>
    </row>
    <row r="895" spans="1:14">
      <c r="B895" s="231" t="s">
        <v>1544</v>
      </c>
      <c r="C895" s="231"/>
      <c r="E895" s="231" t="s">
        <v>1545</v>
      </c>
      <c r="F895" s="231"/>
      <c r="I895" s="231" t="s">
        <v>1546</v>
      </c>
      <c r="J895" s="231"/>
    </row>
    <row r="896" spans="1:14">
      <c r="B896" s="231" t="s">
        <v>4171</v>
      </c>
      <c r="C896" s="232" t="s">
        <v>4878</v>
      </c>
      <c r="E896" s="231" t="s">
        <v>1560</v>
      </c>
      <c r="F896" s="232" t="s">
        <v>4879</v>
      </c>
      <c r="I896" s="231" t="s">
        <v>1560</v>
      </c>
      <c r="J896" s="232" t="s">
        <v>4970</v>
      </c>
    </row>
    <row r="897" spans="2:10">
      <c r="B897" s="231" t="s">
        <v>2233</v>
      </c>
      <c r="C897" s="232" t="s">
        <v>4880</v>
      </c>
      <c r="E897" s="231" t="s">
        <v>2233</v>
      </c>
      <c r="F897" s="232" t="s">
        <v>4180</v>
      </c>
      <c r="I897" s="231" t="s">
        <v>2233</v>
      </c>
      <c r="J897" s="232" t="s">
        <v>4639</v>
      </c>
    </row>
    <row r="898" spans="2:10">
      <c r="B898" s="231" t="s">
        <v>1592</v>
      </c>
      <c r="C898" s="232" t="s">
        <v>4884</v>
      </c>
      <c r="E898" s="231" t="s">
        <v>1592</v>
      </c>
      <c r="F898" s="232" t="s">
        <v>4214</v>
      </c>
      <c r="I898" s="231" t="s">
        <v>1592</v>
      </c>
      <c r="J898" s="232" t="s">
        <v>2492</v>
      </c>
    </row>
    <row r="899" spans="2:10">
      <c r="B899" s="231" t="s">
        <v>1656</v>
      </c>
      <c r="C899" s="232" t="s">
        <v>4887</v>
      </c>
      <c r="E899" s="231" t="s">
        <v>4162</v>
      </c>
      <c r="F899" s="232" t="s">
        <v>4888</v>
      </c>
      <c r="I899" s="231" t="s">
        <v>1656</v>
      </c>
      <c r="J899" s="232" t="s">
        <v>4971</v>
      </c>
    </row>
    <row r="900" spans="2:10">
      <c r="B900" s="231" t="s">
        <v>1548</v>
      </c>
      <c r="C900" s="232" t="s">
        <v>4891</v>
      </c>
      <c r="E900" s="231" t="s">
        <v>1548</v>
      </c>
      <c r="F900" s="232" t="s">
        <v>3191</v>
      </c>
      <c r="I900" s="231" t="s">
        <v>1548</v>
      </c>
      <c r="J900" s="232" t="s">
        <v>4972</v>
      </c>
    </row>
    <row r="901" spans="2:10">
      <c r="B901" s="231" t="s">
        <v>1413</v>
      </c>
      <c r="C901" s="232" t="s">
        <v>4617</v>
      </c>
      <c r="E901" s="231" t="s">
        <v>1413</v>
      </c>
      <c r="F901" s="232" t="s">
        <v>2924</v>
      </c>
      <c r="I901" s="231" t="s">
        <v>1413</v>
      </c>
      <c r="J901" s="232" t="s">
        <v>2924</v>
      </c>
    </row>
    <row r="902" spans="2:10">
      <c r="B902" s="231" t="s">
        <v>4162</v>
      </c>
      <c r="C902" s="232" t="s">
        <v>4899</v>
      </c>
      <c r="E902" s="231" t="s">
        <v>4162</v>
      </c>
      <c r="F902" s="232" t="s">
        <v>4900</v>
      </c>
      <c r="I902" s="231" t="s">
        <v>4162</v>
      </c>
      <c r="J902" s="232" t="s">
        <v>4973</v>
      </c>
    </row>
    <row r="903" spans="2:10">
      <c r="B903" s="231" t="s">
        <v>1400</v>
      </c>
      <c r="C903" s="232" t="s">
        <v>4905</v>
      </c>
      <c r="E903" s="231" t="s">
        <v>858</v>
      </c>
      <c r="F903" s="232" t="s">
        <v>4906</v>
      </c>
      <c r="I903" s="231" t="s">
        <v>858</v>
      </c>
      <c r="J903" s="232" t="s">
        <v>4974</v>
      </c>
    </row>
    <row r="904" spans="2:10">
      <c r="B904" s="231" t="s">
        <v>4231</v>
      </c>
      <c r="C904" s="232" t="s">
        <v>4627</v>
      </c>
      <c r="E904" s="231" t="s">
        <v>23</v>
      </c>
      <c r="F904" s="232" t="s">
        <v>4910</v>
      </c>
      <c r="I904" s="231" t="s">
        <v>23</v>
      </c>
      <c r="J904" s="232" t="s">
        <v>1523</v>
      </c>
    </row>
    <row r="905" spans="2:10">
      <c r="B905" s="231" t="s">
        <v>1562</v>
      </c>
      <c r="C905" s="232" t="s">
        <v>3484</v>
      </c>
      <c r="E905" s="231" t="s">
        <v>1562</v>
      </c>
      <c r="F905" s="232" t="s">
        <v>4912</v>
      </c>
      <c r="I905" s="231" t="s">
        <v>1562</v>
      </c>
      <c r="J905" s="232" t="s">
        <v>4975</v>
      </c>
    </row>
    <row r="906" spans="2:10">
      <c r="B906" s="231" t="s">
        <v>1400</v>
      </c>
      <c r="C906" s="232" t="s">
        <v>4914</v>
      </c>
      <c r="E906" s="231" t="s">
        <v>4231</v>
      </c>
      <c r="F906" s="232" t="s">
        <v>4915</v>
      </c>
      <c r="I906" s="231" t="s">
        <v>1967</v>
      </c>
      <c r="J906" s="232" t="s">
        <v>4976</v>
      </c>
    </row>
    <row r="907" spans="2:10">
      <c r="B907" s="231" t="s">
        <v>1609</v>
      </c>
      <c r="C907" s="232" t="s">
        <v>2473</v>
      </c>
      <c r="E907" s="231" t="s">
        <v>1609</v>
      </c>
      <c r="F907" s="232" t="s">
        <v>4918</v>
      </c>
      <c r="I907" s="231" t="s">
        <v>1609</v>
      </c>
      <c r="J907" s="232" t="s">
        <v>4977</v>
      </c>
    </row>
    <row r="908" spans="2:10">
      <c r="B908" s="231" t="s">
        <v>3718</v>
      </c>
      <c r="C908" s="232" t="s">
        <v>4921</v>
      </c>
      <c r="E908" s="231" t="s">
        <v>3718</v>
      </c>
      <c r="F908" s="232" t="s">
        <v>3556</v>
      </c>
      <c r="I908" s="231" t="s">
        <v>3718</v>
      </c>
      <c r="J908" s="232" t="s">
        <v>4978</v>
      </c>
    </row>
    <row r="909" spans="2:10">
      <c r="B909" s="231" t="s">
        <v>1564</v>
      </c>
      <c r="C909" s="232" t="s">
        <v>4925</v>
      </c>
      <c r="E909" s="231" t="s">
        <v>1609</v>
      </c>
      <c r="F909" s="232" t="s">
        <v>4926</v>
      </c>
      <c r="I909" s="231" t="s">
        <v>1564</v>
      </c>
      <c r="J909" s="232" t="s">
        <v>4979</v>
      </c>
    </row>
    <row r="910" spans="2:10">
      <c r="B910" s="231" t="s">
        <v>1584</v>
      </c>
      <c r="C910" s="232" t="s">
        <v>4644</v>
      </c>
      <c r="E910" s="231" t="s">
        <v>1584</v>
      </c>
      <c r="F910" s="232" t="s">
        <v>4930</v>
      </c>
      <c r="I910" s="231" t="s">
        <v>1584</v>
      </c>
      <c r="J910" s="232" t="s">
        <v>4980</v>
      </c>
    </row>
    <row r="911" spans="2:10">
      <c r="B911" s="231" t="s">
        <v>1951</v>
      </c>
      <c r="C911" s="232" t="s">
        <v>4933</v>
      </c>
      <c r="E911" s="231" t="s">
        <v>1558</v>
      </c>
      <c r="F911" s="232" t="s">
        <v>4934</v>
      </c>
      <c r="I911" s="231" t="s">
        <v>1951</v>
      </c>
      <c r="J911" s="232" t="s">
        <v>4981</v>
      </c>
    </row>
    <row r="912" spans="2:10">
      <c r="B912" s="231" t="s">
        <v>1558</v>
      </c>
      <c r="C912" s="232" t="s">
        <v>4935</v>
      </c>
      <c r="E912" s="231" t="s">
        <v>1558</v>
      </c>
      <c r="F912" s="232" t="s">
        <v>4936</v>
      </c>
      <c r="I912" s="231" t="s">
        <v>1558</v>
      </c>
      <c r="J912" s="232" t="s">
        <v>4156</v>
      </c>
    </row>
    <row r="913" spans="1:15">
      <c r="B913" s="231" t="s">
        <v>1400</v>
      </c>
      <c r="C913" s="232" t="s">
        <v>4940</v>
      </c>
      <c r="E913" s="231" t="s">
        <v>1400</v>
      </c>
      <c r="F913" s="232" t="s">
        <v>4941</v>
      </c>
      <c r="I913" s="231" t="s">
        <v>1558</v>
      </c>
      <c r="J913" s="232" t="s">
        <v>4572</v>
      </c>
    </row>
    <row r="914" spans="1:15">
      <c r="B914" s="231" t="s">
        <v>4120</v>
      </c>
      <c r="C914" s="232" t="s">
        <v>4945</v>
      </c>
      <c r="E914" s="231" t="s">
        <v>4120</v>
      </c>
      <c r="F914" s="232" t="s">
        <v>4946</v>
      </c>
      <c r="I914" s="231" t="s">
        <v>4120</v>
      </c>
      <c r="J914" s="232" t="s">
        <v>4982</v>
      </c>
    </row>
    <row r="915" spans="1:15">
      <c r="B915" s="231" t="s">
        <v>4171</v>
      </c>
      <c r="C915" s="232" t="s">
        <v>4950</v>
      </c>
      <c r="E915" s="231" t="s">
        <v>4171</v>
      </c>
      <c r="F915" s="232" t="s">
        <v>4951</v>
      </c>
      <c r="I915" s="231" t="s">
        <v>4171</v>
      </c>
      <c r="J915" s="232" t="s">
        <v>4983</v>
      </c>
    </row>
    <row r="916" spans="1:15">
      <c r="B916" s="231" t="s">
        <v>1774</v>
      </c>
      <c r="C916" s="232" t="s">
        <v>4955</v>
      </c>
      <c r="E916" s="231" t="s">
        <v>1774</v>
      </c>
      <c r="F916" s="232" t="s">
        <v>4956</v>
      </c>
      <c r="I916" s="231" t="s">
        <v>1774</v>
      </c>
      <c r="J916" s="232" t="s">
        <v>1071</v>
      </c>
    </row>
    <row r="917" spans="1:15">
      <c r="B917" s="231" t="s">
        <v>1683</v>
      </c>
      <c r="C917" s="232" t="s">
        <v>2796</v>
      </c>
      <c r="E917" s="231" t="s">
        <v>1683</v>
      </c>
      <c r="F917" s="232" t="s">
        <v>4960</v>
      </c>
      <c r="I917" s="231" t="s">
        <v>1683</v>
      </c>
      <c r="J917" s="232" t="s">
        <v>4984</v>
      </c>
    </row>
    <row r="918" spans="1:15">
      <c r="B918" s="231" t="s">
        <v>4231</v>
      </c>
      <c r="C918" s="232" t="s">
        <v>4964</v>
      </c>
      <c r="E918" s="231" t="s">
        <v>4231</v>
      </c>
      <c r="F918" s="232" t="s">
        <v>4965</v>
      </c>
      <c r="I918" s="231" t="s">
        <v>2233</v>
      </c>
      <c r="J918" s="232" t="s">
        <v>4985</v>
      </c>
    </row>
    <row r="919" spans="1:15">
      <c r="B919" s="231" t="s">
        <v>4231</v>
      </c>
      <c r="C919" s="232" t="s">
        <v>4968</v>
      </c>
      <c r="E919" s="231" t="s">
        <v>2239</v>
      </c>
      <c r="F919" s="232" t="s">
        <v>4969</v>
      </c>
      <c r="I919" s="231" t="s">
        <v>2239</v>
      </c>
      <c r="J919" s="232" t="s">
        <v>4986</v>
      </c>
    </row>
    <row r="922" spans="1:15" ht="18.75">
      <c r="A922" s="141"/>
      <c r="B922" s="140" t="s">
        <v>4989</v>
      </c>
      <c r="C922" s="141"/>
      <c r="D922" s="141"/>
      <c r="E922" s="141"/>
      <c r="F922" s="141"/>
      <c r="G922" s="141"/>
      <c r="H922" s="141"/>
      <c r="I922" s="141"/>
      <c r="J922" s="141"/>
      <c r="K922" s="141"/>
      <c r="L922" s="141"/>
      <c r="M922" s="141"/>
      <c r="N922" s="141"/>
      <c r="O922" s="141"/>
    </row>
    <row r="924" spans="1:15">
      <c r="A924" s="204" t="s">
        <v>2477</v>
      </c>
      <c r="B924" s="204" t="s">
        <v>4107</v>
      </c>
      <c r="C924" s="204"/>
      <c r="E924" s="204" t="s">
        <v>4108</v>
      </c>
      <c r="F924" s="204"/>
      <c r="I924" s="204" t="s">
        <v>4109</v>
      </c>
      <c r="J924" s="204" t="s">
        <v>25</v>
      </c>
      <c r="M924" s="204" t="s">
        <v>4110</v>
      </c>
      <c r="N924" s="204"/>
    </row>
    <row r="925" spans="1:15">
      <c r="A925" s="204" t="s">
        <v>1656</v>
      </c>
      <c r="B925" s="204" t="s">
        <v>1656</v>
      </c>
      <c r="C925" s="204" t="s">
        <v>868</v>
      </c>
      <c r="E925" s="204" t="s">
        <v>1656</v>
      </c>
      <c r="F925" s="204" t="s">
        <v>4114</v>
      </c>
      <c r="I925" s="204" t="s">
        <v>1656</v>
      </c>
      <c r="J925" s="204" t="s">
        <v>4115</v>
      </c>
      <c r="M925" s="204" t="s">
        <v>1656</v>
      </c>
      <c r="N925" s="204" t="s">
        <v>4116</v>
      </c>
    </row>
    <row r="926" spans="1:15">
      <c r="A926" s="204" t="s">
        <v>4120</v>
      </c>
      <c r="B926" s="204" t="s">
        <v>1558</v>
      </c>
      <c r="C926" s="204" t="s">
        <v>3578</v>
      </c>
      <c r="E926" s="204" t="s">
        <v>1551</v>
      </c>
      <c r="F926" s="204" t="s">
        <v>4121</v>
      </c>
      <c r="I926" s="204" t="s">
        <v>1551</v>
      </c>
      <c r="J926" s="204" t="s">
        <v>4122</v>
      </c>
      <c r="M926" s="204" t="s">
        <v>23</v>
      </c>
      <c r="N926" s="204" t="s">
        <v>1457</v>
      </c>
    </row>
    <row r="927" spans="1:15">
      <c r="A927" s="204" t="s">
        <v>1592</v>
      </c>
      <c r="B927" s="204" t="s">
        <v>1592</v>
      </c>
      <c r="C927" s="204" t="s">
        <v>913</v>
      </c>
      <c r="E927" s="204" t="s">
        <v>1592</v>
      </c>
      <c r="F927" s="204" t="s">
        <v>4126</v>
      </c>
      <c r="I927" s="204" t="s">
        <v>23</v>
      </c>
      <c r="J927" s="204" t="s">
        <v>4127</v>
      </c>
      <c r="M927" s="204" t="s">
        <v>4128</v>
      </c>
      <c r="N927" s="204"/>
    </row>
    <row r="928" spans="1:15">
      <c r="A928" s="204" t="s">
        <v>1548</v>
      </c>
      <c r="B928" s="204" t="s">
        <v>1548</v>
      </c>
      <c r="C928" s="204" t="s">
        <v>4132</v>
      </c>
      <c r="E928" s="204" t="s">
        <v>1548</v>
      </c>
      <c r="F928" s="204" t="s">
        <v>4133</v>
      </c>
      <c r="I928" s="204" t="s">
        <v>1548</v>
      </c>
      <c r="J928" s="204" t="s">
        <v>4134</v>
      </c>
      <c r="M928" s="204" t="s">
        <v>1548</v>
      </c>
      <c r="N928" s="204" t="s">
        <v>4135</v>
      </c>
    </row>
    <row r="929" spans="1:14">
      <c r="A929" s="204" t="s">
        <v>1562</v>
      </c>
      <c r="B929" s="204" t="s">
        <v>1562</v>
      </c>
      <c r="C929" s="204" t="s">
        <v>3324</v>
      </c>
      <c r="E929" s="204" t="s">
        <v>1562</v>
      </c>
      <c r="F929" s="204" t="s">
        <v>4138</v>
      </c>
      <c r="I929" s="204" t="s">
        <v>1562</v>
      </c>
      <c r="J929" s="204" t="s">
        <v>4139</v>
      </c>
      <c r="M929" s="204" t="s">
        <v>1562</v>
      </c>
      <c r="N929" s="204" t="s">
        <v>4140</v>
      </c>
    </row>
    <row r="930" spans="1:14">
      <c r="A930" s="204" t="s">
        <v>1951</v>
      </c>
      <c r="B930" s="204" t="s">
        <v>1562</v>
      </c>
      <c r="C930" s="204" t="s">
        <v>4144</v>
      </c>
      <c r="E930" s="204" t="s">
        <v>1951</v>
      </c>
      <c r="F930" s="204" t="s">
        <v>4145</v>
      </c>
      <c r="I930" s="204" t="s">
        <v>4146</v>
      </c>
      <c r="J930" s="204" t="s">
        <v>4147</v>
      </c>
      <c r="M930" s="204" t="s">
        <v>1951</v>
      </c>
      <c r="N930" s="204" t="s">
        <v>4148</v>
      </c>
    </row>
    <row r="931" spans="1:14">
      <c r="A931" s="204" t="s">
        <v>1609</v>
      </c>
      <c r="B931" s="204" t="s">
        <v>1609</v>
      </c>
      <c r="C931" s="204" t="s">
        <v>4152</v>
      </c>
      <c r="E931" s="204" t="s">
        <v>1609</v>
      </c>
      <c r="F931" s="204" t="s">
        <v>2214</v>
      </c>
      <c r="I931" s="204" t="s">
        <v>1609</v>
      </c>
      <c r="J931" s="204" t="s">
        <v>4153</v>
      </c>
      <c r="M931" s="204" t="s">
        <v>1609</v>
      </c>
      <c r="N931" s="204" t="s">
        <v>4154</v>
      </c>
    </row>
    <row r="932" spans="1:14">
      <c r="A932" s="204" t="s">
        <v>1564</v>
      </c>
      <c r="B932" s="204" t="s">
        <v>1564</v>
      </c>
      <c r="C932" s="204" t="s">
        <v>4157</v>
      </c>
      <c r="E932" s="204" t="s">
        <v>1564</v>
      </c>
      <c r="F932" s="204" t="s">
        <v>2709</v>
      </c>
      <c r="I932" s="204" t="s">
        <v>4128</v>
      </c>
      <c r="J932" s="204"/>
      <c r="M932" s="204" t="s">
        <v>1609</v>
      </c>
      <c r="N932" s="204" t="s">
        <v>4158</v>
      </c>
    </row>
    <row r="933" spans="1:14">
      <c r="A933" s="204" t="s">
        <v>4162</v>
      </c>
      <c r="B933" s="204" t="s">
        <v>1554</v>
      </c>
      <c r="C933" s="204" t="s">
        <v>3215</v>
      </c>
      <c r="E933" s="204" t="s">
        <v>1554</v>
      </c>
      <c r="F933" s="204" t="s">
        <v>4163</v>
      </c>
      <c r="I933" s="204" t="s">
        <v>1400</v>
      </c>
      <c r="J933" s="204" t="s">
        <v>1047</v>
      </c>
      <c r="M933" s="204" t="s">
        <v>1554</v>
      </c>
      <c r="N933" s="204" t="s">
        <v>4164</v>
      </c>
    </row>
    <row r="934" spans="1:14">
      <c r="A934" s="204" t="s">
        <v>1558</v>
      </c>
      <c r="B934" s="204" t="s">
        <v>1951</v>
      </c>
      <c r="C934" s="204" t="s">
        <v>1036</v>
      </c>
      <c r="E934" s="204" t="s">
        <v>1558</v>
      </c>
      <c r="F934" s="204" t="s">
        <v>4167</v>
      </c>
      <c r="I934" s="204" t="s">
        <v>1558</v>
      </c>
      <c r="J934" s="204" t="s">
        <v>4168</v>
      </c>
      <c r="M934" s="204" t="s">
        <v>4128</v>
      </c>
      <c r="N934" s="204"/>
    </row>
    <row r="935" spans="1:14">
      <c r="A935" s="204" t="s">
        <v>4171</v>
      </c>
      <c r="B935" s="204" t="s">
        <v>1656</v>
      </c>
      <c r="C935" s="204" t="s">
        <v>2780</v>
      </c>
      <c r="E935" s="204" t="s">
        <v>4171</v>
      </c>
      <c r="F935" s="204" t="s">
        <v>4172</v>
      </c>
      <c r="I935" s="204" t="s">
        <v>4171</v>
      </c>
      <c r="J935" s="204" t="s">
        <v>4173</v>
      </c>
      <c r="M935" s="204" t="s">
        <v>4171</v>
      </c>
      <c r="N935" s="204" t="s">
        <v>4174</v>
      </c>
    </row>
    <row r="936" spans="1:14">
      <c r="A936" s="204" t="s">
        <v>2233</v>
      </c>
      <c r="B936" s="204" t="s">
        <v>2233</v>
      </c>
      <c r="C936" s="204" t="s">
        <v>3553</v>
      </c>
      <c r="E936" s="204" t="s">
        <v>2233</v>
      </c>
      <c r="F936" s="204" t="s">
        <v>3399</v>
      </c>
      <c r="I936" s="204" t="s">
        <v>2233</v>
      </c>
      <c r="J936" s="204" t="s">
        <v>4178</v>
      </c>
      <c r="M936" s="204" t="s">
        <v>1562</v>
      </c>
      <c r="N936" s="204" t="s">
        <v>4179</v>
      </c>
    </row>
    <row r="937" spans="1:14">
      <c r="A937" s="204" t="s">
        <v>1560</v>
      </c>
      <c r="B937" s="204" t="s">
        <v>4171</v>
      </c>
      <c r="C937" s="204" t="s">
        <v>727</v>
      </c>
      <c r="E937" s="204" t="s">
        <v>1560</v>
      </c>
      <c r="F937" s="204" t="s">
        <v>4182</v>
      </c>
      <c r="I937" s="204" t="s">
        <v>4128</v>
      </c>
      <c r="J937" s="204"/>
      <c r="M937" s="204" t="s">
        <v>4128</v>
      </c>
      <c r="N937" s="204"/>
    </row>
    <row r="938" spans="1:14">
      <c r="A938" s="204" t="s">
        <v>1413</v>
      </c>
      <c r="B938" s="204" t="s">
        <v>1413</v>
      </c>
      <c r="C938" s="204" t="s">
        <v>4186</v>
      </c>
      <c r="E938" s="204" t="s">
        <v>1413</v>
      </c>
      <c r="F938" s="204" t="s">
        <v>4187</v>
      </c>
      <c r="I938" s="204" t="s">
        <v>1413</v>
      </c>
      <c r="J938" s="204" t="s">
        <v>4188</v>
      </c>
      <c r="M938" s="204" t="s">
        <v>4128</v>
      </c>
      <c r="N938" s="204"/>
    </row>
    <row r="939" spans="1:14">
      <c r="A939" s="204" t="s">
        <v>23</v>
      </c>
      <c r="B939" s="204" t="s">
        <v>4120</v>
      </c>
      <c r="C939" s="204" t="s">
        <v>4192</v>
      </c>
      <c r="E939" s="204" t="s">
        <v>4146</v>
      </c>
      <c r="F939" s="204" t="s">
        <v>4193</v>
      </c>
      <c r="I939" s="204" t="s">
        <v>858</v>
      </c>
      <c r="J939" s="204" t="s">
        <v>2453</v>
      </c>
      <c r="M939" s="204" t="s">
        <v>23</v>
      </c>
      <c r="N939" s="204" t="s">
        <v>4194</v>
      </c>
    </row>
    <row r="940" spans="1:14">
      <c r="A940" s="204" t="s">
        <v>1683</v>
      </c>
      <c r="B940" s="204" t="s">
        <v>1683</v>
      </c>
      <c r="C940" s="204" t="s">
        <v>4198</v>
      </c>
      <c r="E940" s="204" t="s">
        <v>1683</v>
      </c>
      <c r="F940" s="204" t="s">
        <v>4199</v>
      </c>
      <c r="I940" s="204" t="s">
        <v>1683</v>
      </c>
      <c r="J940" s="204" t="s">
        <v>4200</v>
      </c>
      <c r="M940" s="204" t="s">
        <v>1683</v>
      </c>
      <c r="N940" s="204" t="s">
        <v>4201</v>
      </c>
    </row>
    <row r="941" spans="1:14">
      <c r="A941" s="204" t="s">
        <v>1967</v>
      </c>
      <c r="B941" s="204" t="s">
        <v>1584</v>
      </c>
      <c r="C941" s="204" t="s">
        <v>841</v>
      </c>
      <c r="E941" s="204" t="s">
        <v>1551</v>
      </c>
      <c r="F941" s="204" t="s">
        <v>3629</v>
      </c>
      <c r="I941" s="204" t="s">
        <v>4146</v>
      </c>
      <c r="J941" s="204" t="s">
        <v>4205</v>
      </c>
      <c r="M941" s="204" t="s">
        <v>4128</v>
      </c>
      <c r="N941" s="204"/>
    </row>
    <row r="942" spans="1:14">
      <c r="A942" s="204" t="s">
        <v>3718</v>
      </c>
      <c r="B942" s="204" t="s">
        <v>1592</v>
      </c>
      <c r="C942" s="204" t="s">
        <v>910</v>
      </c>
      <c r="E942" s="204" t="s">
        <v>1609</v>
      </c>
      <c r="F942" s="204" t="s">
        <v>2590</v>
      </c>
      <c r="I942" s="204" t="s">
        <v>1400</v>
      </c>
      <c r="J942" s="204" t="s">
        <v>3576</v>
      </c>
      <c r="M942" s="204" t="s">
        <v>1558</v>
      </c>
      <c r="N942" s="204" t="s">
        <v>4208</v>
      </c>
    </row>
    <row r="943" spans="1:14">
      <c r="A943" s="204" t="s">
        <v>1400</v>
      </c>
      <c r="B943" s="204" t="s">
        <v>4162</v>
      </c>
      <c r="C943" s="204" t="s">
        <v>2183</v>
      </c>
      <c r="E943" s="204" t="s">
        <v>4162</v>
      </c>
      <c r="F943" s="204" t="s">
        <v>4212</v>
      </c>
      <c r="I943" s="204" t="s">
        <v>1400</v>
      </c>
      <c r="J943" s="204" t="s">
        <v>3368</v>
      </c>
      <c r="M943" s="204" t="s">
        <v>3718</v>
      </c>
      <c r="N943" s="204" t="s">
        <v>3521</v>
      </c>
    </row>
    <row r="944" spans="1:14">
      <c r="A944" s="204" t="s">
        <v>1584</v>
      </c>
      <c r="B944" s="204" t="s">
        <v>1584</v>
      </c>
      <c r="C944" s="204" t="s">
        <v>4215</v>
      </c>
      <c r="E944" s="204" t="s">
        <v>1584</v>
      </c>
      <c r="F944" s="204" t="s">
        <v>3536</v>
      </c>
      <c r="I944" s="204" t="s">
        <v>1584</v>
      </c>
      <c r="J944" s="204" t="s">
        <v>4216</v>
      </c>
      <c r="M944" s="204" t="s">
        <v>1584</v>
      </c>
      <c r="N944" s="204" t="s">
        <v>4217</v>
      </c>
    </row>
    <row r="945" spans="1:14">
      <c r="A945" s="204" t="s">
        <v>858</v>
      </c>
      <c r="B945" s="204" t="s">
        <v>858</v>
      </c>
      <c r="C945" s="204" t="s">
        <v>4219</v>
      </c>
      <c r="E945" s="204" t="s">
        <v>4162</v>
      </c>
      <c r="F945" s="204" t="s">
        <v>4220</v>
      </c>
      <c r="I945" s="204" t="s">
        <v>1400</v>
      </c>
      <c r="J945" s="204" t="s">
        <v>4221</v>
      </c>
      <c r="M945" s="204" t="s">
        <v>23</v>
      </c>
      <c r="N945" s="204" t="s">
        <v>4222</v>
      </c>
    </row>
    <row r="946" spans="1:14">
      <c r="A946" s="204" t="s">
        <v>1774</v>
      </c>
      <c r="B946" s="204" t="s">
        <v>1548</v>
      </c>
      <c r="C946" s="204" t="s">
        <v>3350</v>
      </c>
      <c r="E946" s="204" t="s">
        <v>1548</v>
      </c>
      <c r="F946" s="204" t="s">
        <v>1030</v>
      </c>
      <c r="I946" s="204" t="s">
        <v>4128</v>
      </c>
      <c r="J946" s="204"/>
      <c r="M946" s="204" t="s">
        <v>4128</v>
      </c>
      <c r="N946" s="204"/>
    </row>
    <row r="947" spans="1:14">
      <c r="A947" s="204" t="s">
        <v>4146</v>
      </c>
      <c r="B947" s="204" t="s">
        <v>2233</v>
      </c>
      <c r="C947" s="204" t="s">
        <v>3284</v>
      </c>
      <c r="E947" s="204" t="s">
        <v>23</v>
      </c>
      <c r="F947" s="204" t="s">
        <v>4228</v>
      </c>
      <c r="I947" s="204" t="s">
        <v>1562</v>
      </c>
      <c r="J947" s="204" t="s">
        <v>4229</v>
      </c>
      <c r="M947" s="204" t="s">
        <v>1774</v>
      </c>
      <c r="N947" s="204" t="s">
        <v>3315</v>
      </c>
    </row>
    <row r="948" spans="1:14">
      <c r="A948" s="204" t="s">
        <v>2239</v>
      </c>
      <c r="B948" s="204" t="s">
        <v>4120</v>
      </c>
      <c r="C948" s="204" t="s">
        <v>4234</v>
      </c>
      <c r="E948" s="204" t="s">
        <v>4171</v>
      </c>
      <c r="F948" s="204" t="s">
        <v>3198</v>
      </c>
      <c r="I948" s="204" t="s">
        <v>1560</v>
      </c>
      <c r="J948" s="204" t="s">
        <v>4235</v>
      </c>
      <c r="M948" s="204" t="s">
        <v>4146</v>
      </c>
      <c r="N948" s="204" t="s">
        <v>4236</v>
      </c>
    </row>
    <row r="951" spans="1:14">
      <c r="B951" s="204" t="s">
        <v>4111</v>
      </c>
      <c r="C951" s="204"/>
      <c r="E951" s="204" t="s">
        <v>4112</v>
      </c>
      <c r="F951" s="204"/>
      <c r="I951" s="204" t="s">
        <v>4113</v>
      </c>
      <c r="J951" s="205"/>
    </row>
    <row r="952" spans="1:14">
      <c r="B952" s="204" t="s">
        <v>1656</v>
      </c>
      <c r="C952" s="204" t="s">
        <v>4117</v>
      </c>
      <c r="E952" s="204" t="s">
        <v>1656</v>
      </c>
      <c r="F952" s="204" t="s">
        <v>4118</v>
      </c>
      <c r="I952" s="204" t="s">
        <v>1656</v>
      </c>
      <c r="J952" s="204" t="s">
        <v>4119</v>
      </c>
    </row>
    <row r="953" spans="1:14">
      <c r="B953" s="204" t="s">
        <v>1548</v>
      </c>
      <c r="C953" s="204" t="s">
        <v>4123</v>
      </c>
      <c r="E953" s="204" t="s">
        <v>1551</v>
      </c>
      <c r="F953" s="204" t="s">
        <v>4124</v>
      </c>
      <c r="I953" s="204" t="s">
        <v>1551</v>
      </c>
      <c r="J953" s="204" t="s">
        <v>4125</v>
      </c>
    </row>
    <row r="954" spans="1:14">
      <c r="B954" s="204" t="s">
        <v>1551</v>
      </c>
      <c r="C954" s="204" t="s">
        <v>4129</v>
      </c>
      <c r="E954" s="204" t="s">
        <v>1592</v>
      </c>
      <c r="F954" s="204" t="s">
        <v>4130</v>
      </c>
      <c r="I954" s="204" t="s">
        <v>1592</v>
      </c>
      <c r="J954" s="204" t="s">
        <v>4131</v>
      </c>
    </row>
    <row r="955" spans="1:14">
      <c r="B955" s="204" t="s">
        <v>1548</v>
      </c>
      <c r="C955" s="204" t="s">
        <v>4136</v>
      </c>
      <c r="E955" s="204" t="s">
        <v>1548</v>
      </c>
      <c r="F955" s="204" t="s">
        <v>2684</v>
      </c>
      <c r="I955" s="204" t="s">
        <v>1548</v>
      </c>
      <c r="J955" s="204" t="s">
        <v>4137</v>
      </c>
    </row>
    <row r="956" spans="1:14">
      <c r="B956" s="204" t="s">
        <v>1562</v>
      </c>
      <c r="C956" s="204" t="s">
        <v>4141</v>
      </c>
      <c r="E956" s="204" t="s">
        <v>1562</v>
      </c>
      <c r="F956" s="204" t="s">
        <v>4142</v>
      </c>
      <c r="I956" s="204" t="s">
        <v>1562</v>
      </c>
      <c r="J956" s="204" t="s">
        <v>4143</v>
      </c>
    </row>
    <row r="957" spans="1:14">
      <c r="B957" s="204" t="s">
        <v>1951</v>
      </c>
      <c r="C957" s="204" t="s">
        <v>4149</v>
      </c>
      <c r="E957" s="204" t="s">
        <v>1951</v>
      </c>
      <c r="F957" s="204" t="s">
        <v>4150</v>
      </c>
      <c r="I957" s="204" t="s">
        <v>1951</v>
      </c>
      <c r="J957" s="204" t="s">
        <v>4151</v>
      </c>
    </row>
    <row r="958" spans="1:14">
      <c r="B958" s="204" t="s">
        <v>1609</v>
      </c>
      <c r="C958" s="204" t="s">
        <v>3199</v>
      </c>
      <c r="E958" s="204" t="s">
        <v>1609</v>
      </c>
      <c r="F958" s="204" t="s">
        <v>4155</v>
      </c>
      <c r="I958" s="204" t="s">
        <v>1609</v>
      </c>
      <c r="J958" s="204" t="s">
        <v>4156</v>
      </c>
    </row>
    <row r="959" spans="1:14">
      <c r="B959" s="204" t="s">
        <v>1609</v>
      </c>
      <c r="C959" s="204" t="s">
        <v>4159</v>
      </c>
      <c r="E959" s="204" t="s">
        <v>1564</v>
      </c>
      <c r="F959" s="204" t="s">
        <v>4160</v>
      </c>
      <c r="I959" s="204" t="s">
        <v>1564</v>
      </c>
      <c r="J959" s="204" t="s">
        <v>4161</v>
      </c>
    </row>
    <row r="960" spans="1:14">
      <c r="B960" s="204" t="s">
        <v>1683</v>
      </c>
      <c r="C960" s="204" t="s">
        <v>4165</v>
      </c>
      <c r="E960" s="204" t="s">
        <v>1774</v>
      </c>
      <c r="F960" s="204" t="s">
        <v>4166</v>
      </c>
      <c r="I960" s="204" t="s">
        <v>1554</v>
      </c>
      <c r="J960" s="204" t="s">
        <v>3606</v>
      </c>
    </row>
    <row r="961" spans="2:10">
      <c r="B961" s="204" t="s">
        <v>1558</v>
      </c>
      <c r="C961" s="204" t="s">
        <v>3325</v>
      </c>
      <c r="E961" s="204" t="s">
        <v>1558</v>
      </c>
      <c r="F961" s="204" t="s">
        <v>4169</v>
      </c>
      <c r="I961" s="204" t="s">
        <v>1558</v>
      </c>
      <c r="J961" s="204" t="s">
        <v>4170</v>
      </c>
    </row>
    <row r="962" spans="2:10">
      <c r="B962" s="204" t="s">
        <v>4171</v>
      </c>
      <c r="C962" s="204" t="s">
        <v>4175</v>
      </c>
      <c r="E962" s="204" t="s">
        <v>4171</v>
      </c>
      <c r="F962" s="204" t="s">
        <v>4176</v>
      </c>
      <c r="I962" s="204" t="s">
        <v>4171</v>
      </c>
      <c r="J962" s="204" t="s">
        <v>4177</v>
      </c>
    </row>
    <row r="963" spans="2:10">
      <c r="B963" s="204" t="s">
        <v>2233</v>
      </c>
      <c r="C963" s="204" t="s">
        <v>3481</v>
      </c>
      <c r="E963" s="204" t="s">
        <v>2233</v>
      </c>
      <c r="F963" s="204" t="s">
        <v>4180</v>
      </c>
      <c r="I963" s="204" t="s">
        <v>2233</v>
      </c>
      <c r="J963" s="204" t="s">
        <v>4181</v>
      </c>
    </row>
    <row r="964" spans="2:10">
      <c r="B964" s="204" t="s">
        <v>1560</v>
      </c>
      <c r="C964" s="204" t="s">
        <v>4183</v>
      </c>
      <c r="E964" s="204" t="s">
        <v>1560</v>
      </c>
      <c r="F964" s="204" t="s">
        <v>4184</v>
      </c>
      <c r="I964" s="204" t="s">
        <v>1560</v>
      </c>
      <c r="J964" s="204" t="s">
        <v>4185</v>
      </c>
    </row>
    <row r="965" spans="2:10">
      <c r="B965" s="204" t="s">
        <v>1413</v>
      </c>
      <c r="C965" s="204" t="s">
        <v>4189</v>
      </c>
      <c r="E965" s="204" t="s">
        <v>1413</v>
      </c>
      <c r="F965" s="204" t="s">
        <v>4190</v>
      </c>
      <c r="I965" s="204" t="s">
        <v>1413</v>
      </c>
      <c r="J965" s="204" t="s">
        <v>4191</v>
      </c>
    </row>
    <row r="966" spans="2:10">
      <c r="B966" s="204" t="s">
        <v>4146</v>
      </c>
      <c r="C966" s="204" t="s">
        <v>4195</v>
      </c>
      <c r="E966" s="204" t="s">
        <v>1400</v>
      </c>
      <c r="F966" s="204" t="s">
        <v>4196</v>
      </c>
      <c r="I966" s="204" t="s">
        <v>1400</v>
      </c>
      <c r="J966" s="204" t="s">
        <v>4197</v>
      </c>
    </row>
    <row r="967" spans="2:10">
      <c r="B967" s="204" t="s">
        <v>1683</v>
      </c>
      <c r="C967" s="204" t="s">
        <v>4202</v>
      </c>
      <c r="E967" s="204" t="s">
        <v>1683</v>
      </c>
      <c r="F967" s="204" t="s">
        <v>4203</v>
      </c>
      <c r="I967" s="204" t="s">
        <v>1683</v>
      </c>
      <c r="J967" s="204" t="s">
        <v>4204</v>
      </c>
    </row>
    <row r="968" spans="2:10">
      <c r="B968" s="204" t="s">
        <v>858</v>
      </c>
      <c r="C968" s="204" t="s">
        <v>4206</v>
      </c>
      <c r="E968" s="204" t="s">
        <v>1400</v>
      </c>
      <c r="F968" s="204" t="s">
        <v>3565</v>
      </c>
      <c r="I968" s="204" t="s">
        <v>1967</v>
      </c>
      <c r="J968" s="204" t="s">
        <v>4207</v>
      </c>
    </row>
    <row r="969" spans="2:10">
      <c r="B969" s="204" t="s">
        <v>3718</v>
      </c>
      <c r="C969" s="204" t="s">
        <v>4209</v>
      </c>
      <c r="E969" s="204" t="s">
        <v>3718</v>
      </c>
      <c r="F969" s="204" t="s">
        <v>4210</v>
      </c>
      <c r="I969" s="204" t="s">
        <v>3718</v>
      </c>
      <c r="J969" s="204" t="s">
        <v>4211</v>
      </c>
    </row>
    <row r="970" spans="2:10">
      <c r="B970" s="204" t="s">
        <v>1558</v>
      </c>
      <c r="C970" s="204" t="s">
        <v>3298</v>
      </c>
      <c r="E970" s="204" t="s">
        <v>4120</v>
      </c>
      <c r="F970" s="204" t="s">
        <v>4213</v>
      </c>
      <c r="I970" s="204" t="s">
        <v>4120</v>
      </c>
      <c r="J970" s="204" t="s">
        <v>4214</v>
      </c>
    </row>
    <row r="971" spans="2:10">
      <c r="B971" s="204" t="s">
        <v>1584</v>
      </c>
      <c r="C971" s="204" t="s">
        <v>3166</v>
      </c>
      <c r="E971" s="204" t="s">
        <v>1584</v>
      </c>
      <c r="F971" s="204" t="s">
        <v>1071</v>
      </c>
      <c r="I971" s="204" t="s">
        <v>1584</v>
      </c>
      <c r="J971" s="204" t="s">
        <v>4218</v>
      </c>
    </row>
    <row r="972" spans="2:10">
      <c r="B972" s="204" t="s">
        <v>3718</v>
      </c>
      <c r="C972" s="204" t="s">
        <v>3520</v>
      </c>
      <c r="E972" s="204" t="s">
        <v>858</v>
      </c>
      <c r="F972" s="204" t="s">
        <v>4223</v>
      </c>
      <c r="I972" s="204" t="s">
        <v>858</v>
      </c>
      <c r="J972" s="204" t="s">
        <v>4224</v>
      </c>
    </row>
    <row r="973" spans="2:10">
      <c r="B973" s="204" t="s">
        <v>1774</v>
      </c>
      <c r="C973" s="204" t="s">
        <v>4225</v>
      </c>
      <c r="E973" s="204" t="s">
        <v>1774</v>
      </c>
      <c r="F973" s="204" t="s">
        <v>4226</v>
      </c>
      <c r="I973" s="204" t="s">
        <v>1774</v>
      </c>
      <c r="J973" s="204" t="s">
        <v>4227</v>
      </c>
    </row>
    <row r="974" spans="2:10">
      <c r="B974" s="204" t="s">
        <v>2239</v>
      </c>
      <c r="C974" s="204" t="s">
        <v>4230</v>
      </c>
      <c r="E974" s="204" t="s">
        <v>4231</v>
      </c>
      <c r="F974" s="204" t="s">
        <v>4232</v>
      </c>
      <c r="I974" s="204" t="s">
        <v>4231</v>
      </c>
      <c r="J974" s="204" t="s">
        <v>4233</v>
      </c>
    </row>
    <row r="975" spans="2:10">
      <c r="B975" s="204" t="s">
        <v>1558</v>
      </c>
      <c r="C975" s="204" t="s">
        <v>4237</v>
      </c>
      <c r="E975" s="204" t="s">
        <v>2239</v>
      </c>
      <c r="F975" s="204" t="s">
        <v>783</v>
      </c>
      <c r="I975" s="204" t="s">
        <v>4171</v>
      </c>
      <c r="J975" s="204" t="s">
        <v>4238</v>
      </c>
    </row>
  </sheetData>
  <mergeCells count="36">
    <mergeCell ref="M184:N184"/>
    <mergeCell ref="B155:C155"/>
    <mergeCell ref="F155:G155"/>
    <mergeCell ref="B124:C124"/>
    <mergeCell ref="F124:G124"/>
    <mergeCell ref="J124:K124"/>
    <mergeCell ref="A297:C297"/>
    <mergeCell ref="E297:G297"/>
    <mergeCell ref="I297:K297"/>
    <mergeCell ref="A184:B184"/>
    <mergeCell ref="E184:F184"/>
    <mergeCell ref="I184:J184"/>
    <mergeCell ref="S528:T528"/>
    <mergeCell ref="A526:N526"/>
    <mergeCell ref="G528:H528"/>
    <mergeCell ref="Z124:AA124"/>
    <mergeCell ref="Z155:AA155"/>
    <mergeCell ref="R155:S155"/>
    <mergeCell ref="V155:W155"/>
    <mergeCell ref="J155:K155"/>
    <mergeCell ref="N155:O155"/>
    <mergeCell ref="N124:O124"/>
    <mergeCell ref="R124:S124"/>
    <mergeCell ref="V124:W124"/>
    <mergeCell ref="M297:O297"/>
    <mergeCell ref="A211:B211"/>
    <mergeCell ref="E211:F211"/>
    <mergeCell ref="I211:J211"/>
    <mergeCell ref="P588:Q588"/>
    <mergeCell ref="D614:E614"/>
    <mergeCell ref="H614:I614"/>
    <mergeCell ref="L614:M614"/>
    <mergeCell ref="G555:H555"/>
    <mergeCell ref="D588:E588"/>
    <mergeCell ref="H588:I588"/>
    <mergeCell ref="L588:M58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League Rosters</vt:lpstr>
      <vt:lpstr>League Hitters</vt:lpstr>
      <vt:lpstr>League Pitchers</vt:lpstr>
      <vt:lpstr>Hitters in Draft</vt:lpstr>
      <vt:lpstr>Pitchers in Draft</vt:lpstr>
      <vt:lpstr>2018 MLB Defense Range</vt:lpstr>
      <vt:lpstr>Champions</vt:lpstr>
      <vt:lpstr>Trade History</vt:lpstr>
      <vt:lpstr>Draft History</vt:lpstr>
      <vt:lpstr>Doggy Draft History</vt:lpstr>
      <vt:lpstr>ABL Constitution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Family</dc:creator>
  <cp:lastModifiedBy>Mickey</cp:lastModifiedBy>
  <cp:lastPrinted>2018-03-20T00:14:44Z</cp:lastPrinted>
  <dcterms:created xsi:type="dcterms:W3CDTF">2014-10-01T01:57:31Z</dcterms:created>
  <dcterms:modified xsi:type="dcterms:W3CDTF">2018-12-31T04:20:29Z</dcterms:modified>
</cp:coreProperties>
</file>